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my.sharepoint.com/personal/chancelyne_wulseh_fao_org/Documents/Documents/Junior Consultant _OCB-GEF/PIRs/PIR 2025/Finalized PIR 2025/"/>
    </mc:Choice>
  </mc:AlternateContent>
  <xr:revisionPtr revIDLastSave="73" documentId="8_{5B6431E1-92B8-4FE2-86C7-C13E84E21F28}" xr6:coauthVersionLast="47" xr6:coauthVersionMax="47" xr10:uidLastSave="{D7FFF516-6762-49ED-88A3-E05CF5AD2A11}"/>
  <bookViews>
    <workbookView xWindow="28680" yWindow="-120" windowWidth="29040" windowHeight="15720" tabRatio="957" xr2:uid="{00000000-000D-0000-FFFF-FFFF00000000}"/>
  </bookViews>
  <sheets>
    <sheet name="Table of Contents" sheetId="1" r:id="rId1"/>
    <sheet name="1. Basic project data" sheetId="2" r:id="rId2"/>
    <sheet name="2. Progress towards outcomes" sheetId="7" r:id="rId3"/>
    <sheet name="_Calc" sheetId="3" state="hidden" r:id="rId4"/>
    <sheet name="Countries" sheetId="4" state="hidden" r:id="rId5"/>
    <sheet name="TypeofTrustFund" sheetId="5" state="hidden" r:id="rId6"/>
    <sheet name="FocalArea" sheetId="6" state="hidden"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14. GEO Location" sheetId="19" r:id="rId19"/>
    <sheet name="Annex" sheetId="22" r:id="rId20"/>
  </sheets>
  <definedNames>
    <definedName name="_msoanchor_1">'8. Minor project amendments'!$J$16</definedName>
    <definedName name="Countries">Countries!$A$2:$A$250</definedName>
    <definedName name="DevCells" localSheetId="2">'2. Progress towards outcomes'!#REF!</definedName>
    <definedName name="DevCells">#REF!</definedName>
    <definedName name="DevRatings" localSheetId="2">'2. Progress towards outcomes'!#REF!</definedName>
    <definedName name="DevRatings">#REF!</definedName>
    <definedName name="DevScore" localSheetId="2">#REF!</definedName>
    <definedName name="DevScore">_Calc!$D$20</definedName>
    <definedName name="ImpCells">'3. Implementation Progress'!$D$101:$M$103</definedName>
    <definedName name="ImpRatings">'3. Implementation Progress'!$D$101:$M$103</definedName>
    <definedName name="ImpScore" localSheetId="2">#REF!</definedName>
    <definedName name="ImpScore">_Calc!$D$21</definedName>
    <definedName name="NumRating" localSheetId="2">#REF!</definedName>
    <definedName name="NumRating">_Calc!$B$2:$B$9</definedName>
    <definedName name="_xlnm.Print_Area" localSheetId="1">'1. Basic project data'!$A$1:$J$84</definedName>
    <definedName name="_xlnm.Print_Area" localSheetId="14">'10. Gender Mainstreaming'!$A$1:$K$34</definedName>
    <definedName name="_xlnm.Print_Area" localSheetId="15">'11. Knowledge Management'!$A$1:$K$53</definedName>
    <definedName name="_xlnm.Print_Area" localSheetId="16">'12. Indigenous &amp; Local Involve.'!$A$1:$K$58</definedName>
    <definedName name="_xlnm.Print_Area" localSheetId="17">'13. Co-Financing Table'!$A$1:$Q$28</definedName>
    <definedName name="_xlnm.Print_Area" localSheetId="18">'14. GEO Location'!$A$1:$O$28</definedName>
    <definedName name="_xlnm.Print_Area" localSheetId="2">'2. Progress towards outcomes'!$B$1:$J$61</definedName>
    <definedName name="_xlnm.Print_Area" localSheetId="7">'3. Implementation Progress'!$A$1:$M$127</definedName>
    <definedName name="_xlnm.Print_Area" localSheetId="8">'4. Summary_Progress &amp; Challenge'!$A$1:$L$43</definedName>
    <definedName name="_xlnm.Print_Area" localSheetId="9">'5. ESS Risk'!$A$1:$K$56</definedName>
    <definedName name="_xlnm.Print_Area" localSheetId="10">'6. Risks to the Project'!$A$1:$P$56</definedName>
    <definedName name="_xlnm.Print_Area" localSheetId="11">'7. Follow-up on Mid-term review'!$A$1:$K$55</definedName>
    <definedName name="_xlnm.Print_Area" localSheetId="12">'8. Minor project amendments'!$A$1:$K$50</definedName>
    <definedName name="_xlnm.Print_Area" localSheetId="13">'9. Stakeholders'' Engagement'!$A$1:$L$30</definedName>
    <definedName name="_xlnm.Print_Area" localSheetId="19">Annex!$A$1:$A$32</definedName>
    <definedName name="_xlnm.Print_Area" localSheetId="0">'Table of Contents'!$A$1:$K$33</definedName>
    <definedName name="TxtRating" localSheetId="2">#REF!</definedName>
    <definedName name="TxtRating">_Calc!$A$2:$A$9</definedName>
    <definedName name="Weights" localSheetId="2">#REF!</definedName>
    <definedName name="Weights">_Calc!$E$14:$I$14</definedName>
    <definedName name="Weights2" localSheetId="2">#REF!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3" l="1" a="1"/>
  <c r="D21" i="3" s="1"/>
  <c r="B43" i="7"/>
  <c r="N19" i="18"/>
  <c r="E26" i="2" s="1"/>
  <c r="K19" i="18"/>
  <c r="E25" i="2" s="1"/>
  <c r="D43" i="7"/>
  <c r="C43" i="7"/>
  <c r="D20" i="3" s="1" a="1"/>
  <c r="D20" i="3" s="1"/>
  <c r="E35" i="2"/>
  <c r="B26" i="1"/>
  <c r="B25" i="1"/>
  <c r="B24" i="1"/>
  <c r="B23" i="1"/>
  <c r="B22" i="1"/>
  <c r="B21" i="1"/>
  <c r="B20" i="1"/>
  <c r="B19" i="1"/>
  <c r="B18" i="1"/>
  <c r="B17" i="1"/>
  <c r="B16" i="1"/>
  <c r="B15" i="1"/>
  <c r="B14" i="1"/>
  <c r="B13" i="1"/>
  <c r="B12" i="1"/>
  <c r="B11" i="1"/>
  <c r="B1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<sst xmlns="http://schemas.openxmlformats.org/spreadsheetml/2006/main" count="955" uniqueCount="808">
  <si>
    <t>FAO-GEF Project Implementation Report</t>
  </si>
  <si>
    <t>2025 – Revised Template</t>
  </si>
  <si>
    <t>Period covered: 1 July 2024 to 30 June 2025</t>
  </si>
  <si>
    <t xml:space="preserve">Table of Contents </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</si>
  <si>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</si>
  <si>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</si>
  <si>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</si>
  <si>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</si>
  <si>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</si>
  <si>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 xml:space="preserve">1. Basic Project Data </t>
  </si>
  <si>
    <t>General Information</t>
  </si>
  <si>
    <t xml:space="preserve">Region: </t>
  </si>
  <si>
    <t>Europe and Central Asia</t>
  </si>
  <si>
    <t>Country(ies):</t>
  </si>
  <si>
    <t>Uzbekistan</t>
  </si>
  <si>
    <t>Project Title:</t>
  </si>
  <si>
    <t>Sustainable Forest and Rangelands Management in the Dryland Ecosystems of Uzbekistan</t>
  </si>
  <si>
    <t xml:space="preserve">FAO Project Symbol: </t>
  </si>
  <si>
    <t>GCP /UZB/020/GFF</t>
  </si>
  <si>
    <t>GEF ID:</t>
  </si>
  <si>
    <t>Type of Trust Fund(s):</t>
  </si>
  <si>
    <t>GEFTF</t>
  </si>
  <si>
    <t xml:space="preserve">GEF Focal Area(s): </t>
  </si>
  <si>
    <t>Land Degradation</t>
  </si>
  <si>
    <t xml:space="preserve">Project Executing Partners: </t>
  </si>
  <si>
    <t>Ministry of Agriculture of the Republic of Uzbekistan; Forestry Agency under Ministry of Ecology, Environmental Protection and Climate Change of the Republic of Uzbekistan</t>
  </si>
  <si>
    <t>Initial project duration (years):</t>
  </si>
  <si>
    <t>Project Dates</t>
  </si>
  <si>
    <t xml:space="preserve">GEF CEO Endorsement Date: </t>
  </si>
  <si>
    <t>Actual Agency Approval Date</t>
  </si>
  <si>
    <t xml:space="preserve">Project Implementation Start Date/EOD: </t>
  </si>
  <si>
    <t>First Disbursement Date</t>
  </si>
  <si>
    <t>Planned Project End Date/NTE1:</t>
  </si>
  <si>
    <t>Revised project implementation End date (if approved)2:</t>
  </si>
  <si>
    <t>N/A</t>
  </si>
  <si>
    <t>Actual Completion Date:</t>
  </si>
  <si>
    <t>Expected Financial Closure Date:</t>
  </si>
  <si>
    <t xml:space="preserve">Funding </t>
  </si>
  <si>
    <t xml:space="preserve">GEF Grant Amount (USD): </t>
  </si>
  <si>
    <t>Total GEF grant delivery 
(as of June 30, 2025 (USD):</t>
  </si>
  <si>
    <t>Total Co-financing amount (USD)3:</t>
  </si>
  <si>
    <t>Total estimated co-financing materialized as of June 30, 2025:</t>
  </si>
  <si>
    <t xml:space="preserve">M &amp; E Milestones </t>
  </si>
  <si>
    <t xml:space="preserve">Date of Last Project Steering Committee (PSC) Meeting: </t>
  </si>
  <si>
    <t xml:space="preserve">Expected Mid-term Review date5: </t>
  </si>
  <si>
    <t xml:space="preserve">Actual Mid-term review date (if already completed): </t>
  </si>
  <si>
    <t xml:space="preserve">Expected Terminal Evaluation Date6: </t>
  </si>
  <si>
    <t xml:space="preserve">Overall ratings </t>
  </si>
  <si>
    <t xml:space="preserve">Overall rating of progress towards achieving objectives/outcomes (cumulative): </t>
  </si>
  <si>
    <t>Moderately Unsatisfactory</t>
  </si>
  <si>
    <t xml:space="preserve">Overall implementation progess rating: </t>
  </si>
  <si>
    <t xml:space="preserve">Overall risk rating: </t>
  </si>
  <si>
    <t>Status</t>
  </si>
  <si>
    <t>Implementation Status (1st PIR, 2nd PIR, etc. Final PIR):</t>
  </si>
  <si>
    <t>1st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</si>
  <si>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</si>
  <si>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</si>
  <si>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</si>
  <si>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</si>
  <si>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</si>
  <si>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</si>
  <si>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Nariman Nishanov, FAO Uzbekistan Representation</t>
  </si>
  <si>
    <t>Nariman.Nishanov@fao.org</t>
  </si>
  <si>
    <t>Budget Holder (BH)</t>
  </si>
  <si>
    <t>Viorel Gutu, Sub-Regional Coordinator for Central Asia</t>
  </si>
  <si>
    <t>Viorel.Gutu@fao.org</t>
  </si>
  <si>
    <t>GEF Operational Focal Point (GEF OFP)</t>
  </si>
  <si>
    <t>Jakhongir Talipov, 
Head of Department | GEF OFP, International Cooperation and Projects, Ministry of Ecology, Environmental Protection and Climate Change of the Republic of Uzbekistan</t>
  </si>
  <si>
    <t>jakhongirtalipov@gmail.com</t>
  </si>
  <si>
    <t>Lead Technical Officer (LTO)</t>
  </si>
  <si>
    <t>Feras Ziadat, Lead Technical Officer, Land and Water Division, FAO</t>
  </si>
  <si>
    <t>Feras.Ziadat@fao.org</t>
  </si>
  <si>
    <t>GEF Technical Officer (GTO)</t>
  </si>
  <si>
    <t>Kaan Evren Basaran, REU-GEF Support Specialist, FAO</t>
  </si>
  <si>
    <t>Kaan.Basaran@fao.org</t>
  </si>
  <si>
    <t>Key Project Management Unit Personnel</t>
  </si>
  <si>
    <t xml:space="preserve">Please indicate the composition of the PMU as per the Terms of Reference in the ProDoc. If any new position was establised during the project implementation, please insert it accordingly. </t>
  </si>
  <si>
    <t>Position planned (as per ProDoc)</t>
  </si>
  <si>
    <t>Position filled (Yes/No)</t>
  </si>
  <si>
    <t xml:space="preserve">Start date, Name, Contact </t>
  </si>
  <si>
    <t>Comments</t>
  </si>
  <si>
    <t>Project Team Leader at the Ministry of Agriculture</t>
  </si>
  <si>
    <t>Yes</t>
  </si>
  <si>
    <t>01 Feb. 2024, Nodir Gafurov, 90 357 34 75</t>
  </si>
  <si>
    <t>Administrative and Financial Assistant, Project Team at the Ministry of Agriculture</t>
  </si>
  <si>
    <t>01 Feb. 2025, Kuziboev Sukhrob, 99 033 28 35.</t>
  </si>
  <si>
    <t>2. Progress towards Achieving Project Objective(s) (Development objective)</t>
  </si>
  <si>
    <t>(All inputs in this section should be cumulative from project start, not annual)</t>
  </si>
  <si>
    <t>Please indicate the project’s main progress towards achieving its objective(s) and the cumulative level of achievement of each outcome since the start of project implementation.</t>
  </si>
  <si>
    <t>Project or Development Objective</t>
  </si>
  <si>
    <t>Outcomes</t>
  </si>
  <si>
    <t>Outcome indicators</t>
  </si>
  <si>
    <t>Baseline</t>
  </si>
  <si>
    <t>Mid-term Target</t>
  </si>
  <si>
    <t>End-of-project Target</t>
  </si>
  <si>
    <t>Cumulative progress level at 30 June 2025</t>
  </si>
  <si>
    <t>% of cumulative progress</t>
  </si>
  <si>
    <t>Progress rating</t>
  </si>
  <si>
    <t>Component 1: Enabling Environment for LDN monitoring and target- setting</t>
  </si>
  <si>
    <t>Outcome 1.1: Policy, monitoring and planning frameworks strengthened at national and sub-national levels to support LDN in production landscapes</t>
  </si>
  <si>
    <t>Sound LDN monitoring system based on SMART indicators in accordance with the STAP LDN Guidelines and national priorities is operational</t>
  </si>
  <si>
    <t>Partial data and information on the LDN is available</t>
  </si>
  <si>
    <t>A monitoring system for the LDN indicators drafted at national and local levels</t>
  </si>
  <si>
    <t>A monitoring system for the LDN indicators in place at national and local levels</t>
  </si>
  <si>
    <t>Please add a summary of achievment for the overall outcome, main deliverables. Same to all outcomes</t>
  </si>
  <si>
    <t>Moderately Unsatisfactory (MU)</t>
  </si>
  <si>
    <t>Output 1.1.1. Baseline assessment and mapping of LDN indicators (land cover, land productivity and soil organic carbon) at national scale and in Bukhara-Navoi</t>
  </si>
  <si>
    <t>Calibrated metrics for global LDN indicators</t>
  </si>
  <si>
    <t>Information on the three LDN indicators – land cover, SOC and productivity – is available but needs to be calibrated</t>
  </si>
  <si>
    <t>Calibrated data on land cover, SOC and productivity available for the Bukhara and Navoi</t>
  </si>
  <si>
    <t>Calibrated data on land cover, SOC and productivity available for the whole of Uzbekistan</t>
  </si>
  <si>
    <t>Moderately Satisfactory (MS)</t>
  </si>
  <si>
    <t>Output 1.1.2. Monitoring system for LDN indicators at the national level integrated into existing national land-use monitoring systems</t>
  </si>
  <si>
    <t>An LDN monitoring system developed incorporating global and national indicators</t>
  </si>
  <si>
    <t>There is data on the three global indicators and partial data on additional eight indicators</t>
  </si>
  <si>
    <t xml:space="preserve">LDN monitoring system framework/structure developed and agreed by the stakeholds, including fact sheets and methodologies for all proposed indicators  </t>
  </si>
  <si>
    <t>LDN monitoring system applied in the target districts on Nurata and Jondor and fine tuned</t>
  </si>
  <si>
    <t>Output 1.1.3. LDN Decision Support System (DSS) for target-setting, planning and implementation in place (using WOCAT/ DS-SLM, etc.)</t>
  </si>
  <si>
    <t>LDN-DSS developed incorporating three LDN and national indicators, piloted/tested for target regions</t>
  </si>
  <si>
    <t>No LDN-DSS exists at local and/or national levels</t>
  </si>
  <si>
    <t>LDN-DSS based on three LDN and national indicators is developed and piloted/tested for each target region</t>
  </si>
  <si>
    <t>Decision-making framework is developed for integration of LDN into sectoral planning and decision-making processes</t>
  </si>
  <si>
    <t>Output 1.1.4. LDN Action Plan with voluntary targets defined the in Bukhara-Navoi landscape</t>
  </si>
  <si>
    <t>Implementation plan for achieving LDN targets in Bukhara and Navoi regions</t>
  </si>
  <si>
    <t>No such plan exists</t>
  </si>
  <si>
    <t>1 implementation plan for achieving LDN targets in Bukhara or Navoi region</t>
  </si>
  <si>
    <t>The LDN Action plan with voluntary targets is in place</t>
  </si>
  <si>
    <t>Highly Unsatisfactory (HU)</t>
  </si>
  <si>
    <t>Project Outcome 1.2. LDN mainstreamed in national policies and  planning processes at multiple levels to support SLM in production landscapes with focus on pastures</t>
  </si>
  <si>
    <t>LDN principles integrated into the national frameworks with the focus on desert pasture landscapes in accordance with the STAP LDN Guidelines and national priorities</t>
  </si>
  <si>
    <t>LDN principles are not yet integrated in the existing national legal and policy frameworks related to agricultural lands</t>
  </si>
  <si>
    <t xml:space="preserve">LDN priniples are formulated in response of national priorities and context and agreed with stakeholders for further integration into national legal, policy, and institutional frameworks </t>
  </si>
  <si>
    <t>National legal and policy frameworks for LDN with the focus on the implementation of SLM/SFM following LDN hierarchy of responses are developed</t>
  </si>
  <si>
    <t>Output 1.2.1. Review of strategic regulatory frameworks and territorial planning instruments to enhance local stakeholder participation and mainstreaming of LDN and land tenure at national in Bukhara-Navoi</t>
  </si>
  <si>
    <t>Policy review recommendations for the LDN developed and discussed at national and sub-national levels</t>
  </si>
  <si>
    <t>Policy analysis conducted at PPG; however, the recommendations are not available</t>
  </si>
  <si>
    <t xml:space="preserve">Recommendations are discussed at public </t>
  </si>
  <si>
    <t>Recommendations are mainstreamed in the Government plans</t>
  </si>
  <si>
    <t>Output 1.2.2. Intersectoral coordination mechanisms strengthened (horizontal – between line ministries; vertical between different levels of administration/monitoring centers and local communities)</t>
  </si>
  <si>
    <t>Number of central and local governmental institutions, professional associations, civil society and non-governmental organizations, academia, businesses, youth and gender groups and experts involved in the multi-stakeholder coordination mechanism on sustainable pastureland management</t>
  </si>
  <si>
    <t>No pastureland and limited LDN coordination mechanism exist at national level</t>
  </si>
  <si>
    <t>Multi-stakeholder coordination mechanism structure is agreed with key stakeholders and mechanism established working on regular basis (based on the TORs)</t>
  </si>
  <si>
    <t>Coordination mechanism established and fully functioning between all key ministries and committees and local levels with agreed terms of reference</t>
  </si>
  <si>
    <t>Output 1.2.3. Pasture Law aligned with LDN priorities</t>
  </si>
  <si>
    <t>Drafts of the pastureland management legislation</t>
  </si>
  <si>
    <t>Pasture Law adopted by the Government in 2019 but lacks LDN principles</t>
  </si>
  <si>
    <t>Recommendations on the adjustments of the Pasture Law on respective roles of the stakeholders, simplified micro-crediting for small-holder livestock owners, cooperatives, livestock insurance, land tenure</t>
  </si>
  <si>
    <t>Pasture Law amendments developed</t>
  </si>
  <si>
    <t xml:space="preserve"> </t>
  </si>
  <si>
    <t>Project Outcome 1.3. Enhanced capacity at national and sub-national levels to achieve LDN in Bukhara-Navoi</t>
  </si>
  <si>
    <t># beneficiaries (of which 50% are women) with enhanced capacity in LDN at national and sub-national level</t>
  </si>
  <si>
    <t>Capacity on LDN is limited at all levels</t>
  </si>
  <si>
    <t>100 people (of which 50% are women) with enhanced capacity in LDN at national and sub-national level</t>
  </si>
  <si>
    <t>Core indicator 11: 200 people (of which 50% are women) with enhanced capacity in LDN at national and sub-national level</t>
  </si>
  <si>
    <t>Output 1.3.1. LDN training material for decision makers as well as practioners developed</t>
  </si>
  <si>
    <t>Knowledge products developed on SLM/SFM and LDN principles (number, type)</t>
  </si>
  <si>
    <t>No knowledge products available integrating LDN principles</t>
  </si>
  <si>
    <t>3 knowledge products</t>
  </si>
  <si>
    <t>10 knowledge products</t>
  </si>
  <si>
    <t>30%                                                   1. what about the other two LDN indicators, land productivity and land cover?</t>
  </si>
  <si>
    <t>Output 1.3.2. Capacity development program in place for LDN target setting, implementation and monitoring for national and local government staff</t>
  </si>
  <si>
    <t>Number of institutional training courses that integrate LDN
Number of people trained at local and central level
National and international symposia</t>
  </si>
  <si>
    <t>Knowledge on LDN and how to operationalize it at local and national level is limited</t>
  </si>
  <si>
    <t>At least one institutional training programme that integrates LDN
At least 30 people trained at central level and 15 at local
National LDN symposium
At least 40 people participate in national symposium related to LDN</t>
  </si>
  <si>
    <t>At least two central-level training programmes and one local that integrate LDN
At least 150 people trained (at least 50 women)
At least 50 people participate in national symposium related to LDN</t>
  </si>
  <si>
    <t>Output 1.3.3. Capacity building program on SLM to achieve LDN at local level for farmers in the Bukhara-Navoi landscape (using FFS, LADA, WOCAT, etc.)</t>
  </si>
  <si>
    <t>Number of Farmer Field Schools (FFS) established on modern and sustainable production methods
Number of local people trained, including how many women
Mass media campaigns on LDN
A number of farmers with access to advisory or extension services (total # per administrative district, per region)</t>
  </si>
  <si>
    <t>Knowledge of modern and sustainable production methods is limited at local village level
No mass media campaigns on LDN</t>
  </si>
  <si>
    <t>At least 1 FFS established  
At least 30 local people trained of which 50% are women
At least 1 mass media campaign</t>
  </si>
  <si>
    <t>At least 2 FFS established  
At least 60 local people trained of which 30% are women
At least 2 mass media campaigns
At least 180 smallholders and farmers with access to advisory or extension services (total 90 per administrative district per region)</t>
  </si>
  <si>
    <t>Component 2: Demonstrating the LDN approach and scaling out of SLM/ SFM practices in Bukhara-Navoi landscape</t>
  </si>
  <si>
    <t>Outcome 2.1 SLM/SFM technologies and approaches in the Bukhara-Navoi landscape upscaled to achieve LDN</t>
  </si>
  <si>
    <t>Number of hectares of productive pasturelands and forestlands applying SLM practices following LDN hierarchy (13,000 ha restored and 225,000 ha under climate-resilient SLM) in Bukhara and Navoi regions
Tons of CO2 sequestered or avoided in pasturelands and forests 
Number of farmers with increased social resilience and human well-being (Gender equality, access to information and finance), with a target of 1,000 farmers (30% women)</t>
  </si>
  <si>
    <t>0</t>
  </si>
  <si>
    <t>As per the outputs below</t>
  </si>
  <si>
    <t>Core indicator 4: 225,000 ha avoided LD
Core indicator 3: 
(i) 10,000 ha significantly reduced LD, and 
(ii) 3,000 ha reversed LD 
Core Indicator 6: 6.1 Mton of CO2eq sequestered in AFOLU systems 
Core Indicator 11: 1,000 direct beneficiaries (of which 30% are women)</t>
  </si>
  <si>
    <t>As of mid 2025, afforestation activities were implemented on 17,575 ha on both project sites in Bukhara and Navoiy provinces by the Forestry Agency under the Ministry of Ecology, Environmental Protection and climate change of the Republic of Uzbekistan as a co-financing contribution to the LDN project. 
Ministry of Agriculture of Uzbekistan carried out reclamation of 13,107 ha of land in the Jondor district and provided subsidies for water-saving technologies introduced in the Jondor district (Bukhara province) and Nurota district (Navoiy province) as well as supported dairy value chains at both project sites as a co-financing contribution to the LDN project by mid 2025 (46%)</t>
  </si>
  <si>
    <t>Output 2.1.1. Gender balanced local multi-stakeholders groups established in Bukhara-Navoi (pasture user associations at district level, etc.)</t>
  </si>
  <si>
    <t>Gender Action Plan for the Bukhara and Navoi landscape 
At least one municipal multi-stakeholder group is established in each target municipality</t>
  </si>
  <si>
    <t>GAP is drafted during the PPG 
No municipal multi-stakeholder groups exist in target municipalities</t>
  </si>
  <si>
    <t xml:space="preserve">Gender Action Plan fully operational 
Memorandums of Understandings (MoUs) are signed in Bukhara and Navoi for cooperation on pasture management issues </t>
  </si>
  <si>
    <t>Gender Action Plan fully operational
One regional multi-stakeholder group established and functional in each target region</t>
  </si>
  <si>
    <t>Output 2.1.2. Participatory integrated land-use plans developed in the Bukhara-Navoi landscape</t>
  </si>
  <si>
    <t>Land degradation levels in Land Use Systems of in the Bukhara and Navoi verified
Participatory integrated land-use plans developed to avoid land degradation</t>
  </si>
  <si>
    <t>Land degradation levels in the Bukhara and Navoi have been determined in one transect during the PPG, but need verification and scale out to the rest of the region
No participatory integrated land-use plans exist that meet LDN criteria</t>
  </si>
  <si>
    <t xml:space="preserve">Land degradation levels Bukhara and Navoi verified in target land use systems
1 participatory integrated land-use plan that meets in Jondor or Nurata district that LDN criteria </t>
  </si>
  <si>
    <t>Land degradation levels in Bukhara and Navoi verified in target land use systems
Participatory integrated land-use plans developed in the Bukhara-Navoi landscape that avoid 225,000 ha of land degradation</t>
  </si>
  <si>
    <t>Output 2.1.3. Innovative SLM practices implemented to enhance the productivity and restore degraded land</t>
  </si>
  <si>
    <t>Area under demonstration of climate-resilient SLM/SFM best practices</t>
  </si>
  <si>
    <t>Climate-resilient SLM and SFM practices have been identified during the PPG and require participatory prioritization</t>
  </si>
  <si>
    <t>5,000 ha significantly reduced land degradation
1,500 ha reversed land degradation
CO2eq sequestered  in AFOLU systems – to be calculated at MTR</t>
  </si>
  <si>
    <t>10,000 ha significantly reduced land degradation
3,000 ha reversed land degradation
6.1 M ton of CO2 eq sequestered in AFOLU systems</t>
  </si>
  <si>
    <t>Unsatisfactory (U)</t>
  </si>
  <si>
    <t>Project Outcome 2.2. Increased investments in pasture and rangeland management to achieve LDN</t>
  </si>
  <si>
    <t>Increased livelihoods and economic resilience through improved climate resilient bee-keeping, medicinal plants, and milk value chains 
# direct beneficiaries with strengthened livelihoods and sources of income 
Increased investments in SLM</t>
  </si>
  <si>
    <t>As per the outputs</t>
  </si>
  <si>
    <t>Output 2.2.1. Market access mechanism identified and key value chains strengthened to achieve LDN in the Bukhara-Navoi landscapes</t>
  </si>
  <si>
    <t># small scale farmers (households) with strengthened livelihoods and sources of income through improved bee-keeping, medicinal plants, and milk value chains VCs
Dairy VC: 
- Reduced production costs compared to the baseline levels
- Increased incomes compared to the baseline levels
- Increased number of dairy products in accordance with the quality and marketing standards
Beekeeping VC
- Increase in the types of beekeeping products by increasing the skills of obtaining products, in addition to honey
- An effective mechanism for assessing the quality and market orientation of beekeeping products is operational
- The main composition of melliferous plants in the surrounding territories is systematized and being used among population on a scientific basis 
Medicinal plants VC
Medicinal plants indicators – to be defined in the initial stages of project implementation 
# larger private sector entities participating in the capacity building activities provided by the project - to be defined in the initial stages of project implementation</t>
  </si>
  <si>
    <t>100 small scale farmers (households)  with strengthened liveslihoods and sources of income through improved bee-keeping, medicinal plants, and milk value chains VCs
Dairy VC (to be verified): 
- Reduced production costs by 10% compared to the baseline levels
- Increased incomes by 10% compared to the baseline levels
- Increased number of dairy products to 5 types, in accordance with the quality and marketing standards
Mastering production of at least 2 types of additional beekeeping products
Development of recommendations on services in pollination of agricultural land through beekeeping 
Establishment of a laboratory center for determining the quality of honey and other products of beekeeping 
A survey on opportunities and feasibility of beekeeping was conducted in cooperation with a scientific institution (Tashkent State Agrarian University, the Association of Beekeepers, etc.) 
Medicinal plants indicators – to be defined in the initial stages of project implementation 
# larger private sector entities participating the capacity building actities provided by the project - to be defined in the initial stages of project implementation</t>
  </si>
  <si>
    <t>200 small scale farmers (households) with strengthened livelihoods and sources of income through improved bee-keeping, medicinal plants, and milk value chains VCs
Dairy VC (to be verified): 
- Reduced production costs by 20% compared to the baseline levels
- Increased incomes by 25% compared to the baseline levels
- Increased number of dairy products to 10 types, in accordance with the quality and marketing standards
Beekeeping VC
- 30% of beekeepers (10 in Nurota and 20 in Jondor) have mastered and produce two additional types of products, in addition to honey.
- In each of the pilot districts, a contract has been signed between beekeepers and at least one farm for pollination of agricultural crops
- The majority of beekeepers use the services of a laboratory to determine the quality and categories of honey and other bee products
Prepared one Ph.D. and two master's theses in research in the field of beekeeping related to project activities
Medicinal plants VC
Medicinal plants indicators – at least 3 entrepreneurs from local population are supported by the project in cultivation of medicinal plants At least 2 trainings are conducted on the economic potential of cultivated medicinal plants through processing and commercialization (export) for local farmers and entrepreneurs 
At least one plantation of medicinal plants is established at each project site
# larger private sector entities participating in the capacity building activities provided by the project - 1 from each project site</t>
  </si>
  <si>
    <t>Output 2.2.2. Training program in business planning for women entrepreneurs that perform critical functions along selected value chains</t>
  </si>
  <si>
    <t>Training program for women on VCs</t>
  </si>
  <si>
    <t>1 training program</t>
  </si>
  <si>
    <t>2 training programs</t>
  </si>
  <si>
    <t>Output 2.2.3. LDN local transformative projects, including resource mobilization plans developed in Bukhara-Navoi</t>
  </si>
  <si>
    <t># business model/resource mobilization plan developed for each target region
Improved access to finance for smallholder farmers</t>
  </si>
  <si>
    <t>No business models to encourage investments in pastureland management to implement SLM and achieve LDN available in target regions for small scale farmers</t>
  </si>
  <si>
    <t>Two business model/resource mobilization plans drafted for each target region
Improved access to finance for small-holder farmers – baseline and mid-term target to be defined in the initial stages of project implementation</t>
  </si>
  <si>
    <t>Two business model/resource mobilization plans developed for each target region
Improved access to finance for smallholder farmers – to be developed in the initial stages of project implementation</t>
  </si>
  <si>
    <t>Component 3:  Project Monitoring, Evaluation and lesson learned</t>
  </si>
  <si>
    <t>Project Outcome 3.1. Knowledge management, M&amp;E and lessons learned disseminated</t>
  </si>
  <si>
    <t>Project produces GEBs and disseminates results in agreement with Results-Based Management principles</t>
  </si>
  <si>
    <t>Output 3.1.1 Project mid-term and final evaluation conducted</t>
  </si>
  <si>
    <t>Mid-term and final evaluation reports</t>
  </si>
  <si>
    <t>Mid-project review recommendations implemented</t>
  </si>
  <si>
    <t>Mid-term and Final evaluations completed</t>
  </si>
  <si>
    <t>The mid-term evaluation is expected to be conducted in November 2025, initial discussions have been started.</t>
  </si>
  <si>
    <t>Satisfactory (S)</t>
  </si>
  <si>
    <t>Output 3.1.2 Global Environment Benefits, co-benefits and costs of SLM monitored, assessed and lessons analyzed</t>
  </si>
  <si>
    <t>M&amp;E system ensuring timely delivery of project benefits and adaptive results-based management</t>
  </si>
  <si>
    <t>Project M&amp;E system delivers expected reports and informs project management</t>
  </si>
  <si>
    <t>Output 3.1.3 Knowledge management products developed and disseminated, including a set of manuals for LDN monitoring and implementation through scaling up of SLM</t>
  </si>
  <si>
    <t>Knowledge products developed on sustainable management of pasturelands in line with LDN principles (number, type)</t>
  </si>
  <si>
    <t xml:space="preserve">No knowledge products available </t>
  </si>
  <si>
    <t>5 knowledge products</t>
  </si>
  <si>
    <t>15 knowledge products and training/awareness raising materials on SLM and LDN (50% tailored to women)</t>
  </si>
  <si>
    <t>Output 3.1.4 Gender-focused communication strategy developed and implemented to support SLM scaling up to meet LDN targets</t>
  </si>
  <si>
    <t>Number of appearances in local media, partners/regions and partner websites
# awareness raising activities</t>
  </si>
  <si>
    <t>Draft prepared and agreed with the stakeholders</t>
  </si>
  <si>
    <t>Gender-focused communication strategy is fully operational
# awareness raising activities – to be determined during initial stages of project implementation</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</si>
  <si>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</si>
  <si>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</si>
  <si>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</si>
  <si>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</si>
  <si>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</si>
  <si>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</si>
  <si>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</si>
  <si>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Budget Holder</t>
  </si>
  <si>
    <t>Lead Technical Officer13</t>
  </si>
  <si>
    <t>GEF Operational Focal Point</t>
  </si>
  <si>
    <t>Comments/reasons¹² justifying the ratings for FY2025 and any changes (positive or negative) in the ratings since the previous reporting period</t>
  </si>
  <si>
    <t xml:space="preserve">Decree of the Cabinet of Ministers was issued in November 2024. It gave a necessary basis for the second OPA. OPA with the Forestry Agency/Ministry of Ecology will be signed in summer 2025 once the budget revision is over. LoAs have been signed with Soil Research Institute and Uzdavyerloyikha design institute. PIU at MoA is finalizing recriutment of three international consultants. </t>
  </si>
  <si>
    <t>While there has been some advancement in several foundational areas compared to the last reporting results, many key outputs remain in the early or preparatory stages, with tangible implementation at field level still limited. To reach satisfactory progress, the project should accelerate on-the-ground interventions, and ensure that monitoring, capacity building, and value chain development deliver measurable livelihood and environmental benefits in the coming period.</t>
  </si>
  <si>
    <t>Measures to address MS, MU, U and HU ratings on Section 2 above</t>
  </si>
  <si>
    <t>Outcome</t>
  </si>
  <si>
    <t>Action(s) to be taken</t>
  </si>
  <si>
    <t>By whom?</t>
  </si>
  <si>
    <t>By When?</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</si>
  <si>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</si>
  <si>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Rating text</t>
  </si>
  <si>
    <t>Score</t>
  </si>
  <si>
    <t>Highly Satisfactory (HS)</t>
  </si>
  <si>
    <t>Unknown</t>
  </si>
  <si>
    <t>Not Rated</t>
  </si>
  <si>
    <t>for DevScore</t>
  </si>
  <si>
    <t>Person</t>
  </si>
  <si>
    <t>PM/Coord</t>
  </si>
  <si>
    <t>LTO</t>
  </si>
  <si>
    <t>GEF OFP</t>
  </si>
  <si>
    <t>GTO</t>
  </si>
  <si>
    <t>Weight %</t>
  </si>
  <si>
    <t>For ImpScore</t>
  </si>
  <si>
    <t xml:space="preserve">Once you've filled in 2. Progress towards outcomes &amp; 3. Implementation Progress </t>
  </si>
  <si>
    <t>Please double click and press enter on Cells D20 and D21</t>
  </si>
  <si>
    <t>Select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</si>
  <si>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</si>
  <si>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</si>
  <si>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</si>
  <si>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</si>
  <si>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</si>
  <si>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</si>
  <si>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</si>
  <si>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</si>
  <si>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</si>
  <si>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</si>
  <si>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</si>
  <si>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</si>
  <si>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</si>
  <si>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</si>
  <si>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</si>
  <si>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</si>
  <si>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</si>
  <si>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</si>
  <si>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</si>
  <si>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</si>
  <si>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</si>
  <si>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</si>
  <si>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</si>
  <si>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</si>
  <si>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</si>
  <si>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</si>
  <si>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</si>
  <si>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</si>
  <si>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</si>
  <si>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</si>
  <si>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</si>
  <si>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</si>
  <si>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</si>
  <si>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</si>
  <si>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</si>
  <si>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</si>
  <si>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</si>
  <si>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</si>
  <si>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</si>
  <si>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</si>
  <si>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</si>
  <si>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</si>
  <si>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</si>
  <si>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</si>
  <si>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</si>
  <si>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</si>
  <si>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</si>
  <si>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</si>
  <si>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</si>
  <si>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</si>
  <si>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</si>
  <si>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Colombia</t>
  </si>
  <si>
    <t>Comoros</t>
  </si>
  <si>
    <t>Congo</t>
  </si>
  <si>
    <t>Cook Islands</t>
  </si>
  <si>
    <t>Costa Rica</t>
  </si>
  <si>
    <t>Côte d’Ivoire</t>
  </si>
  <si>
    <t>Croatia</t>
  </si>
  <si>
    <t>Cuba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</si>
  <si>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</si>
  <si>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</si>
  <si>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</si>
  <si>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</si>
  <si>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</si>
  <si>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</si>
  <si>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</si>
  <si>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</si>
  <si>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</si>
  <si>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</si>
  <si>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</si>
  <si>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</si>
  <si>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</si>
  <si>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</si>
  <si>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</si>
  <si>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</si>
  <si>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</si>
  <si>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</si>
  <si>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</si>
  <si>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</si>
  <si>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</si>
  <si>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</si>
  <si>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</si>
  <si>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</si>
  <si>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</si>
  <si>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</si>
  <si>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</si>
  <si>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</si>
  <si>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</si>
  <si>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</si>
  <si>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</si>
  <si>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</si>
  <si>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</si>
  <si>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</si>
  <si>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</si>
  <si>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</si>
  <si>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</si>
  <si>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</si>
  <si>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</si>
  <si>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</si>
  <si>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</si>
  <si>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</si>
  <si>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</si>
  <si>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</si>
  <si>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</si>
  <si>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</si>
  <si>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</si>
  <si>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</si>
  <si>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</si>
  <si>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</si>
  <si>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</si>
  <si>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</si>
  <si>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</si>
  <si>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</si>
  <si>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</si>
  <si>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</si>
  <si>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</si>
  <si>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</si>
  <si>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</si>
  <si>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</si>
  <si>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</si>
  <si>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</si>
  <si>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</si>
  <si>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</si>
  <si>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</si>
  <si>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</si>
  <si>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</si>
  <si>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</si>
  <si>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</si>
  <si>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</si>
  <si>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</si>
  <si>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</si>
  <si>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</si>
  <si>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</si>
  <si>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</si>
  <si>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</si>
  <si>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</si>
  <si>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</si>
  <si>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</si>
  <si>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</si>
  <si>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</si>
  <si>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</si>
  <si>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</si>
  <si>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</si>
  <si>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</si>
  <si>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</si>
  <si>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</si>
  <si>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</si>
  <si>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</si>
  <si>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</si>
  <si>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</si>
  <si>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</si>
  <si>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</si>
  <si>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</si>
  <si>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</si>
  <si>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</si>
  <si>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</si>
  <si>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</si>
  <si>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</si>
  <si>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</si>
  <si>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</si>
  <si>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</si>
  <si>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</si>
  <si>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</si>
  <si>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</si>
  <si>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</si>
  <si>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</si>
  <si>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</si>
  <si>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</si>
  <si>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</si>
  <si>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</si>
  <si>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</si>
  <si>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</si>
  <si>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</si>
  <si>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</si>
  <si>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</si>
  <si>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</si>
  <si>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</si>
  <si>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</si>
  <si>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</si>
  <si>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</si>
  <si>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</si>
  <si>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</si>
  <si>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</si>
  <si>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</si>
  <si>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</si>
  <si>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</si>
  <si>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</si>
  <si>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</si>
  <si>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</si>
  <si>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</si>
  <si>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</si>
  <si>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</si>
  <si>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</si>
  <si>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</si>
  <si>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</si>
  <si>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</si>
  <si>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</si>
  <si>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</si>
  <si>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</si>
  <si>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</si>
  <si>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</si>
  <si>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</si>
  <si>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</si>
  <si>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</si>
  <si>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</si>
  <si>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</si>
  <si>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</si>
  <si>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</si>
  <si>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</si>
  <si>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</si>
  <si>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</si>
  <si>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</si>
  <si>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</si>
  <si>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</si>
  <si>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</si>
  <si>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</si>
  <si>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</si>
  <si>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</si>
  <si>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</si>
  <si>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</si>
  <si>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</si>
  <si>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</si>
  <si>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</si>
  <si>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</si>
  <si>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</si>
  <si>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</si>
  <si>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</si>
  <si>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</si>
  <si>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</si>
  <si>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</si>
  <si>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</si>
  <si>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</si>
  <si>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</si>
  <si>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</si>
  <si>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</si>
  <si>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</si>
  <si>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</si>
  <si>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</si>
  <si>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</si>
  <si>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</si>
  <si>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</si>
  <si>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</si>
  <si>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</si>
  <si>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</si>
  <si>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</si>
  <si>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</si>
  <si>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</si>
  <si>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</si>
  <si>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</si>
  <si>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</si>
  <si>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</si>
  <si>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</si>
  <si>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</si>
  <si>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</si>
  <si>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</si>
  <si>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</si>
  <si>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</si>
  <si>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Biodiversity</t>
  </si>
  <si>
    <t>Chemicals and Waste</t>
  </si>
  <si>
    <t>Chemicals/PoPs</t>
  </si>
  <si>
    <t>Climate Change</t>
  </si>
  <si>
    <t>Climate Change Adaptation</t>
  </si>
  <si>
    <t>Climate Change Mitigation</t>
  </si>
  <si>
    <t>International Waters</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</si>
  <si>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</si>
  <si>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</si>
  <si>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</si>
  <si>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</si>
  <si>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</si>
  <si>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</si>
  <si>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t>Outcome 1. Policy, monitoring and planning frameworks strengthened at national and sub-national levels to support LDN in production landscapes</t>
  </si>
  <si>
    <t>Output 1.1.1.      Baseline assessment and mapping of LDN indicators (land cover, land productivity and soil organic carbon) at national scale and in Bukhara-Navoi</t>
  </si>
  <si>
    <t xml:space="preserve">1.Technical working group has been formed to start development of the LDN Action Plan.  </t>
  </si>
  <si>
    <t>Outcome 1.2. LDN mainstreamed in national policies and  planning processes at multiple levels to support SLM in production landscapes with focus on pastures</t>
  </si>
  <si>
    <t>Outcome 1.3. Enhanced capacity at national and sub-national levels to achieve LDN in Bukhara-Navoi</t>
  </si>
  <si>
    <t>The work on establishment of subnational multi-stakeholder group started. Gender focal points have been selected at each project site, and they will be an integral part of the multi-stakeholder group. Preliminary agreement is reached with local representatives of Agricultural Dpt (MoA), Forestry heads in both target districts as well as representatives of Farmers and backyard owners association. Discussion of the proposed SLM/SFM interventions will be the primary agenda for each group in Bukhara and Navoiy provinces.</t>
  </si>
  <si>
    <t>Land degradation levels in Land Use Systems of in the Bukhara and Navoi verified
Participatory integrated land-use plans developed to avoid land degradation</t>
  </si>
  <si>
    <t xml:space="preserve">LoA was signed with the State Scientific and Design Institute “Uzdavyerloyikha” in March 2025  for Conducting land inventory, assessment of geobotanical composition and development of participatory integrated land-use plans in Nurota district of Navoi region and Jondor district of 
Bukhara region.
Preparatory and first phase fieldwork in Nurata and Jondor districts has been completed. geobotanical surveys and land inventory works were carried out in the pastures and hayfields of Nurata district (Navoi region) and Jondor district (Bukhara region) in May-June 2025. Currently, desk analysis, geobotanical interpretation, and finalization of digital mapping are underway.
</t>
  </si>
  <si>
    <t>Outcome 2.2. Increased investments in pasture and rangeland management to achieve LDN</t>
  </si>
  <si>
    <t xml:space="preserve">Incomes of milk producers/processors have been validated. Upon validation of the production costs, list of small-scale farmers and smallholders have been identified to support improved bee-keeping, medicinal plants, and milk processing value chains. (10%)
Training program was developed for bee-keeping, medicinal plants, and milk processing value chains. Trainings were organized in July-Sept 2024. (15%) (ANNEXES 31-34)
One more Beekeeping Farmer Field School has been conducted on 4-5 June 2025 in Fergana city for 13 farmers from two project sites on advanced beekeeping practices for the beekeepers of Navoiy and Bukhara provinces. </t>
  </si>
  <si>
    <t>Training agenda for business planning has been elaborated for both pilot sites, and the initial trainings took place in July 2024 (5%)</t>
  </si>
  <si>
    <t># business model/resource mobilization plan developed for each target region</t>
  </si>
  <si>
    <t>List of the most promising entrepreneurs and farmers has been shortlisted for the business model developmet (5%)</t>
  </si>
  <si>
    <t>Improved access to finance for smallholder farmers</t>
  </si>
  <si>
    <t>Outcome 3.1. Knowledge management, M&amp;E and lessons learned disseminated</t>
  </si>
  <si>
    <t>The mid-term evaluation is expected to be conducted in November  2025, 0%</t>
  </si>
  <si>
    <t>Project’s M&amp;E consultant follows up on regular delivery of the GEBs by the project and facilitates informed decision making on SLM 10%</t>
  </si>
  <si>
    <t>The project supported publication of “Decision support for mainstreaming and scaling up of sustainable land management – Uzbekistan” technical report prepared by GCP/GLO/337/GEF project
Manuals have been prepared to support three target value chains: beekeeping, dairy processing and medicinal plants. (5%)
Project booklets have been regularly disseminated at big events convening a wide range of stakeholders. (5%)</t>
  </si>
  <si>
    <t>Gender strategy for the Ministry of Agriculture of Uzbekistan has been drafted and presented at the validation workshop in December 2024 (ANNEX 35)
The project actively supported development of the Gender Strategy of the Ministry of Agriculture of Uzbekistan for 2025–2030.
The strategy was approved by the Minister Abdurakhmonov on 30 April 2025.
The strategy aims to ensure gender equality in all areas of agriculture, including decision-making, education, access to resources, and employment. (see ANNEX 37)
Several awareness raising activities have been conducted. (ANNEX 36 and 40)</t>
  </si>
  <si>
    <t xml:space="preserve">Implementation Progress (IP) , and Overall Assessment </t>
  </si>
  <si>
    <t>Please note that the overall IP ratings should be substantiated by evidence and progress reported above. The ratings and comments shoud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</si>
  <si>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</si>
  <si>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</si>
  <si>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</si>
  <si>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</si>
  <si>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</si>
  <si>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 xml:space="preserve">Decree of the Cabinet of Ministers was issued in November 2024. It gave a necessary basis for the second OPA. OPA with the Forestry Agency/Ministry of Ecology will be signed in summer 2025 once the budget revision is over. LoAs have been signed with Soil Research Institute and Uzdavyerloyikha design institute. PMU at MoA is finalizing recriutment of three international consultants. </t>
  </si>
  <si>
    <t xml:space="preserve">The project is still lagging behind both in terms of progress of implementing activities (due to various reasons), and in terms of technical relevence. The concepts of LDN and the focus on LDN indicators is not followed. There should be a high-level discussion with the implementation partners to find practical solutions for the implementation constraints. Without this, the progress will continue at the current pace, which is far from the needed  to ensure achieving the project goals.  </t>
  </si>
  <si>
    <t xml:space="preserve">Comments </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</si>
  <si>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</si>
  <si>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</si>
  <si>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Please provide a summary paragraph on project implementation progress consistent with the information reported in section 2 and 3 of the PIR (Max 400 words) (This section will be uploaded to the GEF portal)</t>
  </si>
  <si>
    <t>According to the order of the Minister of Agriculture No. 2 dated January 8, 2024, National Project Coordinator (Project Team Leader) - Gafurov Nodir Kodirovich Administrative and Financial Assistant - Kuziboev Sukhrob National LDN-DSS coordinator - Khojiyev Anvarjon Makhmudovich National LD expert - Egamov Furkat Rustamovich National LDN consultant Egamberdiev Sanjar Translator - Koilova Ayna Alijon kizi, employees were hired for the project, and a vacancy announcement was made to attract international experts and a contract was signed.
Preliminary assessment work was carried out on 28.1 thousand hectares of land in the Jondor district and 3.7 thousand hectares in the Nurata district. 
In April-May 2024, a list of land users of selected land plots in the Jandar and Nurata districts, as well as land plot maps, were developed, and project boundaries were determined. The number of contours of land plots selected for the project in the Jandar district of the Bukhara region is 6, the total area of the contours is 11,827 thousand hectares, and the number of landowners is 4, of which 3 are farms and 1 is a forestry organization. 
In the Nurata district of the Navoi region, the number of contours of land plots selected for the project is 7, the total area of the contours is 1,111 thousand hectares, and the number of landowners is 3, of which 1 is a farm and 2 are forestry organizations. 
In December 2024, a seminar on the advantages of integrated landscape management was held in Tashkent on the topic "The role of LDN indicators (land cover, soil fertility) and their factors (soil erosion, soil salinity, soil carbon) and the Gender Action Plan" in coordination with FAO. With FAO support, the agreements have been signed with the Institute of Soil Science and Agrochemical Research and the State Project Institute "Uzdaverloyiha" on mapping the boundaries of public pastures (land plots) in Bukhara and Navoi regions. Based on these contracts, work was organized in stages. 
In May 2024, a seminar was organized in the Bukhara region within the framework of the project on the topic "Current State of Land Degradation, Desertification and Drought in the Regions and Combating Them." 
In March 2025, the Bukhara regional branch of the "Institute of Soil Science and Agrochemical Research" acquired modern laboratory equipment for analyzing the composition of herbicides, pesticides, and other toxic substances in soil and plant products for 40 thousand US dollars, and in April 2025, a presentation of modern laboratory equipment was organized, which was widely disseminated through the mass media.  
In October 2024, informational meetings were organized for central administrative and strategic planners of institutions of Bukhara and Navoi regions. A list of land users of selected land plots in the Jandar and Nurata districts was compiled, and a map of the boundaries of the project areas was compiled. 
Seminars were held in the Bukhara region on the topic "Current State of Land Degradation, Desertification and Drought in the Regions and Combating Them," in the city of Tashkent on the topic "The Importance of Strengthening the Rights of Pasture Land Owners (VGGT) and the Impact of LDN Indicators and Their Factors (Soil Erosion, Soil Salinity, Soil Organic Carbon (SOC)) on Decision-Makers" and "Discussion of the draft Strategy of the Ministry of Agriculture on Gender Equality until 2030." A methodological guide for the application of modern methods of monitoring pasture lands by remote sensing has been developed and will be approved. 
In addition, within the framework of the project, an interdepartmental Working Group was formed to ensure the implementation of sustainable land management (SLM) in the regions.</t>
  </si>
  <si>
    <t>Please provide a summary paragraph on challenges of project implementation consistent with the information reported in section 2 and 3 of the PIR (Max 400 words) (This section will be uploaded to the GEF portal)</t>
  </si>
  <si>
    <t>Although the project funds were allocated as grants, they are spent in a manner equivalent to the funds of budget organizations of the Republic of Uzbekistan. The main reason for this is that ministries do not have a mechanism for direct use of project grant funds, since it is a pilot project. It is necessary to develop a separate mechanism for the use of funds, develop a resolution of the Cabinet of Ministers in coordination with the FAO GEF, and coordinate it with the relevant organizations. The project imposes a 37 percent tax on employees' salaries (25 percent social tax, 12 percent income tax), which, in turn, creates difficulties in hiring qualified personnel; The project has staff turnover due to low monthly salaries of employees; the project was initiated in 2021 and was supposed to be completed on December 31, 2026, but due to the project's late start (in January 2024), it is difficult to achieve the set results in a short time and complete the project within the specified timeframe.</t>
  </si>
  <si>
    <t>Implementation of Exit Strategy</t>
  </si>
  <si>
    <t xml:space="preserve">Has the project developed an Exit Strategy? If yes, please describe the progress to implement it.
</t>
  </si>
  <si>
    <t>The project will start development of the exit strategy after MTR, as MTR recommendations will affect the project duration.</t>
  </si>
  <si>
    <t xml:space="preserve">How is the project enhancing institutional capacities to foster country ownership for more durable / sustained results?
</t>
  </si>
  <si>
    <t>FAO team gradually hands over all required technical project reporting to the project  team established at MoA</t>
  </si>
  <si>
    <t>5. Environmental and Social Safeguards (ESS): risks from the project</t>
  </si>
  <si>
    <t>Initial ESS Risk Classification (at CEO Endorsement/Approval Stage)</t>
  </si>
  <si>
    <t>LOW</t>
  </si>
  <si>
    <t>New environmental and social risks.</t>
  </si>
  <si>
    <t>No new environmental and social risks have been identified within the reporting period</t>
  </si>
  <si>
    <t>Progress made towards implementing the Enivronmental and Social Management Plan (ESMP) (only for Moderate and High Risk Projects)</t>
  </si>
  <si>
    <t>Not Applicable</t>
  </si>
  <si>
    <t>Grievance Redress Mechanism (GRM)</t>
  </si>
  <si>
    <t>The project established GRM through the nominated gender focal points at each site. So far, no grievance has been received.</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</si>
  <si>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</si>
  <si>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</si>
  <si>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</si>
  <si>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</si>
  <si>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</si>
  <si>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</si>
  <si>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</si>
  <si>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Institutional</t>
  </si>
  <si>
    <t>Low</t>
  </si>
  <si>
    <t>Lack of close cooperation between key institutional stakeholders, such as the State Committee on Forestry, the State Committee on Ecology and Environmental Protection, and the Ministry of Agriculture</t>
  </si>
  <si>
    <t xml:space="preserve">This risk will be mitigated under Component 1 of the project that will strengthen the inter-sectoral coordination mechanism to enhance cooperation on LDN. As the UNCCD focal point, the SCF will lead the inter-sectoral coordination.
As a result of the structural reforms, the State Committee on Forestry and the State Committee on Ecology and Environmental Protection), have been merged into one Ministry of Ecology, Environmental Protection and Climate Change in 2023. This change correspondingly reduced the specified risk.
</t>
  </si>
  <si>
    <t>Lack of political support to LDN and SLM with focus on grasslands</t>
  </si>
  <si>
    <t>Political support is high for SLM and LDN, which is demonstrated by the existing policies related to land and forestry. This project will provide an opportunity to strengthen the LDN framework that requires inter-sectoral coordination and to demonstrate good practices in the field.</t>
  </si>
  <si>
    <t>Low technical capacity in operationalizing LDN at national and regional level halting the project’s progress</t>
  </si>
  <si>
    <t>Capacity development for LDN will be provided under Components 1 and 2, which will mitigate the risk. Component 3 will in addition provide capacity building for replication of the LDN in other landscapes.</t>
  </si>
  <si>
    <t>Lack of commitment of local stakeholders at the community level to adopt SLM/SFM to achieve LDN</t>
  </si>
  <si>
    <t>Implementation will be undertaken through community-based participatory approaches that address local cultural, socio-economic and ecological concerns. The project will provide incentives to farmers to engage in various activities that target LDN, involving both capacity building, awareness, and value-chain strengthening. PPG consultations with the target districts demonstrate a strong commitment of the local population.</t>
  </si>
  <si>
    <t>limitations in co-finance from the government</t>
  </si>
  <si>
    <t xml:space="preserve">The programs used as cofinancing are either backed by presidential decrees or linked to international commitments. These programs will support upscaling of activities. For instance, the project will seek to develop pilot activities that can be upscaled via the World Bank Agriculture Modernization Project. </t>
  </si>
  <si>
    <t>Moderate</t>
  </si>
  <si>
    <t>Climate change risks</t>
  </si>
  <si>
    <t xml:space="preserve">To increase the project’s climate resilience, climate change risks and opportunities at various levels were assessed and incorporated in the project design during the PPG. 
Future projections of climate from downscaled CORDEX data show that average maximum temperature across the country will continue to rise, following the historical trend, particularly in the Navoi and southern regions. According to NC-3 (2016), the risks of formation of extreme low water and drought in Uzbekistan will noticeably increase. All climatic scenarios show that in the runoff formation area, a significant increase in annual and seasonal air temperatures, weak tendencies for a decrease in precipitation and a significant increase in inter-annual variability are expected.
Household surveys in the Bukhara and Navoi regions conducted during the PPG find that small farmers observe climate/natural disturbances and extreme events such as extreme heat/drought, intense rainfall and sudden temperature changes, animal diseases and pest outbreaks. Despite these challenges, the majority of family farms do not take any action to improve pasture quality and the main reasons are lack of knowledge, lack of time, followed by perceptions of there being no need.
Annex R of the project document provides a detailed analysis of the historical trends in climate and extreme weather events, future projected changes according to climatic scenarios, impacts on target agro-climatic resources and agro-food systems in the project area and proposed risk mitigation measures for project implementation. These include target climate resilience policy measures and monitoring of CC indicators within the context of LDN achievement (Component 1), climate-resilient SLM measures and value chains (Component 2), and knowledge management products and project monitoring (Component 3).
</t>
  </si>
  <si>
    <t>COVID-19</t>
  </si>
  <si>
    <t xml:space="preserve">This  is not a risk any longer .
</t>
  </si>
  <si>
    <t>Low participation of women/ limited benefits to women</t>
  </si>
  <si>
    <t>The GAP contains measure to minimize risks and maximize benefits to women as well as men.
The team continues gender mainstreaming activities and will support active participation of women and youth in the project activities.</t>
  </si>
  <si>
    <t>Challenges related to restrictions in mobility</t>
  </si>
  <si>
    <t>This is considered a medium risk given the low COVID-19 vaccination rate at the time of project preparation. In order to address this challenge, the project will adhere to UN and national norms related to travel security and interpersonal distance. It will also work with local contractors when possible to minimize travel and to strengthen local capacity.
In addition, lessons learnt from other programs and projects implemented in the country (including GEF-financed)  by the project’s executors and implementation agency under COVID 19 restrictions contribute to better planning, as well as to the identification and implementation of appropriate risk-mitigation measures and remote tools and methodologies in order to reach project beneficiaries, including carrying out face-to-face activities.</t>
  </si>
  <si>
    <t>Project overall risk rating (Low, Moderate, Substantial or High):</t>
  </si>
  <si>
    <t>FY2024 rating</t>
  </si>
  <si>
    <t>FY2025 rating</t>
  </si>
  <si>
    <t>Comments/reason for the rating for FY2025 and any changes (positive or negative) in the rating since the previous reporting period</t>
  </si>
  <si>
    <t>In general, the project anticipates low social risk</t>
  </si>
  <si>
    <t xml:space="preserve">11 Risk ratings means a rating of the overall risk of factors internal or external  to the project which may affect implementation or prospects for achieving project objectives. Risk of projects should be rated on the following scale: Low, Moderate, Substantial or High. </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</si>
  <si>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</si>
  <si>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</si>
  <si>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MTR is expected to take place in November 2025</t>
  </si>
  <si>
    <t>MTR or supervision mission recommendations</t>
  </si>
  <si>
    <t>Measures implemented during this Fiscal Year</t>
  </si>
  <si>
    <t xml:space="preserve">Recommendation 1: </t>
  </si>
  <si>
    <t xml:space="preserve">Recommendation 2: </t>
  </si>
  <si>
    <t>Recommendation 3:</t>
  </si>
  <si>
    <t>Recommendation …</t>
  </si>
  <si>
    <t>Recommendation…</t>
  </si>
  <si>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</si>
  <si>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</si>
  <si>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</si>
  <si>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</si>
  <si>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</si>
  <si>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</si>
  <si>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</si>
  <si>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 xml:space="preserve">The project team currently works on including of the quantitative target indicators into the project results framework. Once finalized, it will be shared in the following report. </t>
  </si>
  <si>
    <t>n/a</t>
  </si>
  <si>
    <t>Components and cost</t>
  </si>
  <si>
    <t xml:space="preserve"> No change during the reporting period</t>
  </si>
  <si>
    <t xml:space="preserve">Institutional and implementation arrangements </t>
  </si>
  <si>
    <t>Financial management</t>
  </si>
  <si>
    <t>No change. MoA team follows up well on financial management of project funds.</t>
  </si>
  <si>
    <t>Implementation schedule</t>
  </si>
  <si>
    <t xml:space="preserve">Many of the project activities have been postponed due to time required for clearance and signing of the OPAs with both OPs. </t>
  </si>
  <si>
    <t>Executing Entity</t>
  </si>
  <si>
    <t>No change during the reporting period</t>
  </si>
  <si>
    <t>Executing Entity Category</t>
  </si>
  <si>
    <t>Minor project objective change</t>
  </si>
  <si>
    <t>Safeguards</t>
  </si>
  <si>
    <t>Risk analysis</t>
  </si>
  <si>
    <t>Increase of GEF project financing up to 5%</t>
  </si>
  <si>
    <t>Co-financing</t>
  </si>
  <si>
    <t>Location of project activity</t>
  </si>
  <si>
    <t>Other minor project amendment (define)</t>
  </si>
  <si>
    <t>12 GEF Council meeting documents, guidelines, project and program cycle policy 2020 update</t>
  </si>
  <si>
    <t>9. Stakeholders' Engagement</t>
  </si>
  <si>
    <t>Please report on progress, challeges,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</si>
  <si>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</si>
  <si>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</si>
  <si>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Type of partnership</t>
  </si>
  <si>
    <t xml:space="preserve">Progress, results &amp; Challenges on Stakeholder's Engagement </t>
  </si>
  <si>
    <t>Government Institutions</t>
  </si>
  <si>
    <t>Forestry Agency under the Ministry of Ecology, Environmental Protection and Climate Change of Uzbekistan</t>
  </si>
  <si>
    <t>Project implementing partner</t>
  </si>
  <si>
    <t>FAO team regularly communicates with the Agency colleagues to update on the progress of the operational partner agreement (OPA) preparation</t>
  </si>
  <si>
    <t>Ministry of Agriculture of Uzbekistan</t>
  </si>
  <si>
    <t>FAO team facilitates all OPA related activities and always communicates with MoA colleagues to support them and prepare for OPA implementation</t>
  </si>
  <si>
    <t>Soil Research Institute, Uzbekistan</t>
  </si>
  <si>
    <t>LoA implementing partner</t>
  </si>
  <si>
    <t>LoA on land degradation assessment and mapping is ongoing</t>
  </si>
  <si>
    <t>Uzdavyerloykha Land Design Institute</t>
  </si>
  <si>
    <t>LoA on development of land management plans for two project sites is ongoing</t>
  </si>
  <si>
    <t>NGOs</t>
  </si>
  <si>
    <t>Council of Farmers, Dekhkan Farms and Landowners of Uzbekistan (Farmers’ Council)</t>
  </si>
  <si>
    <t>Partner NGO for activities related to smallholders, farmers, local communities, FFS</t>
  </si>
  <si>
    <t>Association of Women Agrarians</t>
  </si>
  <si>
    <t>Partner NGO for gender mainstreaming and capacity building activities</t>
  </si>
  <si>
    <t>This NGO has a good cooperation history with FAO. The project team will involve the Association in the course Gender Action Plan implementation.</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</si>
  <si>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</si>
  <si>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</si>
  <si>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</si>
  <si>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</si>
  <si>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</si>
  <si>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 natural resources</t>
  </si>
  <si>
    <t>b. Improving women's participation and decision making</t>
  </si>
  <si>
    <t>See above info</t>
  </si>
  <si>
    <t>c. generating socio-economic benefits or services for women</t>
  </si>
  <si>
    <t>Through supporting of three target value chains in beekeeping, dairy processing and medicinal plants</t>
  </si>
  <si>
    <t>Any other good practices on gender</t>
  </si>
  <si>
    <t>Summary of the "Gender Strategy 2025–2030 of the Ministry of Agriculture of Uzbekistan":
The strategy aims to ensure gender equality in all areas of agriculture, including decision-making, education, access to resources, and employment.
Despite progress, significant gender disparities persist in leadership roles, access to land and technology, and participation in scientific research and rural governance.
The document outlines key objectives such as improving gender statistics, integrating gender perspectives in budgeting, and enhancing women's leadership and training opportunities.
It proposes specific actions like creating gender coordinators, developing gender-sensitive policies, and allocating a minimum budget for gender equality efforts.
The strategy emphasizes international cooperation, eliminating stereotypes, and increasing Uzbekistan’s ranking in global gender equality indexes in agriculture.</t>
  </si>
  <si>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</si>
  <si>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</si>
  <si>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</si>
  <si>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If YES, what is the implementation progress? 
In your answer, please describe how the project is fostering knowledge sharing and learning among stakeholders at national and sub-national level.</t>
  </si>
  <si>
    <t>For better knowledge sharing, the project prepared three manuals to support Farmer field schools on beekeeping, dairy processing and medicinal plants.
All project events are accompanied by the press-releases and widely distributed among all stakeholders.</t>
  </si>
  <si>
    <t xml:space="preserve"> If NO, how does the project identify, collect and document good practices? </t>
  </si>
  <si>
    <t xml:space="preserve">Please list good practices, including key-technical and/or institutional innovations, from the project thus far. </t>
  </si>
  <si>
    <t>Good practices will be reported in the next report.</t>
  </si>
  <si>
    <t>Communication strategy:
Does the project have a communication strategy?</t>
  </si>
  <si>
    <t xml:space="preserve"> Please provide a brief overview of the communications successes and challenges this fiscal year.</t>
  </si>
  <si>
    <t>The project team prepared an introductory video about the project. This video has been widely demonstrated at various events convening a big number of relevant stakeholders.
A request is sent for publication of the project information on the UNCCD Interregional Working Group Website “Central Asia – Russia” at www.land-irg.org .</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</si>
  <si>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</si>
  <si>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Not available yet.</t>
  </si>
  <si>
    <t>Please provide links to related website, social media account</t>
  </si>
  <si>
    <t xml:space="preserve">https://t.me/LDN_Uzbekistan </t>
  </si>
  <si>
    <t xml:space="preserve">Please provide a list of publications, leaflets, video materials, newsletters, or other communications assets publised on the web, if any. </t>
  </si>
  <si>
    <t xml:space="preserve">Decision support for mainstreaming and scaling up of sustainable land management – Uzbekistan (fao.org);
https://drive.google.com/file/d/1-Rmdn35uopTW6maIV43v5JOhPexIkWe0/view?usp=sharing </t>
  </si>
  <si>
    <t xml:space="preserve">https://drive.google.com/file/d/1-Rmdn35uopTW6maIV43v5JOhPexIkWe0/view?usp=sharing </t>
  </si>
  <si>
    <t>Please indicate the Communication and/or knowledge management focal point's name and contact detais.</t>
  </si>
  <si>
    <t xml:space="preserve">Dilfuza Tajiyeva, National Communication Assistant, 
FAO Uzbekistan, E-mail: &lt;dilfuza.tajiyeva@fao.org&gt;
</t>
  </si>
  <si>
    <t xml:space="preserve">12. Indigenous Peoples and Local Communites Involvement </t>
  </si>
  <si>
    <t>Are Indigenous Peoples and local communities involved in the project (as per the approved Project Document)? If yes, please briefly explain.</t>
  </si>
  <si>
    <t>13. Co-Financing Table</t>
  </si>
  <si>
    <t>Sources of Co-financing</t>
  </si>
  <si>
    <t>Name of Co-financer</t>
  </si>
  <si>
    <t>Type of Co-financing</t>
  </si>
  <si>
    <t>Amount Confirmed at CEO endorsement/approval (in USD)</t>
  </si>
  <si>
    <t>Actual Amount Materialized at 30 June 2025 (in USD)</t>
  </si>
  <si>
    <t>Government of Uzbekistan</t>
  </si>
  <si>
    <t>Ministry of Agriculture</t>
  </si>
  <si>
    <t>Grant/In kind</t>
  </si>
  <si>
    <t>Ministry of Ecology</t>
  </si>
  <si>
    <t>GEF Agency</t>
  </si>
  <si>
    <t>FAO</t>
  </si>
  <si>
    <t>Grant</t>
  </si>
  <si>
    <t>In-kind</t>
  </si>
  <si>
    <t>Total</t>
  </si>
  <si>
    <t xml:space="preserve">Please explain any significant changes in project co-financing since CEO Endorsement/Approval, or differences between the pledged and materialized co-financing amounts. </t>
  </si>
  <si>
    <t>GEF CoFinancing Guidelines 2018</t>
  </si>
  <si>
    <t>14. Geo Location Information</t>
  </si>
  <si>
    <t xml:space="preserve">This section should be completed ONLY by projects with 1st PIR and in case the geographic coverage of project activities has changed since last reporting period.
This information is required by GEF Secretariat in GEF Portal
</t>
  </si>
  <si>
    <t xml:space="preserve">Are there any changes in the geographic coverage of the project activities since the last PIR report? </t>
  </si>
  <si>
    <t>Location Name</t>
  </si>
  <si>
    <t>Latitude</t>
  </si>
  <si>
    <t>Longitude</t>
  </si>
  <si>
    <t>Geo Name ID</t>
  </si>
  <si>
    <t>Location &amp; Activity Description*</t>
  </si>
  <si>
    <t>Jonfor district, Bukhara province of Uzbekistan</t>
  </si>
  <si>
    <t>Degraded land area</t>
  </si>
  <si>
    <t>Jonfor district</t>
  </si>
  <si>
    <t>Field for cultivation of the rangeland crops</t>
  </si>
  <si>
    <t>Saxaul growing forestry land area</t>
  </si>
  <si>
    <t>“Javokhir Rukhshona” Farm with groundwater well</t>
  </si>
  <si>
    <t>Farmland with drip irrigation</t>
  </si>
  <si>
    <t>Highly salinized lands</t>
  </si>
  <si>
    <t>Nurata district, Navoiy province of Uzbekistan</t>
  </si>
  <si>
    <t>"TOSHQULBOBO" Farm; for cultivation of forage and rangeland crops</t>
  </si>
  <si>
    <t>Nurata district</t>
  </si>
  <si>
    <t>Nurata district forestry organization's land; for pistachio plantation</t>
  </si>
  <si>
    <t>Nurata district forestry organization's land; potential site 1 for mountain terracing</t>
  </si>
  <si>
    <t>Nurata district forestry organization's land; potential site 2 for mountain terracing</t>
  </si>
  <si>
    <t>Nurata district forestry organization's land; potential site 3 for mountain terracing</t>
  </si>
  <si>
    <t>Nurata district forestry organization's land; potential site 4 for mountain terracing</t>
  </si>
  <si>
    <t>Nurata district forestry organization's land; potential site 5 for mountain terracing</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</si>
  <si>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</si>
  <si>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</si>
  <si>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</si>
  <si>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</si>
  <si>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</si>
  <si>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</si>
  <si>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</si>
  <si>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26 It also supports countries in reporting areas under restoration for the Kunming-Montreal GBF Target 2 (areas under restoration) for which FAO is the custodian agency.</t>
  </si>
  <si>
    <t>0
Dairy VC: 
- Production costs assessed during the PPG and should be validated in the initial stages of project implementation 
- Incomes assessed during the PPG and should be validated in the initial stages of project implementation
- Three types of dairy products produced in target regions without the quality or marketing standards
Beekeeping VC
- The main product is only honey, the skills of population in production of other beekeeping products are limited. 
- A widespread laboratory study of the quality of honey and division of honey into categories are missing
- Scientific research in the field of beekeeping is insufficient due to the lack of scientists in the field of beekeeping
Medicinal plants VC
Medicinal plants indicators – The existing medicinal plant plantations are mainly managed by local district level forestries or agro-clusters at both sites
# larger private sector entities participating the capacity building activities provided by the project - 
Private sector is not well developed in medicinal plant production.</t>
  </si>
  <si>
    <r>
      <t xml:space="preserve">Baseline assessment and mapping of LDN indicators (land cover, land productivity and soil organic carbon) at national scale and in Bukhara-Navoi has been completed by the Soil Research Institute under the LoA . (SEE ANNEX 50)
</t>
    </r>
    <r>
      <rPr>
        <b/>
        <sz val="9"/>
        <color rgb="FF000000"/>
        <rFont val="Arial"/>
        <family val="2"/>
      </rPr>
      <t xml:space="preserve">- To create a list of land users of selected land plots in Jondor and Nurota districts.
</t>
    </r>
    <r>
      <rPr>
        <sz val="9"/>
        <color rgb="FF000000"/>
        <rFont val="Arial"/>
        <family val="2"/>
      </rPr>
      <t xml:space="preserve">Progress:
A list of land users and land maps of selected land areas in Jondor and Nurota districts have been developed, and the project site boundaries have been determined. 
</t>
    </r>
    <r>
      <rPr>
        <b/>
        <sz val="9"/>
        <color rgb="FF000000"/>
        <rFont val="Arial"/>
        <family val="2"/>
      </rPr>
      <t xml:space="preserve">- Develop a validated methodology for measuring and monitoring land degradation. 
</t>
    </r>
    <r>
      <rPr>
        <sz val="9"/>
        <color rgb="FF000000"/>
        <rFont val="Arial"/>
        <family val="2"/>
      </rPr>
      <t xml:space="preserve">Progress:
The Ministry of Agriculture has developed an advanced Geoinformation System (GIS) to enhance the monitoring and management of agricultural land and crops. The project team is providing technical assistance in entering data on degradation into the geoportal. Work is being carried out jointly with geoportal specialists.
</t>
    </r>
    <r>
      <rPr>
        <b/>
        <sz val="9"/>
        <color rgb="FF000000"/>
        <rFont val="Arial"/>
        <family val="2"/>
      </rPr>
      <t xml:space="preserve">- Organize work on introducing a model system for setting baseline indicators at the republican level, as well as for the Bukhara and Navoi regions
</t>
    </r>
    <r>
      <rPr>
        <sz val="9"/>
        <color rgb="FF000000"/>
        <rFont val="Arial"/>
        <family val="2"/>
      </rPr>
      <t xml:space="preserve">Progress:
A model system for determining baseline indicators has been introduced at the republican level, as well as for Bukhara and Navoi regions. (SEE ANNEXES 4 AND 5)This is related to LDN monitoring systems, as the results of studies of all soils in Uzbekistan are registered using this method, which allows for accurate accounting of degraded areas.
  </t>
    </r>
    <r>
      <rPr>
        <b/>
        <sz val="9"/>
        <color rgb="FF000000"/>
        <rFont val="Arial"/>
        <family val="2"/>
      </rPr>
      <t xml:space="preserve">- Develop a methodology/guideline for consultations and field research based on existing methodologies with FAO participation for stakeholders and adapted to local resources and needs.
</t>
    </r>
    <r>
      <rPr>
        <sz val="9"/>
        <color rgb="FF000000"/>
        <rFont val="Arial"/>
        <family val="2"/>
      </rPr>
      <t xml:space="preserve">Progress:
The Ministry of Agriculture of the Republic of Uzbekistan, the Ministry of Ecology, Environmental Protection and Climate Change of the Republic of Uzbekistan, and the Academy of Sciences of the Republic of Uzbekistan jointly approved the “Methodology for improving the organizational and methodological foundations of the effective use of pastures, categorization of pastures and stratified assessment of their degradation” and submitted to the Ministry of Justice (SEE ANNEXES 6, 7, 8, 9)
</t>
    </r>
    <r>
      <rPr>
        <b/>
        <sz val="9"/>
        <color rgb="FF000000"/>
        <rFont val="Arial"/>
        <family val="2"/>
      </rPr>
      <t xml:space="preserve">- Studying foreign experience in setting and implementing goals for the neutralization of degraded areas (LDN) (sending experts on business trips abroad).
</t>
    </r>
    <r>
      <rPr>
        <sz val="9"/>
        <color rgb="FF000000"/>
        <rFont val="Arial"/>
        <family val="2"/>
      </rPr>
      <t xml:space="preserve">
Progress: 
As part of the United Nations Climate Change Conference (COP29) held in Baku, the Republic of Azerbaijan from November 11 to 22, on November 18 of this year, a panel session was held on the work being Progress: to protect and improve soil in Uzbekistan, together with the “Save Soil/Tuproqni asraymiz” Global Movement, in which the Head of the Department for Increasing Soil Fertility and Combating Land Degradation O. Soatov participated via Zoom video conference and reported on a number of positive changes in our Republic and touched upon the positive work being Progress: by the Ministry of Agriculture to prevent land degradation. (SEE ANNEXES 10 AND 11)</t>
    </r>
  </si>
  <si>
    <r>
      <rPr>
        <b/>
        <sz val="9"/>
        <color rgb="FF000000"/>
        <rFont val="Arial"/>
        <family val="2"/>
      </rPr>
      <t xml:space="preserve">Develop specific recommendations for (LDN) monitoring based on existing land use systems.
</t>
    </r>
    <r>
      <rPr>
        <sz val="9"/>
        <color rgb="FF000000"/>
        <rFont val="Arial"/>
        <family val="2"/>
      </rPr>
      <t xml:space="preserve">Progress:
The Institute of Soil Science and Agrochemical Research has developed recommendations for agrotechnology of production through the creation of ecologically pure soil conditions in organic farming. (SEE ANNEXES 2 AND 3). 
Within the framework of the project, the initial analysis of soils in the project areas was prepared by FAO and the institute. This analysis is carried out at the beginning and end of the project, enabling the identification of changes in the soils. Currently, there are recommendations available aimed at improving the soils in the project areas.
</t>
    </r>
    <r>
      <rPr>
        <b/>
        <sz val="9"/>
        <color rgb="FF000000"/>
        <rFont val="Arial"/>
        <family val="2"/>
      </rPr>
      <t xml:space="preserve">- Conduct a seminar in Tashkent on the benefits of integrated landscape management, the role of LDN indicators (land cover, land fertility) and their factors (soil erosion, soil salinity, soil carbon), and the Gender Action Plan.
</t>
    </r>
    <r>
      <rPr>
        <sz val="9"/>
        <color rgb="FF000000"/>
        <rFont val="Arial"/>
        <family val="2"/>
      </rPr>
      <t xml:space="preserve">Progress: A workshop on the benefits of integrated landscape management, the role of LDN indicators (land cover, land fertility) and their drivers (soil erosion, soil salinity, soil carbon), and the Gender Action Plan was held in Tashkent in coordination with FAO. (SEE ANNEXES 12, 13, 14, 15)
</t>
    </r>
    <r>
      <rPr>
        <b/>
        <sz val="9"/>
        <color rgb="FF000000"/>
        <rFont val="Arial"/>
        <family val="2"/>
      </rPr>
      <t xml:space="preserve">Develop a national LDN monitoring system (based on national impact, process and stress reduction indicators) that is consistent with the impact of neutralizing degraded areas.
</t>
    </r>
    <r>
      <rPr>
        <sz val="9"/>
        <color rgb="FF000000"/>
        <rFont val="Arial"/>
        <family val="2"/>
      </rPr>
      <t xml:space="preserve">The following activities are being implemented at the domestic scale for local monitoring system establishment: 
-Regular monitoring of pasture lands;
-Seed production of forage plants in pastures with groundwater reserves
-Establishing plantations and training laboratories for drought-resistant crops
-Implement rotation feeding based on a clear plan;
-Taking into account the common use area and internal capacity of each land user, fence off certain degraded areas of their territory with wire fences every year, so that new seed varieties are sown in the fenced areas and livestock grazing is not allowed for one year. The following year, these fences are moved to other degraded areas;
(In degraded areas, rotational grazing of livestock, as indicated, creates conditions for the widespread growth of vegetation. This, in turn, reduces the degraded portions of pastures and contributes to secure food supply.)
-Development of nomadic beekeeping in pastures.
</t>
    </r>
    <r>
      <rPr>
        <b/>
        <sz val="9"/>
        <color rgb="FF000000"/>
        <rFont val="Arial"/>
        <family val="2"/>
      </rPr>
      <t xml:space="preserve">Integrate climate change (CC) indicators into the monitoring system for neutralizing degraded areas.
</t>
    </r>
    <r>
      <rPr>
        <sz val="9"/>
        <color rgb="FF000000"/>
        <rFont val="Arial"/>
        <family val="2"/>
      </rPr>
      <t>Progress:.Currently, the "Land Degradation" geoportal consists of 18 thematic layers, and it has been possible to enter pasture monitoring and soil degradation data in real time. For this, special field data entry forms have been developed in the ArcGIS Field Maps mobile application. The Ministry of Ecology, Environmental Protection, and Climate Change regularly enters reports into the geoportal regarding the degradation of protected natural areas, monitoring of areas where sources of soil pollution are located, and monitoring of pollution sources in areas where solid household waste is accumulated.</t>
    </r>
  </si>
  <si>
    <r>
      <rPr>
        <b/>
        <sz val="9"/>
        <color rgb="FF000000"/>
        <rFont val="Arial"/>
        <family val="2"/>
      </rPr>
      <t xml:space="preserve">Preparation of a preliminary analysis of remote sensing and monitoring in Bukhara and Navoi regions to identify and confirm land degradation (LD) hotspots and hazardous areas.
</t>
    </r>
    <r>
      <rPr>
        <sz val="9"/>
        <color rgb="FF000000"/>
        <rFont val="Arial"/>
        <family val="2"/>
      </rPr>
      <t xml:space="preserve">A preliminary monitoring analysis was prepared to identify land degradation (LD) hotspots and risk areas in Bukhara and Navoi regions. The "Land Degradation" geoinformation portal has been created based on the integrated unified information system of the Ministry of Agriculture, and it will be possible to view land degradation (LD) hotspots and risk areas on this portal.
</t>
    </r>
    <r>
      <rPr>
        <b/>
        <sz val="9"/>
        <color rgb="FF000000"/>
        <rFont val="Arial"/>
        <family val="2"/>
      </rPr>
      <t xml:space="preserve">Develop and demonstrate guidelines for planning and implementing objectives in line with LDN principles (based on the WOCAT SLM database, FAO SLM implementation guidelines, tools and action plans).
</t>
    </r>
    <r>
      <rPr>
        <sz val="9"/>
        <color rgb="FF000000"/>
        <rFont val="Arial"/>
        <family val="2"/>
      </rPr>
      <t xml:space="preserve">A geoinformation portal "Land Degradation" has been created based on the integrated unified information system of the Ministry of Agriculture, and this portal provides guidance on planning and implementing goals in accordance with the principles of the LDN. The geoportal provides scientifically-based recommendations that are openly accessible to everyone. It is convenient to use, viewable on all mobile devices, and offers free access for all users.
</t>
    </r>
    <r>
      <rPr>
        <b/>
        <sz val="9"/>
        <color rgb="FF000000"/>
        <rFont val="Arial"/>
        <family val="2"/>
      </rPr>
      <t xml:space="preserve">Verify the list of the proposed national indicators at the LDN Forum
</t>
    </r>
    <r>
      <rPr>
        <sz val="9"/>
        <color rgb="FF000000"/>
        <rFont val="Arial"/>
        <family val="2"/>
      </rPr>
      <t xml:space="preserve">Awareness raising on global and discussions on the national indicators were conducted at the LDN Forum as follows.
Global LDN indicators:
•	land cover (land cover change, LCC),
•	land productivity dynamics (LPD; measured as net primary productivity, NPP)
•	carbon stocks (soil organic carbon, SOC)
Proposed extended list of national LDN indicators:
•	Normalized difference vegetation index (NDVI)
•	Soil quality is an indicator of soil quality assessed in relation to the soil with the highest fertility potential (expressed in classes in relation to the soil with the highest fertility potential, the score of which is usually taken as 100%).
•	Total area of agricultural land under SLM, including water-saving technologies and approaches (ha, expansion)
•	Share of forage crops in the total structure of cropped areas (%)
•	Area under vegetation and forest cover (ha, expansion)
•	Share of land with moderate and high salinity (%, reduction)
•	Area under nut plantations (pistachio, walnut, almond) (ha, expansion)
•	Number of farmers with access to advisory or extension services (total number per administrative district in the region)
</t>
    </r>
    <r>
      <rPr>
        <b/>
        <sz val="9"/>
        <color rgb="FF000000"/>
        <rFont val="Arial"/>
        <family val="2"/>
      </rPr>
      <t xml:space="preserve">Develop a methodology and fact sheet for the final list of national LDN indicators.
</t>
    </r>
    <r>
      <rPr>
        <sz val="9"/>
        <color rgb="FF000000"/>
        <rFont val="Arial"/>
        <family val="2"/>
      </rPr>
      <t>A methodology and fact sheet for the final list of national LDN indicators was developed  (SEE ANNEXES 18 AND 19)</t>
    </r>
  </si>
  <si>
    <r>
      <rPr>
        <b/>
        <sz val="9"/>
        <color rgb="FF000000"/>
        <rFont val="Arial"/>
        <family val="2"/>
      </rPr>
      <t xml:space="preserve">Review and develop recommendations on policies and regulations affecting land resources, forestry, and agriculture, with particular focus on restrictions on cropland diversification and policies that restrict forage production on irrigated land.
</t>
    </r>
    <r>
      <rPr>
        <sz val="9"/>
        <color rgb="FF000000"/>
        <rFont val="Arial"/>
        <family val="2"/>
      </rPr>
      <t xml:space="preserve">
The Cabinet of Ministers of the Republic of Uzbekistan adopted Resolution No. 126 of March 12, 2024 “On measures to protect pastures and groundwater in them and combat pasture degradation,” and the resolution provides for measures to develop public-private partnerships to improve and restore pasture water supply. This includes an inventory of existing pumps and water structures, irrigation networks, and other facilities for pasture water supply in Bukhara and Navoi regions.
It is planned to transfer pumps and other hydrographic facilities owned by local executive authorities to entrepreneurs on the basis of public-private partnerships.
</t>
    </r>
    <r>
      <rPr>
        <b/>
        <sz val="9"/>
        <color rgb="FF000000"/>
        <rFont val="Arial"/>
        <family val="2"/>
      </rPr>
      <t xml:space="preserve">Integrate the concept and roadmap of the SLM expansion model into the work plans for the implementation stages of the agricultural development strategy for 2020-2030.
</t>
    </r>
    <r>
      <rPr>
        <sz val="9"/>
        <color rgb="FF000000"/>
        <rFont val="Arial"/>
        <family val="2"/>
      </rPr>
      <t xml:space="preserve">
 Organizing work based on the strategies of the New Uzbekistan, integrating the concept and roadmap of the SLM expansion model into the work plans for the implementation stages of the "Strategy for the Development of Agriculture in 2020-2030".
</t>
    </r>
    <r>
      <rPr>
        <b/>
        <sz val="9"/>
        <color rgb="FF000000"/>
        <rFont val="Arial"/>
        <family val="2"/>
      </rPr>
      <t xml:space="preserve">Integrate SLM/LDN principles into land reclamation programs in vulnerable areas using FAO LADA, WOCAT, PRAGA, etc.
</t>
    </r>
    <r>
      <rPr>
        <sz val="9"/>
        <color rgb="FF000000"/>
        <rFont val="Arial"/>
        <family val="2"/>
      </rPr>
      <t xml:space="preserve">
In progress 
</t>
    </r>
    <r>
      <rPr>
        <b/>
        <sz val="9"/>
        <color rgb="FF000000"/>
        <rFont val="Arial"/>
        <family val="2"/>
      </rPr>
      <t xml:space="preserve">Identify entry points to enhance stakeholder engagement in setting and implementing LDN goals.
</t>
    </r>
    <r>
      <rPr>
        <sz val="9"/>
        <color rgb="FF000000"/>
        <rFont val="Arial"/>
        <family val="2"/>
      </rPr>
      <t xml:space="preserve">
In progress 
</t>
    </r>
    <r>
      <rPr>
        <b/>
        <sz val="9"/>
        <color rgb="FF000000"/>
        <rFont val="Arial"/>
        <family val="2"/>
      </rPr>
      <t xml:space="preserve">Participation in the development of regulatory and legal documents on the introduction of "Feed Clusters" and the Association of Pasture Users.
</t>
    </r>
    <r>
      <rPr>
        <sz val="9"/>
        <color rgb="FF000000"/>
        <rFont val="Arial"/>
        <family val="2"/>
      </rPr>
      <t xml:space="preserve">
By Presidential Decree No. PP-131 (March 28, 2025), 10–20% of agricultural lands put up for online auction in 2025–2026 will be allocated for sowing fodder crops; farms achieving high cotton (over 50 c/ha) or grain (over 80 c/ha) yields will gain the right to use 25% of their leased land for fodder and other crops in rotation, while the Committee for Veterinary Medicine and Livestock Development must assess livestock farms’ land needs, report regularly to the Ministry of Agriculture, and promptly notify them of upcoming auctions.
Cooperation has been established with the ministry and the committee in developing regulatory legal documents for the introduction of "Feed Clusters" and the Association of Pasture Users.
</t>
    </r>
    <r>
      <rPr>
        <b/>
        <sz val="9"/>
        <color rgb="FF000000"/>
        <rFont val="Arial"/>
        <family val="2"/>
      </rPr>
      <t xml:space="preserve">Conduct a rapid assessment of land tenure in Bukhara and Navoi regions and identify the main sources of insecurity of tenure rights in pasture access based on PPG socio-economic analysis (with FAO support).
</t>
    </r>
    <r>
      <rPr>
        <sz val="9"/>
        <color rgb="FF000000"/>
        <rFont val="Arial"/>
        <family val="2"/>
      </rPr>
      <t xml:space="preserve">
The Presidential Resolution No. PQ-131, adopted on March 28, 2025, stipulates that in 2025–2026, 10–20% of agricultural lands auctioned online in Karakalpakstan and the regions will be allocated for sowing fodder crops. It also introduces new rules for lessees with outstanding payments, granting them the right to sublease through a tripartite agreement and setting special conditions for those listed in the “Iron Book,” “Women’s Book,” “Youth Book,” and labor migrants. In addition, farms that report high yields of cotton (over 5 tons/ha) or grain (over 8 tons/ha) will be guaranteed the right to use 25% of their leased land for crop rotation with fodder, vegetables, melons, potatoes, oilseeds, and legumes in the following year. The Committee for Veterinary and Livestock Development is tasked with assessing fodder land demand and ensuring livestock farms are promptly informed about auctions.
The resolution also addresses serious challenges in pasture management, noting that 40–50% of pasture lands lack essential infrastructure such as wells, roads, and shelters, which restricts grazing and accelerates land degradation. Furthermore, overlapping registrations of pasture lands—where the same plots are recorded under multiple users—have been identified in Karakalpakstan, Jizzakh, Samarkand, and Surkhandarya, leading to conflicts and inefficiencies in land use.</t>
    </r>
  </si>
  <si>
    <r>
      <rPr>
        <b/>
        <sz val="9"/>
        <color rgb="FF000000"/>
        <rFont val="Arial"/>
        <family val="2"/>
      </rPr>
      <t xml:space="preserve">Create a national online forum on LDN to engage stakeholders.
</t>
    </r>
    <r>
      <rPr>
        <sz val="9"/>
        <color rgb="FF000000"/>
        <rFont val="Arial"/>
        <family val="2"/>
      </rPr>
      <t xml:space="preserve">In progress.
In accordance with Resolution No. 50 of the Cabinet of Ministers of the Republic of Uzbekistan dated February 2, 2023, in order to monitor, evaluate and determine necessary measures to combat land degradation, the Ministry of Water Resources, the Ministry of Mining and Geology, the Ministry of Ecology, Environmental Protection and Climate Change, the Forestry Agency, the Hydrometeorological Service Agency, the Academy of Sciences, the Council of Ministers of the Republic of Karakalpakstan, regional and Tashkent city khokimiyats (hereinafter referred to as the responsible agencies), as well as large industrial enterprises extracting and processing natural resources, shall submit to the Ministry of Agriculture at the end of each quarter environmental, hydrogeological, hydrometeorological, agrometeorological and statistical data and reports on areas prone to global climate change, drought, desertification, natural and man-made hazard.
This decision has assigned the responsibility for entering data into the platform by the ministries and agencies mentioned.  
Online Forum channel has been created in Telegram application, and the project team is working on populating the channel by the relevant content and expanding the number of subscribers (20%).
</t>
    </r>
    <r>
      <rPr>
        <b/>
        <sz val="9"/>
        <color rgb="FF000000"/>
        <rFont val="Arial"/>
        <family val="2"/>
      </rPr>
      <t xml:space="preserve">Establish an inter-agency working group to coordinate, monitor, and oversee the implementation of SLM dissemination activities in the project areas, in collaboration with NGOs and local stakeholders
</t>
    </r>
    <r>
      <rPr>
        <sz val="9"/>
        <color rgb="FF000000"/>
        <rFont val="Arial"/>
        <family val="2"/>
      </rPr>
      <t xml:space="preserve">
Progress:.
In order to effectively implement the GCP/UZB/020/GFF project "Sustainable Management of Forests and Pastures in Drought-Prone Ecosystems in Uzbekistan", an inter-agency working group was established to ensure the implementation of sustainable land management (SLM) in the project areas in cooperation with non-governmental organizations and local stakeholders, in accordance with the cooperation agreement signed between the Ministry of Agriculture and FAO in May 2023 (Annexes 20-29).  </t>
    </r>
  </si>
  <si>
    <r>
      <rPr>
        <b/>
        <sz val="9"/>
        <color rgb="FF000000"/>
        <rFont val="Arial"/>
        <family val="2"/>
      </rPr>
      <t xml:space="preserve">Develop recommendations for amendments to the Law "On Pastures" on the relevant responsibilities of stakeholders, simplified microcrediting for small farms, cooperatives, livestock insurance, and land ownership.
</t>
    </r>
    <r>
      <rPr>
        <sz val="9"/>
        <color rgb="FF000000"/>
        <rFont val="Arial"/>
        <family val="2"/>
      </rPr>
      <t xml:space="preserve">
Progress:. 
The draft of the new edition of the Law of the Republic of Uzbekistan "On Pastures" was coordinated with ministries and agencies through the unified electronic system for the development and coordination of draft regulatory legal acts, and was submitted to the Ministry of Justice for legal examination and, in accordance with the established procedure, submitted to the Presidential Administration.
The law includes recommendations for assigning appropriate responsibilities to interested parties, simplifying microcredit for small farms and cooperatives, insuring livestock, and introducing changes in land ownership.</t>
    </r>
  </si>
  <si>
    <r>
      <t xml:space="preserve">Baseline data collection started to develop training materials. (3%)
Agreement is achieved with the RECSOIL project team on provision trainings on soil organic carbon (SOC) for practitioners at national and sub-national levels. (5%) 
</t>
    </r>
    <r>
      <rPr>
        <b/>
        <sz val="9"/>
        <color rgb="FF000000"/>
        <rFont val="Arial"/>
        <family val="2"/>
      </rPr>
      <t xml:space="preserve">Develop a training module on LDN principles, concepts, and key indicators for decision-makers and technical staff.
</t>
    </r>
    <r>
      <rPr>
        <sz val="9"/>
        <color rgb="FF000000"/>
        <rFont val="Arial"/>
        <family val="2"/>
      </rPr>
      <t xml:space="preserve">In progress
</t>
    </r>
    <r>
      <rPr>
        <b/>
        <sz val="9"/>
        <color rgb="FF000000"/>
        <rFont val="Arial"/>
        <family val="2"/>
      </rPr>
      <t xml:space="preserve">
Develop a training module on integrated landscape management, targeted SLM activities and green infrastructure within the LDN for technical staff and local communities (through extension services).
</t>
    </r>
    <r>
      <rPr>
        <sz val="9"/>
        <color rgb="FF000000"/>
        <rFont val="Arial"/>
        <family val="2"/>
      </rPr>
      <t xml:space="preserve">
It's being Progress:. Within the framework of the LDN, a training manual "Geobotany of Pastures" was developed in 2023 to develop a training module on integrated landscape management, targeted SLM activities, and green infrastructure, and this work is ongoing
</t>
    </r>
    <r>
      <rPr>
        <b/>
        <sz val="9"/>
        <color rgb="FF000000"/>
        <rFont val="Arial"/>
        <family val="2"/>
      </rPr>
      <t xml:space="preserve">Conduct training on land tenure VGGT guidelines for decision makers.
</t>
    </r>
    <r>
      <rPr>
        <sz val="9"/>
        <color rgb="FF000000"/>
        <rFont val="Arial"/>
        <family val="2"/>
      </rPr>
      <t xml:space="preserve">Progress:. Training was organized at the end of the year in coordination with FAO (Annexes 12-15).
</t>
    </r>
  </si>
  <si>
    <r>
      <t xml:space="preserve">
</t>
    </r>
    <r>
      <rPr>
        <b/>
        <sz val="9"/>
        <color rgb="FF000000"/>
        <rFont val="Arial"/>
        <family val="2"/>
      </rPr>
      <t xml:space="preserve">Organize training on the concept and practice of LDN for decision-makers and technical staff at the national level on basic assessment and LDN monitoring, land tenure issues, etc., using the established baseline and monitoring prototype developed as part of the outcome.
</t>
    </r>
    <r>
      <rPr>
        <sz val="9"/>
        <color rgb="FF000000"/>
        <rFont val="Arial"/>
        <family val="2"/>
      </rPr>
      <t xml:space="preserve">
A seminar on the topic “The importance of strengthening land tenure rights in rangelands for decision-makers (VGGT) and the impact of LDN indicators and their factors (soil erosion, soil salinity, soil organic carbon (SOC))” was held in Tashkent in coordination with FAO.
Training on the concept and practice of LDN will be organized for national-level decision-makers and technical staff in Bukhara and Navoi regions on LDN monitoring, land tenure issues, etc. (Annexes 12-15)  
</t>
    </r>
    <r>
      <rPr>
        <b/>
        <sz val="9"/>
        <color rgb="FF000000"/>
        <rFont val="Arial"/>
        <family val="2"/>
      </rPr>
      <t xml:space="preserve">Organize training with local staff on the LDN concept and monitoring of the initial assessment, and on the practice of involving local stakeholders in SLM.
</t>
    </r>
    <r>
      <rPr>
        <sz val="9"/>
        <color rgb="FF000000"/>
        <rFont val="Arial"/>
        <family val="2"/>
      </rPr>
      <t>Progress:
Training will be organized in Bukhara and Navoi regions, together with local staff, on the concept of LDN and monitoring of the initial assessment, and on the practice of involving local stakeholders in SLM.</t>
    </r>
  </si>
  <si>
    <r>
      <t xml:space="preserve">A group of interested farmers participating in FFS was formed, their spatial polygons were determined and they were given information about the goals and objectives of the "Farmers Field School" focused on the development of SLM, development of good fodder resources, and improvement of pasture management. (5%)
</t>
    </r>
    <r>
      <rPr>
        <b/>
        <sz val="9"/>
        <color rgb="FF000000"/>
        <rFont val="Arial"/>
        <family val="2"/>
      </rPr>
      <t xml:space="preserve">Establish two Farmer Field Schools (1 in Bukhara and 1 in Navoi) to engage farmers in developing SLM, developing good forage resources, and improving pasture management, based on relevant FAO guidelines and experiences.
</t>
    </r>
    <r>
      <rPr>
        <sz val="9"/>
        <color rgb="FF000000"/>
        <rFont val="Arial"/>
        <family val="2"/>
      </rPr>
      <t xml:space="preserve">
Based on relevant FAO guidelines and experiences, a letter was sent to the khokimiyats of Bukhara and Navoi regions by letter No. 06/25-08/465 dated May 6, 2024, on the organization of two farmers' field schools (one in Bukhara and one in Navoi) to involve farmers in the development of SLM, the development of good fodder resources, and the improvement of pasture management. A list of interested farmers participating in this was formed and points were determined, and they were provided with information about the goals and objectives of the "Farmers' Field School" aimed at the development of SLM, the development of good fodder resources, and the improvement of pasture management.
</t>
    </r>
    <r>
      <rPr>
        <b/>
        <sz val="9"/>
        <color rgb="FF000000"/>
        <rFont val="Arial"/>
        <family val="2"/>
      </rPr>
      <t xml:space="preserve">Train registered farmers (at least 50% of participants are women) on the use of practical tools such as planned grazing and other WOCAT tools to identify appropriate SLM measures that contribute to achieving LDN objectives.
</t>
    </r>
    <r>
      <rPr>
        <sz val="9"/>
        <color rgb="FF000000"/>
        <rFont val="Arial"/>
        <family val="2"/>
      </rPr>
      <t xml:space="preserve">
A letter was sent to the Bukhara and Navoi regional khokimiyats. A list of interested farmers was formed and points were identified, and they were informed about the goals and objectives of the "Farmers' Field School" aimed at developing SLM, developing good forage resources, and improving pasture management, and training in the use of practical tools is being carried out (at least 50% of participants are women).
</t>
    </r>
    <r>
      <rPr>
        <b/>
        <sz val="9"/>
        <color rgb="FF000000"/>
        <rFont val="Arial"/>
        <family val="2"/>
      </rPr>
      <t xml:space="preserve">Organize group events (field demonstrations/farmer meetings, exhibitions, competitions/field days).
</t>
    </r>
    <r>
      <rPr>
        <sz val="9"/>
        <color rgb="FF000000"/>
        <rFont val="Arial"/>
        <family val="2"/>
      </rPr>
      <t xml:space="preserve">
The project team organized FFS session on 4-5 June 2025 in Fergana city for 13 farmers from two project sites on advanced beekeeping practices for the beekeepers of Navoiy and Bukhara provinces</t>
    </r>
    <r>
      <rPr>
        <sz val="9"/>
        <color rgb="FFFF0000"/>
        <rFont val="Arial"/>
        <family val="2"/>
      </rPr>
      <t xml:space="preserve"> (ANNEX 41). 
</t>
    </r>
    <r>
      <rPr>
        <sz val="9"/>
        <color rgb="FF000000"/>
        <rFont val="Arial"/>
        <family val="2"/>
      </rPr>
      <t xml:space="preserve">Training program was developed for bee-keeping, medicinal plants, and milk processing value chains. Trainings were organized in July-Sept 2024. (15%) </t>
    </r>
    <r>
      <rPr>
        <sz val="9"/>
        <color rgb="FFFF0000"/>
        <rFont val="Arial"/>
        <family val="2"/>
      </rPr>
      <t>(ANNEXES 31-34).</t>
    </r>
    <r>
      <rPr>
        <sz val="9"/>
        <color rgb="FF000000"/>
        <rFont val="Arial"/>
        <family val="2"/>
      </rPr>
      <t xml:space="preserve"> 
</t>
    </r>
  </si>
  <si>
    <r>
      <t>The Council was invited to the 1</t>
    </r>
    <r>
      <rPr>
        <vertAlign val="superscript"/>
        <sz val="9"/>
        <color theme="1"/>
        <rFont val="Arial"/>
        <family val="2"/>
      </rPr>
      <t>st</t>
    </r>
    <r>
      <rPr>
        <sz val="9"/>
        <color theme="1"/>
        <rFont val="Arial"/>
        <family val="2"/>
      </rPr>
      <t xml:space="preserve"> PSC meeting and will be contacted for developing its field and participatory activities in two target sites in Bukhara and Navoi provinces</t>
    </r>
  </si>
  <si>
    <r>
      <rPr>
        <sz val="9"/>
        <color rgb="FF000000"/>
        <rFont val="Arial"/>
        <family val="2"/>
      </rPr>
      <t>The project actively supported development of the Gender Strategy of the Ministry of Agriculture of Uzbekistan for 2025–2030.
The strategy was approved by the</t>
    </r>
    <r>
      <rPr>
        <sz val="9"/>
        <rFont val="Arial"/>
        <family val="2"/>
      </rPr>
      <t xml:space="preserve"> Minister of Agriculture of Uzbekistan, Mr</t>
    </r>
    <r>
      <rPr>
        <sz val="9"/>
        <color rgb="FFFF0000"/>
        <rFont val="Arial"/>
        <family val="2"/>
      </rPr>
      <t>.</t>
    </r>
    <r>
      <rPr>
        <sz val="9"/>
        <color rgb="FF000000"/>
        <rFont val="Arial"/>
        <family val="2"/>
      </rPr>
      <t xml:space="preserve"> Ibrokhim Abdurakhmonov, on 30 April 2025.
The strategy aims to ensure gender equality in all areas of agriculture, including decision-making, education, access to resources, and employment.</t>
    </r>
    <r>
      <rPr>
        <sz val="9"/>
        <color rgb="FFFF0000"/>
        <rFont val="Arial"/>
        <family val="2"/>
      </rPr>
      <t xml:space="preserve"> </t>
    </r>
  </si>
  <si>
    <r>
      <rPr>
        <sz val="9"/>
        <color rgb="FF000000"/>
        <rFont val="Arial"/>
        <family val="2"/>
      </rPr>
      <t xml:space="preserve">If applicable, please describe the process and current status of on-going/completed, legitimate consultations to obtain Free, Prior and Informed Consent (FPIC) with the indigenous communities. 
Do indigenous peoples and/or local communities have an active partcipation in the project activities? If yes, briefly describe how.
</t>
    </r>
    <r>
      <rPr>
        <sz val="9"/>
        <color rgb="FFFF0000"/>
        <rFont val="Arial"/>
        <family val="2"/>
      </rPr>
      <t xml:space="preserve">
</t>
    </r>
    <r>
      <rPr>
        <sz val="9"/>
        <rFont val="Arial"/>
        <family val="2"/>
      </rPr>
      <t>Uzbekistan does not have indigenous peoples, and no project activity is related to such peoples.</t>
    </r>
  </si>
  <si>
    <t>Implementation progress is also rated Unsatisfactory (U) due to the following concerns:
Delays in procurement and contracting have hindered timely delivery of outputs across components. This has slowed activities, particularly in monitoring, evaluation, and dissemination of project results.
While some activities are underway, the linkage between achieved outputs and expected outcomes remains weak, raising risks of not meeting development objectives.
Coordination challenges between project management and stakeholders have limited the project’s ability to resolve bottlenecks efficiently.
Financial execution has been lower than planned, reflecting both procedural delays and lack of readiness in some implementing partners.
It should be noted that although certain achievements were recorded in the last reporting period, the project is not on track in several key areas, requiring closer supervision and remedial actions.</t>
  </si>
  <si>
    <r>
      <t xml:space="preserve">
</t>
    </r>
    <r>
      <rPr>
        <b/>
        <sz val="9"/>
        <color rgb="FF000000"/>
        <rFont val="Arial"/>
        <family val="2"/>
      </rPr>
      <t xml:space="preserve">- Assessment and mapping of entry points to include the LDN indicators and prototype monitoring system in the current national land use monitoring systems OR
</t>
    </r>
    <r>
      <rPr>
        <sz val="9"/>
        <color rgb="FF000000"/>
        <rFont val="Arial"/>
        <family val="2"/>
      </rPr>
      <t xml:space="preserve">
By the end of 2024, the worldwide experience in land degradation assessment and mapping was studied.   </t>
    </r>
    <r>
      <rPr>
        <sz val="9"/>
        <color rgb="FFFF0000"/>
        <rFont val="Arial"/>
        <family val="2"/>
      </rPr>
      <t xml:space="preserve">(SEE ANNEXES 2 AND 3)
</t>
    </r>
    <r>
      <rPr>
        <sz val="9"/>
        <color rgb="FF000000"/>
        <rFont val="Arial"/>
        <family val="2"/>
      </rPr>
      <t xml:space="preserve">Baseline assessment and mapping of LDN indicators (land cover, land productivity and soil organic carbon) at national scale and in Bukhara-Navoi has been completed by the Soil Research Institute under LoA. </t>
    </r>
    <r>
      <rPr>
        <sz val="9"/>
        <color rgb="FFFF0000"/>
        <rFont val="Arial"/>
        <family val="2"/>
      </rPr>
      <t xml:space="preserve">(SEE ANNEX 50)
</t>
    </r>
    <r>
      <rPr>
        <sz val="9"/>
        <color rgb="FF000000"/>
        <rFont val="Arial"/>
        <family val="2"/>
      </rPr>
      <t xml:space="preserve">
</t>
    </r>
    <r>
      <rPr>
        <b/>
        <sz val="9"/>
        <color rgb="FF000000"/>
        <rFont val="Arial"/>
        <family val="2"/>
      </rPr>
      <t>- Develop a stakeholder-endorsed prototype model for measuring and monitoring LD through remote sensing technologies that meets UNCCD guidelines.</t>
    </r>
    <r>
      <rPr>
        <sz val="9"/>
        <color rgb="FF000000"/>
        <rFont val="Arial"/>
        <family val="2"/>
      </rPr>
      <t xml:space="preserve"> 
The project team is providing technical assistance in entering data on degradation into the MoA's GIS based geoportal. Work is being carried out jointly with geoportal specialists.
</t>
    </r>
    <r>
      <rPr>
        <b/>
        <sz val="9"/>
        <color rgb="FF000000"/>
        <rFont val="Arial"/>
        <family val="2"/>
      </rPr>
      <t xml:space="preserve">- Introduce of prototype system to establish baselines for national scale and for Bukhara and Navoi Oblast 
</t>
    </r>
    <r>
      <rPr>
        <sz val="9"/>
        <color rgb="FF000000"/>
        <rFont val="Arial"/>
        <family val="2"/>
      </rPr>
      <t>A model system for determining baseline indicators has been introduced at the republican level, as well as for Bukhara and Navoi regions.</t>
    </r>
    <r>
      <rPr>
        <sz val="9"/>
        <color rgb="FFFF0000"/>
        <rFont val="Arial"/>
        <family val="2"/>
      </rPr>
      <t xml:space="preserve"> (SEE ANNEXES 4 AND 5)</t>
    </r>
    <r>
      <rPr>
        <sz val="9"/>
        <color rgb="FF000000"/>
        <rFont val="Arial"/>
        <family val="2"/>
      </rPr>
      <t xml:space="preserve"> This is related to LDN monitoring systems, as the results of studies of all soils in Uzbekistan are registered using this method, which allows for accurate accounting of degraded areas.
</t>
    </r>
    <r>
      <rPr>
        <b/>
        <sz val="9"/>
        <color rgb="FF000000"/>
        <rFont val="Arial"/>
        <family val="2"/>
      </rPr>
      <t xml:space="preserve">  - Develop a simplified stakeholder consultation and field survey methodology/guideline, to be based closely on available FAO participatory methodologies and adapted to local resources and needs
</t>
    </r>
    <r>
      <rPr>
        <sz val="9"/>
        <color rgb="FF000000"/>
        <rFont val="Arial"/>
        <family val="2"/>
      </rPr>
      <t xml:space="preserve">In accordance with the Resolution of the Cabinet of Ministers of the Republic of Uzbekistan No. 126 dated March 12, 2024 “On measures to protect pastures and groundwater in them and combat pasture degradation”, the Ministry of Agriculture of the Republic of Uzbekistan, the Ministry of Ecology, Environmental Protection and Climate Change of the Republic of Uzbekistan, and the Academy of Sciences of the Republic of Uzbekistan jointly approved the “Methodology for improving the organizational and methodological foundations of the effective use of pastures, categorization of pastures and stratified assessment of their degradation” in coordination with the relevant ministries and submitted to the Ministry of Justice </t>
    </r>
    <r>
      <rPr>
        <sz val="9"/>
        <color rgb="FFFF0000"/>
        <rFont val="Arial"/>
        <family val="2"/>
      </rPr>
      <t xml:space="preserve">(SEE ANNEXES 6, 7, 8, 9)
</t>
    </r>
    <r>
      <rPr>
        <b/>
        <sz val="9"/>
        <color rgb="FF000000"/>
        <rFont val="Arial"/>
        <family val="2"/>
      </rPr>
      <t xml:space="preserve">Test and verify baseline indicator status using prototype stakeholder and field survey approach
</t>
    </r>
    <r>
      <rPr>
        <sz val="9"/>
        <color rgb="FFFF0000"/>
        <rFont val="Arial"/>
        <family val="2"/>
      </rPr>
      <t xml:space="preserve">
</t>
    </r>
    <r>
      <rPr>
        <b/>
        <sz val="9"/>
        <color rgb="FF000000"/>
        <rFont val="Arial"/>
        <family val="2"/>
      </rPr>
      <t xml:space="preserve">Conduct mapping of boundaries of communal pastures (land tenure) (with the support of FAO)
</t>
    </r>
    <r>
      <rPr>
        <sz val="9"/>
        <color rgb="FFFF0000"/>
        <rFont val="Arial"/>
        <family val="2"/>
      </rPr>
      <t xml:space="preserve">
</t>
    </r>
    <r>
      <rPr>
        <sz val="9"/>
        <color rgb="FF000000"/>
        <rFont val="Arial"/>
        <family val="2"/>
      </rPr>
      <t xml:space="preserve">A list of land users and land maps of selected land areas in Jondor and Nurota districts have been developed, and the project site boundaries have been determined. 
</t>
    </r>
  </si>
  <si>
    <r>
      <rPr>
        <sz val="9"/>
        <color rgb="FF000000"/>
        <rFont val="Arial"/>
        <family val="2"/>
      </rPr>
      <t xml:space="preserve">40%                                                    </t>
    </r>
    <r>
      <rPr>
        <sz val="9"/>
        <color rgb="FF3C7D22"/>
        <rFont val="Arial"/>
        <family val="2"/>
      </rPr>
      <t>1. please explain the data on the three indicators, were these derivded from the default data or derived from dedicated mapping within the project?                                        2. what is the status of the prototype model ?                                       3. I cannot see the data about LDN indicators in annexs 4 and 5.                                                 4. where are the list of land users and land maps of selected land areas in Jondor and Nurota districts? where is the project site boundary?</t>
    </r>
  </si>
  <si>
    <r>
      <rPr>
        <b/>
        <sz val="9"/>
        <color rgb="FF000000"/>
        <rFont val="Arial"/>
        <family val="2"/>
      </rPr>
      <t xml:space="preserve">
- Conduct targeted capacity needs assessment and provide concrete recommendations on LDN monitoring system based on the existing land-use monitoring systems.
</t>
    </r>
    <r>
      <rPr>
        <sz val="9"/>
        <color rgb="FF000000"/>
        <rFont val="Arial"/>
        <family val="2"/>
      </rPr>
      <t xml:space="preserve">The Institute of Soil Science and Agrochemical Research has developed recommendations for agrotechnology of production through the creation of ecologically pure soil conditions in organic farming. These recommendations include measures aimed at increasing soil fertility, crop productivity, improving the condition of the land, and obtaining ecologically pure products through organic farming based on the creation of ecologically pure soil conditions </t>
    </r>
    <r>
      <rPr>
        <sz val="9"/>
        <color rgb="FFFF0000"/>
        <rFont val="Arial"/>
        <family val="2"/>
      </rPr>
      <t>(SEE ANNEXES 2 AND 3)</t>
    </r>
    <r>
      <rPr>
        <sz val="9"/>
        <color rgb="FF000000"/>
        <rFont val="Arial"/>
        <family val="2"/>
      </rPr>
      <t xml:space="preserve">.
</t>
    </r>
    <r>
      <rPr>
        <b/>
        <sz val="9"/>
        <color rgb="FF000000"/>
        <rFont val="Arial"/>
        <family val="2"/>
      </rPr>
      <t xml:space="preserve">- Conduct a workshop in Tashkent on benefits of integral landscape management, role of LDN indicators (land cover, land productivity, and soil organic carbon) and their drivers (soil erosion, soil salinity, soil carbon sequestration potential) based on the participatory needs identification and Gender Action Plan
</t>
    </r>
    <r>
      <rPr>
        <sz val="9"/>
        <color rgb="FF000000"/>
        <rFont val="Arial"/>
        <family val="2"/>
      </rPr>
      <t xml:space="preserve">A workshop on the benefits of integrated landscape management, the role of LDN indicators (land cover, land fertility) and their drivers (soil erosion, soil salinity, soil carbon), and the Gender Action Plan was held in Tashkent in coordination with FAO. </t>
    </r>
    <r>
      <rPr>
        <sz val="9"/>
        <color rgb="FFFF0000"/>
        <rFont val="Arial"/>
        <family val="2"/>
      </rPr>
      <t xml:space="preserve">(SEE ANNEXES 12, 13, 14, 15)
</t>
    </r>
    <r>
      <rPr>
        <sz val="9"/>
        <color rgb="FF000000"/>
        <rFont val="Arial"/>
        <family val="2"/>
      </rPr>
      <t xml:space="preserve">
</t>
    </r>
    <r>
      <rPr>
        <b/>
        <sz val="9"/>
        <color rgb="FF000000"/>
        <rFont val="Arial"/>
        <family val="2"/>
      </rPr>
      <t xml:space="preserve">-Develop a national LDN monitoring system (based on the national impact, process, and stress-reduction indicators) following the LDN impact pathway.
</t>
    </r>
    <r>
      <rPr>
        <sz val="9"/>
        <color rgb="FF000000"/>
        <rFont val="Arial"/>
        <family val="2"/>
      </rPr>
      <t xml:space="preserve">The following activities are being implemented at the domestic scale for local monitoring system establishment: 
-Regular monitoring of pasture lands;
-Seed production of forage plants in pastures with groundwater reserves
-Establishing plantations and training laboratories for drought-resistant crops
-Implement rotation feeding based on a clear plan;
-Taking into account the common use area and internal capacity of each land user, fence off certain degraded areas of their territory with wire fences every year, so that new seed varieties are sown in the fenced areas and livestock grazing is not allowed for one year. The following year, these fences are moved to other degraded areas; (In degraded areas, rotational grazing of livestock, as indicated, creates conditions for the widespread growth of vegetation. This, in turn, reduces the degraded portions of pastures and contributes to secure food supply.)
-Development of nomadic beekeeping in pastures.
</t>
    </r>
    <r>
      <rPr>
        <b/>
        <sz val="9"/>
        <color rgb="FF000000"/>
        <rFont val="Arial"/>
        <family val="2"/>
      </rPr>
      <t xml:space="preserve">- Integrate climate change (CC) indicators in the LDN monitoring system.
</t>
    </r>
    <r>
      <rPr>
        <sz val="9"/>
        <color rgb="FF000000"/>
        <rFont val="Arial"/>
        <family val="2"/>
      </rPr>
      <t xml:space="preserve">Progress:.Currently, the "Land Degradation" geoportal consists of 18 thematic layers, and it has been possible to enter pasture monitoring and soil degradation data in real time. For this, special field data entry forms have been developed in the ArcGIS Field Maps mobile application. The Ministry of Ecology, Environmental Protection, and Climate Change regularly enters reports into the geoportal regarding the degradation of protected natural areas, monitoring of areas where sources of soil pollution are located, and monitoring of pollution sources in areas where solid household waste is accumulated.
</t>
    </r>
    <r>
      <rPr>
        <b/>
        <sz val="9"/>
        <color rgb="FF000000"/>
        <rFont val="Arial"/>
        <family val="2"/>
      </rPr>
      <t xml:space="preserve">- Test the national LDN monitoring system on Bukhara-Navoi landscape, including integrating CC indicators identified in the PPG baseline study 
</t>
    </r>
    <r>
      <rPr>
        <sz val="9"/>
        <color rgb="FF000000"/>
        <rFont val="Arial"/>
        <family val="2"/>
      </rPr>
      <t xml:space="preserve">not started
</t>
    </r>
    <r>
      <rPr>
        <b/>
        <sz val="9"/>
        <color rgb="FF000000"/>
        <rFont val="Arial"/>
        <family val="2"/>
      </rPr>
      <t xml:space="preserve">- Calibrate  and scale out the national LDN monitoring system (based on the national impact, process, and stress-reduction indicators) based on the validated model on Bukhara-Navoi landscape 
</t>
    </r>
    <r>
      <rPr>
        <sz val="9"/>
        <color rgb="FF000000"/>
        <rFont val="Arial"/>
        <family val="2"/>
      </rPr>
      <t xml:space="preserve">not started
</t>
    </r>
    <r>
      <rPr>
        <b/>
        <sz val="9"/>
        <color rgb="FF000000"/>
        <rFont val="Arial"/>
        <family val="2"/>
      </rPr>
      <t xml:space="preserve">- Integrate LDN monitoring system in the existing land use monitoring system
</t>
    </r>
    <r>
      <rPr>
        <sz val="9"/>
        <color rgb="FF000000"/>
        <rFont val="Arial"/>
        <family val="2"/>
      </rPr>
      <t xml:space="preserve">not started
</t>
    </r>
    <r>
      <rPr>
        <b/>
        <sz val="9"/>
        <color rgb="FF000000"/>
        <rFont val="Arial"/>
        <family val="2"/>
      </rPr>
      <t xml:space="preserve">- Introduce an efficient and effective prototype for the national pastureland inventory system (for qualitative and quantitative indicators and monitoring) in line with the nationally agreed definitions 
</t>
    </r>
    <r>
      <rPr>
        <sz val="9"/>
        <color rgb="FF000000"/>
        <rFont val="Arial"/>
        <family val="2"/>
      </rPr>
      <t xml:space="preserve">not started
</t>
    </r>
    <r>
      <rPr>
        <b/>
        <sz val="9"/>
        <color rgb="FF000000"/>
        <rFont val="Arial"/>
        <family val="2"/>
      </rPr>
      <t xml:space="preserve">- Identify metrics and disseminate an effective and economic approach for soil organic carbon monitoring based on the PPG baseline studies (using FAO methodology) and calibrate it for CC risks
</t>
    </r>
    <r>
      <rPr>
        <sz val="9"/>
        <color rgb="FF000000"/>
        <rFont val="Arial"/>
        <family val="2"/>
      </rPr>
      <t xml:space="preserve">not started
</t>
    </r>
    <r>
      <rPr>
        <b/>
        <sz val="9"/>
        <color rgb="FF000000"/>
        <rFont val="Arial"/>
        <family val="2"/>
      </rPr>
      <t xml:space="preserve">- Verify metrics for Land Productivity based on the PPG baseline studies 
</t>
    </r>
    <r>
      <rPr>
        <sz val="9"/>
        <color rgb="FF000000"/>
        <rFont val="Arial"/>
        <family val="2"/>
      </rPr>
      <t xml:space="preserve">not started
</t>
    </r>
  </si>
  <si>
    <r>
      <rPr>
        <sz val="9"/>
        <color rgb="FF000000"/>
        <rFont val="Arial"/>
        <family val="2"/>
      </rPr>
      <t xml:space="preserve">30%                                       </t>
    </r>
    <r>
      <rPr>
        <sz val="9"/>
        <color rgb="FF3C7D22"/>
        <rFont val="Arial"/>
        <family val="2"/>
      </rPr>
      <t>1. the first activitiy is about capacity needs assessment ., how the reported results link to that? 2.  the third activity is about national LDN monitoring system, please explain how the reported results are linked to that?            3. for the forth activity, integrate climate change, the mentioned variables doesn't include the LDN indicators: land productivity, land cover and soil organic carbon.</t>
    </r>
  </si>
  <si>
    <r>
      <rPr>
        <b/>
        <sz val="9"/>
        <color rgb="FF000000"/>
        <rFont val="Arial"/>
        <family val="2"/>
      </rPr>
      <t xml:space="preserve">Apply baseline remote sensing and monitoring analysis to Bukhara and Navoi Oblasts to identify/validate identified LD hotspots and at risk areas.
</t>
    </r>
    <r>
      <rPr>
        <sz val="9"/>
        <color rgb="FF000000"/>
        <rFont val="Arial"/>
        <family val="2"/>
      </rPr>
      <t xml:space="preserve">Progress:.
A preliminary monitoring analysis was prepared to identify land degradation (LD) hotspots and risk areas in Bukhara and Navoi regions. The "Land Degradation" geoinformation portal has been created based on the integrated unified information system of the Ministry of Agriculture, and it will be possible to view land degradation (LD) hotspots and risk areas on this portal.
</t>
    </r>
    <r>
      <rPr>
        <b/>
        <sz val="9"/>
        <color rgb="FF000000"/>
        <rFont val="Arial"/>
        <family val="2"/>
      </rPr>
      <t xml:space="preserve">An assessment of possible solutions, and their marginal reactions/return-on-investment is conducted through DSS
</t>
    </r>
    <r>
      <rPr>
        <sz val="9"/>
        <color rgb="FF000000"/>
        <rFont val="Arial"/>
        <family val="2"/>
      </rPr>
      <t xml:space="preserve">
</t>
    </r>
    <r>
      <rPr>
        <b/>
        <sz val="9"/>
        <color rgb="FF000000"/>
        <rFont val="Arial"/>
        <family val="2"/>
      </rPr>
      <t xml:space="preserve">Develop and demonstrate national guidelines on LDN targets planning and implementation in line with the LDN principles (based on WOCAT SLM database, FAO SLM mainstreaming guidelines, tools, and action plans).
</t>
    </r>
    <r>
      <rPr>
        <sz val="9"/>
        <color rgb="FF000000"/>
        <rFont val="Arial"/>
        <family val="2"/>
      </rPr>
      <t xml:space="preserve">A geoinformation portal "Land Degradation" has been created based on the integrated unified information system of the Ministry of Agriculture, and this portal provides guidance on planning and implementing goals in accordance with the principles of the LDN. The geoportal provides scientifically-based recommendations that are openly accessible to everyone. It is convenient to use, viewable on all mobile devices, and offers free access for all users.
</t>
    </r>
    <r>
      <rPr>
        <b/>
        <sz val="9"/>
        <color rgb="FF000000"/>
        <rFont val="Arial"/>
        <family val="2"/>
      </rPr>
      <t xml:space="preserve">Verify the list of the proposed national indicators at the LDN Forum
</t>
    </r>
    <r>
      <rPr>
        <sz val="9"/>
        <color rgb="FF000000"/>
        <rFont val="Arial"/>
        <family val="2"/>
      </rPr>
      <t xml:space="preserve">Awareness raising on global and discussions on the national indicators were conducted at the LDN Forum as follows.
Global LDN indicators:
•	land cover (land cover change, LCC),
•	land productivity dynamics (LPD; measured as net primary productivity, NPP)
•	carbon stocks (soil organic carbon, SOC)
Proposed extended list of national LDN indicators:
•	Normalized difference vegetation index (NDVI)
•	Soil quality is an indicator of soil quality assessed in relation to the soil with the highest fertility potential (expressed in classes in relation to the soil with the highest fertility potential, the score of which is usually taken as 100%).
•	Total area of agricultural land under SLM, including water-saving technologies and approaches (ha, expansion)
•	Share of forage crops in the total structure of cropped areas (%)
•	Area under vegetation and forest cover (ha, expansion)
•	Share of land with moderate and high salinity (%, reduction)
•	Area under nut plantations (pistachio, walnut, almond) (ha, expansion)
•	Number of farmers with access to advisory or extension services (total number per administrative district in the region)
</t>
    </r>
    <r>
      <rPr>
        <b/>
        <sz val="9"/>
        <color rgb="FF000000"/>
        <rFont val="Arial"/>
        <family val="2"/>
      </rPr>
      <t xml:space="preserve">Develop the methodologies and fact sheet for the final list of the national LDN indicators.
</t>
    </r>
    <r>
      <rPr>
        <sz val="9"/>
        <color rgb="FF000000"/>
        <rFont val="Arial"/>
        <family val="2"/>
      </rPr>
      <t xml:space="preserve">Progress: A methodology and fact sheet for the final list of national LDN indicators was developed  </t>
    </r>
    <r>
      <rPr>
        <sz val="9"/>
        <color rgb="FFFF0000"/>
        <rFont val="Arial"/>
        <family val="2"/>
      </rPr>
      <t>(SEE ANNEXES 18 AND 19)</t>
    </r>
  </si>
  <si>
    <r>
      <rPr>
        <sz val="9"/>
        <color rgb="FF000000"/>
        <rFont val="Arial"/>
        <family val="2"/>
      </rPr>
      <t xml:space="preserve">25%                                          </t>
    </r>
    <r>
      <rPr>
        <sz val="9"/>
        <color rgb="FF3C7D22"/>
        <rFont val="Arial"/>
        <family val="2"/>
      </rPr>
      <t>1. what are the layers of information in the LD geoinformation portal? are these related to the LDN indicators?                   2. we need to make sure that the proposed indicators for Uzbekistan are not replacment of the three LDN indicators, they should be added to the three indicators, this is because for reporting to UNCCD, the three indicators are necessery.                 3. the title of the manual in annex 19 is "APPLICATION OF MODERN METHODS OF PASTURE
MONITORING THROUGH REMOTE SENSING", how that is related to the activity: Develop the methodologies and fact sheet for the final list of the national LDN indicators?</t>
    </r>
  </si>
  <si>
    <r>
      <rPr>
        <b/>
        <sz val="9"/>
        <color rgb="FF000000"/>
        <rFont val="Arial"/>
        <family val="2"/>
      </rPr>
      <t xml:space="preserve">Based on the results of the previous activity, an initial 12-month plan is prepared through the participatory methodologies developed under output 1.1.1
</t>
    </r>
    <r>
      <rPr>
        <sz val="9"/>
        <color rgb="FF000000"/>
        <rFont val="Arial"/>
        <family val="2"/>
      </rPr>
      <t xml:space="preserve">
Technical working group has been formed to start development of the LDN Action Plan.  
</t>
    </r>
    <r>
      <rPr>
        <b/>
        <sz val="9"/>
        <color rgb="FF000000"/>
        <rFont val="Arial"/>
        <family val="2"/>
      </rPr>
      <t xml:space="preserve">SLM solutions and land restoration activities are tested through DSS model and validated with key stakeholders
</t>
    </r>
    <r>
      <rPr>
        <sz val="9"/>
        <color rgb="FF000000"/>
        <rFont val="Arial"/>
        <family val="2"/>
      </rPr>
      <t xml:space="preserve">not started
</t>
    </r>
    <r>
      <rPr>
        <b/>
        <sz val="9"/>
        <color rgb="FF000000"/>
        <rFont val="Arial"/>
        <family val="2"/>
      </rPr>
      <t xml:space="preserve">
Voluntary LDN targets are negotiated and developed with stakeholders for participant communities in Jondor and Nurata district for integration in Bukhara and Navoi sub-national plans
</t>
    </r>
    <r>
      <rPr>
        <sz val="9"/>
        <color rgb="FF000000"/>
        <rFont val="Arial"/>
        <family val="2"/>
      </rPr>
      <t xml:space="preserve">not started
</t>
    </r>
    <r>
      <rPr>
        <b/>
        <sz val="9"/>
        <color rgb="FF000000"/>
        <rFont val="Arial"/>
        <family val="2"/>
      </rPr>
      <t xml:space="preserve">Draft Action Plan for investment/scaling out and implementation in Bukhara and Navoi conducted with clear links to national-level LDN target setting
</t>
    </r>
    <r>
      <rPr>
        <sz val="9"/>
        <color rgb="FF000000"/>
        <rFont val="Arial"/>
        <family val="2"/>
      </rPr>
      <t>not started</t>
    </r>
  </si>
  <si>
    <r>
      <rPr>
        <sz val="9"/>
        <color rgb="FF000000"/>
        <rFont val="Arial"/>
        <family val="2"/>
      </rPr>
      <t xml:space="preserve">3%                                                  </t>
    </r>
    <r>
      <rPr>
        <sz val="9"/>
        <color rgb="FF3C7D22"/>
        <rFont val="Arial"/>
        <family val="2"/>
      </rPr>
      <t>in order to achieve these activities, please make sure the comments in the previous outputs are properly address. At the moment, I cannot see focus on LDN indicators ans SLM, I am not sure the project will be able to proceed with this output 1.1.4, without focusing on LDN in the previous outputs.</t>
    </r>
  </si>
  <si>
    <r>
      <rPr>
        <b/>
        <sz val="9"/>
        <color rgb="FF000000"/>
        <rFont val="Arial"/>
        <family val="2"/>
      </rPr>
      <t xml:space="preserve">Review and recommendations on policies and regulations related to land resources, forestry and agriculture, with special attention to disincentives regarding diversification of cropland and policies restricting forage production on irrigated lands.
</t>
    </r>
    <r>
      <rPr>
        <sz val="9"/>
        <color rgb="FF000000"/>
        <rFont val="Arial"/>
        <family val="2"/>
      </rPr>
      <t xml:space="preserve">The Cabinet of Ministers of the Republic of Uzbekistan adopted Resolution No. 126 of March 12, 2024 “On measures to protect pastures and groundwater in them and combat pasture degradation,” and the resolution provides for measures to develop public-private partnerships to improve and restore pasture water supply. This includes an inventory of existing pumps and water structures, irrigation networks, and other facilities for pasture water supply in Bukhara and Navoi regions.
It is planned to transfer pumps and other hydrographic facilities owned by local executive authorities to entrepreneurs on the basis of public-private partnerships.
By the initiative of project lead technical officer (LTO), following an invitation from the Regional Environmental Center of the Caucasus (REC Caucasus) dated May 1, 2025, team members from the project implementation unit were invited to participate in a training course on national reforms, challenges and innovative solutions in the field of land degradation neutrality, soil health and sustainable land management, held in Tbilisi, Georgia, from June 16 to 20, 2025. (See </t>
    </r>
    <r>
      <rPr>
        <sz val="9"/>
        <color rgb="FFFF0000"/>
        <rFont val="Arial"/>
        <family val="2"/>
      </rPr>
      <t>ANNEXES 38-39</t>
    </r>
    <r>
      <rPr>
        <sz val="9"/>
        <color rgb="FF000000"/>
        <rFont val="Arial"/>
        <family val="2"/>
      </rPr>
      <t xml:space="preserve"> for more info).
</t>
    </r>
    <r>
      <rPr>
        <b/>
        <sz val="9"/>
        <color rgb="FF000000"/>
        <rFont val="Arial"/>
        <family val="2"/>
      </rPr>
      <t xml:space="preserve">Integrated SLM extension model Concept and Road map into the work plans of the Agricultural Development Strategy 2020-2030 implementation phases.
</t>
    </r>
    <r>
      <rPr>
        <sz val="9"/>
        <color rgb="FF000000"/>
        <rFont val="Arial"/>
        <family val="2"/>
      </rPr>
      <t xml:space="preserve">
 "Organizing work based on the strategies of the New Uzbekistan, integrating the concept and roadmap of the SLM expansion model into the work plans for the implementation stages of the "Strategy for the Development of Agriculture in 2020-2030".
</t>
    </r>
    <r>
      <rPr>
        <b/>
        <sz val="9"/>
        <color rgb="FF000000"/>
        <rFont val="Arial"/>
        <family val="2"/>
      </rPr>
      <t xml:space="preserve">Integrate SLM/LDN principles into the Programme for the improvement of the ameliorative state of land in vulnerable areas using FAO LADA, WOCAT, PRAGA, etc.
</t>
    </r>
    <r>
      <rPr>
        <sz val="9"/>
        <color rgb="FF000000"/>
        <rFont val="Arial"/>
        <family val="2"/>
      </rPr>
      <t xml:space="preserve">
In progress 
</t>
    </r>
    <r>
      <rPr>
        <b/>
        <sz val="9"/>
        <color rgb="FF000000"/>
        <rFont val="Arial"/>
        <family val="2"/>
      </rPr>
      <t xml:space="preserve">Identification of entry points for strengthening of stakeholder participation in LDN target setting and implementation at sub-national level, including gender sensitive analysis.
</t>
    </r>
    <r>
      <rPr>
        <sz val="9"/>
        <color rgb="FF000000"/>
        <rFont val="Arial"/>
        <family val="2"/>
      </rPr>
      <t xml:space="preserve">
In progress 
</t>
    </r>
    <r>
      <rPr>
        <b/>
        <sz val="9"/>
        <color rgb="FF000000"/>
        <rFont val="Arial"/>
        <family val="2"/>
      </rPr>
      <t xml:space="preserve">Development of the concept of regulatory framework for mainstreaming of ‘Feed Clusters’ and Pasture User Associations, which solicit and channel inputs and production of forage and feed options for growing livestock trade.
</t>
    </r>
    <r>
      <rPr>
        <sz val="9"/>
        <color rgb="FF000000"/>
        <rFont val="Arial"/>
        <family val="2"/>
      </rPr>
      <t xml:space="preserve">
Cooperation has been established with the ministry and the State Veterinary Committee in developing regulatory legal documents for the introduction of "Feed Clusters" and the Association of Pasture Users.
</t>
    </r>
    <r>
      <rPr>
        <b/>
        <sz val="9"/>
        <color rgb="FF000000"/>
        <rFont val="Arial"/>
        <family val="2"/>
      </rPr>
      <t xml:space="preserve">Conduct a rapid land tenure assessment in Bukhara and Navoi regions and identify the main sources of tenure insecurity with pasture access, building on the PPG socio-economic analysis (with the support of FAO).
</t>
    </r>
    <r>
      <rPr>
        <sz val="9"/>
        <color rgb="FF000000"/>
        <rFont val="Arial"/>
        <family val="2"/>
      </rPr>
      <t xml:space="preserve">
Resolution of the President of Uzbekistan No. PQ-131 was issued on March 28, 2025
According to this resolution, in the years 2025–2026, an average of 10–20 percent of the total area of agricultural land is to be auctioned through electronic online auctions within the territories of the Republic of Karakalpakstan and the regions will be put up for sale with the condition of sowing fodder crops for livestock.
Before this resolution comes into effect, for lessees of agricultural land with outstanding debts on additional payments distributed over the lease term or installment payments for lease rights, the following is allowed:
(a) Regardless of the period of land use, such lessees are granted the right to transfer (sublease) their rights and obligations to another person through a tripartite agreement involving the district governor. This includes the obligation to pay additional fees and installments;
(b) If the lessees are individuals included in the “Iron Book”, “Women's Book”, “Youth Book” or labor migrants, and were winners of public electronic competitions held between January 1, 2022, and April 15, 2023, for obtaining land plots for dehkan farming, then the amount of additional payments distributed over the lease term shall be equal to the normative value of the land for them, and four times the normative value for others.
Furthermore, starting from the 2025 planting year, every year:
Farm enterprises and other agricultural organizations that report yields of more than 5 tons/hectare for cotton and 8 tons/hectare for grain in tax reports will be guaranteed the right to allocate 25% of the total leased land area for crop rotation of fodder crops for livestock, vegetables, melons, potatoes, oilseeds, and legumes the following year.
(This applies to farm enterprises specialized in cotton and grain production.)
The Committee for the Development of Veterinary and Livestock shall:
(a) Study the needs of livestock farms for land to sow fodder crops and submit this information to the Ministry of Agriculture weekly, and thereafter quarterly;
(b) In cooperation with the Agency for State Asset Management, ensure that livestock farms are promptly informed about the electronic online auctions, with the aim of facilitating access for livestock enterprises.
Due to the lack of sufficient infrastructure (vertical and shaft wells, roads, corrals, shepherds' houses, etc. within a radius of 5 km) in 40-50 percent of the existing pasture lands in our republic, the possibility of grazing livestock on these pastures is limited.
As a result, pastures are being degraded due to increased loads. In addition, there are cases where the same contour and land area in the same place in pasture lands transferred to permanent use are registered for use by several individuals and legal entities. For example: in the Republic of Karakalpakstan, in Jizzakh, Samarkand and Surkhandarya regions, despite the fact that land areas were transferred to permanent use based on decisions and cadastral documents adopted by khokimiyats, in practice these land areas remain in the use of other entities, which creates problematic situations.   
</t>
    </r>
    <r>
      <rPr>
        <b/>
        <sz val="9"/>
        <color rgb="FF000000"/>
        <rFont val="Arial"/>
        <family val="2"/>
      </rPr>
      <t xml:space="preserve">Based on the assessment, develop land tenure policy recommendations for national and local levels (with the support of FAO)
</t>
    </r>
    <r>
      <rPr>
        <sz val="9"/>
        <color rgb="FF000000"/>
        <rFont val="Arial"/>
        <family val="2"/>
      </rPr>
      <t xml:space="preserve">In progress
</t>
    </r>
    <r>
      <rPr>
        <b/>
        <sz val="9"/>
        <color rgb="FF000000"/>
        <rFont val="Arial"/>
        <family val="2"/>
      </rPr>
      <t xml:space="preserve">
Prepare a brochure and a poster clarifying the rights and obligations of pasture users/ community members with special attention to tenure (with the support of FAO)
</t>
    </r>
    <r>
      <rPr>
        <sz val="9"/>
        <color rgb="FF000000"/>
        <rFont val="Arial"/>
        <family val="2"/>
      </rPr>
      <t xml:space="preserve">As the new land management strategy is being developed in Uzbekistan, the new setup of the LM system will be taken for production of both brochure and a poster
</t>
    </r>
    <r>
      <rPr>
        <b/>
        <sz val="9"/>
        <color rgb="FF000000"/>
        <rFont val="Arial"/>
        <family val="2"/>
      </rPr>
      <t xml:space="preserve">
Present the results to key Ministerial stakeholders
</t>
    </r>
    <r>
      <rPr>
        <sz val="9"/>
        <color rgb="FF000000"/>
        <rFont val="Arial"/>
        <family val="2"/>
      </rPr>
      <t xml:space="preserve">In progress
</t>
    </r>
    <r>
      <rPr>
        <b/>
        <sz val="9"/>
        <color rgb="FF000000"/>
        <rFont val="Arial"/>
        <family val="2"/>
      </rPr>
      <t xml:space="preserve">
Information dissemination meetings with the central administrative and strategic planners of LDN-related institutions and the administrative and planners of local institutions
</t>
    </r>
    <r>
      <rPr>
        <sz val="9"/>
        <color rgb="FF000000"/>
        <rFont val="Arial"/>
        <family val="2"/>
      </rPr>
      <t xml:space="preserve">A workshop on the topic “The importance of strengthening land tenure rights in rangelands for decision-makers (VGGT) and the impact of LDN indicators and their factors (soil erosion, soil salinity, soil organic carbon (SOC))” was held in Tashkent in coordination with FAO.
</t>
    </r>
  </si>
  <si>
    <r>
      <rPr>
        <sz val="9"/>
        <color rgb="FF000000"/>
        <rFont val="Arial"/>
        <family val="2"/>
      </rPr>
      <t xml:space="preserve">20%                                             </t>
    </r>
    <r>
      <rPr>
        <sz val="9"/>
        <color rgb="FF3C7D22"/>
        <rFont val="Arial"/>
        <family val="2"/>
      </rPr>
      <t>1. the first activity includes a review and recommendation, the rpeorted results is only about the Resolution, please explain.                                      2. the visit report to Georgia must include actions to be taken by the visiting team, please explain what actions will be taken based on the visit.                        3. any results for the second activity?</t>
    </r>
  </si>
  <si>
    <r>
      <rPr>
        <b/>
        <sz val="9"/>
        <color rgb="FF000000"/>
        <rFont val="Arial"/>
        <family val="2"/>
      </rPr>
      <t xml:space="preserve">Based on results from Out 1.1.1, develop a roadmap for an inter-ministerial DSS system in line with the LDN conceptual framework 
</t>
    </r>
    <r>
      <rPr>
        <sz val="9"/>
        <color rgb="FF000000"/>
        <rFont val="Arial"/>
        <family val="2"/>
      </rPr>
      <t xml:space="preserve">not started
</t>
    </r>
    <r>
      <rPr>
        <b/>
        <sz val="9"/>
        <color rgb="FF000000"/>
        <rFont val="Arial"/>
        <family val="2"/>
      </rPr>
      <t xml:space="preserve">Development of new TORs for the existing UNCCD coordination mechanism that integrate LDN implementation and strengthening of its mandate
</t>
    </r>
    <r>
      <rPr>
        <sz val="9"/>
        <color rgb="FF000000"/>
        <rFont val="Arial"/>
        <family val="2"/>
      </rPr>
      <t xml:space="preserve">not started
</t>
    </r>
    <r>
      <rPr>
        <b/>
        <sz val="9"/>
        <color rgb="FF000000"/>
        <rFont val="Arial"/>
        <family val="2"/>
      </rPr>
      <t xml:space="preserve">Establish a national pastureland platform
</t>
    </r>
    <r>
      <rPr>
        <sz val="9"/>
        <color rgb="FF000000"/>
        <rFont val="Arial"/>
        <family val="2"/>
      </rPr>
      <t xml:space="preserve">not started
</t>
    </r>
    <r>
      <rPr>
        <b/>
        <sz val="9"/>
        <color rgb="FF000000"/>
        <rFont val="Arial"/>
        <family val="2"/>
      </rPr>
      <t xml:space="preserve">Create a national online forum on LDN for stakeholder engagement.
</t>
    </r>
    <r>
      <rPr>
        <sz val="9"/>
        <color rgb="FF000000"/>
        <rFont val="Arial"/>
        <family val="2"/>
      </rPr>
      <t xml:space="preserve">
In accordance with Resolution No. 50 of the Cabinet of Ministers of the Republic of Uzbekistan dated February 2, 2023, in order to monitor, evaluate and determine necessary measures to combat land degradation, the Ministry of Water Resources, the Ministry of Mining and Geology, the Ministry of Ecology, Environmental Protection and Climate Change, the Forestry Agency, the Hydrometeorological Service Agency, the Academy of Sciences, the Council of Ministers of the Republic of Karakalpakstan, regional and Tashkent city khokimiyats (hereinafter referred to as the responsible agencies), as well as large industrial enterprises extracting and processing natural resources, shall submit to the Ministry of Agriculture at the end of each quarter environmental, hydrogeological, hydrometeorological, agrometeorological and statistical data and reports on areas prone to global climate change, drought, desertification, natural and man-made hazard.  
This decision has assigned the responsibility for entering data into the platform by the ministries and agencies mentioned.
Online Forum channel has been created in Telegram application, and the project team is working on populating the channel by the relevant content and expanding the number of subscribers (20%).
</t>
    </r>
    <r>
      <rPr>
        <b/>
        <sz val="9"/>
        <color rgb="FF000000"/>
        <rFont val="Arial"/>
        <family val="2"/>
      </rPr>
      <t xml:space="preserve">Establish an inter-agency Working Group to coordinate, supervise and monitor the implementation of SLM extension activities in project areas, in coordination and partnership with NGOs and local stakeholders
</t>
    </r>
    <r>
      <rPr>
        <sz val="9"/>
        <color rgb="FF000000"/>
        <rFont val="Arial"/>
        <family val="2"/>
      </rPr>
      <t xml:space="preserve"> 
In order to effectively implement the GCP/UZB/020/GFF project "Sustainable Management of Forests and Pastures in Drought-Prone Ecosystems in Uzbekistan", an inter-agency working group was established to ensure the implementation of sustainable land management (SLM) in the project areas in cooperation with non-governmental organizations and local stakeholders, in accordance with the cooperation agreement signed between the Ministry of Agriculture and FAO in May 2023 </t>
    </r>
    <r>
      <rPr>
        <sz val="9"/>
        <color rgb="FFFF0000"/>
        <rFont val="Arial"/>
        <family val="2"/>
      </rPr>
      <t>(Annexes 20-29)</t>
    </r>
    <r>
      <rPr>
        <sz val="9"/>
        <color rgb="FF000000"/>
        <rFont val="Arial"/>
        <family val="2"/>
      </rPr>
      <t>.</t>
    </r>
  </si>
  <si>
    <r>
      <rPr>
        <sz val="9"/>
        <color rgb="FF000000"/>
        <rFont val="Arial"/>
        <family val="2"/>
      </rPr>
      <t xml:space="preserve">30%                                                    </t>
    </r>
    <r>
      <rPr>
        <sz val="9"/>
        <color rgb="FF3C7D22"/>
        <rFont val="Arial"/>
        <family val="2"/>
      </rPr>
      <t>1. what is the relation between the resported results for the forth activity and the national online forum on LDN, what is the role of the project here?                        2. is there any TOR for the inter-agency Working Group ?</t>
    </r>
  </si>
  <si>
    <r>
      <rPr>
        <b/>
        <sz val="9"/>
        <color rgb="FF000000"/>
        <rFont val="Arial"/>
        <family val="2"/>
      </rPr>
      <t xml:space="preserve">Develop recommendations for amendments to the Law "On Pastures" on the relevant responsibilities of stakeholders, simplified microcrediting for small farms, cooperatives, livestock insurance, and land ownership.
</t>
    </r>
    <r>
      <rPr>
        <sz val="9"/>
        <color rgb="FF000000"/>
        <rFont val="Arial"/>
        <family val="2"/>
      </rPr>
      <t xml:space="preserve">
The draft of the new edition of the Law of the Republic of Uzbekistan "On Pastures" was coordinated with ministries and agencies through the unified electronic system for the development and coordination of draft regulatory legal acts, and was submitted to the Ministry of Justice for legal examination and, in accordance with the established procedure, submitted to the Presidential Administration.
The law includes recommendations for assigning appropriate responsibilities to interested parties, simplifying microcredit for small farms and cooperatives, insuring livestock, and introducing changes in land ownership.
</t>
    </r>
    <r>
      <rPr>
        <b/>
        <sz val="9"/>
        <color rgb="FF000000"/>
        <rFont val="Arial"/>
        <family val="2"/>
      </rPr>
      <t xml:space="preserve">Develop Pasture Law amendments
</t>
    </r>
    <r>
      <rPr>
        <sz val="9"/>
        <color rgb="FF000000"/>
        <rFont val="Arial"/>
        <family val="2"/>
      </rPr>
      <t>In progress</t>
    </r>
  </si>
  <si>
    <r>
      <t xml:space="preserve">Baseline data collection started to develop training materials. (3%)
Agreement is achieved with the RECSOIL project team on provision trainings on soil organic carbon (SOC) for practitioners at national and sub-national levels. (5%) 
</t>
    </r>
    <r>
      <rPr>
        <b/>
        <sz val="9"/>
        <color rgb="FF000000"/>
        <rFont val="Arial"/>
        <family val="2"/>
      </rPr>
      <t xml:space="preserve">Development of training module on LDN principles, concepts and key indicators targeting decision makers and technical staff.
</t>
    </r>
    <r>
      <rPr>
        <sz val="9"/>
        <color rgb="FF000000"/>
        <rFont val="Arial"/>
        <family val="2"/>
      </rPr>
      <t xml:space="preserve">In progress
</t>
    </r>
    <r>
      <rPr>
        <b/>
        <sz val="9"/>
        <color rgb="FF000000"/>
        <rFont val="Arial"/>
        <family val="2"/>
      </rPr>
      <t>Development of training module targeting technical staff as well as local communities (through the extension service)on integral landscape management under the LDN conceptual framework  and how targeted SLM actions and green infrastructure can  contribute to improved ecosystem function to achieve LDN targets at national and sub-national level)</t>
    </r>
    <r>
      <rPr>
        <sz val="9"/>
        <color rgb="FF000000"/>
        <rFont val="Arial"/>
        <family val="2"/>
      </rPr>
      <t xml:space="preserve">.
Within the framework of the LDN, a training manual "Geobotany of Pastures" was developed in 2023 to develop a training module on integrated landscape management, targeted SLM activities, and green infrastructure, and this work is ongoing
</t>
    </r>
    <r>
      <rPr>
        <b/>
        <sz val="9"/>
        <color rgb="FF000000"/>
        <rFont val="Arial"/>
        <family val="2"/>
      </rPr>
      <t xml:space="preserve">Conduct training on VGGT guidelines on land tenure for decision-makers.
</t>
    </r>
    <r>
      <rPr>
        <sz val="9"/>
        <color rgb="FF000000"/>
        <rFont val="Arial"/>
        <family val="2"/>
      </rPr>
      <t xml:space="preserve">Training was organized at the end of the year in coordination with FAO </t>
    </r>
    <r>
      <rPr>
        <sz val="9"/>
        <color rgb="FFFF0000"/>
        <rFont val="Arial"/>
        <family val="2"/>
      </rPr>
      <t>(Annexes 12-15)</t>
    </r>
    <r>
      <rPr>
        <sz val="9"/>
        <color rgb="FF000000"/>
        <rFont val="Arial"/>
        <family val="2"/>
      </rPr>
      <t>.</t>
    </r>
  </si>
  <si>
    <r>
      <rPr>
        <b/>
        <sz val="9"/>
        <color rgb="FF000000"/>
        <rFont val="Arial"/>
        <family val="2"/>
      </rPr>
      <t xml:space="preserve">Informative meetings for the central administrative and strategic planners of LDN-related institutions.
</t>
    </r>
    <r>
      <rPr>
        <sz val="9"/>
        <color rgb="FF000000"/>
        <rFont val="Arial"/>
        <family val="2"/>
      </rPr>
      <t xml:space="preserve">By order of the Minister No. 124 dated May 10, 2024, a seminar on the topic “Current state of land degradation, desertification and drought in the regions and combating it” was organized in Bukhara region on May 16, 2024 for central administrative and strategic planners of institutions related to the LDN within the framework of the project. At the seminar, Project Manager NG'ofurov, Head of the Land Resources Digitization Department A.Juraev, Project Coordinator N.Nishanov and other specialists provided information on the current state of land degradation, desertification and drought in the regions and combating it, as well as the implementation of a capacity development program for setting, implementing and monitoring LDN goals.
The seminar discussed the implementation of a capacity development program for setting, implementing and monitoring the goals of the LDN, as well as the current state of land degradation, desertification and drought in the territories of Bukhara and Navoi regions, and the fight against it, with officials from the republic and local authorities, agricultural specialists and soil scientists from Bukhara and Navoi regions.
</t>
    </r>
    <r>
      <rPr>
        <b/>
        <sz val="9"/>
        <color rgb="FF000000"/>
        <rFont val="Arial"/>
        <family val="2"/>
      </rPr>
      <t xml:space="preserve">Training in LDN concept and practice of decision makers and technical staff at the national level on baseline assessment and LDN monitoring, land tenure issues, etc. utilising established baseline and monitoring prototype developed under output 1.1.1.
</t>
    </r>
    <r>
      <rPr>
        <sz val="9"/>
        <color rgb="FF000000"/>
        <rFont val="Arial"/>
        <family val="2"/>
      </rPr>
      <t xml:space="preserve">A seminar on the topic “The importance of strengthening land tenure rights in rangelands for decision-makers (VGGT) and the impact of LDN indicators and their factors (soil erosion, soil salinity, soil organic carbon (SOC))” was held in Tashkent in coordination with FAO.
   Training on the concept and practice of LDN will be organized for national-level decision-makers and technical staff in Bukhara and Navoi regions on LDN monitoring, land tenure issues, etc. </t>
    </r>
    <r>
      <rPr>
        <sz val="9"/>
        <color rgb="FFFF0000"/>
        <rFont val="Arial"/>
        <family val="2"/>
      </rPr>
      <t>(Annexes 12-15)</t>
    </r>
    <r>
      <rPr>
        <sz val="9"/>
        <color rgb="FF000000"/>
        <rFont val="Arial"/>
        <family val="2"/>
      </rPr>
      <t xml:space="preserve">  
</t>
    </r>
    <r>
      <rPr>
        <b/>
        <sz val="9"/>
        <color rgb="FF000000"/>
        <rFont val="Arial"/>
        <family val="2"/>
      </rPr>
      <t xml:space="preserve">
Training in LDN concept and practice of local government staff on baseline assessments, participatory monitoring, SLM and involvement of local stakeholders.
</t>
    </r>
    <r>
      <rPr>
        <sz val="9"/>
        <color rgb="FF000000"/>
        <rFont val="Arial"/>
        <family val="2"/>
      </rPr>
      <t xml:space="preserve">Training will be organized in Bukhara and Navoi regions, together with local staff, on the concept of LDN and monitoring of the initial assessment, and on the practice of involving local stakeholders in SLM.
</t>
    </r>
    <r>
      <rPr>
        <b/>
        <sz val="9"/>
        <color rgb="FF000000"/>
        <rFont val="Arial"/>
        <family val="2"/>
      </rPr>
      <t xml:space="preserve">Conduct a National LDN Multi-stakeholder Symposium
</t>
    </r>
    <r>
      <rPr>
        <sz val="9"/>
        <color rgb="FF000000"/>
        <rFont val="Arial"/>
        <family val="2"/>
      </rPr>
      <t xml:space="preserve">It is planned for 2026
</t>
    </r>
    <r>
      <rPr>
        <b/>
        <sz val="9"/>
        <color rgb="FF000000"/>
        <rFont val="Arial"/>
        <family val="2"/>
      </rPr>
      <t xml:space="preserve">Domestic technical training trips for examining the best SLM and SFM applications related to LDN
</t>
    </r>
    <r>
      <rPr>
        <sz val="9"/>
        <color rgb="FF000000"/>
        <rFont val="Arial"/>
        <family val="2"/>
      </rPr>
      <t xml:space="preserve">By the initiative of project lead technical officer (LTO), following an invitation from the Regional Environmental Center of the Caucasus (REC Caucasus) dated May 1, 2025, team members from the project implementation unit were invited to participate in a training course on national reforms, challenges and innovative solutions in the field of land degradation neutrality, soil health and sustainable land management, held in Tbilisi, Georgia, from June 16 to 20, 2025.
During the meeting, representatives of Georgia presented national strategies implemented to combat land degradation, changes in legislation and the introduction of modern technologies. During the field mission, the project team got acquainted with measures aimed at normalizing the pressure livestock on rangelands, accelerating pasture restoration processes and improving ecosystem services on degraded pastures.
The team also visited the National Agency of the Republic of Georgia for Monitoring Land Use under the Ministry of Agriculture. During the meeting, detailed information was provided on the state policy and work carried out in Georgia in these areas, including land registration, land use regulation, legal and institutional frameworks and other areas. (See ANNEXES 38-39 for more info).
</t>
    </r>
    <r>
      <rPr>
        <b/>
        <sz val="9"/>
        <color rgb="FFFF0000"/>
        <rFont val="Arial"/>
        <family val="2"/>
      </rPr>
      <t xml:space="preserve">
</t>
    </r>
  </si>
  <si>
    <r>
      <rPr>
        <sz val="9"/>
        <color rgb="FF000000"/>
        <rFont val="Arial"/>
        <family val="2"/>
      </rPr>
      <t xml:space="preserve">30%                                                    </t>
    </r>
    <r>
      <rPr>
        <sz val="9"/>
        <color rgb="FF3C7D22"/>
        <rFont val="Arial"/>
        <family val="2"/>
      </rPr>
      <t xml:space="preserve">1. LDN indicators are not only: soil erosion, soil salinity, soil organic carbon   2. the last activity is on Domestic technical training trips for examining the best SLM and SFM applications related to LDN, how the visit to Georgia is related to this, there should be "Domestic" training and focusing on SLM in Uzbekistan. </t>
    </r>
  </si>
  <si>
    <r>
      <t xml:space="preserve">
</t>
    </r>
    <r>
      <rPr>
        <b/>
        <sz val="9"/>
        <color rgb="FF000000"/>
        <rFont val="Arial"/>
        <family val="2"/>
      </rPr>
      <t xml:space="preserve">Establish two FFS (one in Bukhara and 1 in Navoi) to engage farmers in SLM development, improved forage and other livelihood resource development and improved rangeland management based on the FAO respective guidelines and experiences.
</t>
    </r>
    <r>
      <rPr>
        <sz val="9"/>
        <color rgb="FF000000"/>
        <rFont val="Arial"/>
        <family val="2"/>
      </rPr>
      <t xml:space="preserve">Based on relevant FAO guidelines and experiences, a letter was sent to the khokimiyats of Bukhara and Navoi regions by letter No. 06/25-08/465 dated May 6, 2024, on the organization of two farmers' field schools (one in Bukhara and one in Navoi) to involve farmers in the development of SLM, the development of good fodder resources, and the improvement of pasture management. A list of interested farmers participating in this was formed and sites were determined, and they were provided with information about the goals and objectives of the "Farmers' Field School" aimed at the development of SLM, the development of good fodder resources, and the improvement of pasture management.
</t>
    </r>
    <r>
      <rPr>
        <b/>
        <sz val="9"/>
        <color rgb="FF000000"/>
        <rFont val="Arial"/>
        <family val="2"/>
      </rPr>
      <t xml:space="preserve">Farmer exposure visits for demonstration of best practices on SLM and SFM
</t>
    </r>
    <r>
      <rPr>
        <sz val="9"/>
        <color rgb="FF000000"/>
        <rFont val="Arial"/>
        <family val="2"/>
      </rPr>
      <t xml:space="preserve">Planned for 2026
</t>
    </r>
    <r>
      <rPr>
        <b/>
        <sz val="9"/>
        <color rgb="FF000000"/>
        <rFont val="Arial"/>
        <family val="2"/>
      </rPr>
      <t xml:space="preserve">Training of registered farmers in use of practical tools, such as Planned grazing and other WOCAT tools, to identify suitable SLM interventions that will contribute to LDN targets (at least 50% of participants are women).
</t>
    </r>
    <r>
      <rPr>
        <sz val="9"/>
        <color rgb="FF000000"/>
        <rFont val="Arial"/>
        <family val="2"/>
      </rPr>
      <t xml:space="preserve">A letter was sent to the Bukhara and Navoi regional khokimiyats. A list of interested farmers was formed and points were identified, and they were informed about the goals and objectives of the "Farmers' Field School" aimed at developing SLM, developing good forage resources, and improving pasture management, and training in the use of practical tools is being carried out (at least 50% of participants are women).
</t>
    </r>
    <r>
      <rPr>
        <b/>
        <sz val="9"/>
        <color rgb="FF000000"/>
        <rFont val="Arial"/>
        <family val="2"/>
      </rPr>
      <t xml:space="preserve">Group organizations (field demonstrations/farmers meetings/exhibitions/competitions/ field days).
</t>
    </r>
    <r>
      <rPr>
        <sz val="9"/>
        <color rgb="FF000000"/>
        <rFont val="Arial"/>
        <family val="2"/>
      </rPr>
      <t xml:space="preserve">Training program was developed for bee-keeping, medicinal plants, and milk processing value chains. Trainings were organized in July-Sept 2024. (15%) (ANNEXES 31-34). 
The project team organized FFS session on 4-5 June 2025 in Fergana city for 13 farmers from two project sites on advanced beekeeping practices for the beekeepers of Navoiy and Bukhara provinces (ANNEX 41).
</t>
    </r>
  </si>
  <si>
    <r>
      <t xml:space="preserve">The work on establishment of subnational multi-stakeholder group started. Gender focal points have been selected at each project site, and they will be an integral part of the multi-stakeholder group. Preliminary agreement is reached with local representatives of Agricultural Dpt (MoA), Forestry heads in both target districts as well as representatives of Farmers and backyard owners association. Discussion of the proposed SLM/SFM interventions will be the primary agenda for each group in Bukhara and Navoiy provinces. 
</t>
    </r>
    <r>
      <rPr>
        <b/>
        <sz val="9"/>
        <color rgb="FF000000"/>
        <rFont val="Arial"/>
        <family val="2"/>
      </rPr>
      <t xml:space="preserve">With clear links to activities in Component 1, use baseline data and participatory tools to inventory landscape resources within Bukhara and Navoi Oblasts
</t>
    </r>
    <r>
      <rPr>
        <sz val="9"/>
        <color rgb="FF000000"/>
        <rFont val="Arial"/>
        <family val="2"/>
      </rPr>
      <t xml:space="preserve">Inventory of the landscape resources started under LoA by the Uzdavyerloikha Design Institute
</t>
    </r>
    <r>
      <rPr>
        <b/>
        <sz val="9"/>
        <color rgb="FF000000"/>
        <rFont val="Arial"/>
        <family val="2"/>
      </rPr>
      <t xml:space="preserve">
Under the guidance of the recommendations outlined within the Pasture Policy review (Output 1.2.3), mobilise community members and use participatory methodologies and DSS to assign and validate landscape priorities, with links to voluntary LDN targets
</t>
    </r>
    <r>
      <rPr>
        <sz val="9"/>
        <color rgb="FF000000"/>
        <rFont val="Arial"/>
        <family val="2"/>
      </rPr>
      <t xml:space="preserve">Postponed as part of the OPA with the Forestry Agency
</t>
    </r>
    <r>
      <rPr>
        <b/>
        <sz val="9"/>
        <color rgb="FF000000"/>
        <rFont val="Arial"/>
        <family val="2"/>
      </rPr>
      <t>While developing priorities with stakeholders, include market access mechanisms and transitional and long-term key value chain infrastructure and resources that  increase revenue of local population</t>
    </r>
    <r>
      <rPr>
        <sz val="9"/>
        <color rgb="FF000000"/>
        <rFont val="Arial"/>
        <family val="2"/>
      </rPr>
      <t xml:space="preserve"> 
Postponed as part of the OPA with the Forestry Agency
</t>
    </r>
    <r>
      <rPr>
        <b/>
        <sz val="9"/>
        <color rgb="FF000000"/>
        <rFont val="Arial"/>
        <family val="2"/>
      </rPr>
      <t xml:space="preserve">Ensure that the project Gender Action Plan and other mechanisms developed for project implementation are followed and contribute to at least 30% participation of women in project activities and multi-stakeholders groups established in Bukhara-Navoi (pasture user associations at district level, FFS, VCs, etc.)
</t>
    </r>
    <r>
      <rPr>
        <sz val="9"/>
        <color rgb="FF000000"/>
        <rFont val="Arial"/>
        <family val="2"/>
      </rPr>
      <t xml:space="preserve">The FFS program started and the team considers gender mainstreaming among the first priorities.
</t>
    </r>
    <r>
      <rPr>
        <b/>
        <sz val="9"/>
        <color rgb="FF000000"/>
        <rFont val="Arial"/>
        <family val="2"/>
      </rPr>
      <t xml:space="preserve">Development and implementation of training programmes in business management and economic planning for key actors and women entrepreneurs that perform critical functions along selected value chains.
</t>
    </r>
    <r>
      <rPr>
        <sz val="9"/>
        <color rgb="FF000000"/>
        <rFont val="Arial"/>
        <family val="2"/>
      </rPr>
      <t xml:space="preserve">Training agenda for business planning has been elaborated for both pilot sites, and the initial trainings took place in July 2024
</t>
    </r>
    <r>
      <rPr>
        <b/>
        <sz val="9"/>
        <color rgb="FF000000"/>
        <rFont val="Arial"/>
        <family val="2"/>
      </rPr>
      <t xml:space="preserve">Establish Pasture User Commission Association in Bukhara and Navoi based on land tenure principles
</t>
    </r>
    <r>
      <rPr>
        <sz val="9"/>
        <color rgb="FF000000"/>
        <rFont val="Arial"/>
        <family val="2"/>
      </rPr>
      <t>Land tenure principles have been reviewed by the PIU team at MoA, while establishment of the Association will be undertaken by the Forestry Agency</t>
    </r>
  </si>
  <si>
    <r>
      <rPr>
        <b/>
        <sz val="9"/>
        <color rgb="FF000000"/>
        <rFont val="Arial"/>
        <family val="2"/>
      </rPr>
      <t xml:space="preserve">Identify/ map land cover classes and land use systems in the Bukhara and Navoi regions
</t>
    </r>
    <r>
      <rPr>
        <sz val="9"/>
        <color rgb="FF000000"/>
        <rFont val="Arial"/>
        <family val="2"/>
      </rPr>
      <t xml:space="preserve">LoA was signed with the State Scientific and Design Institute “Uzdavyerloyikha” in March 2025  for Conducting land inventory, assessment of geobotanical composition and development of participatory integrated land-use plans in Nurota district of Navoi region and Jondor district of 
Bukhara region.
</t>
    </r>
    <r>
      <rPr>
        <b/>
        <sz val="9"/>
        <color rgb="FF000000"/>
        <rFont val="Arial"/>
        <family val="2"/>
      </rPr>
      <t xml:space="preserve">Conduct land degradation assessments (hot spots and bright spots) in the land use systems in Jondor and Nurata using the transect methodology developed under the PPG
</t>
    </r>
    <r>
      <rPr>
        <sz val="9"/>
        <color rgb="FF000000"/>
        <rFont val="Arial"/>
        <family val="2"/>
      </rPr>
      <t xml:space="preserve">Preparatory and first phase fieldwork in Nurata and Jondor districts has been completed. geobotanical surveys and land inventory works were carried out in the pastures and hayfields of Nurata district (Navoi region) and Jondor district (Bukhara region) in May-June 2025 by “Uzdavyerloyikha” as per LoA. Currently, desk analysis, geobotanical interpretation, and finalization of digital mapping are underway.
</t>
    </r>
    <r>
      <rPr>
        <b/>
        <sz val="9"/>
        <color rgb="FF000000"/>
        <rFont val="Arial"/>
        <family val="2"/>
      </rPr>
      <t xml:space="preserve">Draft and validate integrated land-use plans in Jondor and Nurata using a participatory approach and based on priorities identified by the DSS (Target: 225,000 ha under improved practices)
</t>
    </r>
    <r>
      <rPr>
        <sz val="9"/>
        <color rgb="FF000000"/>
        <rFont val="Arial"/>
        <family val="2"/>
      </rPr>
      <t xml:space="preserve">Development of integrated land-use plans will be undertaken by Uzdavyerloikha by mid-2026.
</t>
    </r>
    <r>
      <rPr>
        <b/>
        <sz val="9"/>
        <color rgb="FF000000"/>
        <rFont val="Arial"/>
        <family val="2"/>
      </rPr>
      <t xml:space="preserve">Use data collected during process to inform sub-national and national LDN interventions and developments
</t>
    </r>
    <r>
      <rPr>
        <sz val="9"/>
        <color rgb="FF000000"/>
        <rFont val="Arial"/>
        <family val="2"/>
      </rPr>
      <t>Postponed to 2026.</t>
    </r>
  </si>
  <si>
    <r>
      <rPr>
        <sz val="9"/>
        <color rgb="FF000000"/>
        <rFont val="Arial"/>
        <family val="2"/>
      </rPr>
      <t xml:space="preserve">20%                                                       </t>
    </r>
    <r>
      <rPr>
        <sz val="9"/>
        <color rgb="FF3C7D22"/>
        <rFont val="Arial"/>
        <family val="2"/>
      </rPr>
      <t>1. make sure the geopotinical survey is designed to produce the requested information LD assessment, hot spots and bright spots, etc.</t>
    </r>
  </si>
  <si>
    <r>
      <t xml:space="preserve">
</t>
    </r>
    <r>
      <rPr>
        <b/>
        <sz val="9"/>
        <color rgb="FF000000"/>
        <rFont val="Arial"/>
        <family val="2"/>
      </rPr>
      <t xml:space="preserve">Demonstration of sustainable agricultural practices for the sustainable pasturelands management within the ILU plans and taking into account climate change risks and opportunities
Demonstration of sustainable forest and agroforestry management practices within the ILU plans and taking into account climate change risks and opportunities
Demonstration of sustainable agricultural practices for the efficient soil and water management within the ILU plans and taking into account climate change risks and opportunities
Demonstration of sustainable innovative agricultural practices for the sustainable cropland management within the ILU plans and taking into account climate change risks and opportunities
Recommendation and improvement in the weather alert systems in target districts
Field tests and developments are documented and shared with project stakeholders and networks
</t>
    </r>
    <r>
      <rPr>
        <b/>
        <sz val="9"/>
        <color rgb="FFFF0000"/>
        <rFont val="Arial"/>
        <family val="2"/>
      </rPr>
      <t>All of the above activities are postponed as part of the OPA with the Forestry Agency</t>
    </r>
  </si>
  <si>
    <r>
      <rPr>
        <sz val="9"/>
        <color rgb="FF000000"/>
        <rFont val="Arial"/>
        <family val="2"/>
      </rPr>
      <t xml:space="preserve">5%                                                </t>
    </r>
    <r>
      <rPr>
        <sz val="9"/>
        <color rgb="FF3C7D22"/>
        <rFont val="Arial"/>
        <family val="2"/>
      </rPr>
      <t>1. this work requires a significant amount of time, it should be started ASAP.</t>
    </r>
  </si>
  <si>
    <r>
      <rPr>
        <b/>
        <sz val="9"/>
        <color rgb="FF000000"/>
        <rFont val="Arial"/>
        <family val="2"/>
      </rPr>
      <t xml:space="preserve">Verification of three target value chains (dairy, bee-keeping, and medicinal plants) based on environmental and socio-economic sustainability criteria (selected during the PPG) within established project fora
</t>
    </r>
    <r>
      <rPr>
        <sz val="9"/>
        <color rgb="FF000000"/>
        <rFont val="Arial"/>
        <family val="2"/>
      </rPr>
      <t xml:space="preserve">
Incomes of milk producers/processors have been validated. Upon validation of the production costs, list of small-scale farmers and smallholders have been identified to support improved bee-keeping, medicinal plants, and milk processing value chains.
</t>
    </r>
    <r>
      <rPr>
        <b/>
        <sz val="9"/>
        <color rgb="FF000000"/>
        <rFont val="Arial"/>
        <family val="2"/>
      </rPr>
      <t xml:space="preserve">Targeted capacity building program on bee-keeping (in Jondor district)
</t>
    </r>
    <r>
      <rPr>
        <sz val="9"/>
        <color rgb="FF000000"/>
        <rFont val="Arial"/>
        <family val="2"/>
      </rPr>
      <t xml:space="preserve">
Training program was developed for bee-keeping, medicinal plants, and milk processing value chains. Trainings were organized in July-Sept 2024. (15%) (ANNEXES 31-34)
One more Beekeeping Farmer Field School has been conducted on 4-5 June 2025 in Fergana city for 13 farmers from two project sites on advanced beekeeping practices for the beekeepers of Navoiy and Bukhara provinces (</t>
    </r>
    <r>
      <rPr>
        <sz val="9"/>
        <color rgb="FFFF0000"/>
        <rFont val="Arial"/>
        <family val="2"/>
      </rPr>
      <t>ANNEX 41</t>
    </r>
    <r>
      <rPr>
        <sz val="9"/>
        <color rgb="FF000000"/>
        <rFont val="Arial"/>
        <family val="2"/>
      </rPr>
      <t xml:space="preserve">). 
</t>
    </r>
    <r>
      <rPr>
        <b/>
        <sz val="9"/>
        <color rgb="FF000000"/>
        <rFont val="Arial"/>
        <family val="2"/>
      </rPr>
      <t xml:space="preserve">Selection of the value chains sections to be supported 
</t>
    </r>
    <r>
      <rPr>
        <sz val="9"/>
        <color rgb="FF000000"/>
        <rFont val="Arial"/>
        <family val="2"/>
      </rPr>
      <t xml:space="preserve">During development of the capacity building program for VCs, the priority has been given to smallholders as well as registered farmers.
</t>
    </r>
    <r>
      <rPr>
        <b/>
        <sz val="9"/>
        <color rgb="FF000000"/>
        <rFont val="Arial"/>
        <family val="2"/>
      </rPr>
      <t xml:space="preserve">
Technical support provided to developing Feed Clusters, Pasture user groups and FFS to establish synergies around selected VCs
</t>
    </r>
    <r>
      <rPr>
        <sz val="9"/>
        <color rgb="FF000000"/>
        <rFont val="Arial"/>
        <family val="2"/>
      </rPr>
      <t xml:space="preserve">Postponed
</t>
    </r>
    <r>
      <rPr>
        <b/>
        <sz val="9"/>
        <color rgb="FF000000"/>
        <rFont val="Arial"/>
        <family val="2"/>
      </rPr>
      <t xml:space="preserve">Jondor: Piloting collective transport system from the HHs to the milk processing plant in Jondor
</t>
    </r>
    <r>
      <rPr>
        <sz val="9"/>
        <color rgb="FF000000"/>
        <rFont val="Arial"/>
        <family val="2"/>
      </rPr>
      <t xml:space="preserve">Postponed
</t>
    </r>
    <r>
      <rPr>
        <b/>
        <sz val="9"/>
        <color rgb="FF000000"/>
        <rFont val="Arial"/>
        <family val="2"/>
      </rPr>
      <t xml:space="preserve">Milk VC: small scale production of feeds (introduction of enhanced processing)
</t>
    </r>
    <r>
      <rPr>
        <sz val="9"/>
        <color rgb="FF000000"/>
        <rFont val="Arial"/>
        <family val="2"/>
      </rPr>
      <t>Postponed</t>
    </r>
  </si>
  <si>
    <r>
      <rPr>
        <b/>
        <sz val="9"/>
        <color rgb="FF000000"/>
        <rFont val="Arial"/>
        <family val="2"/>
      </rPr>
      <t xml:space="preserve">Training of women entrepreneurs in business management, marketing and processing of selected value chains
</t>
    </r>
    <r>
      <rPr>
        <sz val="9"/>
        <color rgb="FF000000"/>
        <rFont val="Arial"/>
        <family val="2"/>
      </rPr>
      <t xml:space="preserve">
Training agenda for business planning has been elaborated for both pilot sites, and the initial trainings took place in July 2024
</t>
    </r>
    <r>
      <rPr>
        <b/>
        <sz val="9"/>
        <color rgb="FF000000"/>
        <rFont val="Arial"/>
        <family val="2"/>
      </rPr>
      <t xml:space="preserve">Training of extension staff and women groups in certification of value-chains required to access new markets
</t>
    </r>
    <r>
      <rPr>
        <sz val="9"/>
        <color rgb="FF000000"/>
        <rFont val="Arial"/>
        <family val="2"/>
      </rPr>
      <t xml:space="preserve">Planned for 2026
</t>
    </r>
    <r>
      <rPr>
        <b/>
        <sz val="9"/>
        <color rgb="FF000000"/>
        <rFont val="Arial"/>
        <family val="2"/>
      </rPr>
      <t xml:space="preserve">Technical and material support provided to FFS and Pasture User Ass. members to develop cooperatives or invest in value-adding material and apparatus
</t>
    </r>
    <r>
      <rPr>
        <sz val="9"/>
        <color rgb="FF000000"/>
        <rFont val="Arial"/>
        <family val="2"/>
      </rPr>
      <t xml:space="preserve">Planned for 2026
</t>
    </r>
    <r>
      <rPr>
        <b/>
        <sz val="9"/>
        <color rgb="FF000000"/>
        <rFont val="Arial"/>
        <family val="2"/>
      </rPr>
      <t xml:space="preserve">Creation of a department of pasture studies in Samarkand Institute of Veterinary Medicine, opening of specialties in colleges of districts
</t>
    </r>
    <r>
      <rPr>
        <sz val="9"/>
        <color rgb="FF000000"/>
        <rFont val="Arial"/>
        <family val="2"/>
      </rPr>
      <t>Planned for end of 2025</t>
    </r>
  </si>
  <si>
    <r>
      <rPr>
        <b/>
        <sz val="9"/>
        <color rgb="FF000000"/>
        <rFont val="Arial"/>
        <family val="2"/>
      </rPr>
      <t xml:space="preserve">Identification of possible sources of financing for scaling up of SLM and SFM to achieve LDN at national and sub-national levels, including from line ministries, donors, climate finance, private sector, in-kind contributions from communities, cooperatives, private sector, etc.
</t>
    </r>
    <r>
      <rPr>
        <sz val="9"/>
        <color rgb="FF000000"/>
        <rFont val="Arial"/>
        <family val="2"/>
      </rPr>
      <t xml:space="preserve">Initial discussions are started between FAO Uzbekistan and Uzagrostar Holding established by the Presidential Decree under guidance of the Ministry of Economy and Finance on development of cooperation directed to support rural livelihoods and improve agricultural production of smallholders.
</t>
    </r>
    <r>
      <rPr>
        <b/>
        <sz val="9"/>
        <color rgb="FF000000"/>
        <rFont val="Arial"/>
        <family val="2"/>
      </rPr>
      <t xml:space="preserve">Development of resource mobilization plans at national and sub-national level to scale up LDN.
</t>
    </r>
    <r>
      <rPr>
        <sz val="9"/>
        <color rgb="FF000000"/>
        <rFont val="Arial"/>
        <family val="2"/>
      </rPr>
      <t xml:space="preserve">Planned for 2026
</t>
    </r>
    <r>
      <rPr>
        <b/>
        <sz val="9"/>
        <color rgb="FF000000"/>
        <rFont val="Arial"/>
        <family val="2"/>
      </rPr>
      <t xml:space="preserve">Development of two transformative LDN projects.
</t>
    </r>
    <r>
      <rPr>
        <sz val="9"/>
        <color rgb="FF000000"/>
        <rFont val="Arial"/>
        <family val="2"/>
      </rPr>
      <t>Planned for 2026</t>
    </r>
  </si>
  <si>
    <r>
      <rPr>
        <b/>
        <sz val="9"/>
        <color rgb="FF000000"/>
        <rFont val="Arial"/>
        <family val="2"/>
      </rPr>
      <t xml:space="preserve">Monitoring of GEBs, including area under SLM/SFM and carbon benefits.
</t>
    </r>
    <r>
      <rPr>
        <sz val="9"/>
        <color rgb="FF000000"/>
        <rFont val="Arial"/>
        <family val="2"/>
      </rPr>
      <t xml:space="preserve">Monitoring of GEBs achieved by the OPs as part of co-financing is regularly undertaken.
Project’s M&amp;E consultant follows up on regular delivery of the GEBs by the project and facilitates informed decision making on SLM 10%
</t>
    </r>
    <r>
      <rPr>
        <b/>
        <sz val="9"/>
        <color rgb="FF000000"/>
        <rFont val="Arial"/>
        <family val="2"/>
      </rPr>
      <t xml:space="preserve">Monitoring of socio-economic benefits using gender disaggregated data.
</t>
    </r>
    <r>
      <rPr>
        <sz val="9"/>
        <color rgb="FF000000"/>
        <rFont val="Arial"/>
        <family val="2"/>
      </rPr>
      <t xml:space="preserve">In process
</t>
    </r>
    <r>
      <rPr>
        <b/>
        <sz val="9"/>
        <color rgb="FF000000"/>
        <rFont val="Arial"/>
        <family val="2"/>
      </rPr>
      <t xml:space="preserve">
Assessment of GEBs and co-benefits for reporting to the GEF and for the mid-term and final evaluations.
</t>
    </r>
    <r>
      <rPr>
        <sz val="9"/>
        <color rgb="FF000000"/>
        <rFont val="Arial"/>
        <family val="2"/>
      </rPr>
      <t>Information on GEBs generated by the OPs will be collected and reported during the mid-term evaluation planned for Nov. 2025.</t>
    </r>
  </si>
  <si>
    <r>
      <rPr>
        <b/>
        <sz val="9"/>
        <color rgb="FF000000"/>
        <rFont val="Arial"/>
        <family val="2"/>
      </rPr>
      <t xml:space="preserve">Development of project briefs with lessons learned related to LDN monitoring and implementation  as well as SLM/SFM best practices (manuals for LDN monitoring, innovative communication tools)
</t>
    </r>
    <r>
      <rPr>
        <sz val="9"/>
        <color rgb="FF000000"/>
        <rFont val="Arial"/>
        <family val="2"/>
      </rPr>
      <t xml:space="preserve">
The project supported publication of “Decision support for mainstreaming and scaling up of sustainable land management – Uzbekistan” technical report prepared by GCP/GLO/337/GEF project
Manuals have been prepared to support three target value chains: beekeeping, dairy processing and medicinal plants. (5%)
Project booklets have been regularly disseminated at big events convening a wide range of stakeholders. (5%)
</t>
    </r>
    <r>
      <rPr>
        <b/>
        <sz val="9"/>
        <color rgb="FF000000"/>
        <rFont val="Arial"/>
        <family val="2"/>
      </rPr>
      <t xml:space="preserve">Mass media campaigns on LDN
</t>
    </r>
    <r>
      <rPr>
        <sz val="9"/>
        <color rgb="FF000000"/>
        <rFont val="Arial"/>
        <family val="2"/>
      </rPr>
      <t>Several awareness raising activities have been conducted. (ANNEX 36 and 40)</t>
    </r>
  </si>
  <si>
    <r>
      <rPr>
        <sz val="9"/>
        <color rgb="FF000000"/>
        <rFont val="Arial"/>
        <family val="2"/>
      </rPr>
      <t xml:space="preserve">15%                                  </t>
    </r>
    <r>
      <rPr>
        <sz val="9"/>
        <color rgb="FF3C7D22"/>
        <rFont val="Arial"/>
        <family val="2"/>
      </rPr>
      <t xml:space="preserve">            1. this activity should focus on LDN</t>
    </r>
  </si>
  <si>
    <r>
      <rPr>
        <b/>
        <sz val="9"/>
        <color rgb="FF000000"/>
        <rFont val="Arial"/>
        <family val="2"/>
      </rPr>
      <t xml:space="preserve">Development of communication strategy in consultation with key national and sub-national stakeholders.
</t>
    </r>
    <r>
      <rPr>
        <sz val="9"/>
        <color rgb="FF000000"/>
        <rFont val="Arial"/>
        <family val="2"/>
      </rPr>
      <t xml:space="preserve">
Gender strategy for the Ministry of Agriculture of Uzbekistan has been drafted and presented at the validation workshop in December 2024 (ANNEX 35)
The project actively supported development of the Gender Strategy of the Ministry of Agriculture of Uzbekistan for 2025–2030.
The strategy was approved by the Minister of Agriculture, Mr. Ibrokhim Abdurakhmonov on 30 April 2025.
The strategy aims to ensure gender equality in all areas of agriculture, including decision-making, education, access to resources, and employment. (see ANNEX 37)
</t>
    </r>
    <r>
      <rPr>
        <b/>
        <sz val="9"/>
        <color rgb="FF000000"/>
        <rFont val="Arial"/>
        <family val="2"/>
      </rPr>
      <t xml:space="preserve">
Adoption of the communication strategy by the national LDN coordination mechanism that will be established under outcome 1.2.2.
</t>
    </r>
    <r>
      <rPr>
        <sz val="9"/>
        <color rgb="FF000000"/>
        <rFont val="Arial"/>
        <family val="2"/>
      </rPr>
      <t>Several awareness raising activities have been conducted. (ANNEX 36 and 40)</t>
    </r>
  </si>
  <si>
    <r>
      <rPr>
        <sz val="9"/>
        <color rgb="FF000000"/>
        <rFont val="Arial"/>
        <family val="2"/>
      </rPr>
      <t xml:space="preserve">50%                                               </t>
    </r>
    <r>
      <rPr>
        <sz val="9"/>
        <color rgb="FF3C7D22"/>
        <rFont val="Arial"/>
        <family val="2"/>
      </rPr>
      <t xml:space="preserve">   1. this is about communication startegy for the whole project, not only Gender.</t>
    </r>
  </si>
  <si>
    <t>During the reporting period there was observed slow and uneven progress towards achieving project outcomes. While certain planned activities have advanced, many critical elements remain either delayed or only partially implemented. For instance:
Knowledge management and communication outputs remain underdeveloped. No knowledge products have yet been disseminated, despite targets indicating multiple products should already be in circulation.
The mid-term evaluation and other reporting functions are lagging, leaving gaps in assessing the project’s contribution to global environmental benefits.
Gender-focused communication strategies are still in draft stage, suggesting limited integration of gender-sensitive practices into implementation.
Although there is evidence of government-level commitment (e.g., a decree issued by the Cabinet of Ministers), this has not yet translated into accelerated delivery of tangible results. It can be concluded that cumulative progress is below expectations, and corrective actions are needed to avoid jeopardizing final outcomes.</t>
  </si>
  <si>
    <t>Unsatisfactory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</si>
</sst>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409]* #,##0.00_ ;_-[$$-409]* \-#,##0.00\ ;_-[$$-409]* &quot;-&quot;??_ ;_-@_ "/>
    <numFmt numFmtId="165" formatCode="dd/mm/yyyy;@"/>
    <numFmt numFmtId="166" formatCode="_-[$$-409]* #,##0.000000_ ;_-[$$-409]* \-#,##0.000000\ ;_-[$$-409]* &quot;-&quot;??_ ;_-@_ "/>
    <numFmt numFmtId="167" formatCode="&quot;$&quot;#,##0"/>
  </numFmts>
  <fonts count="81">
    <font>
      <sz val="11"/>
      <color theme="1"/>
      <name val="Aptos Narrow"/>
      <family val="2"/>
      <scheme val="minor"/>
    </font>
    <font>
      <sz val="11"/>
      <color theme="1"/>
      <name val="Arial"/>
      <family val="2"/>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b/>
      <i/>
      <sz val="9"/>
      <color theme="1"/>
      <name val="Arial"/>
      <family val="2"/>
    </font>
    <font>
      <sz val="8.5"/>
      <name val="Arial"/>
      <family val="2"/>
    </font>
    <font>
      <sz val="8.5"/>
      <color theme="1"/>
      <name val="Arial"/>
      <family val="2"/>
    </font>
    <font>
      <b/>
      <sz val="8.5"/>
      <color theme="1"/>
      <name val="Arial"/>
      <family val="2"/>
    </font>
    <font>
      <b/>
      <sz val="11"/>
      <color theme="1"/>
      <name val="Arial"/>
      <family val="2"/>
    </font>
    <font>
      <b/>
      <sz val="9"/>
      <name val="Arial"/>
      <family val="2"/>
    </font>
    <font>
      <b/>
      <sz val="11"/>
      <color theme="1"/>
      <name val="Aptos Narrow"/>
      <family val="2"/>
      <scheme val="minor"/>
    </font>
    <font>
      <b/>
      <sz val="11"/>
      <color rgb="FFFFFF00"/>
      <name val="Aptos Narrow"/>
      <family val="2"/>
      <scheme val="minor"/>
    </font>
    <font>
      <b/>
      <sz val="11"/>
      <color rgb="FFFF0000"/>
      <name val="Aptos Narrow"/>
      <family val="2"/>
      <scheme val="minor"/>
    </font>
    <font>
      <i/>
      <sz val="7.5"/>
      <color theme="1"/>
      <name val="Arial"/>
      <family val="2"/>
    </font>
    <font>
      <sz val="7.5"/>
      <color theme="1"/>
      <name val="Arial"/>
      <family val="2"/>
    </font>
    <font>
      <sz val="11"/>
      <color rgb="FFFF0000"/>
      <name val="Aptos Narrow"/>
      <family val="2"/>
      <scheme val="minor"/>
    </font>
    <font>
      <sz val="9"/>
      <color rgb="FF000000"/>
      <name val="Arial"/>
      <family val="2"/>
    </font>
    <font>
      <sz val="20"/>
      <color rgb="FFFF0000"/>
      <name val="Aptos Narrow"/>
      <family val="2"/>
      <scheme val="minor"/>
    </font>
    <font>
      <b/>
      <sz val="8"/>
      <color theme="1"/>
      <name val="Arial"/>
      <family val="2"/>
    </font>
    <font>
      <i/>
      <sz val="9"/>
      <name val="Arial"/>
      <family val="2"/>
    </font>
    <font>
      <sz val="8.6999999999999993"/>
      <color theme="1"/>
      <name val="Arial"/>
      <family val="2"/>
    </font>
    <font>
      <u/>
      <sz val="10"/>
      <color rgb="FF0000FF"/>
      <name val="Arial"/>
      <family val="2"/>
    </font>
    <font>
      <u/>
      <sz val="10"/>
      <color rgb="FF0000FF"/>
      <name val="Aptos Narrow"/>
      <family val="2"/>
      <scheme val="minor"/>
    </font>
    <font>
      <b/>
      <sz val="9"/>
      <color theme="1"/>
      <name val="Aptos Narrow"/>
      <family val="2"/>
      <scheme val="minor"/>
    </font>
    <font>
      <sz val="9"/>
      <color rgb="FF000000"/>
      <name val="Aptos Narrow"/>
      <family val="2"/>
      <scheme val="minor"/>
    </font>
    <font>
      <sz val="20"/>
      <color rgb="FFFFFF00"/>
      <name val="Aptos Narrow"/>
      <family val="2"/>
      <scheme val="minor"/>
    </font>
    <font>
      <b/>
      <sz val="13"/>
      <color theme="1"/>
      <name val="Aptos Narrow"/>
      <family val="2"/>
      <scheme val="minor"/>
    </font>
    <font>
      <sz val="13"/>
      <color theme="1"/>
      <name val="Aptos Narrow"/>
      <family val="2"/>
      <scheme val="minor"/>
    </font>
    <font>
      <sz val="13"/>
      <color rgb="FFFF0000"/>
      <name val="Aptos Narrow"/>
      <family val="2"/>
      <scheme val="minor"/>
    </font>
    <font>
      <b/>
      <sz val="15"/>
      <color rgb="FFFFFF00"/>
      <name val="Aptos Narrow"/>
      <family val="2"/>
      <scheme val="minor"/>
    </font>
    <font>
      <sz val="13"/>
      <name val="Aptos Narrow"/>
      <family val="2"/>
      <scheme val="minor"/>
    </font>
    <font>
      <b/>
      <sz val="13"/>
      <name val="Aptos Narrow"/>
      <family val="2"/>
      <scheme val="minor"/>
    </font>
    <font>
      <b/>
      <sz val="9"/>
      <color rgb="FF000000"/>
      <name val="Arial"/>
      <family val="2"/>
    </font>
    <font>
      <sz val="11"/>
      <name val="Aptos Narrow"/>
      <family val="2"/>
      <scheme val="minor"/>
    </font>
    <font>
      <b/>
      <sz val="11"/>
      <name val="Aptos Narrow"/>
      <family val="2"/>
      <scheme val="minor"/>
    </font>
    <font>
      <sz val="13"/>
      <color theme="1"/>
      <name val="Arial"/>
      <family val="2"/>
    </font>
    <font>
      <b/>
      <sz val="10"/>
      <color rgb="FF000000"/>
      <name val="Arial"/>
      <family val="2"/>
    </font>
    <font>
      <u/>
      <sz val="13"/>
      <name val="Aptos Narrow"/>
      <family val="2"/>
      <scheme val="minor"/>
    </font>
    <font>
      <b/>
      <u/>
      <sz val="13"/>
      <color theme="1"/>
      <name val="Aptos Narrow"/>
      <family val="2"/>
      <scheme val="minor"/>
    </font>
    <font>
      <sz val="13"/>
      <name val="Aptos Narrow"/>
      <family val="2"/>
    </font>
    <font>
      <u/>
      <sz val="13"/>
      <color rgb="FF0000FF"/>
      <name val="Aptos Narrow"/>
      <family val="2"/>
      <scheme val="minor"/>
    </font>
    <font>
      <b/>
      <sz val="15"/>
      <color rgb="FFFF0000"/>
      <name val="Aptos Narrow"/>
      <family val="2"/>
      <scheme val="minor"/>
    </font>
    <font>
      <sz val="11"/>
      <color rgb="FF000000"/>
      <name val="Aptos Narrow"/>
      <family val="2"/>
    </font>
    <font>
      <b/>
      <sz val="11"/>
      <color rgb="FF000000"/>
      <name val="Aptos Narrow"/>
      <family val="2"/>
    </font>
    <font>
      <b/>
      <sz val="10"/>
      <name val="Arial"/>
      <family val="2"/>
    </font>
    <font>
      <u/>
      <sz val="11"/>
      <name val="Aptos Narrow"/>
      <family val="2"/>
      <scheme val="minor"/>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b/>
      <sz val="11"/>
      <name val="Aptos Narrow"/>
      <family val="2"/>
    </font>
    <font>
      <sz val="8"/>
      <name val="Arial"/>
      <family val="2"/>
    </font>
    <font>
      <sz val="10"/>
      <color rgb="FF000000"/>
      <name val="Calibri"/>
      <family val="2"/>
    </font>
    <font>
      <sz val="10"/>
      <color rgb="FF000000"/>
      <name val="Calibri"/>
      <family val="2"/>
      <charset val="1"/>
    </font>
    <font>
      <sz val="11"/>
      <color theme="1"/>
      <name val="Calibri"/>
      <family val="2"/>
      <charset val="1"/>
    </font>
    <font>
      <sz val="9"/>
      <color rgb="FFFF0000"/>
      <name val="Arial"/>
      <family val="2"/>
    </font>
    <font>
      <sz val="9"/>
      <color theme="1"/>
      <name val="Arial"/>
      <family val="2"/>
    </font>
    <font>
      <sz val="11"/>
      <color theme="1"/>
      <name val="Times New Roman"/>
      <family val="1"/>
      <charset val="1"/>
    </font>
    <font>
      <sz val="11"/>
      <color theme="1"/>
      <name val="CG Times"/>
      <family val="1"/>
      <charset val="1"/>
    </font>
    <font>
      <sz val="11"/>
      <color rgb="FF000000"/>
      <name val="Times New Roman"/>
      <family val="1"/>
      <charset val="1"/>
    </font>
    <font>
      <sz val="10"/>
      <color theme="1"/>
      <name val="Calibri"/>
      <family val="2"/>
      <charset val="1"/>
    </font>
    <font>
      <sz val="9"/>
      <color rgb="FF000000"/>
      <name val="Arial"/>
      <family val="2"/>
    </font>
    <font>
      <vertAlign val="superscript"/>
      <sz val="9"/>
      <color theme="1"/>
      <name val="Arial"/>
      <family val="2"/>
    </font>
    <font>
      <sz val="8"/>
      <color theme="1"/>
      <name val="Arial"/>
      <family val="2"/>
    </font>
    <font>
      <sz val="8"/>
      <color theme="1"/>
      <name val="Aptos Narrow"/>
      <family val="2"/>
      <scheme val="minor"/>
    </font>
    <font>
      <sz val="9"/>
      <color rgb="FF3C7D22"/>
      <name val="Arial"/>
      <family val="2"/>
    </font>
    <font>
      <b/>
      <sz val="9"/>
      <color rgb="FFFF0000"/>
      <name val="Arial"/>
      <family val="2"/>
    </font>
  </fonts>
  <fills count="15">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
      <patternFill patternType="solid">
        <fgColor theme="3" tint="0.89999084444715716"/>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indexed="64"/>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style="thin">
        <color rgb="FF000000"/>
      </top>
      <bottom/>
      <diagonal/>
    </border>
    <border>
      <left style="thin">
        <color rgb="FF000000"/>
      </left>
      <right style="thin">
        <color indexed="64"/>
      </right>
      <top/>
      <bottom style="thin">
        <color rgb="FF000000"/>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style="thin">
        <color indexed="64"/>
      </right>
      <top style="thin">
        <color rgb="FF000000"/>
      </top>
      <bottom/>
      <diagonal/>
    </border>
  </borders>
  <cellStyleXfs count="2">
    <xf numFmtId="0" fontId="0" fillId="0" borderId="0"/>
    <xf numFmtId="0" fontId="13" fillId="0" borderId="0"/>
  </cellStyleXfs>
  <cellXfs count="594">
    <xf numFmtId="0" fontId="0" fillId="0" borderId="0" xfId="0"/>
    <xf numFmtId="0" fontId="0" fillId="0" borderId="0" xfId="0" applyAlignment="1">
      <alignment wrapText="1"/>
    </xf>
    <xf numFmtId="0" fontId="8" fillId="0" borderId="0" xfId="0" applyFont="1"/>
    <xf numFmtId="0" fontId="0" fillId="0" borderId="0" xfId="0" applyAlignment="1">
      <alignment vertical="top"/>
    </xf>
    <xf numFmtId="0" fontId="11" fillId="0" borderId="0" xfId="0" applyFont="1"/>
    <xf numFmtId="0" fontId="14" fillId="6" borderId="13" xfId="0" applyFont="1" applyFill="1" applyBorder="1" applyAlignment="1">
      <alignment vertical="top" wrapText="1"/>
    </xf>
    <xf numFmtId="0" fontId="14" fillId="7" borderId="13" xfId="0" applyFont="1" applyFill="1" applyBorder="1" applyAlignment="1">
      <alignment vertical="top" wrapText="1"/>
    </xf>
    <xf numFmtId="0" fontId="8" fillId="0" borderId="0" xfId="0" applyFont="1" applyAlignment="1">
      <alignment wrapText="1"/>
    </xf>
    <xf numFmtId="0" fontId="8" fillId="0" borderId="0" xfId="0" applyFont="1" applyAlignment="1">
      <alignment horizontal="left" vertical="top" wrapText="1"/>
    </xf>
    <xf numFmtId="0" fontId="8" fillId="0" borderId="0" xfId="0" applyFont="1" applyAlignment="1">
      <alignment vertical="top"/>
    </xf>
    <xf numFmtId="0" fontId="16" fillId="0" borderId="0" xfId="1" applyFont="1" applyAlignment="1">
      <alignment horizontal="left"/>
    </xf>
    <xf numFmtId="0" fontId="11" fillId="0" borderId="0" xfId="0" applyFont="1" applyAlignment="1">
      <alignment horizontal="left"/>
    </xf>
    <xf numFmtId="0" fontId="8" fillId="0" borderId="0" xfId="0" applyFont="1" applyAlignment="1">
      <alignment vertical="top" wrapText="1"/>
    </xf>
    <xf numFmtId="0" fontId="8"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center" vertical="top" wrapText="1"/>
    </xf>
    <xf numFmtId="0" fontId="12" fillId="0" borderId="0" xfId="0" applyFont="1" applyAlignment="1">
      <alignment horizontal="left"/>
    </xf>
    <xf numFmtId="0" fontId="11" fillId="0" borderId="0" xfId="0" quotePrefix="1" applyFont="1" applyAlignment="1">
      <alignment horizontal="left"/>
    </xf>
    <xf numFmtId="0" fontId="11" fillId="0" borderId="0" xfId="0" quotePrefix="1" applyFont="1"/>
    <xf numFmtId="0" fontId="8" fillId="0" borderId="1" xfId="0" applyFont="1" applyBorder="1" applyAlignment="1">
      <alignment vertical="top" wrapText="1"/>
    </xf>
    <xf numFmtId="0" fontId="9" fillId="0" borderId="0" xfId="0" applyFont="1" applyAlignment="1">
      <alignment horizontal="left"/>
    </xf>
    <xf numFmtId="0" fontId="6" fillId="0" borderId="0" xfId="0" applyFont="1" applyAlignment="1">
      <alignment horizontal="left"/>
    </xf>
    <xf numFmtId="0" fontId="13" fillId="0" borderId="0" xfId="1"/>
    <xf numFmtId="0" fontId="25" fillId="0" borderId="0" xfId="0" applyFont="1"/>
    <xf numFmtId="0" fontId="26" fillId="0" borderId="0" xfId="0" applyFont="1"/>
    <xf numFmtId="0" fontId="24" fillId="0" borderId="0" xfId="0" applyFont="1"/>
    <xf numFmtId="0" fontId="9" fillId="0" borderId="0" xfId="0" applyFont="1"/>
    <xf numFmtId="0" fontId="18" fillId="0" borderId="1" xfId="0" applyFont="1" applyBorder="1" applyAlignment="1">
      <alignment vertical="center" wrapText="1"/>
    </xf>
    <xf numFmtId="0" fontId="0" fillId="0" borderId="0" xfId="0" applyAlignment="1">
      <alignment vertical="center" wrapText="1"/>
    </xf>
    <xf numFmtId="0" fontId="36" fillId="0" borderId="0" xfId="1" applyFont="1" applyAlignment="1">
      <alignment wrapText="1"/>
    </xf>
    <xf numFmtId="0" fontId="22" fillId="0" borderId="0" xfId="0" applyFont="1" applyAlignment="1">
      <alignment horizontal="left"/>
    </xf>
    <xf numFmtId="0" fontId="15" fillId="0" borderId="0" xfId="0" applyFont="1" applyAlignment="1">
      <alignment vertical="top" wrapText="1"/>
    </xf>
    <xf numFmtId="0" fontId="37" fillId="0" borderId="0" xfId="0" applyFont="1" applyAlignment="1">
      <alignment wrapText="1"/>
    </xf>
    <xf numFmtId="0" fontId="0" fillId="0" borderId="0" xfId="0" applyAlignment="1">
      <alignment horizontal="left"/>
    </xf>
    <xf numFmtId="0" fontId="8" fillId="0" borderId="0" xfId="0" applyFont="1" applyAlignment="1">
      <alignment horizontal="left"/>
    </xf>
    <xf numFmtId="0" fontId="39" fillId="0" borderId="0" xfId="0" applyFont="1" applyAlignment="1">
      <alignment horizontal="left"/>
    </xf>
    <xf numFmtId="0" fontId="40" fillId="0" borderId="0" xfId="0" applyFont="1"/>
    <xf numFmtId="0" fontId="41" fillId="0" borderId="0" xfId="0" applyFont="1"/>
    <xf numFmtId="0" fontId="44" fillId="0" borderId="0" xfId="0" applyFont="1"/>
    <xf numFmtId="0" fontId="47" fillId="0" borderId="0" xfId="0" applyFont="1"/>
    <xf numFmtId="0" fontId="49" fillId="0" borderId="0" xfId="0" applyFont="1"/>
    <xf numFmtId="0" fontId="2" fillId="0" borderId="0" xfId="0" applyFont="1"/>
    <xf numFmtId="0" fontId="13" fillId="0" borderId="0" xfId="1" applyAlignment="1">
      <alignment horizontal="left"/>
    </xf>
    <xf numFmtId="0" fontId="51" fillId="0" borderId="0" xfId="1" applyFont="1"/>
    <xf numFmtId="0" fontId="53" fillId="0" borderId="0" xfId="0" applyFont="1"/>
    <xf numFmtId="0" fontId="52" fillId="0" borderId="0" xfId="0" applyFont="1"/>
    <xf numFmtId="0" fontId="45" fillId="0" borderId="0" xfId="0" applyFont="1"/>
    <xf numFmtId="0" fontId="41" fillId="0" borderId="0" xfId="0" applyFont="1" applyAlignment="1">
      <alignment wrapText="1"/>
    </xf>
    <xf numFmtId="0" fontId="54" fillId="0" borderId="0" xfId="1" applyFont="1" applyAlignment="1">
      <alignment wrapText="1"/>
    </xf>
    <xf numFmtId="0" fontId="59" fillId="0" borderId="0" xfId="1" applyFont="1"/>
    <xf numFmtId="0" fontId="0" fillId="8" borderId="38" xfId="0" applyFill="1" applyBorder="1" applyAlignment="1">
      <alignment vertical="center" wrapText="1"/>
    </xf>
    <xf numFmtId="0" fontId="0" fillId="8" borderId="37" xfId="0" applyFill="1" applyBorder="1" applyAlignment="1">
      <alignment vertical="center" wrapText="1"/>
    </xf>
    <xf numFmtId="0" fontId="0" fillId="11" borderId="38" xfId="0" applyFill="1" applyBorder="1" applyAlignment="1">
      <alignment vertical="center" wrapText="1"/>
    </xf>
    <xf numFmtId="0" fontId="0" fillId="11" borderId="37" xfId="0" applyFill="1" applyBorder="1" applyAlignment="1">
      <alignment vertical="center" wrapText="1"/>
    </xf>
    <xf numFmtId="0" fontId="24" fillId="9" borderId="31" xfId="0" applyFont="1" applyFill="1" applyBorder="1" applyAlignment="1">
      <alignment vertical="center" wrapText="1"/>
    </xf>
    <xf numFmtId="0" fontId="24" fillId="9" borderId="33" xfId="0" applyFont="1" applyFill="1" applyBorder="1" applyAlignment="1">
      <alignment vertical="center" wrapText="1"/>
    </xf>
    <xf numFmtId="0" fontId="0" fillId="9" borderId="34" xfId="0" applyFill="1" applyBorder="1" applyAlignment="1">
      <alignment vertical="center" wrapText="1"/>
    </xf>
    <xf numFmtId="0" fontId="0" fillId="9" borderId="35" xfId="0" applyFill="1" applyBorder="1" applyAlignment="1">
      <alignment vertical="center" wrapText="1"/>
    </xf>
    <xf numFmtId="0" fontId="56" fillId="10" borderId="29" xfId="0" applyFont="1" applyFill="1" applyBorder="1"/>
    <xf numFmtId="0" fontId="56" fillId="10" borderId="30" xfId="0" applyFont="1" applyFill="1" applyBorder="1"/>
    <xf numFmtId="0" fontId="57" fillId="10" borderId="31" xfId="0" applyFont="1" applyFill="1" applyBorder="1" applyAlignment="1">
      <alignment wrapText="1"/>
    </xf>
    <xf numFmtId="0" fontId="57" fillId="10" borderId="33" xfId="0" applyFont="1" applyFill="1" applyBorder="1" applyAlignment="1">
      <alignment wrapText="1"/>
    </xf>
    <xf numFmtId="0" fontId="56" fillId="10" borderId="34" xfId="0" applyFont="1" applyFill="1" applyBorder="1" applyAlignment="1">
      <alignment wrapText="1"/>
    </xf>
    <xf numFmtId="0" fontId="56" fillId="10" borderId="35" xfId="0" applyFont="1" applyFill="1" applyBorder="1" applyAlignment="1">
      <alignment wrapText="1"/>
    </xf>
    <xf numFmtId="0" fontId="60" fillId="10" borderId="0" xfId="0" applyFont="1" applyFill="1" applyAlignment="1">
      <alignment wrapText="1"/>
    </xf>
    <xf numFmtId="0" fontId="60" fillId="10" borderId="32" xfId="0" applyFont="1" applyFill="1" applyBorder="1" applyAlignment="1">
      <alignment wrapText="1"/>
    </xf>
    <xf numFmtId="0" fontId="61" fillId="9" borderId="29" xfId="0" applyFont="1" applyFill="1" applyBorder="1"/>
    <xf numFmtId="0" fontId="61" fillId="9" borderId="30" xfId="0" applyFont="1" applyFill="1" applyBorder="1"/>
    <xf numFmtId="0" fontId="61" fillId="9" borderId="0" xfId="0" applyFont="1" applyFill="1" applyAlignment="1">
      <alignment vertical="center" wrapText="1"/>
    </xf>
    <xf numFmtId="0" fontId="61" fillId="9" borderId="32" xfId="0" applyFont="1" applyFill="1" applyBorder="1" applyAlignment="1">
      <alignment vertical="center" wrapText="1"/>
    </xf>
    <xf numFmtId="0" fontId="62" fillId="8" borderId="36" xfId="0" applyFont="1" applyFill="1" applyBorder="1" applyAlignment="1">
      <alignment horizontal="center" vertical="center" wrapText="1"/>
    </xf>
    <xf numFmtId="0" fontId="62" fillId="11" borderId="36" xfId="0" applyFont="1" applyFill="1" applyBorder="1" applyAlignment="1">
      <alignment horizontal="center" vertical="center" wrapText="1"/>
    </xf>
    <xf numFmtId="0" fontId="63" fillId="9" borderId="28" xfId="0" applyFont="1" applyFill="1" applyBorder="1"/>
    <xf numFmtId="0" fontId="63" fillId="10" borderId="28" xfId="0" applyFont="1" applyFill="1" applyBorder="1"/>
    <xf numFmtId="0" fontId="48" fillId="12" borderId="28" xfId="0" applyFont="1" applyFill="1" applyBorder="1"/>
    <xf numFmtId="0" fontId="48" fillId="12" borderId="29" xfId="0" applyFont="1" applyFill="1" applyBorder="1"/>
    <xf numFmtId="0" fontId="48" fillId="12" borderId="30" xfId="0" applyFont="1" applyFill="1" applyBorder="1"/>
    <xf numFmtId="0" fontId="29" fillId="12" borderId="31" xfId="0" applyFont="1" applyFill="1" applyBorder="1"/>
    <xf numFmtId="0" fontId="29" fillId="12" borderId="0" xfId="0" applyFont="1" applyFill="1"/>
    <xf numFmtId="0" fontId="47" fillId="12" borderId="27" xfId="0" applyFont="1" applyFill="1" applyBorder="1"/>
    <xf numFmtId="0" fontId="29" fillId="12" borderId="32" xfId="0" applyFont="1" applyFill="1" applyBorder="1"/>
    <xf numFmtId="0" fontId="47" fillId="12" borderId="37" xfId="0" applyFont="1" applyFill="1" applyBorder="1"/>
    <xf numFmtId="0" fontId="29" fillId="12" borderId="33" xfId="0" applyFont="1" applyFill="1" applyBorder="1"/>
    <xf numFmtId="0" fontId="29" fillId="12" borderId="34" xfId="0" applyFont="1" applyFill="1" applyBorder="1"/>
    <xf numFmtId="0" fontId="29" fillId="12" borderId="35" xfId="0" applyFont="1" applyFill="1" applyBorder="1"/>
    <xf numFmtId="0" fontId="8" fillId="0" borderId="47" xfId="0" applyFont="1" applyBorder="1" applyAlignment="1">
      <alignment vertical="top" wrapText="1"/>
    </xf>
    <xf numFmtId="0" fontId="71" fillId="0" borderId="1"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73" fillId="0" borderId="1" xfId="0" applyFont="1" applyBorder="1" applyAlignment="1">
      <alignment horizontal="left"/>
    </xf>
    <xf numFmtId="0" fontId="8" fillId="0" borderId="47" xfId="0" applyFont="1" applyBorder="1"/>
    <xf numFmtId="0" fontId="8" fillId="0" borderId="47" xfId="0" applyFont="1" applyBorder="1" applyAlignment="1">
      <alignment wrapText="1"/>
    </xf>
    <xf numFmtId="0" fontId="31" fillId="0" borderId="0" xfId="0" applyFont="1" applyAlignment="1">
      <alignment horizontal="left"/>
    </xf>
    <xf numFmtId="0" fontId="45" fillId="0" borderId="0" xfId="0" applyFont="1" applyAlignment="1">
      <alignment horizontal="left"/>
    </xf>
    <xf numFmtId="0" fontId="42" fillId="0" borderId="0" xfId="0" applyFont="1" applyAlignment="1">
      <alignment horizontal="left"/>
    </xf>
    <xf numFmtId="0" fontId="44" fillId="0" borderId="0" xfId="0" applyFont="1" applyAlignment="1">
      <alignment vertical="center"/>
    </xf>
    <xf numFmtId="0" fontId="55" fillId="0" borderId="0" xfId="0" applyFont="1"/>
    <xf numFmtId="0" fontId="43" fillId="0" borderId="0" xfId="0" applyFont="1"/>
    <xf numFmtId="0" fontId="8" fillId="0" borderId="14" xfId="0" applyFont="1" applyBorder="1" applyAlignment="1">
      <alignment vertical="top" wrapText="1"/>
    </xf>
    <xf numFmtId="0" fontId="8" fillId="0" borderId="44" xfId="0" applyFont="1" applyBorder="1" applyAlignment="1">
      <alignment wrapText="1"/>
    </xf>
    <xf numFmtId="0" fontId="8" fillId="0" borderId="23" xfId="0" applyFont="1" applyBorder="1" applyAlignment="1">
      <alignment wrapText="1"/>
    </xf>
    <xf numFmtId="0" fontId="8" fillId="0" borderId="43" xfId="0" applyFont="1" applyBorder="1" applyAlignment="1">
      <alignment horizontal="center" vertical="top"/>
    </xf>
    <xf numFmtId="0" fontId="8" fillId="0" borderId="43" xfId="0" applyFont="1" applyBorder="1" applyAlignment="1">
      <alignment vertical="top"/>
    </xf>
    <xf numFmtId="0" fontId="5" fillId="0" borderId="0" xfId="0" applyFont="1" applyAlignment="1">
      <alignment horizontal="center" vertical="center"/>
    </xf>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0" fillId="0" borderId="5" xfId="0" applyBorder="1"/>
    <xf numFmtId="0" fontId="0" fillId="0" borderId="6" xfId="0" applyBorder="1"/>
    <xf numFmtId="0" fontId="0" fillId="0" borderId="8" xfId="0" applyBorder="1"/>
    <xf numFmtId="0" fontId="0" fillId="0" borderId="2" xfId="0" applyBorder="1"/>
    <xf numFmtId="0" fontId="0" fillId="0" borderId="9" xfId="0" applyBorder="1"/>
    <xf numFmtId="0" fontId="8" fillId="0" borderId="1" xfId="0" applyFont="1" applyBorder="1" applyAlignment="1">
      <alignment vertical="top" wrapText="1"/>
    </xf>
    <xf numFmtId="0" fontId="0" fillId="0" borderId="16" xfId="0" applyBorder="1"/>
    <xf numFmtId="0" fontId="8" fillId="0" borderId="1" xfId="0" applyFont="1" applyBorder="1" applyAlignment="1">
      <alignment horizontal="center" vertical="top" wrapText="1"/>
    </xf>
    <xf numFmtId="0" fontId="8" fillId="0" borderId="12" xfId="0" applyFont="1" applyBorder="1" applyAlignment="1">
      <alignment vertical="top" wrapText="1"/>
    </xf>
    <xf numFmtId="0" fontId="0" fillId="0" borderId="10" xfId="0" applyBorder="1"/>
    <xf numFmtId="0" fontId="8" fillId="0" borderId="1" xfId="0" applyFont="1" applyBorder="1" applyAlignment="1">
      <alignment vertical="center" wrapText="1"/>
    </xf>
    <xf numFmtId="0" fontId="0" fillId="0" borderId="11" xfId="0" applyBorder="1"/>
    <xf numFmtId="0" fontId="9" fillId="0" borderId="0" xfId="0" applyFont="1" applyAlignment="1">
      <alignment vertical="top" wrapText="1"/>
    </xf>
    <xf numFmtId="0" fontId="8" fillId="0" borderId="0" xfId="0" applyFont="1" applyAlignment="1">
      <alignment vertical="top" wrapText="1"/>
    </xf>
    <xf numFmtId="0" fontId="0" fillId="0" borderId="44" xfId="0" applyBorder="1"/>
    <xf numFmtId="0" fontId="0" fillId="0" borderId="43" xfId="0" applyBorder="1"/>
    <xf numFmtId="0" fontId="8" fillId="0" borderId="47" xfId="0" applyFont="1" applyBorder="1" applyAlignment="1">
      <alignment vertical="top" wrapText="1"/>
    </xf>
    <xf numFmtId="0" fontId="7" fillId="0" borderId="0" xfId="0" applyFont="1" applyAlignment="1">
      <alignment horizontal="center" vertical="center"/>
    </xf>
    <xf numFmtId="0" fontId="8" fillId="0" borderId="6" xfId="0" applyFont="1" applyBorder="1"/>
    <xf numFmtId="0" fontId="8" fillId="0" borderId="3" xfId="0" applyFont="1" applyBorder="1"/>
    <xf numFmtId="0" fontId="8" fillId="0" borderId="7" xfId="0" applyFont="1" applyBorder="1"/>
    <xf numFmtId="0" fontId="8" fillId="0" borderId="8" xfId="0" applyFont="1" applyBorder="1"/>
    <xf numFmtId="0" fontId="8" fillId="0" borderId="9" xfId="0" applyFont="1" applyBorder="1"/>
    <xf numFmtId="0" fontId="8" fillId="0" borderId="5" xfId="0" applyFont="1" applyBorder="1"/>
    <xf numFmtId="0" fontId="8" fillId="0" borderId="47" xfId="0" applyFont="1" applyBorder="1"/>
    <xf numFmtId="0" fontId="8" fillId="0" borderId="2" xfId="0" applyFont="1" applyBorder="1"/>
    <xf numFmtId="0" fontId="9" fillId="2" borderId="17" xfId="0" applyFont="1" applyFill="1" applyBorder="1" applyAlignment="1">
      <alignment horizontal="center" vertical="center" wrapText="1"/>
    </xf>
    <xf numFmtId="0" fontId="8" fillId="0" borderId="26" xfId="0" applyFont="1" applyBorder="1"/>
    <xf numFmtId="0" fontId="8" fillId="0" borderId="39" xfId="0" applyFont="1" applyBorder="1"/>
    <xf numFmtId="0" fontId="9" fillId="2" borderId="18" xfId="0" applyFont="1" applyFill="1" applyBorder="1" applyAlignment="1">
      <alignment horizontal="center" vertical="center" wrapText="1"/>
    </xf>
    <xf numFmtId="0" fontId="8" fillId="0" borderId="48" xfId="0" applyFont="1" applyBorder="1"/>
    <xf numFmtId="0" fontId="8" fillId="0" borderId="1" xfId="0" applyFont="1" applyBorder="1" applyAlignment="1">
      <alignment horizontal="left" vertical="top" wrapText="1"/>
    </xf>
    <xf numFmtId="0" fontId="8" fillId="0" borderId="6" xfId="0" applyFont="1" applyBorder="1" applyAlignment="1">
      <alignment horizontal="left" vertical="top"/>
    </xf>
    <xf numFmtId="0" fontId="8" fillId="0" borderId="3"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18" fillId="0" borderId="0" xfId="0" applyFont="1" applyAlignment="1">
      <alignment horizontal="center" vertical="center"/>
    </xf>
    <xf numFmtId="0" fontId="8" fillId="0" borderId="16" xfId="0" applyFont="1" applyBorder="1" applyAlignment="1">
      <alignment vertical="top" wrapText="1"/>
    </xf>
    <xf numFmtId="0" fontId="30" fillId="0" borderId="1" xfId="0" applyFont="1" applyBorder="1" applyAlignment="1">
      <alignment vertical="top" wrapText="1"/>
    </xf>
    <xf numFmtId="0" fontId="8" fillId="0" borderId="0" xfId="0" applyFont="1"/>
    <xf numFmtId="0" fontId="30" fillId="0" borderId="16" xfId="0" applyFont="1" applyBorder="1" applyAlignment="1">
      <alignment vertical="top" wrapText="1"/>
    </xf>
    <xf numFmtId="0" fontId="8" fillId="0" borderId="11" xfId="0" applyFont="1" applyBorder="1" applyAlignment="1">
      <alignment vertical="top" wrapText="1"/>
    </xf>
    <xf numFmtId="0" fontId="8" fillId="0" borderId="16" xfId="0" applyFont="1" applyBorder="1" applyAlignment="1">
      <alignment vertical="center" wrapText="1"/>
    </xf>
    <xf numFmtId="0" fontId="8" fillId="3" borderId="43" xfId="0" applyFont="1" applyFill="1" applyBorder="1" applyAlignment="1">
      <alignment vertical="top" wrapText="1"/>
    </xf>
    <xf numFmtId="0" fontId="8" fillId="0" borderId="51" xfId="0" applyFont="1" applyBorder="1"/>
    <xf numFmtId="0" fontId="8" fillId="0" borderId="50" xfId="0" applyFont="1" applyBorder="1"/>
    <xf numFmtId="0" fontId="8" fillId="0" borderId="7" xfId="0" applyFont="1" applyBorder="1" applyAlignment="1">
      <alignment vertical="top"/>
    </xf>
    <xf numFmtId="0" fontId="8" fillId="0" borderId="3" xfId="0" applyFont="1" applyBorder="1" applyAlignment="1">
      <alignment vertical="top"/>
    </xf>
    <xf numFmtId="0" fontId="8" fillId="0" borderId="8" xfId="0" applyFont="1" applyBorder="1" applyAlignment="1">
      <alignment vertical="top"/>
    </xf>
    <xf numFmtId="0" fontId="8" fillId="0" borderId="9" xfId="0" applyFont="1" applyBorder="1" applyAlignment="1">
      <alignment vertical="top"/>
    </xf>
    <xf numFmtId="0" fontId="8" fillId="0" borderId="6" xfId="0" applyFont="1" applyBorder="1" applyAlignment="1">
      <alignment vertical="top"/>
    </xf>
    <xf numFmtId="0" fontId="30" fillId="0" borderId="3" xfId="0" applyFont="1" applyBorder="1" applyAlignment="1">
      <alignment horizontal="left" vertical="top" wrapText="1"/>
    </xf>
    <xf numFmtId="0" fontId="30" fillId="0" borderId="47" xfId="0" applyFont="1" applyBorder="1" applyAlignment="1">
      <alignment horizontal="left" vertical="top" wrapText="1"/>
    </xf>
    <xf numFmtId="0" fontId="30" fillId="0" borderId="7" xfId="0" applyFont="1" applyBorder="1" applyAlignment="1">
      <alignment horizontal="left" vertical="top" wrapText="1"/>
    </xf>
    <xf numFmtId="0" fontId="8" fillId="0" borderId="22" xfId="0" applyFont="1" applyBorder="1" applyAlignment="1">
      <alignment horizontal="left" vertical="top" wrapText="1"/>
    </xf>
    <xf numFmtId="0" fontId="8" fillId="0" borderId="49" xfId="0" applyFont="1" applyBorder="1" applyAlignment="1">
      <alignment horizontal="left" vertical="top" wrapText="1"/>
    </xf>
    <xf numFmtId="0" fontId="8" fillId="0" borderId="44" xfId="0" applyFont="1" applyBorder="1" applyAlignment="1">
      <alignment horizontal="left" vertical="top" wrapText="1"/>
    </xf>
    <xf numFmtId="0" fontId="8" fillId="0" borderId="23" xfId="0" applyFont="1" applyBorder="1" applyAlignment="1">
      <alignment horizontal="left" vertical="top" wrapText="1"/>
    </xf>
    <xf numFmtId="0" fontId="9" fillId="2" borderId="11" xfId="0" applyFont="1" applyFill="1" applyBorder="1" applyAlignment="1">
      <alignment horizontal="center" vertical="center" wrapText="1"/>
    </xf>
    <xf numFmtId="0" fontId="0" fillId="0" borderId="7" xfId="0" applyBorder="1"/>
    <xf numFmtId="0" fontId="8" fillId="0" borderId="4" xfId="0" applyFont="1" applyBorder="1" applyAlignment="1">
      <alignment horizontal="center"/>
    </xf>
    <xf numFmtId="0" fontId="8" fillId="0" borderId="6" xfId="0" applyFont="1" applyBorder="1" applyAlignment="1">
      <alignment horizontal="center"/>
    </xf>
    <xf numFmtId="0" fontId="8" fillId="0" borderId="3" xfId="0" applyFont="1" applyBorder="1" applyAlignment="1">
      <alignment horizontal="center"/>
    </xf>
    <xf numFmtId="0" fontId="8" fillId="0" borderId="7" xfId="0" applyFont="1" applyBorder="1" applyAlignment="1">
      <alignment horizontal="center"/>
    </xf>
    <xf numFmtId="0" fontId="8" fillId="0" borderId="55" xfId="0" applyFont="1" applyBorder="1" applyAlignment="1">
      <alignment horizontal="center"/>
    </xf>
    <xf numFmtId="0" fontId="8" fillId="0" borderId="56" xfId="0" applyFont="1" applyBorder="1" applyAlignment="1">
      <alignment horizontal="center"/>
    </xf>
    <xf numFmtId="0" fontId="8" fillId="5" borderId="16" xfId="0" applyFont="1" applyFill="1" applyBorder="1" applyAlignment="1">
      <alignment horizontal="center" vertical="center"/>
    </xf>
    <xf numFmtId="0" fontId="0" fillId="0" borderId="3" xfId="0" applyBorder="1"/>
    <xf numFmtId="0" fontId="8" fillId="5" borderId="18" xfId="0" applyFont="1" applyFill="1" applyBorder="1" applyAlignment="1">
      <alignment horizontal="center" vertical="center" wrapText="1"/>
    </xf>
    <xf numFmtId="0" fontId="0" fillId="0" borderId="26" xfId="0" applyBorder="1" applyAlignment="1">
      <alignment wrapText="1"/>
    </xf>
    <xf numFmtId="0" fontId="0" fillId="0" borderId="3"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6" xfId="0"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8" fillId="0" borderId="43" xfId="0" applyFont="1" applyBorder="1" applyAlignment="1">
      <alignment horizontal="left" vertical="top" wrapText="1"/>
    </xf>
    <xf numFmtId="0" fontId="8" fillId="0" borderId="40" xfId="0" applyFont="1" applyBorder="1" applyAlignment="1">
      <alignment horizontal="left" vertical="top" wrapText="1"/>
    </xf>
    <xf numFmtId="0" fontId="8" fillId="0" borderId="48" xfId="0" applyFont="1" applyBorder="1" applyAlignment="1">
      <alignment horizontal="left" vertical="top" wrapText="1"/>
    </xf>
    <xf numFmtId="0" fontId="8" fillId="0" borderId="47" xfId="0" applyFont="1" applyBorder="1" applyAlignment="1">
      <alignment horizontal="left" vertical="top"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center"/>
    </xf>
    <xf numFmtId="0" fontId="8" fillId="0" borderId="49" xfId="0" applyFont="1" applyBorder="1" applyAlignment="1">
      <alignment horizontal="center"/>
    </xf>
    <xf numFmtId="0" fontId="8" fillId="0" borderId="44" xfId="0" applyFont="1" applyBorder="1" applyAlignment="1">
      <alignment horizontal="center"/>
    </xf>
    <xf numFmtId="0" fontId="8" fillId="0" borderId="23" xfId="0" applyFont="1" applyBorder="1" applyAlignment="1">
      <alignment horizontal="center"/>
    </xf>
    <xf numFmtId="0" fontId="30" fillId="0" borderId="43" xfId="0" applyFont="1" applyBorder="1" applyAlignment="1">
      <alignment horizontal="left" vertical="top" wrapText="1"/>
    </xf>
    <xf numFmtId="0" fontId="30" fillId="0" borderId="57" xfId="0" applyFont="1" applyBorder="1" applyAlignment="1">
      <alignment horizontal="left" vertical="top" wrapText="1"/>
    </xf>
    <xf numFmtId="0" fontId="30" fillId="0" borderId="48" xfId="0" applyFont="1" applyBorder="1" applyAlignment="1">
      <alignment horizontal="left" vertical="top" wrapText="1"/>
    </xf>
    <xf numFmtId="0" fontId="30" fillId="0" borderId="26" xfId="0" applyFont="1" applyBorder="1" applyAlignment="1">
      <alignment horizontal="left" vertical="top" wrapText="1"/>
    </xf>
    <xf numFmtId="0" fontId="30" fillId="0" borderId="8" xfId="0" applyFont="1" applyBorder="1" applyAlignment="1">
      <alignment horizontal="left" vertical="top" wrapText="1"/>
    </xf>
    <xf numFmtId="0" fontId="30" fillId="0" borderId="2" xfId="0" applyFont="1" applyBorder="1" applyAlignment="1">
      <alignment horizontal="left" vertical="top" wrapText="1"/>
    </xf>
    <xf numFmtId="0" fontId="30" fillId="0" borderId="9" xfId="0" applyFont="1" applyBorder="1" applyAlignment="1">
      <alignment horizontal="left" vertical="top" wrapText="1"/>
    </xf>
    <xf numFmtId="0" fontId="8" fillId="3" borderId="46" xfId="0" applyFont="1" applyFill="1" applyBorder="1" applyAlignment="1">
      <alignment vertical="top" wrapText="1"/>
    </xf>
    <xf numFmtId="0" fontId="8" fillId="0" borderId="20" xfId="0" applyFont="1" applyBorder="1"/>
    <xf numFmtId="0" fontId="8" fillId="0" borderId="21" xfId="0" applyFont="1" applyBorder="1"/>
    <xf numFmtId="0" fontId="34" fillId="0" borderId="0" xfId="0" applyFont="1" applyAlignment="1">
      <alignment horizontal="center" vertical="top" wrapText="1"/>
    </xf>
    <xf numFmtId="0" fontId="8" fillId="0" borderId="8" xfId="0" applyFont="1" applyBorder="1" applyAlignment="1">
      <alignment horizontal="center"/>
    </xf>
    <xf numFmtId="0" fontId="8" fillId="0" borderId="9" xfId="0" applyFont="1" applyBorder="1" applyAlignment="1">
      <alignment horizontal="center"/>
    </xf>
    <xf numFmtId="0" fontId="30" fillId="0" borderId="43" xfId="0" applyFont="1" applyBorder="1" applyAlignment="1">
      <alignment vertical="top" wrapText="1"/>
    </xf>
    <xf numFmtId="0" fontId="8" fillId="0" borderId="43" xfId="0" applyFont="1" applyBorder="1"/>
    <xf numFmtId="0" fontId="8" fillId="0" borderId="8" xfId="0" applyFont="1" applyBorder="1" applyAlignment="1">
      <alignment vertical="top" wrapText="1"/>
    </xf>
    <xf numFmtId="0" fontId="8" fillId="0" borderId="47" xfId="0" applyFont="1" applyBorder="1" applyAlignment="1">
      <alignment vertical="top"/>
    </xf>
    <xf numFmtId="0" fontId="8" fillId="0" borderId="2" xfId="0" applyFont="1" applyBorder="1" applyAlignment="1">
      <alignment vertical="top"/>
    </xf>
    <xf numFmtId="0" fontId="8" fillId="0" borderId="22" xfId="0" applyFont="1" applyBorder="1" applyAlignment="1">
      <alignment wrapText="1"/>
    </xf>
    <xf numFmtId="0" fontId="8" fillId="0" borderId="49" xfId="0" applyFont="1" applyBorder="1" applyAlignment="1">
      <alignment wrapText="1"/>
    </xf>
    <xf numFmtId="0" fontId="8" fillId="0" borderId="44" xfId="0" applyFont="1" applyBorder="1" applyAlignment="1">
      <alignment wrapText="1"/>
    </xf>
    <xf numFmtId="0" fontId="8" fillId="0" borderId="23" xfId="0" applyFont="1" applyBorder="1" applyAlignment="1">
      <alignment wrapText="1"/>
    </xf>
    <xf numFmtId="0" fontId="8" fillId="0" borderId="19" xfId="0" applyFont="1" applyBorder="1" applyAlignment="1">
      <alignment wrapText="1"/>
    </xf>
    <xf numFmtId="0" fontId="8" fillId="0" borderId="21" xfId="0" applyFont="1" applyBorder="1" applyAlignment="1">
      <alignment wrapText="1"/>
    </xf>
    <xf numFmtId="0" fontId="8" fillId="3" borderId="43" xfId="0" applyFont="1" applyFill="1" applyBorder="1" applyAlignment="1">
      <alignment horizontal="center" vertical="top" wrapText="1"/>
    </xf>
    <xf numFmtId="0" fontId="8" fillId="3" borderId="53" xfId="0" applyFont="1" applyFill="1" applyBorder="1" applyAlignment="1">
      <alignment horizontal="center" vertical="top" wrapText="1"/>
    </xf>
    <xf numFmtId="0" fontId="8" fillId="0" borderId="1" xfId="0" applyFont="1" applyBorder="1" applyAlignment="1">
      <alignment wrapText="1"/>
    </xf>
    <xf numFmtId="0" fontId="8" fillId="0" borderId="9" xfId="0" applyFont="1" applyBorder="1" applyAlignment="1">
      <alignment vertical="top" wrapText="1"/>
    </xf>
    <xf numFmtId="0" fontId="8" fillId="0" borderId="43" xfId="0" applyFont="1" applyBorder="1" applyAlignment="1">
      <alignment horizontal="center"/>
    </xf>
    <xf numFmtId="0" fontId="8" fillId="0" borderId="22" xfId="0" applyFont="1" applyBorder="1" applyAlignment="1">
      <alignment horizontal="center" vertical="top" wrapText="1"/>
    </xf>
    <xf numFmtId="0" fontId="8" fillId="0" borderId="48" xfId="0" applyFont="1" applyBorder="1" applyAlignment="1">
      <alignment horizontal="center" vertical="top"/>
    </xf>
    <xf numFmtId="0" fontId="8" fillId="0" borderId="19" xfId="0" applyFont="1" applyBorder="1" applyAlignment="1">
      <alignment horizontal="center" vertical="top"/>
    </xf>
    <xf numFmtId="0" fontId="8" fillId="0" borderId="20" xfId="0" applyFont="1" applyBorder="1" applyAlignment="1">
      <alignment horizontal="center" vertical="top"/>
    </xf>
    <xf numFmtId="0" fontId="8" fillId="0" borderId="55" xfId="0" applyFont="1" applyBorder="1"/>
    <xf numFmtId="0" fontId="8" fillId="0" borderId="56" xfId="0" applyFont="1" applyBorder="1"/>
    <xf numFmtId="0" fontId="20" fillId="0" borderId="0" xfId="0" applyFont="1" applyAlignment="1">
      <alignment wrapText="1"/>
    </xf>
    <xf numFmtId="0" fontId="4" fillId="5" borderId="0" xfId="0" applyFont="1" applyFill="1" applyAlignment="1">
      <alignment horizontal="center"/>
    </xf>
    <xf numFmtId="0" fontId="30" fillId="0" borderId="1" xfId="0" applyFont="1" applyBorder="1" applyAlignment="1">
      <alignment vertical="center" wrapText="1"/>
    </xf>
    <xf numFmtId="0" fontId="8" fillId="0" borderId="50" xfId="0" applyFont="1" applyBorder="1" applyAlignment="1">
      <alignment horizontal="center"/>
    </xf>
    <xf numFmtId="0" fontId="8" fillId="0" borderId="48" xfId="0" applyFont="1" applyBorder="1" applyAlignment="1">
      <alignment horizontal="left" vertical="top"/>
    </xf>
    <xf numFmtId="0" fontId="8" fillId="0" borderId="49" xfId="0" applyFont="1" applyBorder="1" applyAlignment="1">
      <alignment horizontal="left" vertical="top"/>
    </xf>
    <xf numFmtId="0" fontId="8" fillId="0" borderId="44" xfId="0" applyFont="1" applyBorder="1" applyAlignment="1">
      <alignment horizontal="left" vertical="top"/>
    </xf>
    <xf numFmtId="0" fontId="8" fillId="0" borderId="47" xfId="0" applyFont="1" applyBorder="1" applyAlignment="1">
      <alignment horizontal="left" vertical="top"/>
    </xf>
    <xf numFmtId="0" fontId="8" fillId="0" borderId="23" xfId="0" applyFont="1" applyBorder="1" applyAlignment="1">
      <alignment horizontal="left" vertical="top"/>
    </xf>
    <xf numFmtId="0" fontId="8" fillId="0" borderId="19" xfId="0" applyFont="1" applyBorder="1" applyAlignment="1">
      <alignment horizontal="left" vertical="top"/>
    </xf>
    <xf numFmtId="0" fontId="8" fillId="0" borderId="20" xfId="0" applyFont="1" applyBorder="1" applyAlignment="1">
      <alignment horizontal="left" vertical="top"/>
    </xf>
    <xf numFmtId="0" fontId="8" fillId="0" borderId="21" xfId="0" applyFont="1" applyBorder="1" applyAlignment="1">
      <alignment horizontal="left" vertical="top"/>
    </xf>
    <xf numFmtId="0" fontId="9" fillId="2" borderId="1" xfId="0" applyFont="1" applyFill="1" applyBorder="1" applyAlignment="1">
      <alignment horizontal="center" vertical="center" wrapText="1"/>
    </xf>
    <xf numFmtId="0" fontId="8" fillId="0" borderId="46" xfId="0" applyFont="1" applyBorder="1" applyAlignment="1">
      <alignment horizontal="left" vertical="top" wrapText="1"/>
    </xf>
    <xf numFmtId="0" fontId="8" fillId="0" borderId="50" xfId="0" applyFont="1" applyBorder="1" applyAlignment="1">
      <alignment horizontal="left" vertical="top" wrapText="1"/>
    </xf>
    <xf numFmtId="0" fontId="8" fillId="0" borderId="46" xfId="0" applyFont="1" applyBorder="1" applyAlignment="1">
      <alignment horizontal="center"/>
    </xf>
    <xf numFmtId="0" fontId="8" fillId="0" borderId="4" xfId="0" applyFont="1" applyBorder="1" applyAlignment="1">
      <alignment horizontal="center" vertical="top" wrapText="1"/>
    </xf>
    <xf numFmtId="0" fontId="8" fillId="0" borderId="6" xfId="0" applyFont="1" applyBorder="1" applyAlignment="1">
      <alignment horizontal="center" vertical="top"/>
    </xf>
    <xf numFmtId="0" fontId="8" fillId="0" borderId="3" xfId="0" applyFont="1" applyBorder="1" applyAlignment="1">
      <alignment horizontal="center" vertical="top"/>
    </xf>
    <xf numFmtId="0" fontId="8" fillId="0" borderId="7" xfId="0" applyFont="1" applyBorder="1" applyAlignment="1">
      <alignment horizontal="center" vertical="top"/>
    </xf>
    <xf numFmtId="0" fontId="8" fillId="0" borderId="55" xfId="0" applyFont="1" applyBorder="1" applyAlignment="1">
      <alignment horizontal="center" vertical="top"/>
    </xf>
    <xf numFmtId="0" fontId="8" fillId="0" borderId="56" xfId="0" applyFont="1" applyBorder="1" applyAlignment="1">
      <alignment horizontal="center" vertical="top"/>
    </xf>
    <xf numFmtId="0" fontId="9" fillId="2" borderId="43" xfId="0" applyFont="1" applyFill="1" applyBorder="1" applyAlignment="1">
      <alignment horizontal="center" vertical="center" wrapText="1"/>
    </xf>
    <xf numFmtId="0" fontId="0" fillId="0" borderId="49" xfId="0" applyBorder="1"/>
    <xf numFmtId="0" fontId="0" fillId="0" borderId="23" xfId="0" applyBorder="1"/>
    <xf numFmtId="0" fontId="0" fillId="0" borderId="19" xfId="0" applyBorder="1"/>
    <xf numFmtId="0" fontId="0" fillId="0" borderId="21" xfId="0" applyBorder="1"/>
    <xf numFmtId="0" fontId="8" fillId="5" borderId="16" xfId="0" applyFont="1" applyFill="1" applyBorder="1" applyAlignment="1">
      <alignment horizontal="left" vertical="center"/>
    </xf>
    <xf numFmtId="0" fontId="8" fillId="0" borderId="40" xfId="0" applyFont="1" applyBorder="1" applyAlignment="1">
      <alignment horizontal="center"/>
    </xf>
    <xf numFmtId="0" fontId="8" fillId="0" borderId="19" xfId="0" applyFont="1" applyBorder="1" applyAlignment="1">
      <alignment horizontal="center"/>
    </xf>
    <xf numFmtId="0" fontId="8" fillId="0" borderId="21" xfId="0" applyFont="1" applyBorder="1" applyAlignment="1">
      <alignment horizontal="center"/>
    </xf>
    <xf numFmtId="0" fontId="8" fillId="0" borderId="1" xfId="0" applyFont="1" applyBorder="1" applyAlignment="1">
      <alignment horizontal="left" vertical="top"/>
    </xf>
    <xf numFmtId="0" fontId="9" fillId="3" borderId="43" xfId="0" applyFont="1" applyFill="1" applyBorder="1" applyAlignment="1">
      <alignment vertical="top" wrapText="1"/>
    </xf>
    <xf numFmtId="0" fontId="9" fillId="0" borderId="51" xfId="0" applyFont="1" applyBorder="1"/>
    <xf numFmtId="0" fontId="9" fillId="0" borderId="50" xfId="0" applyFont="1" applyBorder="1"/>
    <xf numFmtId="0" fontId="8" fillId="0" borderId="46" xfId="0" applyFont="1" applyBorder="1" applyAlignment="1">
      <alignment vertical="top" wrapText="1"/>
    </xf>
    <xf numFmtId="0" fontId="8" fillId="0" borderId="46" xfId="0" applyFont="1" applyBorder="1"/>
    <xf numFmtId="0" fontId="8" fillId="5" borderId="16" xfId="0" applyFont="1" applyFill="1" applyBorder="1" applyAlignment="1">
      <alignment horizontal="left" vertical="center" wrapText="1"/>
    </xf>
    <xf numFmtId="0" fontId="8" fillId="0" borderId="4" xfId="0" applyFont="1" applyBorder="1" applyAlignment="1">
      <alignment horizontal="left" vertical="top" wrapText="1"/>
    </xf>
    <xf numFmtId="0" fontId="8" fillId="0" borderId="6" xfId="0" applyFont="1" applyBorder="1" applyAlignment="1">
      <alignment horizontal="left" vertical="top" wrapText="1"/>
    </xf>
    <xf numFmtId="0" fontId="8" fillId="0" borderId="3" xfId="0" applyFont="1" applyBorder="1" applyAlignment="1">
      <alignment horizontal="left" vertical="top" wrapText="1"/>
    </xf>
    <xf numFmtId="0" fontId="8" fillId="0" borderId="7" xfId="0" applyFont="1" applyBorder="1" applyAlignment="1">
      <alignment horizontal="left" vertical="top" wrapText="1"/>
    </xf>
    <xf numFmtId="0" fontId="8" fillId="0" borderId="55" xfId="0" applyFont="1" applyBorder="1" applyAlignment="1">
      <alignment horizontal="left" vertical="top" wrapText="1"/>
    </xf>
    <xf numFmtId="0" fontId="8" fillId="0" borderId="56" xfId="0" applyFont="1" applyBorder="1" applyAlignment="1">
      <alignment horizontal="left" vertical="top" wrapText="1"/>
    </xf>
    <xf numFmtId="0" fontId="7" fillId="0" borderId="0" xfId="0" applyFont="1" applyAlignment="1">
      <alignment horizontal="center"/>
    </xf>
    <xf numFmtId="0" fontId="58" fillId="0" borderId="1" xfId="0" applyFont="1" applyBorder="1" applyAlignment="1">
      <alignment vertical="center" wrapText="1"/>
    </xf>
    <xf numFmtId="0" fontId="0" fillId="0" borderId="1" xfId="0" applyBorder="1"/>
    <xf numFmtId="0" fontId="8" fillId="0" borderId="1" xfId="0" applyFont="1" applyBorder="1"/>
    <xf numFmtId="0" fontId="46" fillId="14" borderId="40" xfId="0" applyFont="1" applyFill="1" applyBorder="1" applyAlignment="1">
      <alignment vertical="center" wrapText="1"/>
    </xf>
    <xf numFmtId="0" fontId="0" fillId="14" borderId="48" xfId="0" applyFill="1" applyBorder="1" applyAlignment="1">
      <alignment vertical="center"/>
    </xf>
    <xf numFmtId="0" fontId="0" fillId="14" borderId="49" xfId="0" applyFill="1" applyBorder="1" applyAlignment="1">
      <alignment vertical="center"/>
    </xf>
    <xf numFmtId="0" fontId="0" fillId="14" borderId="44" xfId="0" applyFill="1" applyBorder="1" applyAlignment="1">
      <alignment vertical="center"/>
    </xf>
    <xf numFmtId="0" fontId="8" fillId="14" borderId="0" xfId="0" applyFont="1" applyFill="1" applyAlignment="1">
      <alignment vertical="center"/>
    </xf>
    <xf numFmtId="0" fontId="0" fillId="14" borderId="23" xfId="0" applyFill="1" applyBorder="1" applyAlignment="1">
      <alignment vertical="center"/>
    </xf>
    <xf numFmtId="0" fontId="58" fillId="0" borderId="1" xfId="0" applyFont="1" applyBorder="1" applyAlignment="1">
      <alignment horizontal="left" vertical="center" wrapText="1"/>
    </xf>
    <xf numFmtId="0" fontId="8" fillId="5" borderId="4"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6"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47"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1" xfId="0" applyFont="1" applyFill="1" applyBorder="1" applyAlignment="1">
      <alignment vertical="top" wrapText="1"/>
    </xf>
    <xf numFmtId="0" fontId="74" fillId="0" borderId="4" xfId="0" applyFont="1" applyBorder="1" applyAlignment="1">
      <alignment vertical="top" wrapText="1"/>
    </xf>
    <xf numFmtId="0" fontId="0" fillId="0" borderId="47" xfId="0" applyBorder="1"/>
    <xf numFmtId="0" fontId="6" fillId="2" borderId="1" xfId="0" applyFont="1" applyFill="1" applyBorder="1" applyAlignment="1">
      <alignment vertical="top" wrapText="1"/>
    </xf>
    <xf numFmtId="0" fontId="7" fillId="0" borderId="0" xfId="0" applyFont="1" applyAlignment="1">
      <alignment horizontal="center" vertical="top" wrapText="1"/>
    </xf>
    <xf numFmtId="0" fontId="74" fillId="0" borderId="1" xfId="0" applyFont="1" applyBorder="1" applyAlignment="1">
      <alignment vertical="top" wrapText="1"/>
    </xf>
    <xf numFmtId="0" fontId="8" fillId="0" borderId="4" xfId="0" applyFont="1" applyBorder="1" applyAlignment="1">
      <alignment vertical="top" wrapText="1"/>
    </xf>
    <xf numFmtId="0" fontId="0" fillId="0" borderId="15" xfId="0" applyBorder="1"/>
    <xf numFmtId="0" fontId="8" fillId="0" borderId="5" xfId="0" applyFont="1" applyBorder="1" applyAlignment="1">
      <alignment vertical="top" wrapText="1"/>
    </xf>
    <xf numFmtId="0" fontId="8" fillId="0" borderId="6" xfId="0" applyFont="1" applyBorder="1" applyAlignment="1">
      <alignment vertical="top" wrapText="1"/>
    </xf>
    <xf numFmtId="0" fontId="8" fillId="0" borderId="3" xfId="0" applyFont="1" applyBorder="1" applyAlignment="1">
      <alignment vertical="top" wrapText="1"/>
    </xf>
    <xf numFmtId="0" fontId="8" fillId="0" borderId="7" xfId="0" applyFont="1" applyBorder="1" applyAlignment="1">
      <alignment vertical="top" wrapText="1"/>
    </xf>
    <xf numFmtId="0" fontId="8" fillId="0" borderId="55" xfId="0" applyFont="1" applyBorder="1" applyAlignment="1">
      <alignment vertical="top" wrapText="1"/>
    </xf>
    <xf numFmtId="0" fontId="8" fillId="0" borderId="20" xfId="0" applyFont="1" applyBorder="1" applyAlignment="1">
      <alignment vertical="top" wrapText="1"/>
    </xf>
    <xf numFmtId="0" fontId="8" fillId="0" borderId="56" xfId="0" applyFont="1" applyBorder="1" applyAlignment="1">
      <alignment vertical="top" wrapText="1"/>
    </xf>
    <xf numFmtId="0" fontId="8" fillId="0" borderId="2" xfId="0" applyFont="1" applyBorder="1" applyAlignment="1">
      <alignment vertical="top" wrapText="1"/>
    </xf>
    <xf numFmtId="0" fontId="6" fillId="2" borderId="1" xfId="0" applyFont="1" applyFill="1" applyBorder="1" applyAlignment="1">
      <alignment vertical="center" wrapText="1"/>
    </xf>
    <xf numFmtId="0" fontId="50"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53" xfId="0" applyFont="1" applyBorder="1" applyAlignment="1">
      <alignment horizontal="center" vertical="top"/>
    </xf>
    <xf numFmtId="0" fontId="8" fillId="0" borderId="50" xfId="0" applyFont="1" applyBorder="1" applyAlignment="1">
      <alignment horizontal="center" vertical="top"/>
    </xf>
    <xf numFmtId="0" fontId="8" fillId="0" borderId="53" xfId="0" applyFont="1" applyBorder="1" applyAlignment="1">
      <alignment horizontal="left" vertical="top"/>
    </xf>
    <xf numFmtId="0" fontId="8" fillId="0" borderId="51" xfId="0" applyFont="1" applyBorder="1" applyAlignment="1">
      <alignment horizontal="left" vertical="top"/>
    </xf>
    <xf numFmtId="0" fontId="8" fillId="0" borderId="50" xfId="0" applyFont="1" applyBorder="1" applyAlignment="1">
      <alignment horizontal="left" vertical="top"/>
    </xf>
    <xf numFmtId="0" fontId="8" fillId="0" borderId="14" xfId="0" applyFont="1" applyBorder="1" applyAlignment="1">
      <alignment vertical="top" wrapText="1"/>
    </xf>
    <xf numFmtId="0" fontId="0" fillId="0" borderId="52" xfId="0" applyBorder="1"/>
    <xf numFmtId="0" fontId="1" fillId="0" borderId="12"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67" fillId="0" borderId="1" xfId="0" applyFont="1" applyBorder="1" applyAlignment="1">
      <alignment vertical="top" wrapText="1"/>
    </xf>
    <xf numFmtId="0" fontId="8" fillId="0" borderId="8" xfId="0" applyFont="1" applyBorder="1" applyAlignment="1">
      <alignment horizontal="center" vertical="top" wrapText="1"/>
    </xf>
    <xf numFmtId="0" fontId="8" fillId="0" borderId="2" xfId="0" applyFont="1" applyBorder="1" applyAlignment="1">
      <alignment horizontal="center" vertical="top" wrapText="1"/>
    </xf>
    <xf numFmtId="0" fontId="8" fillId="0" borderId="53" xfId="0" applyFont="1" applyBorder="1" applyAlignment="1">
      <alignment horizontal="left" vertical="top" wrapText="1"/>
    </xf>
    <xf numFmtId="0" fontId="8" fillId="0" borderId="51" xfId="0" applyFont="1" applyBorder="1" applyAlignment="1">
      <alignment horizontal="left" vertical="top" wrapText="1"/>
    </xf>
    <xf numFmtId="0" fontId="66" fillId="0" borderId="1" xfId="0" applyFont="1" applyBorder="1" applyAlignment="1">
      <alignment vertical="top" wrapText="1"/>
    </xf>
    <xf numFmtId="0" fontId="68" fillId="0" borderId="1" xfId="0" applyFont="1" applyBorder="1" applyAlignment="1">
      <alignment vertical="top" wrapText="1"/>
    </xf>
    <xf numFmtId="0" fontId="8" fillId="4" borderId="1" xfId="0" applyFont="1" applyFill="1" applyBorder="1" applyAlignment="1">
      <alignment vertical="top" wrapText="1"/>
    </xf>
    <xf numFmtId="0" fontId="38" fillId="0" borderId="0" xfId="1" applyFont="1" applyAlignment="1">
      <alignment horizontal="left" wrapText="1"/>
    </xf>
    <xf numFmtId="0" fontId="0" fillId="0" borderId="0" xfId="0" applyAlignment="1">
      <alignment horizontal="left"/>
    </xf>
    <xf numFmtId="0" fontId="8" fillId="0" borderId="1" xfId="0" applyFont="1" applyBorder="1" applyAlignment="1">
      <alignment vertical="center"/>
    </xf>
    <xf numFmtId="17" fontId="8" fillId="0" borderId="1" xfId="0" applyNumberFormat="1" applyFont="1" applyBorder="1" applyAlignment="1">
      <alignment vertical="center" wrapText="1"/>
    </xf>
    <xf numFmtId="0" fontId="32" fillId="2" borderId="1" xfId="0" applyFont="1" applyFill="1" applyBorder="1" applyAlignment="1">
      <alignment horizontal="center" vertical="center" wrapText="1"/>
    </xf>
    <xf numFmtId="17" fontId="8" fillId="0" borderId="4" xfId="0" applyNumberFormat="1" applyFont="1" applyBorder="1" applyAlignment="1">
      <alignment horizontal="center" vertical="center" wrapText="1"/>
    </xf>
    <xf numFmtId="17" fontId="8" fillId="0" borderId="6" xfId="0" applyNumberFormat="1" applyFont="1" applyBorder="1" applyAlignment="1">
      <alignment horizontal="center" vertical="center" wrapText="1"/>
    </xf>
    <xf numFmtId="17" fontId="8" fillId="0" borderId="3" xfId="0" applyNumberFormat="1" applyFont="1" applyBorder="1" applyAlignment="1">
      <alignment horizontal="center" vertical="center" wrapText="1"/>
    </xf>
    <xf numFmtId="17" fontId="8" fillId="0" borderId="7" xfId="0" applyNumberFormat="1" applyFont="1" applyBorder="1" applyAlignment="1">
      <alignment horizontal="center" vertical="center" wrapText="1"/>
    </xf>
    <xf numFmtId="17" fontId="8" fillId="0" borderId="8" xfId="0" applyNumberFormat="1" applyFont="1" applyBorder="1" applyAlignment="1">
      <alignment horizontal="center" vertical="center" wrapText="1"/>
    </xf>
    <xf numFmtId="17" fontId="8" fillId="0" borderId="9" xfId="0" applyNumberFormat="1" applyFont="1" applyBorder="1" applyAlignment="1">
      <alignment horizontal="center" vertical="center" wrapText="1"/>
    </xf>
    <xf numFmtId="17" fontId="8" fillId="0" borderId="14" xfId="0" applyNumberFormat="1" applyFont="1" applyBorder="1" applyAlignment="1">
      <alignment horizontal="center" vertical="center" wrapText="1"/>
    </xf>
    <xf numFmtId="17" fontId="8" fillId="0" borderId="15" xfId="0" applyNumberFormat="1" applyFont="1" applyBorder="1" applyAlignment="1">
      <alignment horizontal="center" vertical="center" wrapText="1"/>
    </xf>
    <xf numFmtId="17" fontId="8" fillId="0" borderId="16" xfId="0" applyNumberFormat="1" applyFont="1" applyBorder="1" applyAlignment="1">
      <alignment horizontal="center" vertical="center" wrapText="1"/>
    </xf>
    <xf numFmtId="0" fontId="18" fillId="0" borderId="1" xfId="0" applyFont="1" applyBorder="1" applyAlignment="1">
      <alignment vertical="center" wrapText="1"/>
    </xf>
    <xf numFmtId="0" fontId="18" fillId="0" borderId="41" xfId="0" applyFont="1" applyBorder="1" applyAlignment="1">
      <alignment vertical="center" wrapText="1"/>
    </xf>
    <xf numFmtId="0" fontId="0" fillId="0" borderId="25" xfId="0" applyBorder="1"/>
    <xf numFmtId="0" fontId="9" fillId="2" borderId="12" xfId="0" applyFont="1" applyFill="1" applyBorder="1" applyAlignment="1">
      <alignment horizontal="left" vertical="top" wrapText="1"/>
    </xf>
    <xf numFmtId="0" fontId="6" fillId="3" borderId="1" xfId="0" applyFont="1" applyFill="1" applyBorder="1" applyAlignment="1">
      <alignment vertical="top" wrapText="1"/>
    </xf>
    <xf numFmtId="0" fontId="8" fillId="0" borderId="1" xfId="0" applyFont="1" applyBorder="1" applyAlignment="1">
      <alignment horizontal="left" vertical="top" wrapText="1" indent="1"/>
    </xf>
    <xf numFmtId="0" fontId="9" fillId="2" borderId="1" xfId="0" applyFont="1" applyFill="1" applyBorder="1" applyAlignment="1">
      <alignment horizontal="left" vertical="top" wrapText="1"/>
    </xf>
    <xf numFmtId="0" fontId="8" fillId="0" borderId="43" xfId="0" applyFont="1" applyBorder="1" applyAlignment="1">
      <alignment vertical="top" wrapText="1"/>
    </xf>
    <xf numFmtId="0" fontId="70" fillId="0" borderId="43" xfId="0" applyFont="1" applyBorder="1" applyAlignment="1">
      <alignment vertical="top" wrapText="1"/>
    </xf>
    <xf numFmtId="0" fontId="70" fillId="0" borderId="43" xfId="0" applyFont="1" applyBorder="1"/>
    <xf numFmtId="0" fontId="0" fillId="0" borderId="43" xfId="0" applyBorder="1" applyAlignment="1">
      <alignment horizontal="left"/>
    </xf>
    <xf numFmtId="0" fontId="13" fillId="0" borderId="43" xfId="1" applyBorder="1"/>
    <xf numFmtId="0" fontId="13" fillId="0" borderId="40" xfId="1" applyBorder="1"/>
    <xf numFmtId="0" fontId="8" fillId="0" borderId="22" xfId="0" applyFont="1" applyBorder="1" applyAlignment="1">
      <alignment vertical="top" wrapText="1"/>
    </xf>
    <xf numFmtId="0" fontId="8" fillId="0" borderId="48" xfId="0" applyFont="1" applyBorder="1" applyAlignment="1">
      <alignment vertical="top" wrapText="1"/>
    </xf>
    <xf numFmtId="0" fontId="8" fillId="0" borderId="49" xfId="0" applyFont="1" applyBorder="1" applyAlignment="1">
      <alignment vertical="top" wrapText="1"/>
    </xf>
    <xf numFmtId="0" fontId="8" fillId="0" borderId="44" xfId="0" applyFont="1" applyBorder="1" applyAlignment="1">
      <alignment vertical="top" wrapText="1"/>
    </xf>
    <xf numFmtId="0" fontId="8" fillId="0" borderId="23" xfId="0" applyFont="1" applyBorder="1" applyAlignment="1">
      <alignment vertical="top" wrapText="1"/>
    </xf>
    <xf numFmtId="0" fontId="8" fillId="0" borderId="19" xfId="0" applyFont="1" applyBorder="1" applyAlignment="1">
      <alignment vertical="top" wrapText="1"/>
    </xf>
    <xf numFmtId="0" fontId="8" fillId="0" borderId="21" xfId="0" applyFont="1" applyBorder="1" applyAlignment="1">
      <alignment vertical="top" wrapText="1"/>
    </xf>
    <xf numFmtId="0" fontId="13" fillId="0" borderId="22" xfId="1" applyBorder="1" applyAlignment="1">
      <alignment horizontal="center" wrapText="1"/>
    </xf>
    <xf numFmtId="0" fontId="13" fillId="0" borderId="48" xfId="1" applyBorder="1" applyAlignment="1">
      <alignment horizontal="center" wrapText="1"/>
    </xf>
    <xf numFmtId="0" fontId="13" fillId="0" borderId="49" xfId="1" applyBorder="1" applyAlignment="1">
      <alignment horizontal="center" wrapText="1"/>
    </xf>
    <xf numFmtId="0" fontId="13" fillId="0" borderId="44" xfId="1" applyBorder="1" applyAlignment="1">
      <alignment horizontal="center" wrapText="1"/>
    </xf>
    <xf numFmtId="0" fontId="13" fillId="0" borderId="47" xfId="1" applyBorder="1" applyAlignment="1">
      <alignment horizontal="center" wrapText="1"/>
    </xf>
    <xf numFmtId="0" fontId="13" fillId="0" borderId="23" xfId="1" applyBorder="1" applyAlignment="1">
      <alignment horizontal="center" wrapText="1"/>
    </xf>
    <xf numFmtId="0" fontId="13" fillId="0" borderId="43" xfId="1" applyBorder="1" applyAlignment="1">
      <alignment wrapText="1"/>
    </xf>
    <xf numFmtId="0" fontId="70" fillId="0" borderId="22" xfId="0" applyFont="1" applyBorder="1" applyAlignment="1">
      <alignment vertical="top" wrapText="1"/>
    </xf>
    <xf numFmtId="0" fontId="70" fillId="0" borderId="48" xfId="0" applyFont="1" applyBorder="1" applyAlignment="1">
      <alignment vertical="top" wrapText="1"/>
    </xf>
    <xf numFmtId="0" fontId="70" fillId="0" borderId="49" xfId="0" applyFont="1" applyBorder="1" applyAlignment="1">
      <alignment vertical="top" wrapText="1"/>
    </xf>
    <xf numFmtId="0" fontId="70" fillId="0" borderId="44" xfId="0" applyFont="1" applyBorder="1" applyAlignment="1">
      <alignment vertical="top" wrapText="1"/>
    </xf>
    <xf numFmtId="0" fontId="70" fillId="0" borderId="47" xfId="0" applyFont="1" applyBorder="1" applyAlignment="1">
      <alignment vertical="top" wrapText="1"/>
    </xf>
    <xf numFmtId="0" fontId="70" fillId="0" borderId="23" xfId="0" applyFont="1" applyBorder="1" applyAlignment="1">
      <alignment vertical="top" wrapText="1"/>
    </xf>
    <xf numFmtId="0" fontId="70" fillId="0" borderId="19" xfId="0" applyFont="1" applyBorder="1" applyAlignment="1">
      <alignment vertical="top" wrapText="1"/>
    </xf>
    <xf numFmtId="0" fontId="70" fillId="0" borderId="20" xfId="0" applyFont="1" applyBorder="1" applyAlignment="1">
      <alignment vertical="top" wrapText="1"/>
    </xf>
    <xf numFmtId="0" fontId="70" fillId="0" borderId="21" xfId="0" applyFont="1" applyBorder="1" applyAlignment="1">
      <alignment vertical="top" wrapText="1"/>
    </xf>
    <xf numFmtId="0" fontId="30" fillId="0" borderId="1" xfId="0" applyFont="1" applyBorder="1" applyAlignment="1">
      <alignment horizontal="left" vertical="top" wrapText="1"/>
    </xf>
    <xf numFmtId="0" fontId="6" fillId="2" borderId="1" xfId="0" applyFont="1" applyFill="1" applyBorder="1" applyAlignment="1">
      <alignment horizontal="left" vertical="top" wrapText="1"/>
    </xf>
    <xf numFmtId="166" fontId="8" fillId="0" borderId="1" xfId="0" applyNumberFormat="1" applyFont="1" applyBorder="1" applyAlignment="1">
      <alignment vertical="top" wrapText="1"/>
    </xf>
    <xf numFmtId="167" fontId="64" fillId="8" borderId="1" xfId="0" applyNumberFormat="1" applyFont="1" applyFill="1" applyBorder="1" applyAlignment="1">
      <alignment vertical="top" wrapText="1"/>
    </xf>
    <xf numFmtId="0" fontId="64" fillId="0" borderId="1" xfId="0" applyFont="1" applyBorder="1" applyAlignment="1">
      <alignment vertical="top" wrapText="1"/>
    </xf>
    <xf numFmtId="167" fontId="8" fillId="0" borderId="1" xfId="0" applyNumberFormat="1" applyFont="1" applyBorder="1" applyAlignment="1">
      <alignment vertical="top" wrapText="1"/>
    </xf>
    <xf numFmtId="166" fontId="8" fillId="0" borderId="12" xfId="0" applyNumberFormat="1" applyFont="1" applyBorder="1" applyAlignment="1">
      <alignment vertical="top" wrapText="1"/>
    </xf>
    <xf numFmtId="167" fontId="8" fillId="0" borderId="12" xfId="0" applyNumberFormat="1" applyFont="1" applyBorder="1" applyAlignment="1">
      <alignment vertical="top" wrapText="1"/>
    </xf>
    <xf numFmtId="0" fontId="35" fillId="0" borderId="0" xfId="1" applyFont="1" applyAlignment="1">
      <alignment wrapText="1"/>
    </xf>
    <xf numFmtId="0" fontId="9" fillId="0" borderId="1" xfId="0" applyFont="1" applyBorder="1" applyAlignment="1">
      <alignment horizontal="center" vertical="top" wrapText="1"/>
    </xf>
    <xf numFmtId="0" fontId="9" fillId="0" borderId="3" xfId="0" applyFont="1" applyBorder="1" applyAlignment="1">
      <alignment vertical="top" wrapText="1"/>
    </xf>
    <xf numFmtId="0" fontId="8" fillId="5" borderId="0" xfId="0" applyFont="1" applyFill="1" applyAlignment="1">
      <alignment vertical="top" wrapText="1"/>
    </xf>
    <xf numFmtId="0" fontId="64" fillId="2" borderId="1" xfId="0" applyFont="1" applyFill="1" applyBorder="1" applyAlignment="1">
      <alignment horizontal="center" vertical="center" wrapText="1"/>
    </xf>
    <xf numFmtId="0" fontId="0" fillId="0" borderId="5" xfId="0" applyBorder="1" applyAlignment="1">
      <alignment wrapText="1"/>
    </xf>
    <xf numFmtId="0" fontId="0" fillId="0" borderId="6" xfId="0" applyBorder="1" applyAlignment="1">
      <alignment wrapText="1"/>
    </xf>
    <xf numFmtId="0" fontId="0" fillId="0" borderId="2" xfId="0" applyBorder="1" applyAlignment="1">
      <alignment wrapText="1"/>
    </xf>
    <xf numFmtId="0" fontId="8" fillId="0" borderId="3" xfId="0" applyFont="1" applyBorder="1" applyAlignment="1">
      <alignment horizontal="center" vertical="center" wrapText="1"/>
    </xf>
    <xf numFmtId="0" fontId="72" fillId="0" borderId="53" xfId="0" applyFont="1" applyBorder="1" applyAlignment="1">
      <alignment horizontal="right"/>
    </xf>
    <xf numFmtId="0" fontId="72" fillId="0" borderId="50" xfId="0" applyFont="1" applyBorder="1" applyAlignment="1">
      <alignment horizontal="right"/>
    </xf>
    <xf numFmtId="0" fontId="73" fillId="0" borderId="12" xfId="0" applyFont="1" applyBorder="1" applyAlignment="1">
      <alignment horizontal="left"/>
    </xf>
    <xf numFmtId="0" fontId="73" fillId="0" borderId="10" xfId="0" applyFont="1" applyBorder="1" applyAlignment="1">
      <alignment horizontal="left"/>
    </xf>
    <xf numFmtId="0" fontId="73" fillId="0" borderId="11" xfId="0" applyFont="1" applyBorder="1" applyAlignment="1">
      <alignment horizontal="left"/>
    </xf>
    <xf numFmtId="0" fontId="73" fillId="0" borderId="43" xfId="0" applyFont="1" applyBorder="1" applyAlignment="1">
      <alignment horizontal="left" wrapText="1"/>
    </xf>
    <xf numFmtId="0" fontId="30" fillId="0" borderId="0" xfId="0" applyFont="1" applyAlignment="1">
      <alignment horizontal="center" vertical="top" wrapText="1"/>
    </xf>
    <xf numFmtId="0" fontId="71" fillId="0" borderId="43" xfId="0" applyFont="1" applyBorder="1" applyAlignment="1">
      <alignment horizontal="left" wrapText="1"/>
    </xf>
    <xf numFmtId="0" fontId="8" fillId="0" borderId="0" xfId="0" applyFont="1" applyAlignment="1">
      <alignment vertical="top"/>
    </xf>
    <xf numFmtId="0" fontId="6" fillId="2" borderId="14" xfId="0" applyFont="1" applyFill="1" applyBorder="1" applyAlignment="1">
      <alignment horizontal="center" vertical="top" wrapText="1"/>
    </xf>
    <xf numFmtId="0" fontId="6" fillId="2" borderId="1" xfId="0" applyFont="1" applyFill="1" applyBorder="1" applyAlignment="1">
      <alignment horizontal="center" vertical="top" wrapText="1"/>
    </xf>
    <xf numFmtId="0" fontId="9" fillId="3" borderId="14" xfId="0" applyFont="1" applyFill="1" applyBorder="1" applyAlignment="1">
      <alignment horizontal="center" vertical="top" wrapText="1"/>
    </xf>
    <xf numFmtId="0" fontId="9" fillId="3" borderId="1" xfId="0" applyFont="1" applyFill="1" applyBorder="1" applyAlignment="1">
      <alignment horizontal="center" vertical="top" wrapText="1"/>
    </xf>
    <xf numFmtId="0" fontId="8" fillId="0" borderId="11" xfId="0" applyFont="1" applyBorder="1" applyAlignment="1">
      <alignment vertical="top"/>
    </xf>
    <xf numFmtId="0" fontId="9" fillId="3" borderId="1" xfId="0" applyFont="1" applyFill="1" applyBorder="1" applyAlignment="1">
      <alignment horizontal="center" vertical="top" wrapText="1"/>
    </xf>
    <xf numFmtId="0" fontId="9" fillId="3" borderId="42" xfId="0" applyFont="1" applyFill="1" applyBorder="1" applyAlignment="1">
      <alignment horizontal="center" vertical="top" wrapText="1"/>
    </xf>
    <xf numFmtId="0" fontId="8" fillId="0" borderId="5" xfId="0" applyFont="1" applyBorder="1" applyAlignment="1">
      <alignment vertical="top"/>
    </xf>
    <xf numFmtId="0" fontId="8" fillId="0" borderId="24" xfId="0" applyFont="1" applyBorder="1" applyAlignment="1">
      <alignment vertical="top"/>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25" xfId="0" applyFont="1" applyBorder="1" applyAlignment="1">
      <alignment horizontal="left" vertical="top" wrapText="1"/>
    </xf>
    <xf numFmtId="0" fontId="8" fillId="0" borderId="11" xfId="0" applyFont="1" applyBorder="1" applyAlignment="1">
      <alignment horizontal="left" vertical="top"/>
    </xf>
    <xf numFmtId="0" fontId="8" fillId="0" borderId="54" xfId="0" applyFont="1" applyBorder="1" applyAlignment="1">
      <alignment horizontal="left" vertical="top" wrapText="1"/>
    </xf>
    <xf numFmtId="0" fontId="9" fillId="14" borderId="1" xfId="0" applyFont="1" applyFill="1" applyBorder="1" applyAlignment="1">
      <alignment horizontal="left" vertical="top" wrapText="1"/>
    </xf>
    <xf numFmtId="0" fontId="0" fillId="14" borderId="5" xfId="0" applyFill="1" applyBorder="1"/>
    <xf numFmtId="0" fontId="0" fillId="14" borderId="6" xfId="0" applyFill="1" applyBorder="1"/>
    <xf numFmtId="0" fontId="0" fillId="14" borderId="8" xfId="0" applyFill="1" applyBorder="1"/>
    <xf numFmtId="0" fontId="0" fillId="14" borderId="2" xfId="0" applyFill="1" applyBorder="1"/>
    <xf numFmtId="0" fontId="0" fillId="14" borderId="47" xfId="0" applyFill="1" applyBorder="1"/>
    <xf numFmtId="0" fontId="0" fillId="14" borderId="7" xfId="0" applyFill="1" applyBorder="1"/>
    <xf numFmtId="0" fontId="77" fillId="0" borderId="1" xfId="0" applyFont="1" applyBorder="1" applyAlignment="1">
      <alignment vertical="top" wrapText="1"/>
    </xf>
    <xf numFmtId="0" fontId="78" fillId="0" borderId="6" xfId="0" applyFont="1" applyBorder="1" applyAlignment="1">
      <alignment vertical="top"/>
    </xf>
    <xf numFmtId="0" fontId="78" fillId="0" borderId="3" xfId="0" applyFont="1" applyBorder="1" applyAlignment="1">
      <alignment vertical="top"/>
    </xf>
    <xf numFmtId="0" fontId="78" fillId="0" borderId="7" xfId="0" applyFont="1" applyBorder="1" applyAlignment="1">
      <alignment vertical="top"/>
    </xf>
    <xf numFmtId="0" fontId="78" fillId="0" borderId="8" xfId="0" applyFont="1" applyBorder="1" applyAlignment="1">
      <alignment vertical="top"/>
    </xf>
    <xf numFmtId="0" fontId="78" fillId="0" borderId="9" xfId="0" applyFont="1" applyBorder="1" applyAlignment="1">
      <alignment vertical="top"/>
    </xf>
    <xf numFmtId="0" fontId="0" fillId="0" borderId="0" xfId="0" applyProtection="1"/>
    <xf numFmtId="0" fontId="7" fillId="0" borderId="0" xfId="0" applyFont="1" applyAlignment="1" applyProtection="1">
      <alignment horizontal="center" vertical="top"/>
    </xf>
    <xf numFmtId="0" fontId="0" fillId="0" borderId="0" xfId="0" applyProtection="1"/>
    <xf numFmtId="0" fontId="6" fillId="0" borderId="0" xfId="0" applyFont="1" applyProtection="1"/>
    <xf numFmtId="0" fontId="8" fillId="2" borderId="1" xfId="0" applyFont="1" applyFill="1" applyBorder="1" applyAlignment="1" applyProtection="1">
      <alignment vertical="center" wrapText="1"/>
    </xf>
    <xf numFmtId="0" fontId="0" fillId="0" borderId="10" xfId="0" applyBorder="1" applyProtection="1"/>
    <xf numFmtId="0" fontId="0" fillId="0" borderId="11" xfId="0" applyBorder="1" applyProtection="1"/>
    <xf numFmtId="0" fontId="8" fillId="5" borderId="1" xfId="0" applyFont="1" applyFill="1" applyBorder="1" applyAlignment="1" applyProtection="1">
      <alignment vertical="center" wrapText="1"/>
    </xf>
    <xf numFmtId="0" fontId="8" fillId="0" borderId="1" xfId="0" applyFont="1" applyBorder="1" applyAlignment="1" applyProtection="1">
      <alignment vertical="center" wrapText="1"/>
    </xf>
    <xf numFmtId="0" fontId="8" fillId="2" borderId="1" xfId="0" applyFont="1" applyFill="1" applyBorder="1" applyAlignment="1" applyProtection="1">
      <alignment horizontal="left" vertical="center" wrapText="1"/>
    </xf>
    <xf numFmtId="0" fontId="8" fillId="5" borderId="1" xfId="0" applyFont="1" applyFill="1" applyBorder="1" applyAlignment="1" applyProtection="1">
      <alignment horizontal="left" vertical="center" wrapText="1"/>
    </xf>
    <xf numFmtId="0" fontId="0" fillId="0" borderId="10" xfId="0" applyBorder="1" applyAlignment="1" applyProtection="1">
      <alignment horizontal="left"/>
    </xf>
    <xf numFmtId="0" fontId="0" fillId="0" borderId="11" xfId="0" applyBorder="1" applyAlignment="1" applyProtection="1">
      <alignment horizontal="left"/>
    </xf>
    <xf numFmtId="0" fontId="6" fillId="0" borderId="0" xfId="0" applyFont="1" applyAlignment="1" applyProtection="1">
      <alignment wrapText="1"/>
    </xf>
    <xf numFmtId="14" fontId="8" fillId="5" borderId="1" xfId="0" applyNumberFormat="1" applyFont="1" applyFill="1" applyBorder="1" applyAlignment="1" applyProtection="1">
      <alignment horizontal="left" vertical="center" wrapText="1"/>
    </xf>
    <xf numFmtId="14" fontId="8" fillId="0" borderId="1" xfId="0" applyNumberFormat="1" applyFont="1" applyBorder="1" applyAlignment="1" applyProtection="1">
      <alignment horizontal="left" vertical="center" wrapText="1"/>
    </xf>
    <xf numFmtId="165" fontId="8" fillId="5" borderId="1" xfId="0" applyNumberFormat="1" applyFont="1" applyFill="1" applyBorder="1" applyAlignment="1" applyProtection="1">
      <alignment horizontal="left" vertical="center" wrapText="1"/>
    </xf>
    <xf numFmtId="0" fontId="30" fillId="2" borderId="1" xfId="0" applyFont="1" applyFill="1" applyBorder="1" applyAlignment="1" applyProtection="1">
      <alignment vertical="center" wrapText="1"/>
    </xf>
    <xf numFmtId="0" fontId="28" fillId="5" borderId="1" xfId="0" applyFont="1" applyFill="1" applyBorder="1" applyAlignment="1" applyProtection="1">
      <alignment horizontal="left" vertical="center" wrapText="1"/>
    </xf>
    <xf numFmtId="0" fontId="9" fillId="0" borderId="0" xfId="0" applyFont="1" applyAlignment="1" applyProtection="1">
      <alignment wrapText="1"/>
    </xf>
    <xf numFmtId="0" fontId="9" fillId="0" borderId="0" xfId="0" applyFont="1" applyAlignment="1" applyProtection="1">
      <alignment wrapText="1"/>
    </xf>
    <xf numFmtId="164" fontId="8" fillId="5" borderId="1" xfId="0" applyNumberFormat="1" applyFont="1" applyFill="1" applyBorder="1" applyAlignment="1" applyProtection="1">
      <alignment vertical="center" wrapText="1"/>
    </xf>
    <xf numFmtId="0" fontId="9" fillId="5" borderId="0" xfId="0" applyFont="1" applyFill="1" applyAlignment="1" applyProtection="1">
      <alignment wrapText="1"/>
    </xf>
    <xf numFmtId="14" fontId="8" fillId="5" borderId="1" xfId="0" applyNumberFormat="1" applyFont="1" applyFill="1" applyBorder="1" applyAlignment="1" applyProtection="1">
      <alignment vertical="center" wrapText="1"/>
    </xf>
    <xf numFmtId="0" fontId="27" fillId="5" borderId="1" xfId="0" applyFont="1" applyFill="1" applyBorder="1" applyAlignment="1" applyProtection="1">
      <alignment vertical="center" wrapText="1"/>
    </xf>
    <xf numFmtId="0" fontId="27" fillId="0" borderId="1" xfId="0" applyFont="1" applyBorder="1" applyAlignment="1" applyProtection="1">
      <alignment vertical="center" wrapText="1"/>
    </xf>
    <xf numFmtId="0" fontId="9" fillId="0" borderId="0" xfId="0" applyFont="1" applyProtection="1"/>
    <xf numFmtId="0" fontId="15" fillId="0" borderId="0" xfId="0" applyFont="1" applyProtection="1"/>
    <xf numFmtId="0" fontId="9" fillId="0" borderId="0" xfId="0" applyFont="1" applyProtection="1"/>
    <xf numFmtId="0" fontId="8" fillId="0" borderId="1" xfId="0" applyFont="1" applyBorder="1" applyAlignment="1" applyProtection="1">
      <alignment vertical="center"/>
    </xf>
    <xf numFmtId="0" fontId="23" fillId="5" borderId="0" xfId="0" applyFont="1" applyFill="1" applyAlignment="1" applyProtection="1">
      <alignment vertical="center" wrapText="1"/>
    </xf>
    <xf numFmtId="0" fontId="17" fillId="5" borderId="0" xfId="0" applyFont="1" applyFill="1" applyAlignment="1" applyProtection="1">
      <alignment vertical="center" wrapText="1"/>
    </xf>
    <xf numFmtId="0" fontId="33" fillId="0" borderId="0" xfId="0" applyFont="1" applyAlignment="1" applyProtection="1">
      <alignment vertical="center" wrapText="1"/>
    </xf>
    <xf numFmtId="0" fontId="19" fillId="5" borderId="0" xfId="0" applyFont="1" applyFill="1" applyAlignment="1" applyProtection="1">
      <alignment horizontal="left" wrapText="1"/>
    </xf>
    <xf numFmtId="0" fontId="19" fillId="5" borderId="0" xfId="0" applyFont="1" applyFill="1" applyAlignment="1" applyProtection="1">
      <alignment horizontal="left" wrapText="1"/>
    </xf>
    <xf numFmtId="0" fontId="9" fillId="2" borderId="1" xfId="0" applyFont="1" applyFill="1" applyBorder="1" applyAlignment="1" applyProtection="1">
      <alignment horizontal="center" vertical="center"/>
    </xf>
    <xf numFmtId="0" fontId="8" fillId="2" borderId="1" xfId="0" applyFont="1" applyFill="1" applyBorder="1" applyAlignment="1" applyProtection="1">
      <alignment vertical="center"/>
    </xf>
    <xf numFmtId="0" fontId="0" fillId="0" borderId="10" xfId="0" applyBorder="1" applyAlignment="1" applyProtection="1">
      <alignment wrapText="1"/>
    </xf>
    <xf numFmtId="0" fontId="0" fillId="0" borderId="11" xfId="0" applyBorder="1" applyAlignment="1" applyProtection="1">
      <alignment wrapText="1"/>
    </xf>
    <xf numFmtId="0" fontId="8" fillId="0" borderId="12" xfId="0" applyFont="1" applyBorder="1" applyAlignment="1" applyProtection="1">
      <alignment wrapText="1"/>
    </xf>
    <xf numFmtId="0" fontId="8" fillId="0" borderId="10" xfId="0" applyFont="1" applyBorder="1" applyAlignment="1" applyProtection="1">
      <alignment wrapText="1"/>
    </xf>
    <xf numFmtId="0" fontId="8" fillId="5" borderId="0" xfId="0" applyFont="1" applyFill="1" applyAlignment="1" applyProtection="1">
      <alignment vertical="center"/>
    </xf>
    <xf numFmtId="0" fontId="8" fillId="0" borderId="0" xfId="0" applyFont="1" applyAlignment="1" applyProtection="1">
      <alignment vertical="center"/>
    </xf>
    <xf numFmtId="0" fontId="4" fillId="0" borderId="0" xfId="0" applyFont="1" applyAlignment="1" applyProtection="1">
      <alignment horizontal="left" vertical="top"/>
    </xf>
    <xf numFmtId="0" fontId="9" fillId="0" borderId="0" xfId="0" applyFont="1" applyAlignment="1" applyProtection="1">
      <alignment horizontal="left" vertical="top"/>
    </xf>
    <xf numFmtId="0" fontId="0" fillId="0" borderId="5" xfId="0" applyBorder="1" applyProtection="1"/>
    <xf numFmtId="0" fontId="0" fillId="0" borderId="6" xfId="0" applyBorder="1" applyProtection="1"/>
    <xf numFmtId="0" fontId="0" fillId="0" borderId="8" xfId="0" applyBorder="1" applyProtection="1"/>
    <xf numFmtId="0" fontId="0" fillId="0" borderId="2" xfId="0" applyBorder="1" applyProtection="1"/>
    <xf numFmtId="0" fontId="0" fillId="0" borderId="9" xfId="0" applyBorder="1" applyProtection="1"/>
    <xf numFmtId="0" fontId="8" fillId="0" borderId="12" xfId="0" applyFont="1" applyBorder="1" applyAlignment="1" applyProtection="1">
      <alignment vertical="top" wrapText="1"/>
    </xf>
    <xf numFmtId="0" fontId="9" fillId="4" borderId="1" xfId="0" applyFont="1" applyFill="1" applyBorder="1" applyAlignment="1" applyProtection="1">
      <alignment horizontal="center" vertical="center" wrapText="1"/>
    </xf>
    <xf numFmtId="0" fontId="21" fillId="4" borderId="1" xfId="0" applyFont="1" applyFill="1" applyBorder="1" applyAlignment="1" applyProtection="1">
      <alignment horizontal="center" vertical="center" wrapText="1"/>
    </xf>
    <xf numFmtId="0" fontId="0" fillId="0" borderId="16" xfId="0" applyBorder="1" applyProtection="1"/>
    <xf numFmtId="0" fontId="8" fillId="0" borderId="1" xfId="0" applyFont="1" applyBorder="1" applyAlignment="1" applyProtection="1">
      <alignment vertical="top" wrapText="1"/>
    </xf>
    <xf numFmtId="0" fontId="75" fillId="0" borderId="1" xfId="0" applyFont="1" applyBorder="1" applyAlignment="1" applyProtection="1">
      <alignment vertical="top" wrapText="1"/>
    </xf>
    <xf numFmtId="0" fontId="8" fillId="0" borderId="1" xfId="0" applyFont="1" applyBorder="1" applyAlignment="1" applyProtection="1">
      <alignment horizontal="center" vertical="top" wrapText="1"/>
    </xf>
    <xf numFmtId="0" fontId="8" fillId="0" borderId="0" xfId="0" applyFont="1" applyAlignment="1" applyProtection="1">
      <alignment vertical="top" wrapText="1"/>
    </xf>
    <xf numFmtId="0" fontId="7" fillId="0" borderId="0" xfId="0" applyFont="1" applyAlignment="1" applyProtection="1">
      <alignment horizontal="center" vertical="center" wrapText="1"/>
    </xf>
    <xf numFmtId="0" fontId="18" fillId="0" borderId="0" xfId="0" applyFont="1" applyAlignment="1" applyProtection="1">
      <alignment horizontal="center" vertical="top" wrapText="1"/>
    </xf>
    <xf numFmtId="0" fontId="39" fillId="0" borderId="0" xfId="0" applyFont="1" applyAlignment="1" applyProtection="1">
      <alignment horizontal="left"/>
    </xf>
    <xf numFmtId="0" fontId="10" fillId="0" borderId="0" xfId="0" applyFont="1" applyAlignment="1" applyProtection="1">
      <alignment vertical="top" wrapText="1"/>
    </xf>
    <xf numFmtId="0" fontId="10" fillId="0" borderId="43" xfId="0" applyFont="1" applyBorder="1" applyAlignment="1" applyProtection="1">
      <alignment vertical="top" wrapText="1"/>
    </xf>
    <xf numFmtId="0" fontId="8" fillId="0" borderId="51" xfId="0" applyFont="1" applyBorder="1" applyProtection="1"/>
    <xf numFmtId="0" fontId="8" fillId="0" borderId="50" xfId="0" applyFont="1" applyBorder="1" applyProtection="1"/>
    <xf numFmtId="0" fontId="8" fillId="0" borderId="47" xfId="0" applyFont="1" applyBorder="1" applyProtection="1"/>
    <xf numFmtId="0" fontId="23" fillId="13" borderId="43" xfId="0" applyFont="1" applyFill="1" applyBorder="1" applyAlignment="1" applyProtection="1">
      <alignment vertical="top" wrapText="1"/>
    </xf>
    <xf numFmtId="0" fontId="17" fillId="0" borderId="43" xfId="0" applyFont="1" applyBorder="1" applyAlignment="1" applyProtection="1">
      <alignment vertical="top" wrapText="1"/>
    </xf>
    <xf numFmtId="0" fontId="17" fillId="0" borderId="43" xfId="0" applyFont="1" applyBorder="1" applyAlignment="1" applyProtection="1">
      <alignment vertical="top" wrapText="1"/>
    </xf>
    <xf numFmtId="0" fontId="79" fillId="0" borderId="43" xfId="0" applyFont="1" applyBorder="1" applyAlignment="1" applyProtection="1">
      <alignment vertical="top" wrapText="1"/>
    </xf>
    <xf numFmtId="10" fontId="17" fillId="0" borderId="43" xfId="0" applyNumberFormat="1" applyFont="1" applyBorder="1" applyAlignment="1" applyProtection="1">
      <alignment vertical="top" wrapText="1"/>
    </xf>
    <xf numFmtId="0" fontId="8" fillId="0" borderId="45" xfId="0" applyFont="1" applyBorder="1" applyProtection="1"/>
    <xf numFmtId="0" fontId="17" fillId="0" borderId="40" xfId="0" applyFont="1" applyBorder="1" applyAlignment="1" applyProtection="1">
      <alignment vertical="top" wrapText="1"/>
    </xf>
    <xf numFmtId="0" fontId="8" fillId="0" borderId="40" xfId="0" applyFont="1" applyBorder="1" applyAlignment="1" applyProtection="1">
      <alignment horizontal="center" vertical="top" wrapText="1"/>
    </xf>
    <xf numFmtId="0" fontId="30" fillId="0" borderId="40" xfId="0" applyFont="1" applyBorder="1" applyAlignment="1" applyProtection="1">
      <alignment vertical="top" wrapText="1"/>
    </xf>
    <xf numFmtId="10" fontId="17" fillId="0" borderId="40" xfId="0" applyNumberFormat="1" applyFont="1" applyBorder="1" applyAlignment="1" applyProtection="1">
      <alignment vertical="top" wrapText="1"/>
    </xf>
    <xf numFmtId="0" fontId="17" fillId="0" borderId="45" xfId="0" applyFont="1" applyBorder="1" applyAlignment="1" applyProtection="1">
      <alignment vertical="top" wrapText="1"/>
    </xf>
    <xf numFmtId="0" fontId="8" fillId="0" borderId="45" xfId="0" applyFont="1" applyBorder="1" applyAlignment="1" applyProtection="1">
      <alignment horizontal="center" vertical="top" wrapText="1"/>
    </xf>
    <xf numFmtId="0" fontId="30" fillId="0" borderId="45" xfId="0" applyFont="1" applyBorder="1" applyAlignment="1" applyProtection="1">
      <alignment vertical="top" wrapText="1"/>
    </xf>
    <xf numFmtId="10" fontId="17" fillId="0" borderId="45" xfId="0" applyNumberFormat="1" applyFont="1" applyBorder="1" applyAlignment="1" applyProtection="1">
      <alignment vertical="top" wrapText="1"/>
    </xf>
    <xf numFmtId="0" fontId="8" fillId="0" borderId="44" xfId="0" applyFont="1" applyBorder="1" applyProtection="1"/>
    <xf numFmtId="0" fontId="17" fillId="0" borderId="1" xfId="0" applyFont="1" applyBorder="1" applyAlignment="1" applyProtection="1">
      <alignment vertical="top" wrapText="1"/>
    </xf>
    <xf numFmtId="10" fontId="17" fillId="0" borderId="1" xfId="0" applyNumberFormat="1" applyFont="1" applyBorder="1" applyAlignment="1" applyProtection="1">
      <alignment vertical="top" wrapText="1"/>
    </xf>
    <xf numFmtId="0" fontId="17" fillId="0" borderId="60" xfId="0" applyFont="1" applyBorder="1" applyAlignment="1" applyProtection="1">
      <alignment vertical="top" wrapText="1"/>
    </xf>
    <xf numFmtId="0" fontId="30" fillId="0" borderId="1" xfId="0" applyFont="1" applyBorder="1" applyAlignment="1" applyProtection="1">
      <alignment vertical="top" wrapText="1"/>
    </xf>
    <xf numFmtId="0" fontId="17" fillId="0" borderId="19" xfId="0" applyFont="1" applyBorder="1" applyAlignment="1" applyProtection="1">
      <alignment vertical="top" wrapText="1"/>
    </xf>
    <xf numFmtId="0" fontId="17" fillId="0" borderId="19" xfId="0" applyFont="1" applyBorder="1" applyAlignment="1" applyProtection="1">
      <alignment vertical="top" wrapText="1"/>
    </xf>
    <xf numFmtId="0" fontId="17" fillId="0" borderId="16" xfId="0" applyFont="1" applyBorder="1" applyAlignment="1" applyProtection="1">
      <alignment vertical="top" wrapText="1"/>
    </xf>
    <xf numFmtId="0" fontId="8" fillId="0" borderId="16" xfId="0" applyFont="1" applyBorder="1" applyAlignment="1" applyProtection="1">
      <alignment vertical="top" wrapText="1"/>
    </xf>
    <xf numFmtId="0" fontId="30" fillId="0" borderId="21" xfId="0" applyFont="1" applyBorder="1" applyAlignment="1" applyProtection="1">
      <alignment vertical="top" wrapText="1"/>
    </xf>
    <xf numFmtId="10" fontId="17" fillId="0" borderId="46" xfId="0" applyNumberFormat="1" applyFont="1" applyBorder="1" applyAlignment="1" applyProtection="1">
      <alignment vertical="top" wrapText="1"/>
    </xf>
    <xf numFmtId="0" fontId="17" fillId="0" borderId="46" xfId="0" applyFont="1" applyBorder="1" applyAlignment="1" applyProtection="1">
      <alignment vertical="top" wrapText="1"/>
    </xf>
    <xf numFmtId="0" fontId="17" fillId="0" borderId="53" xfId="0" applyFont="1" applyBorder="1" applyAlignment="1" applyProtection="1">
      <alignment vertical="top" wrapText="1"/>
    </xf>
    <xf numFmtId="0" fontId="17" fillId="0" borderId="1" xfId="0" applyFont="1" applyBorder="1" applyAlignment="1" applyProtection="1">
      <alignment vertical="top" wrapText="1"/>
    </xf>
    <xf numFmtId="0" fontId="8" fillId="0" borderId="1" xfId="0" applyFont="1" applyBorder="1" applyAlignment="1" applyProtection="1">
      <alignment vertical="top" wrapText="1"/>
    </xf>
    <xf numFmtId="0" fontId="17" fillId="0" borderId="50" xfId="0" applyFont="1" applyBorder="1" applyAlignment="1" applyProtection="1">
      <alignment vertical="top" wrapText="1"/>
    </xf>
    <xf numFmtId="0" fontId="17" fillId="0" borderId="59" xfId="0" applyFont="1" applyBorder="1" applyAlignment="1" applyProtection="1">
      <alignment vertical="top" wrapText="1"/>
    </xf>
    <xf numFmtId="0" fontId="8" fillId="0" borderId="59" xfId="0" applyFont="1" applyBorder="1" applyAlignment="1" applyProtection="1">
      <alignment vertical="top" wrapText="1"/>
    </xf>
    <xf numFmtId="0" fontId="17" fillId="0" borderId="46" xfId="0" applyFont="1" applyBorder="1" applyAlignment="1" applyProtection="1">
      <alignment vertical="top" wrapText="1"/>
    </xf>
    <xf numFmtId="0" fontId="8" fillId="0" borderId="45" xfId="0" applyFont="1" applyBorder="1" applyAlignment="1" applyProtection="1">
      <alignment vertical="top" wrapText="1"/>
    </xf>
    <xf numFmtId="0" fontId="30" fillId="0" borderId="46" xfId="0" applyFont="1" applyBorder="1" applyAlignment="1" applyProtection="1">
      <alignment vertical="top" wrapText="1"/>
    </xf>
    <xf numFmtId="10" fontId="17" fillId="0" borderId="46" xfId="0" applyNumberFormat="1" applyFont="1" applyBorder="1" applyAlignment="1" applyProtection="1">
      <alignment vertical="top" wrapText="1"/>
    </xf>
    <xf numFmtId="0" fontId="30" fillId="0" borderId="43" xfId="0" applyFont="1" applyBorder="1" applyAlignment="1" applyProtection="1">
      <alignment vertical="top" wrapText="1"/>
    </xf>
    <xf numFmtId="0" fontId="8" fillId="0" borderId="46" xfId="0" applyFont="1" applyBorder="1" applyAlignment="1" applyProtection="1">
      <alignment vertical="top" wrapText="1"/>
    </xf>
    <xf numFmtId="10" fontId="17" fillId="5" borderId="43" xfId="0" applyNumberFormat="1" applyFont="1" applyFill="1" applyBorder="1" applyAlignment="1" applyProtection="1">
      <alignment vertical="top" wrapText="1"/>
    </xf>
    <xf numFmtId="0" fontId="9" fillId="0" borderId="47" xfId="0" applyFont="1" applyBorder="1" applyProtection="1"/>
    <xf numFmtId="0" fontId="41" fillId="0" borderId="0" xfId="0" applyFont="1" applyProtection="1"/>
    <xf numFmtId="0" fontId="17" fillId="5" borderId="43" xfId="0" applyFont="1" applyFill="1" applyBorder="1" applyAlignment="1" applyProtection="1">
      <alignment vertical="top" wrapText="1"/>
    </xf>
    <xf numFmtId="0" fontId="17" fillId="5" borderId="40" xfId="0" applyFont="1" applyFill="1" applyBorder="1" applyAlignment="1" applyProtection="1">
      <alignment vertical="top" wrapText="1"/>
    </xf>
    <xf numFmtId="0" fontId="17" fillId="5" borderId="22" xfId="0" applyFont="1" applyFill="1" applyBorder="1" applyAlignment="1" applyProtection="1">
      <alignment vertical="top" wrapText="1"/>
    </xf>
    <xf numFmtId="0" fontId="8" fillId="0" borderId="14" xfId="0" applyFont="1" applyBorder="1" applyAlignment="1" applyProtection="1">
      <alignment vertical="top" wrapText="1"/>
    </xf>
    <xf numFmtId="0" fontId="17" fillId="0" borderId="49" xfId="0" applyFont="1" applyBorder="1" applyAlignment="1" applyProtection="1">
      <alignment vertical="top" wrapText="1"/>
    </xf>
    <xf numFmtId="0" fontId="30" fillId="0" borderId="40" xfId="0" applyFont="1" applyBorder="1" applyAlignment="1" applyProtection="1">
      <alignment vertical="top" wrapText="1"/>
    </xf>
    <xf numFmtId="10" fontId="17" fillId="0" borderId="40" xfId="0" applyNumberFormat="1" applyFont="1" applyBorder="1" applyAlignment="1" applyProtection="1">
      <alignment vertical="top" wrapText="1"/>
    </xf>
    <xf numFmtId="0" fontId="17" fillId="0" borderId="40" xfId="0" applyFont="1" applyBorder="1" applyAlignment="1" applyProtection="1">
      <alignment vertical="top" wrapText="1"/>
    </xf>
    <xf numFmtId="0" fontId="30" fillId="0" borderId="47" xfId="0" applyFont="1" applyBorder="1" applyProtection="1"/>
    <xf numFmtId="1" fontId="17" fillId="5" borderId="61" xfId="0" applyNumberFormat="1" applyFont="1" applyFill="1" applyBorder="1" applyAlignment="1" applyProtection="1">
      <alignment vertical="top" wrapText="1"/>
    </xf>
    <xf numFmtId="10" fontId="17" fillId="5" borderId="1" xfId="0" applyNumberFormat="1" applyFont="1" applyFill="1" applyBorder="1" applyAlignment="1" applyProtection="1">
      <alignment vertical="top" wrapText="1"/>
    </xf>
    <xf numFmtId="0" fontId="17" fillId="5" borderId="1" xfId="0" applyFont="1" applyFill="1" applyBorder="1" applyAlignment="1" applyProtection="1">
      <alignment vertical="top" wrapText="1"/>
    </xf>
    <xf numFmtId="1" fontId="17" fillId="5" borderId="58" xfId="0" applyNumberFormat="1" applyFont="1" applyFill="1" applyBorder="1" applyAlignment="1" applyProtection="1">
      <alignment vertical="top" wrapText="1"/>
    </xf>
    <xf numFmtId="0" fontId="8" fillId="0" borderId="46" xfId="0" applyFont="1" applyBorder="1" applyProtection="1"/>
    <xf numFmtId="2" fontId="17" fillId="0" borderId="43" xfId="0" applyNumberFormat="1" applyFont="1" applyBorder="1" applyAlignment="1" applyProtection="1">
      <alignment vertical="top" wrapText="1"/>
    </xf>
    <xf numFmtId="0" fontId="8" fillId="0" borderId="45" xfId="0" applyFont="1" applyBorder="1" applyAlignment="1" applyProtection="1">
      <alignment vertical="top" wrapText="1"/>
    </xf>
    <xf numFmtId="0" fontId="30" fillId="0" borderId="46" xfId="0" applyFont="1" applyBorder="1" applyAlignment="1" applyProtection="1">
      <alignment vertical="top" wrapText="1"/>
    </xf>
    <xf numFmtId="2" fontId="17" fillId="0" borderId="40" xfId="0" applyNumberFormat="1" applyFont="1" applyBorder="1" applyAlignment="1" applyProtection="1">
      <alignment vertical="top" wrapText="1"/>
    </xf>
    <xf numFmtId="0" fontId="17" fillId="0" borderId="22" xfId="0" applyFont="1" applyBorder="1" applyAlignment="1" applyProtection="1">
      <alignment vertical="top" wrapText="1"/>
    </xf>
    <xf numFmtId="0" fontId="17" fillId="0" borderId="40" xfId="0" applyFont="1" applyBorder="1" applyAlignment="1" applyProtection="1">
      <alignment horizontal="center" vertical="top" wrapText="1"/>
    </xf>
    <xf numFmtId="2" fontId="17" fillId="0" borderId="1" xfId="0" applyNumberFormat="1" applyFont="1" applyBorder="1" applyAlignment="1" applyProtection="1">
      <alignment vertical="top" wrapText="1"/>
    </xf>
    <xf numFmtId="0" fontId="80" fillId="0" borderId="47" xfId="0" applyFont="1" applyBorder="1" applyProtection="1"/>
    <xf numFmtId="2" fontId="17" fillId="0" borderId="53" xfId="0" applyNumberFormat="1" applyFont="1" applyBorder="1" applyAlignment="1" applyProtection="1">
      <alignment vertical="top" wrapText="1"/>
    </xf>
    <xf numFmtId="0" fontId="8" fillId="0" borderId="1" xfId="0" applyFont="1" applyBorder="1" applyAlignment="1" applyProtection="1">
      <alignment horizontal="center" vertical="top"/>
    </xf>
    <xf numFmtId="0" fontId="30" fillId="0" borderId="50" xfId="0" applyFont="1" applyBorder="1" applyAlignment="1" applyProtection="1">
      <alignment vertical="top" wrapText="1"/>
    </xf>
    <xf numFmtId="0" fontId="17" fillId="0" borderId="1" xfId="0" applyFont="1" applyBorder="1" applyAlignment="1" applyProtection="1">
      <alignment horizontal="center" vertical="top" wrapText="1"/>
    </xf>
    <xf numFmtId="0" fontId="8" fillId="0" borderId="47" xfId="0" applyFont="1" applyBorder="1" applyAlignment="1" applyProtection="1">
      <alignment horizontal="center" vertical="top"/>
    </xf>
    <xf numFmtId="0" fontId="0" fillId="0" borderId="47" xfId="0" applyBorder="1" applyProtection="1"/>
    <xf numFmtId="0" fontId="0" fillId="0" borderId="47" xfId="0" applyBorder="1" applyAlignment="1" applyProtection="1">
      <alignment vertical="top" wrapText="1"/>
    </xf>
    <xf numFmtId="0" fontId="64" fillId="13" borderId="43" xfId="0" applyFont="1" applyFill="1" applyBorder="1" applyAlignment="1" applyProtection="1">
      <alignment vertical="top" wrapText="1"/>
    </xf>
    <xf numFmtId="0" fontId="8" fillId="0" borderId="47" xfId="0" applyFont="1" applyBorder="1" applyAlignment="1" applyProtection="1">
      <alignment vertical="top" wrapText="1"/>
    </xf>
    <xf numFmtId="10" fontId="4" fillId="0" borderId="43" xfId="0" applyNumberFormat="1" applyFont="1" applyBorder="1" applyAlignment="1" applyProtection="1">
      <alignment vertical="top" wrapText="1"/>
    </xf>
    <xf numFmtId="10" fontId="0" fillId="0" borderId="43" xfId="0" applyNumberFormat="1" applyBorder="1" applyProtection="1"/>
    <xf numFmtId="0" fontId="8" fillId="0" borderId="47" xfId="0" applyFont="1" applyBorder="1" applyAlignment="1" applyProtection="1">
      <alignment horizontal="left" vertical="top" wrapText="1"/>
    </xf>
    <xf numFmtId="0" fontId="64" fillId="0" borderId="47" xfId="0" applyFont="1" applyBorder="1" applyAlignment="1" applyProtection="1">
      <alignment horizontal="center" vertical="center"/>
    </xf>
    <xf numFmtId="0" fontId="24" fillId="0" borderId="0" xfId="0" applyFont="1" applyProtection="1"/>
    <xf numFmtId="0" fontId="8" fillId="0" borderId="47" xfId="0" applyFont="1" applyBorder="1" applyAlignment="1" applyProtection="1">
      <alignment vertical="top" wrapText="1"/>
    </xf>
    <xf numFmtId="0" fontId="8" fillId="4" borderId="0" xfId="0" applyFont="1" applyFill="1" applyAlignment="1" applyProtection="1">
      <alignment vertical="center" wrapText="1"/>
    </xf>
    <xf numFmtId="0" fontId="9" fillId="0" borderId="0" xfId="0" applyFont="1" applyAlignment="1" applyProtection="1">
      <alignment vertical="top" wrapText="1"/>
    </xf>
    <xf numFmtId="0" fontId="8" fillId="0" borderId="0" xfId="0" applyFont="1" applyAlignment="1" applyProtection="1">
      <alignment vertical="top" wrapText="1"/>
    </xf>
    <xf numFmtId="0" fontId="20" fillId="0" borderId="47" xfId="0" applyFont="1" applyBorder="1" applyAlignment="1" applyProtection="1">
      <alignment horizontal="left" wrapText="1"/>
    </xf>
    <xf numFmtId="0" fontId="64" fillId="13" borderId="43" xfId="0" applyFont="1" applyFill="1" applyBorder="1" applyAlignment="1" applyProtection="1">
      <alignment vertical="top" wrapText="1"/>
    </xf>
    <xf numFmtId="0" fontId="0" fillId="0" borderId="46" xfId="0" applyBorder="1" applyProtection="1"/>
    <xf numFmtId="0" fontId="0" fillId="0" borderId="43" xfId="0" applyBorder="1" applyAlignment="1" applyProtection="1">
      <alignment wrapText="1"/>
    </xf>
    <xf numFmtId="0" fontId="0" fillId="0" borderId="43" xfId="0" applyBorder="1" applyAlignment="1" applyProtection="1">
      <alignment vertical="top" wrapText="1"/>
    </xf>
    <xf numFmtId="0" fontId="64" fillId="13" borderId="47" xfId="0" applyFont="1" applyFill="1" applyBorder="1" applyAlignment="1" applyProtection="1">
      <alignment vertical="top" wrapText="1"/>
    </xf>
    <xf numFmtId="0" fontId="8" fillId="0" borderId="43" xfId="0" applyFont="1" applyBorder="1" applyAlignment="1" applyProtection="1">
      <alignment vertical="top" wrapText="1"/>
    </xf>
    <xf numFmtId="0" fontId="0" fillId="0" borderId="50" xfId="0" applyBorder="1" applyProtection="1"/>
    <xf numFmtId="0" fontId="0" fillId="0" borderId="43" xfId="0" applyBorder="1" applyProtection="1"/>
    <xf numFmtId="0" fontId="65" fillId="0" borderId="47" xfId="0" applyFont="1" applyBorder="1" applyAlignment="1" applyProtection="1">
      <alignment vertical="top" wrapText="1"/>
    </xf>
    <xf numFmtId="0" fontId="0" fillId="0" borderId="0" xfId="0" applyAlignment="1" applyProtection="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'2. Progress towards outcomes'!$B$42</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outcomes'!$B$43</c:f>
              <c:numCache>
                <c:formatCode>0.00%</c:formatCode>
                <c:ptCount val="1"/>
                <c:pt idx="0">
                  <c:v>0.24642857142857147</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DE2F-4609-A893-CDED1847736B}"/>
            </c:ext>
          </c:extLst>
        </c:ser>
        <c:ser>
          <c:idx val="1"/>
          <c:order val="1"/>
          <c:tx>
            <c:strRef>
              <c:f>'2. Progress towards outcomes'!$C$42</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outcomes'!$C$43</c:f>
              <c:numCache>
                <c:formatCode>0.00%</c:formatCode>
                <c:ptCount val="1"/>
                <c:pt idx="0">
                  <c:v>0.72920252438324729</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DE2F-4609-A893-CDED1847736B}"/>
            </c:ext>
          </c:extLst>
        </c:ser>
        <c:ser>
          <c:idx val="2"/>
          <c:order val="2"/>
          <c:tx>
            <c:strRef>
              <c:f>'2. Progress towards outcomes'!$D$42</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outcomes'!$D$43</c:f>
              <c:numCache>
                <c:formatCode>0.00%</c:formatCode>
                <c:ptCount val="1"/>
                <c:pt idx="0">
                  <c:v>0.2808603602756834</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DE2F-4609-A893-CDED1847736B}"/>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41</xdr:row>
      <xdr:rowOff>0</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hegef.org/council-meeting-documents/guidelines-project-and-program-cycle-policy-2020-update"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hyperlink" Target="https://openknowledge.fao.org/items/c2c39931-5219-45dc-bf98-f8f68cdee0a8" TargetMode="External"/><Relationship Id="rId2" Type="http://schemas.openxmlformats.org/officeDocument/2006/relationships/hyperlink" Target="https://openknowledge.fao.org/items/c2c39931-5219-45dc-bf98-f8f68cdee0a8" TargetMode="External"/><Relationship Id="rId1" Type="http://schemas.openxmlformats.org/officeDocument/2006/relationships/hyperlink" Target="https://t.me/LDN_Uzbekistan" TargetMode="External"/><Relationship Id="rId5" Type="http://schemas.openxmlformats.org/officeDocument/2006/relationships/printerSettings" Target="../printerSettings/printerSettings12.bin"/><Relationship Id="rId4" Type="http://schemas.openxmlformats.org/officeDocument/2006/relationships/hyperlink" Target="https://drive.google.com/file/d/1-Rmdn35uopTW6maIV43v5JOhPexIkWe0/view?usp=sharin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jakhongirtalipov@gmail.com" TargetMode="External"/><Relationship Id="rId2" Type="http://schemas.openxmlformats.org/officeDocument/2006/relationships/hyperlink" Target="mailto:Viorel.Gutu@fao.org" TargetMode="External"/><Relationship Id="rId1" Type="http://schemas.openxmlformats.org/officeDocument/2006/relationships/hyperlink" Target="mailto:Nariman.Nishanov@fao.org" TargetMode="External"/><Relationship Id="rId6" Type="http://schemas.openxmlformats.org/officeDocument/2006/relationships/printerSettings" Target="../printerSettings/printerSettings2.bin"/><Relationship Id="rId5" Type="http://schemas.openxmlformats.org/officeDocument/2006/relationships/hyperlink" Target="mailto:Kaan.Basaran@fao.org" TargetMode="External"/><Relationship Id="rId4" Type="http://schemas.openxmlformats.org/officeDocument/2006/relationships/hyperlink" Target="mailto:Feras.Ziadat@fao.org"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6.bin"/><Relationship Id="rId4" Type="http://schemas.openxmlformats.org/officeDocument/2006/relationships/hyperlink" Target="mailto:carmen.morales@fao.or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6:K34"/>
  <sheetViews>
    <sheetView showGridLines="0" tabSelected="1" view="pageBreakPreview" zoomScaleNormal="100" zoomScaleSheetLayoutView="100" workbookViewId="0">
      <selection activeCell="Q22" sqref="Q22"/>
    </sheetView>
  </sheetViews>
  <sheetFormatPr defaultColWidth="8.85546875" defaultRowHeight="15"/>
  <cols>
    <col min="1" max="1" width="2.140625" customWidth="1"/>
    <col min="3" max="3" width="10.28515625" customWidth="1"/>
    <col min="4" max="5" width="8.7109375" customWidth="1"/>
    <col min="6" max="6" width="16.42578125" customWidth="1"/>
    <col min="7" max="7" width="10.140625" customWidth="1"/>
    <col min="8" max="8" width="6.85546875" customWidth="1"/>
    <col min="9" max="9" width="6.140625" customWidth="1"/>
  </cols>
  <sheetData>
    <row r="6" spans="2:11" ht="24.95" customHeight="1">
      <c r="B6" s="105" t="s">
        <v>0</v>
      </c>
      <c r="C6" s="104"/>
      <c r="D6" s="104"/>
      <c r="E6" s="104"/>
      <c r="F6" s="104"/>
      <c r="G6" s="104"/>
      <c r="H6" s="104"/>
      <c r="I6" s="104"/>
      <c r="J6" s="104"/>
      <c r="K6" s="104"/>
    </row>
    <row r="7" spans="2:11" ht="24.95" customHeight="1">
      <c r="B7" s="103" t="s">
        <v>1</v>
      </c>
      <c r="C7" s="104"/>
      <c r="D7" s="104"/>
      <c r="E7" s="104"/>
      <c r="F7" s="104"/>
      <c r="G7" s="104"/>
      <c r="H7" s="104"/>
      <c r="I7" s="104"/>
      <c r="J7" s="104"/>
      <c r="K7" s="104"/>
    </row>
    <row r="8" spans="2:11" ht="24.95" customHeight="1">
      <c r="B8" s="106" t="s">
        <v>2</v>
      </c>
      <c r="C8" s="104"/>
      <c r="D8" s="104"/>
      <c r="E8" s="104"/>
      <c r="F8" s="104"/>
      <c r="G8" s="104"/>
      <c r="H8" s="104"/>
      <c r="I8" s="104"/>
      <c r="J8" s="104"/>
      <c r="K8" s="104"/>
    </row>
    <row r="9" spans="2:11" ht="30" customHeight="1">
      <c r="B9" s="21" t="s">
        <v>3</v>
      </c>
      <c r="C9" s="16"/>
      <c r="D9" s="16"/>
      <c r="E9" s="16"/>
      <c r="F9" s="16"/>
      <c r="G9" s="16"/>
      <c r="H9" s="16"/>
      <c r="I9" s="16"/>
      <c r="J9" s="16"/>
      <c r="K9" s="16"/>
    </row>
    <row r="10" spans="2:11" ht="30" customHeight="1">
      <c r="B10" s="42" t="str">
        <f>HYPERLINK("#'1. Basic project data'!N10","1. BASIC PROJECT DATA")</f>
        <v>1. BASIC PROJECT DATA</v>
      </c>
      <c r="C10" s="10"/>
      <c r="D10" s="17"/>
      <c r="E10" s="11"/>
      <c r="F10" s="11"/>
      <c r="G10" s="11"/>
      <c r="H10" s="11"/>
      <c r="I10" s="11"/>
      <c r="J10" s="11"/>
      <c r="K10" s="11"/>
    </row>
    <row r="11" spans="2:11" ht="30" customHeight="1">
      <c r="B11" s="42" t="str">
        <f>HYPERLINK("#'2. Progress towards outcomes'!N11","2. PROGRESS TOWARDS ACHIEVING PROJECT OBJECTIVE(S) (DEVELOPMENT OBJECTIVE)")</f>
        <v>2. PROGRESS TOWARDS ACHIEVING PROJECT OBJECTIVE(S) (DEVELOPMENT OBJECTIVE)</v>
      </c>
      <c r="C11" s="10"/>
      <c r="D11" s="10"/>
      <c r="E11" s="10"/>
      <c r="F11" s="10"/>
      <c r="G11" s="10"/>
      <c r="H11" s="10"/>
      <c r="I11" s="17"/>
      <c r="J11" s="17"/>
      <c r="K11" s="17"/>
    </row>
    <row r="12" spans="2:11" ht="30" customHeight="1">
      <c r="B12" s="42" t="str">
        <f>HYPERLINK("#'3. Implementation Progress'!N12","3. IMPLEMENTATION PROGRESS (IP)")</f>
        <v>3. IMPLEMENTATION PROGRESS (IP)</v>
      </c>
      <c r="C12" s="11"/>
      <c r="D12" s="11"/>
      <c r="E12" s="17"/>
      <c r="F12" s="11"/>
      <c r="G12" s="11"/>
      <c r="H12" s="11"/>
      <c r="I12" s="11"/>
      <c r="J12" s="11"/>
      <c r="K12" s="11"/>
    </row>
    <row r="13" spans="2:11" ht="30" customHeight="1">
      <c r="B13" s="42" t="str">
        <f>HYPERLINK("#'4. Summary on progress'!N13","4. SUMMARY ON PROGRESS AND CHALLENGES")</f>
        <v>4. SUMMARY ON PROGRESS AND CHALLENGES</v>
      </c>
      <c r="C13" s="10"/>
      <c r="D13" s="10"/>
      <c r="E13" s="10"/>
      <c r="F13" s="10"/>
      <c r="G13" s="17"/>
      <c r="H13" s="17"/>
      <c r="I13" s="17"/>
      <c r="J13" s="17"/>
      <c r="K13" s="17"/>
    </row>
    <row r="14" spans="2:11" ht="30" customHeight="1">
      <c r="B14" s="42" t="str">
        <f>HYPERLINK("#'5. ESS Risk'!N14","5.ENVIRONMENTAL AND SOCIAL SAFEGUARDS (ESS):RISKS FROM THE PROJECT")</f>
        <v>5.ENVIRONMENTAL AND SOCIAL SAFEGUARDS (ESS):RISKS FROM THE PROJECT</v>
      </c>
      <c r="C14" s="10"/>
      <c r="D14" s="10"/>
      <c r="E14" s="10"/>
      <c r="F14" s="10"/>
      <c r="G14" s="10"/>
      <c r="H14" s="17"/>
      <c r="I14" s="17"/>
      <c r="J14" s="17"/>
      <c r="K14" s="17"/>
    </row>
    <row r="15" spans="2:11" ht="30" customHeight="1">
      <c r="B15" s="42" t="str">
        <f>HYPERLINK("#'6. Risks to the project'!N15","6. RISKS TO THE PROJECT")</f>
        <v>6. RISKS TO THE PROJECT</v>
      </c>
      <c r="C15" s="11"/>
      <c r="D15" s="17"/>
      <c r="E15" s="11"/>
      <c r="F15" s="11"/>
      <c r="G15" s="11"/>
      <c r="H15" s="11"/>
      <c r="I15" s="11"/>
      <c r="J15" s="11"/>
      <c r="K15" s="11"/>
    </row>
    <row r="16" spans="2:11" ht="30" customHeight="1">
      <c r="B16" s="42" t="str">
        <f>HYPERLINK("#'7. Follow-up on Mid-term review'!N16","7. FOLLOW-UP ON MID-TERM REVIEW OR SUPERVISION MISSION")</f>
        <v>7. FOLLOW-UP ON MID-TERM REVIEW OR SUPERVISION MISSION</v>
      </c>
      <c r="C16" s="11"/>
      <c r="D16" s="11"/>
      <c r="E16" s="11"/>
      <c r="F16" s="11"/>
      <c r="G16" s="17"/>
      <c r="H16" s="11"/>
      <c r="I16" s="11"/>
      <c r="J16" s="11"/>
      <c r="K16" s="11"/>
    </row>
    <row r="17" spans="2:11" ht="30" customHeight="1">
      <c r="B17" s="42" t="str">
        <f>HYPERLINK("#'8. Minor project amendments'!N17","8. MINOR PROJECT AMENDMENTS")</f>
        <v>8. MINOR PROJECT AMENDMENTS</v>
      </c>
      <c r="C17" s="11"/>
      <c r="D17" s="11"/>
      <c r="E17" s="17"/>
      <c r="F17" s="11"/>
      <c r="G17" s="11"/>
      <c r="H17" s="11"/>
      <c r="I17" s="11"/>
      <c r="J17" s="11"/>
      <c r="K17" s="11"/>
    </row>
    <row r="18" spans="2:11" ht="30" customHeight="1">
      <c r="B18" s="42" t="str">
        <f>HYPERLINK("#'9. Stakeholders' Engagement'!N18","9. STAKEHOLDERS' ENGAGEMENT")</f>
        <v>9. STAKEHOLDERS' ENGAGEMENT</v>
      </c>
      <c r="C18" s="11"/>
      <c r="D18" s="11"/>
      <c r="E18" s="17"/>
      <c r="F18" s="11"/>
      <c r="G18" s="11"/>
      <c r="H18" s="11"/>
      <c r="I18" s="11"/>
      <c r="J18" s="11"/>
      <c r="K18" s="11"/>
    </row>
    <row r="19" spans="2:11" ht="30" customHeight="1">
      <c r="B19" s="42" t="str">
        <f>HYPERLINK("#'10. Gender Mainstreaming'!N19","10. GENDER MAINSTREAMING")</f>
        <v>10. GENDER MAINSTREAMING</v>
      </c>
      <c r="C19" s="11"/>
      <c r="D19" s="11"/>
      <c r="E19" s="17"/>
      <c r="F19" s="11"/>
      <c r="G19" s="11"/>
      <c r="H19" s="11"/>
      <c r="I19" s="11"/>
      <c r="J19" s="11"/>
      <c r="K19" s="11"/>
    </row>
    <row r="20" spans="2:11" ht="30" customHeight="1">
      <c r="B20" s="42" t="str">
        <f>HYPERLINK("#'11. Knowledge Management'!N20","11. KNOWLEDGE MANAGEMENT ACTIVITIES")</f>
        <v>11. KNOWLEDGE MANAGEMENT ACTIVITIES</v>
      </c>
      <c r="C20" s="11"/>
      <c r="D20" s="11"/>
      <c r="E20" s="11"/>
      <c r="F20" s="17"/>
      <c r="G20" s="11"/>
      <c r="H20" s="11"/>
      <c r="I20" s="11"/>
      <c r="J20" s="11"/>
      <c r="K20" s="11"/>
    </row>
    <row r="21" spans="2:11" ht="30" customHeight="1">
      <c r="B21" s="42" t="str">
        <f>HYPERLINK("#'12. Indigenous &amp; Local Involve.'!N21","12. INDIGENOUS PEOPLES AND LOCAL COMMUNITIES INVOLVEMENT")</f>
        <v>12. INDIGENOUS PEOPLES AND LOCAL COMMUNITIES INVOLVEMENT</v>
      </c>
      <c r="C21" s="11"/>
      <c r="D21" s="11"/>
      <c r="E21" s="11"/>
      <c r="F21" s="11"/>
      <c r="G21" s="17"/>
      <c r="H21" s="11"/>
      <c r="I21" s="11"/>
      <c r="J21" s="11"/>
      <c r="K21" s="11"/>
    </row>
    <row r="22" spans="2:11" ht="30" customHeight="1">
      <c r="B22" s="42" t="str">
        <f>HYPERLINK("#'13. Co-Financing Table'!N22","13. CO-FINANCING TABLE")</f>
        <v>13. CO-FINANCING TABLE</v>
      </c>
      <c r="C22" s="11"/>
      <c r="D22" s="17"/>
      <c r="E22" s="11"/>
      <c r="F22" s="11"/>
      <c r="G22" s="11"/>
      <c r="H22" s="11"/>
      <c r="I22" s="11"/>
      <c r="J22" s="11"/>
      <c r="K22" s="11"/>
    </row>
    <row r="23" spans="2:11" ht="30" customHeight="1">
      <c r="B23" s="42" t="str">
        <f>HYPERLINK("#'14. GEO Location'!N23","14. GEO LOCATION INFORMATION")</f>
        <v>14. GEO LOCATION INFORMATION</v>
      </c>
      <c r="C23" s="11"/>
      <c r="D23" s="11"/>
      <c r="E23" s="17"/>
      <c r="F23" s="11"/>
      <c r="G23" s="11"/>
      <c r="H23" s="11"/>
      <c r="I23" s="11"/>
      <c r="J23" s="11"/>
      <c r="K23" s="11"/>
    </row>
    <row r="24" spans="2:11" ht="30" customHeight="1">
      <c r="B24" s="22" t="str">
        <f>HYPERLINK("#' GEF-5 LDCF Indicators'!N27"," GEF-5 LDCF Indicators")</f>
        <v xml:space="preserve"> GEF-5 LDCF Indicators</v>
      </c>
    </row>
    <row r="25" spans="2:11" ht="30" customHeight="1">
      <c r="B25" s="22" t="str">
        <f>HYPERLINK("#'GEF6&amp;7 LDCF Core Indicators'!N28"," GEF 6&amp;7 LDCF Core Indicators")</f>
        <v xml:space="preserve"> GEF 6&amp;7 LDCF Core Indicators</v>
      </c>
    </row>
    <row r="26" spans="2:11" ht="30" customHeight="1">
      <c r="B26" s="22" t="str">
        <f>HYPERLINK("#'Annex'!N26","Annex. Monitoring Area-based GEF Core Indicator Commitments and Progress with FERM")</f>
        <v>Annex. Monitoring Area-based GEF Core Indicator Commitments and Progress with FERM</v>
      </c>
      <c r="C26" s="4"/>
      <c r="D26" s="4"/>
      <c r="E26" s="4"/>
      <c r="F26" s="4"/>
      <c r="G26" s="4"/>
      <c r="H26" s="4"/>
      <c r="I26" s="4"/>
      <c r="J26" s="18"/>
      <c r="K26" s="4"/>
    </row>
    <row r="29" spans="2:11">
      <c r="B29" s="25" t="s">
        <v>4</v>
      </c>
      <c r="C29" s="25"/>
    </row>
    <row r="30" spans="2:11">
      <c r="B30" t="s">
        <v>5</v>
      </c>
      <c r="C30" s="25"/>
    </row>
    <row r="31" spans="2:11">
      <c r="B31" s="49" t="s">
        <v>6</v>
      </c>
    </row>
    <row r="32" spans="2:11">
      <c r="B32" t="s">
        <v>7</v>
      </c>
    </row>
    <row r="33" spans="2:2">
      <c r="B33" t="s">
        <v>8</v>
      </c>
    </row>
    <row r="34" spans="2:2" ht="19.5" customHeight="1"/>
  </sheetData>
  <sheetProtection sheet="1" objects="1" scenarios="1" formatColumns="0" formatRows="0"/>
  <mergeCells count="3">
    <mergeCell ref="B7:K7"/>
    <mergeCell ref="B6:K6"/>
    <mergeCell ref="B8:K8"/>
  </mergeCells>
  <hyperlinks>
    <hyperlink ref="B29" r:id="rId1" display="DISCLAIMER: All data and text entered in the PIR will be publicly available on the GEF website (click here). " xr:uid="{00000000-0004-0000-0000-000000000000}"/>
    <hyperlink ref="B30" r:id="rId2" display="All data and text entered in the PIR will be publicly available on the GEF website (click here). " xr:uid="{00000000-0004-0000-0000-000001000000}"/>
    <hyperlink ref="B31" r:id="rId3" display="The report will then be publicly available in the GEF website (click here). " xr:uid="{00000000-0004-0000-0000-000002000000}"/>
  </hyperlinks>
  <pageMargins left="0.25" right="0.25" top="0.75" bottom="0.75" header="0.3" footer="0.3"/>
  <pageSetup paperSize="5"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Y56"/>
  <sheetViews>
    <sheetView showGridLines="0" view="pageBreakPreview" zoomScaleNormal="100" zoomScaleSheetLayoutView="100" workbookViewId="0">
      <selection activeCell="T15" sqref="A1:XFD1048576"/>
    </sheetView>
  </sheetViews>
  <sheetFormatPr defaultColWidth="8.85546875" defaultRowHeight="15"/>
  <cols>
    <col min="1" max="1" width="1.42578125" customWidth="1"/>
  </cols>
  <sheetData>
    <row r="1" spans="1:25" ht="19.5" customHeight="1">
      <c r="A1" s="12"/>
      <c r="B1" s="12"/>
      <c r="C1" s="12"/>
      <c r="D1" s="12"/>
      <c r="E1" s="12"/>
      <c r="F1" s="12"/>
      <c r="G1" s="12"/>
      <c r="H1" s="12"/>
      <c r="I1" s="12"/>
      <c r="J1" s="12"/>
      <c r="K1" s="12"/>
      <c r="M1" s="96"/>
    </row>
    <row r="2" spans="1:25" ht="17.100000000000001" customHeight="1">
      <c r="A2" s="12"/>
      <c r="B2" s="298" t="s">
        <v>575</v>
      </c>
      <c r="C2" s="104"/>
      <c r="D2" s="104"/>
      <c r="E2" s="104"/>
      <c r="F2" s="104"/>
      <c r="G2" s="104"/>
      <c r="H2" s="104"/>
      <c r="I2" s="104"/>
      <c r="J2" s="104"/>
      <c r="K2" s="104"/>
      <c r="M2" s="36"/>
    </row>
    <row r="3" spans="1:25" ht="17.100000000000001" customHeight="1">
      <c r="A3" s="12"/>
      <c r="B3" s="12"/>
      <c r="C3" s="12"/>
      <c r="D3" s="12"/>
      <c r="E3" s="12"/>
      <c r="F3" s="12"/>
      <c r="G3" s="12"/>
      <c r="H3" s="12"/>
      <c r="I3" s="12"/>
      <c r="J3" s="12"/>
      <c r="K3" s="12"/>
      <c r="M3" s="38"/>
      <c r="N3" s="39"/>
      <c r="O3" s="39"/>
      <c r="P3" s="39"/>
      <c r="Q3" s="39"/>
      <c r="R3" s="39"/>
      <c r="S3" s="39"/>
      <c r="T3" s="39"/>
    </row>
    <row r="4" spans="1:25" ht="14.45" customHeight="1">
      <c r="A4" s="12"/>
      <c r="B4" s="297" t="s">
        <v>576</v>
      </c>
      <c r="C4" s="107"/>
      <c r="D4" s="108"/>
      <c r="E4" s="300" t="s">
        <v>577</v>
      </c>
      <c r="F4" s="107"/>
      <c r="G4" s="107"/>
      <c r="H4" s="107"/>
      <c r="I4" s="107"/>
      <c r="J4" s="107"/>
      <c r="K4" s="108"/>
      <c r="M4" s="43"/>
    </row>
    <row r="5" spans="1:25" ht="14.45" customHeight="1">
      <c r="A5" s="12"/>
      <c r="B5" s="175"/>
      <c r="C5" s="104"/>
      <c r="D5" s="167"/>
      <c r="E5" s="175"/>
      <c r="F5" s="296"/>
      <c r="G5" s="296"/>
      <c r="H5" s="296"/>
      <c r="I5" s="296"/>
      <c r="J5" s="296"/>
      <c r="K5" s="167"/>
      <c r="M5" s="43"/>
      <c r="N5" s="43"/>
      <c r="O5" s="43"/>
      <c r="P5" s="43"/>
      <c r="Q5" s="43"/>
      <c r="R5" s="43"/>
      <c r="S5" s="43"/>
      <c r="T5" s="43"/>
      <c r="U5" s="43"/>
      <c r="V5" s="43"/>
      <c r="W5" s="43"/>
      <c r="X5" s="43"/>
      <c r="Y5" s="43"/>
    </row>
    <row r="6" spans="1:25" ht="33" customHeight="1">
      <c r="A6" s="12"/>
      <c r="B6" s="109"/>
      <c r="C6" s="110"/>
      <c r="D6" s="111"/>
      <c r="E6" s="109"/>
      <c r="F6" s="110"/>
      <c r="G6" s="110"/>
      <c r="H6" s="110"/>
      <c r="I6" s="110"/>
      <c r="J6" s="110"/>
      <c r="K6" s="111"/>
      <c r="M6" s="37"/>
    </row>
    <row r="7" spans="1:25" ht="14.45" customHeight="1">
      <c r="A7" s="12"/>
      <c r="B7" s="297" t="s">
        <v>578</v>
      </c>
      <c r="C7" s="107"/>
      <c r="D7" s="108"/>
      <c r="E7" s="295" t="s">
        <v>579</v>
      </c>
      <c r="F7" s="107"/>
      <c r="G7" s="107"/>
      <c r="H7" s="107"/>
      <c r="I7" s="107"/>
      <c r="J7" s="107"/>
      <c r="K7" s="108"/>
      <c r="M7" s="37"/>
    </row>
    <row r="8" spans="1:25" ht="17.100000000000001" customHeight="1">
      <c r="A8" s="12"/>
      <c r="B8" s="175"/>
      <c r="C8" s="104"/>
      <c r="D8" s="167"/>
      <c r="E8" s="175"/>
      <c r="F8" s="296"/>
      <c r="G8" s="296"/>
      <c r="H8" s="296"/>
      <c r="I8" s="296"/>
      <c r="J8" s="296"/>
      <c r="K8" s="167"/>
      <c r="M8" s="37"/>
    </row>
    <row r="9" spans="1:25">
      <c r="A9" s="12"/>
      <c r="B9" s="175"/>
      <c r="C9" s="104"/>
      <c r="D9" s="167"/>
      <c r="E9" s="175"/>
      <c r="F9" s="296"/>
      <c r="G9" s="296"/>
      <c r="H9" s="296"/>
      <c r="I9" s="296"/>
      <c r="J9" s="296"/>
      <c r="K9" s="167"/>
    </row>
    <row r="10" spans="1:25" ht="17.100000000000001" customHeight="1">
      <c r="A10" s="12"/>
      <c r="B10" s="175"/>
      <c r="C10" s="104"/>
      <c r="D10" s="167"/>
      <c r="E10" s="175"/>
      <c r="F10" s="296"/>
      <c r="G10" s="296"/>
      <c r="H10" s="296"/>
      <c r="I10" s="296"/>
      <c r="J10" s="296"/>
      <c r="K10" s="167"/>
      <c r="M10" s="45"/>
    </row>
    <row r="11" spans="1:25" ht="17.100000000000001" customHeight="1">
      <c r="A11" s="12"/>
      <c r="B11" s="175"/>
      <c r="C11" s="104"/>
      <c r="D11" s="167"/>
      <c r="E11" s="175"/>
      <c r="F11" s="296"/>
      <c r="G11" s="296"/>
      <c r="H11" s="296"/>
      <c r="I11" s="296"/>
      <c r="J11" s="296"/>
      <c r="K11" s="167"/>
      <c r="M11" s="37"/>
    </row>
    <row r="12" spans="1:25" ht="17.100000000000001" customHeight="1">
      <c r="A12" s="12"/>
      <c r="B12" s="175"/>
      <c r="C12" s="104"/>
      <c r="D12" s="167"/>
      <c r="E12" s="175"/>
      <c r="F12" s="296"/>
      <c r="G12" s="296"/>
      <c r="H12" s="296"/>
      <c r="I12" s="296"/>
      <c r="J12" s="296"/>
      <c r="K12" s="167"/>
      <c r="M12" s="37"/>
    </row>
    <row r="13" spans="1:25">
      <c r="A13" s="12"/>
      <c r="B13" s="175"/>
      <c r="C13" s="104"/>
      <c r="D13" s="167"/>
      <c r="E13" s="175"/>
      <c r="F13" s="296"/>
      <c r="G13" s="296"/>
      <c r="H13" s="296"/>
      <c r="I13" s="296"/>
      <c r="J13" s="296"/>
      <c r="K13" s="167"/>
    </row>
    <row r="14" spans="1:25">
      <c r="A14" s="12"/>
      <c r="B14" s="109"/>
      <c r="C14" s="110"/>
      <c r="D14" s="111"/>
      <c r="E14" s="109"/>
      <c r="F14" s="110"/>
      <c r="G14" s="110"/>
      <c r="H14" s="110"/>
      <c r="I14" s="110"/>
      <c r="J14" s="110"/>
      <c r="K14" s="111"/>
    </row>
    <row r="15" spans="1:25" ht="14.45" customHeight="1">
      <c r="A15" s="12"/>
      <c r="B15" s="297" t="s">
        <v>580</v>
      </c>
      <c r="C15" s="107"/>
      <c r="D15" s="108"/>
      <c r="E15" s="295" t="s">
        <v>581</v>
      </c>
      <c r="F15" s="107"/>
      <c r="G15" s="107"/>
      <c r="H15" s="107"/>
      <c r="I15" s="107"/>
      <c r="J15" s="107"/>
      <c r="K15" s="108"/>
    </row>
    <row r="16" spans="1:25" ht="17.100000000000001" customHeight="1">
      <c r="A16" s="12"/>
      <c r="B16" s="175"/>
      <c r="C16" s="104"/>
      <c r="D16" s="167"/>
      <c r="E16" s="175"/>
      <c r="F16" s="296"/>
      <c r="G16" s="296"/>
      <c r="H16" s="296"/>
      <c r="I16" s="296"/>
      <c r="J16" s="296"/>
      <c r="K16" s="167"/>
      <c r="M16" s="46"/>
    </row>
    <row r="17" spans="1:13" ht="17.100000000000001" customHeight="1">
      <c r="A17" s="12"/>
      <c r="B17" s="175"/>
      <c r="C17" s="104"/>
      <c r="D17" s="167"/>
      <c r="E17" s="175"/>
      <c r="F17" s="296"/>
      <c r="G17" s="296"/>
      <c r="H17" s="296"/>
      <c r="I17" s="296"/>
      <c r="J17" s="296"/>
      <c r="K17" s="167"/>
      <c r="M17" s="37"/>
    </row>
    <row r="18" spans="1:13" ht="17.100000000000001" customHeight="1">
      <c r="A18" s="12"/>
      <c r="B18" s="175"/>
      <c r="C18" s="104"/>
      <c r="D18" s="167"/>
      <c r="E18" s="175"/>
      <c r="F18" s="296"/>
      <c r="G18" s="296"/>
      <c r="H18" s="296"/>
      <c r="I18" s="296"/>
      <c r="J18" s="296"/>
      <c r="K18" s="167"/>
      <c r="M18" s="37"/>
    </row>
    <row r="19" spans="1:13">
      <c r="A19" s="12"/>
      <c r="B19" s="175"/>
      <c r="C19" s="104"/>
      <c r="D19" s="167"/>
      <c r="E19" s="175"/>
      <c r="F19" s="296"/>
      <c r="G19" s="296"/>
      <c r="H19" s="296"/>
      <c r="I19" s="296"/>
      <c r="J19" s="296"/>
      <c r="K19" s="167"/>
    </row>
    <row r="20" spans="1:13">
      <c r="A20" s="12"/>
      <c r="B20" s="175"/>
      <c r="C20" s="104"/>
      <c r="D20" s="167"/>
      <c r="E20" s="175"/>
      <c r="F20" s="296"/>
      <c r="G20" s="296"/>
      <c r="H20" s="296"/>
      <c r="I20" s="296"/>
      <c r="J20" s="296"/>
      <c r="K20" s="167"/>
    </row>
    <row r="21" spans="1:13">
      <c r="A21" s="12"/>
      <c r="B21" s="175"/>
      <c r="C21" s="104"/>
      <c r="D21" s="167"/>
      <c r="E21" s="175"/>
      <c r="F21" s="296"/>
      <c r="G21" s="296"/>
      <c r="H21" s="296"/>
      <c r="I21" s="296"/>
      <c r="J21" s="296"/>
      <c r="K21" s="167"/>
    </row>
    <row r="22" spans="1:13">
      <c r="A22" s="12"/>
      <c r="B22" s="109"/>
      <c r="C22" s="110"/>
      <c r="D22" s="111"/>
      <c r="E22" s="109"/>
      <c r="F22" s="110"/>
      <c r="G22" s="110"/>
      <c r="H22" s="110"/>
      <c r="I22" s="110"/>
      <c r="J22" s="110"/>
      <c r="K22" s="111"/>
    </row>
    <row r="23" spans="1:13" ht="14.45" customHeight="1">
      <c r="A23" s="12"/>
      <c r="B23" s="297" t="s">
        <v>582</v>
      </c>
      <c r="C23" s="107"/>
      <c r="D23" s="108"/>
      <c r="E23" s="299" t="s">
        <v>583</v>
      </c>
      <c r="F23" s="107"/>
      <c r="G23" s="107"/>
      <c r="H23" s="107"/>
      <c r="I23" s="107"/>
      <c r="J23" s="107"/>
      <c r="K23" s="108"/>
    </row>
    <row r="24" spans="1:13" ht="14.45" customHeight="1">
      <c r="A24" s="12"/>
      <c r="B24" s="175"/>
      <c r="C24" s="104"/>
      <c r="D24" s="167"/>
      <c r="E24" s="175"/>
      <c r="F24" s="104"/>
      <c r="G24" s="104"/>
      <c r="H24" s="104"/>
      <c r="I24" s="104"/>
      <c r="J24" s="104"/>
      <c r="K24" s="167"/>
      <c r="M24" s="44"/>
    </row>
    <row r="25" spans="1:13" ht="14.45" customHeight="1">
      <c r="A25" s="12"/>
      <c r="B25" s="175"/>
      <c r="C25" s="104"/>
      <c r="D25" s="167"/>
      <c r="E25" s="175"/>
      <c r="F25" s="104"/>
      <c r="G25" s="104"/>
      <c r="H25" s="104"/>
      <c r="I25" s="104"/>
      <c r="J25" s="104"/>
      <c r="K25" s="167"/>
    </row>
    <row r="26" spans="1:13" ht="14.45" customHeight="1">
      <c r="A26" s="12"/>
      <c r="B26" s="175"/>
      <c r="C26" s="104"/>
      <c r="D26" s="167"/>
      <c r="E26" s="175"/>
      <c r="F26" s="104"/>
      <c r="G26" s="104"/>
      <c r="H26" s="104"/>
      <c r="I26" s="104"/>
      <c r="J26" s="104"/>
      <c r="K26" s="167"/>
      <c r="M26" s="37"/>
    </row>
    <row r="27" spans="1:13">
      <c r="A27" s="12"/>
      <c r="B27" s="175"/>
      <c r="C27" s="104"/>
      <c r="D27" s="167"/>
      <c r="E27" s="175"/>
      <c r="F27" s="104"/>
      <c r="G27" s="104"/>
      <c r="H27" s="104"/>
      <c r="I27" s="104"/>
      <c r="J27" s="104"/>
      <c r="K27" s="167"/>
    </row>
    <row r="28" spans="1:13" ht="17.100000000000001" customHeight="1">
      <c r="A28" s="12"/>
      <c r="B28" s="175"/>
      <c r="C28" s="104"/>
      <c r="D28" s="167"/>
      <c r="E28" s="175"/>
      <c r="F28" s="104"/>
      <c r="G28" s="104"/>
      <c r="H28" s="104"/>
      <c r="I28" s="104"/>
      <c r="J28" s="104"/>
      <c r="K28" s="167"/>
      <c r="M28" s="37"/>
    </row>
    <row r="29" spans="1:13">
      <c r="A29" s="12"/>
      <c r="B29" s="175"/>
      <c r="C29" s="104"/>
      <c r="D29" s="167"/>
      <c r="E29" s="175"/>
      <c r="F29" s="104"/>
      <c r="G29" s="104"/>
      <c r="H29" s="104"/>
      <c r="I29" s="104"/>
      <c r="J29" s="104"/>
      <c r="K29" s="167"/>
    </row>
    <row r="30" spans="1:13" ht="17.100000000000001" customHeight="1">
      <c r="A30" s="12"/>
      <c r="B30" s="175"/>
      <c r="C30" s="104"/>
      <c r="D30" s="167"/>
      <c r="E30" s="175"/>
      <c r="F30" s="104"/>
      <c r="G30" s="104"/>
      <c r="H30" s="104"/>
      <c r="I30" s="104"/>
      <c r="J30" s="104"/>
      <c r="K30" s="167"/>
      <c r="M30" s="37"/>
    </row>
    <row r="31" spans="1:13">
      <c r="A31" s="12"/>
      <c r="B31" s="109"/>
      <c r="C31" s="110"/>
      <c r="D31" s="111"/>
      <c r="E31" s="109"/>
      <c r="F31" s="110"/>
      <c r="G31" s="110"/>
      <c r="H31" s="110"/>
      <c r="I31" s="110"/>
      <c r="J31" s="110"/>
      <c r="K31" s="111"/>
    </row>
    <row r="32" spans="1:13">
      <c r="A32" s="12"/>
      <c r="B32" s="12"/>
      <c r="C32" s="12"/>
      <c r="D32" s="12"/>
      <c r="E32" s="12"/>
      <c r="F32" s="12"/>
      <c r="G32" s="12"/>
      <c r="H32" s="12"/>
      <c r="I32" s="12"/>
      <c r="J32" s="12"/>
      <c r="K32" s="12"/>
    </row>
    <row r="33" spans="1:13">
      <c r="A33" s="12"/>
      <c r="B33" s="12"/>
      <c r="C33" s="12"/>
      <c r="D33" s="12"/>
      <c r="E33" s="12"/>
      <c r="F33" s="12"/>
      <c r="G33" s="12"/>
      <c r="H33" s="12"/>
      <c r="I33" s="12"/>
      <c r="J33" s="12"/>
      <c r="K33" s="12"/>
    </row>
    <row r="34" spans="1:13" ht="19.5" customHeight="1">
      <c r="A34" s="12"/>
      <c r="B34" s="12"/>
      <c r="C34" s="12"/>
      <c r="D34" s="12"/>
      <c r="E34" s="12"/>
      <c r="F34" s="12"/>
      <c r="G34" s="12"/>
      <c r="H34" s="12"/>
      <c r="I34" s="12"/>
      <c r="J34" s="12"/>
      <c r="K34" s="12"/>
      <c r="M34" s="97"/>
    </row>
    <row r="35" spans="1:13">
      <c r="A35" s="12"/>
      <c r="B35" s="12"/>
      <c r="C35" s="12"/>
      <c r="D35" s="12"/>
      <c r="E35" s="12"/>
      <c r="F35" s="12"/>
      <c r="G35" s="12"/>
      <c r="H35" s="12"/>
      <c r="I35" s="12"/>
      <c r="J35" s="12"/>
      <c r="K35" s="12"/>
    </row>
    <row r="36" spans="1:13">
      <c r="A36" s="12"/>
      <c r="B36" s="12"/>
      <c r="C36" s="12"/>
      <c r="D36" s="12"/>
      <c r="E36" s="12"/>
      <c r="F36" s="12"/>
      <c r="G36" s="12"/>
      <c r="H36" s="12"/>
      <c r="I36" s="12"/>
      <c r="J36" s="12"/>
      <c r="K36" s="12"/>
    </row>
    <row r="37" spans="1:13">
      <c r="A37" s="12"/>
      <c r="B37" s="12"/>
      <c r="C37" s="12"/>
      <c r="D37" s="12"/>
      <c r="E37" s="12"/>
      <c r="F37" s="12"/>
      <c r="G37" s="12"/>
      <c r="H37" s="12"/>
      <c r="I37" s="12"/>
      <c r="J37" s="12"/>
      <c r="K37" s="12"/>
    </row>
    <row r="38" spans="1:13">
      <c r="A38" s="12"/>
      <c r="B38" s="12"/>
      <c r="C38" s="12"/>
      <c r="D38" s="12"/>
      <c r="E38" s="12"/>
      <c r="F38" s="12"/>
      <c r="G38" s="12"/>
      <c r="H38" s="12"/>
      <c r="I38" s="12"/>
      <c r="J38" s="12"/>
      <c r="K38" s="12"/>
    </row>
    <row r="39" spans="1:13">
      <c r="A39" s="12"/>
      <c r="B39" s="12"/>
      <c r="C39" s="12"/>
      <c r="D39" s="12"/>
      <c r="E39" s="12"/>
      <c r="F39" s="12"/>
      <c r="G39" s="12"/>
      <c r="H39" s="12"/>
      <c r="I39" s="12"/>
      <c r="J39" s="12"/>
      <c r="K39" s="12"/>
    </row>
    <row r="40" spans="1:13">
      <c r="A40" s="12"/>
      <c r="B40" s="12"/>
      <c r="C40" s="12"/>
      <c r="D40" s="12"/>
      <c r="E40" s="12"/>
      <c r="F40" s="12"/>
      <c r="G40" s="12"/>
      <c r="H40" s="12"/>
      <c r="I40" s="12"/>
      <c r="J40" s="12"/>
      <c r="K40" s="12"/>
    </row>
    <row r="41" spans="1:13">
      <c r="A41" s="12"/>
      <c r="B41" s="12"/>
      <c r="C41" s="12"/>
      <c r="D41" s="12"/>
      <c r="E41" s="12"/>
      <c r="F41" s="12"/>
      <c r="G41" s="12"/>
      <c r="H41" s="12"/>
      <c r="I41" s="12"/>
      <c r="J41" s="12"/>
      <c r="K41" s="12"/>
    </row>
    <row r="42" spans="1:13">
      <c r="A42" s="12"/>
      <c r="B42" s="12"/>
      <c r="C42" s="12"/>
      <c r="D42" s="12"/>
      <c r="E42" s="12"/>
      <c r="F42" s="12"/>
      <c r="G42" s="12"/>
      <c r="H42" s="12"/>
      <c r="I42" s="12"/>
      <c r="J42" s="12"/>
      <c r="K42" s="12"/>
    </row>
    <row r="43" spans="1:13">
      <c r="A43" s="12"/>
      <c r="B43" s="12"/>
      <c r="C43" s="12"/>
      <c r="D43" s="12"/>
      <c r="E43" s="12"/>
      <c r="F43" s="12"/>
      <c r="G43" s="12"/>
      <c r="H43" s="12"/>
      <c r="I43" s="12"/>
      <c r="J43" s="12"/>
      <c r="K43" s="12"/>
    </row>
    <row r="44" spans="1:13">
      <c r="A44" s="12"/>
      <c r="B44" s="12"/>
      <c r="C44" s="12"/>
      <c r="D44" s="12"/>
      <c r="E44" s="12"/>
      <c r="F44" s="12"/>
      <c r="G44" s="12"/>
      <c r="H44" s="12"/>
      <c r="I44" s="12"/>
      <c r="J44" s="12"/>
      <c r="K44" s="12"/>
    </row>
    <row r="45" spans="1:13">
      <c r="A45" s="12"/>
      <c r="B45" s="12"/>
      <c r="C45" s="12"/>
      <c r="D45" s="12"/>
      <c r="E45" s="12"/>
      <c r="F45" s="12"/>
      <c r="G45" s="12"/>
      <c r="H45" s="12"/>
      <c r="I45" s="12"/>
      <c r="J45" s="12"/>
      <c r="K45" s="12"/>
    </row>
    <row r="46" spans="1:13">
      <c r="A46" s="12"/>
      <c r="B46" s="12"/>
      <c r="C46" s="12"/>
      <c r="D46" s="12"/>
      <c r="E46" s="12"/>
      <c r="F46" s="12"/>
      <c r="G46" s="12"/>
      <c r="H46" s="12"/>
      <c r="I46" s="12"/>
      <c r="J46" s="12"/>
      <c r="K46" s="12"/>
    </row>
    <row r="47" spans="1:13">
      <c r="A47" s="12"/>
      <c r="B47" s="12"/>
      <c r="C47" s="12"/>
      <c r="D47" s="12"/>
      <c r="E47" s="12"/>
      <c r="F47" s="12"/>
      <c r="G47" s="12"/>
      <c r="H47" s="12"/>
      <c r="I47" s="12"/>
      <c r="J47" s="12"/>
      <c r="K47" s="12"/>
    </row>
    <row r="48" spans="1:13">
      <c r="A48" s="12"/>
      <c r="B48" s="12"/>
      <c r="C48" s="12"/>
      <c r="D48" s="12"/>
      <c r="E48" s="12"/>
      <c r="F48" s="12"/>
      <c r="G48" s="12"/>
      <c r="H48" s="12"/>
      <c r="I48" s="12"/>
      <c r="J48" s="12"/>
      <c r="K48" s="12"/>
    </row>
    <row r="49" spans="1:13" ht="14.45" customHeight="1">
      <c r="A49" s="12"/>
      <c r="B49" s="233"/>
      <c r="C49" s="104"/>
      <c r="D49" s="104"/>
      <c r="E49" s="104"/>
      <c r="F49" s="104"/>
      <c r="G49" s="104"/>
      <c r="H49" s="104"/>
      <c r="I49" s="104"/>
      <c r="J49" s="104"/>
      <c r="K49" s="104"/>
    </row>
    <row r="50" spans="1:13">
      <c r="A50" s="12"/>
      <c r="B50" s="104"/>
      <c r="C50" s="104"/>
      <c r="D50" s="104"/>
      <c r="E50" s="104"/>
      <c r="F50" s="104"/>
      <c r="G50" s="104"/>
      <c r="H50" s="104"/>
      <c r="I50" s="104"/>
      <c r="J50" s="104"/>
      <c r="K50" s="104"/>
    </row>
    <row r="51" spans="1:13">
      <c r="A51" s="12"/>
      <c r="B51" s="104"/>
      <c r="C51" s="104"/>
      <c r="D51" s="104"/>
      <c r="E51" s="104"/>
      <c r="F51" s="104"/>
      <c r="G51" s="104"/>
      <c r="H51" s="104"/>
      <c r="I51" s="104"/>
      <c r="J51" s="104"/>
      <c r="K51" s="104"/>
    </row>
    <row r="52" spans="1:13">
      <c r="A52" s="12"/>
      <c r="B52" s="104"/>
      <c r="C52" s="104"/>
      <c r="D52" s="104"/>
      <c r="E52" s="104"/>
      <c r="F52" s="104"/>
      <c r="G52" s="104"/>
      <c r="H52" s="104"/>
      <c r="I52" s="104"/>
      <c r="J52" s="104"/>
      <c r="K52" s="104"/>
    </row>
    <row r="53" spans="1:13">
      <c r="A53" s="12"/>
      <c r="B53" s="104"/>
      <c r="C53" s="104"/>
      <c r="D53" s="104"/>
      <c r="E53" s="104"/>
      <c r="F53" s="104"/>
      <c r="G53" s="104"/>
      <c r="H53" s="104"/>
      <c r="I53" s="104"/>
      <c r="J53" s="104"/>
      <c r="K53" s="104"/>
    </row>
    <row r="54" spans="1:13" ht="15.6" customHeight="1">
      <c r="A54" s="12"/>
      <c r="B54" s="104"/>
      <c r="C54" s="104"/>
      <c r="D54" s="104"/>
      <c r="E54" s="104"/>
      <c r="F54" s="104"/>
      <c r="G54" s="104"/>
      <c r="H54" s="104"/>
      <c r="I54" s="104"/>
      <c r="J54" s="104"/>
      <c r="K54" s="104"/>
      <c r="M54" s="41"/>
    </row>
    <row r="55" spans="1:13">
      <c r="A55" s="12"/>
      <c r="B55" s="104"/>
      <c r="C55" s="104"/>
      <c r="D55" s="104"/>
      <c r="E55" s="104"/>
      <c r="F55" s="104"/>
      <c r="G55" s="104"/>
      <c r="H55" s="104"/>
      <c r="I55" s="104"/>
      <c r="J55" s="104"/>
      <c r="K55" s="104"/>
    </row>
    <row r="56" spans="1:13">
      <c r="A56" s="12"/>
      <c r="B56" s="104"/>
      <c r="C56" s="104"/>
      <c r="D56" s="104"/>
      <c r="E56" s="104"/>
      <c r="F56" s="104"/>
      <c r="G56" s="104"/>
      <c r="H56" s="104"/>
      <c r="I56" s="104"/>
      <c r="J56" s="104"/>
      <c r="K56" s="104"/>
    </row>
  </sheetData>
  <sheetProtection sheet="1" objects="1" scenarios="1" formatColumns="0" formatRows="0"/>
  <mergeCells count="10">
    <mergeCell ref="B2:K2"/>
    <mergeCell ref="E23:K31"/>
    <mergeCell ref="E4:K6"/>
    <mergeCell ref="B15:D22"/>
    <mergeCell ref="B7:D14"/>
    <mergeCell ref="B49:K56"/>
    <mergeCell ref="E7:K14"/>
    <mergeCell ref="B23:D31"/>
    <mergeCell ref="B4:D6"/>
    <mergeCell ref="E15:K22"/>
  </mergeCells>
  <pageMargins left="0.25" right="0.25"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P56"/>
  <sheetViews>
    <sheetView showGridLines="0" view="pageBreakPreview" topLeftCell="A37" zoomScaleNormal="100" zoomScaleSheetLayoutView="100" workbookViewId="0">
      <selection activeCell="W52" sqref="W52"/>
    </sheetView>
  </sheetViews>
  <sheetFormatPr defaultColWidth="8.85546875" defaultRowHeight="15"/>
  <cols>
    <col min="1" max="1" width="1.42578125" customWidth="1"/>
    <col min="2" max="2" width="7" customWidth="1"/>
    <col min="3" max="3" width="8.140625" customWidth="1"/>
    <col min="4" max="4" width="3.85546875" customWidth="1"/>
    <col min="6" max="6" width="10.28515625" customWidth="1"/>
    <col min="9" max="9" width="4.140625" customWidth="1"/>
    <col min="10" max="10" width="4.28515625" customWidth="1"/>
    <col min="11" max="11" width="4" customWidth="1"/>
    <col min="16" max="16" width="57" customWidth="1"/>
  </cols>
  <sheetData>
    <row r="1" spans="1:16" ht="19.5" customHeight="1">
      <c r="A1" s="12"/>
      <c r="B1" s="12"/>
      <c r="C1" s="12"/>
      <c r="D1" s="12"/>
      <c r="E1" s="12"/>
      <c r="F1" s="12"/>
      <c r="G1" s="12"/>
      <c r="H1" s="12"/>
      <c r="I1" s="12"/>
      <c r="J1" s="12"/>
      <c r="K1" s="12"/>
      <c r="L1" s="12"/>
      <c r="M1" s="12"/>
      <c r="N1" s="12"/>
      <c r="O1" s="12"/>
      <c r="P1" s="12"/>
    </row>
    <row r="2" spans="1:16" ht="17.100000000000001" customHeight="1">
      <c r="A2" s="12"/>
      <c r="B2" s="298" t="s">
        <v>584</v>
      </c>
      <c r="C2" s="104"/>
      <c r="D2" s="104"/>
      <c r="E2" s="104"/>
      <c r="F2" s="104"/>
      <c r="G2" s="104"/>
      <c r="H2" s="104"/>
      <c r="I2" s="104"/>
      <c r="J2" s="104"/>
      <c r="K2" s="104"/>
      <c r="L2" s="104"/>
      <c r="M2" s="104"/>
      <c r="N2" s="104"/>
      <c r="O2" s="104"/>
      <c r="P2" s="104"/>
    </row>
    <row r="3" spans="1:16" ht="17.100000000000001" customHeight="1">
      <c r="A3" s="12"/>
      <c r="B3" s="15"/>
      <c r="C3" s="15"/>
      <c r="D3" s="15"/>
      <c r="E3" s="15"/>
      <c r="F3" s="15"/>
      <c r="G3" s="15"/>
      <c r="H3" s="15"/>
      <c r="I3" s="15"/>
      <c r="J3" s="15"/>
      <c r="K3" s="15"/>
      <c r="L3" s="15"/>
      <c r="M3" s="15"/>
      <c r="N3" s="15"/>
      <c r="O3" s="15"/>
      <c r="P3" s="15"/>
    </row>
    <row r="4" spans="1:16" ht="15" customHeight="1">
      <c r="A4" s="12"/>
      <c r="B4" s="313" t="s">
        <v>585</v>
      </c>
      <c r="C4" s="107"/>
      <c r="D4" s="107"/>
      <c r="E4" s="107"/>
      <c r="F4" s="107"/>
      <c r="G4" s="107"/>
      <c r="H4" s="107"/>
      <c r="I4" s="107"/>
      <c r="J4" s="107"/>
      <c r="K4" s="107"/>
      <c r="L4" s="107"/>
      <c r="M4" s="107"/>
      <c r="N4" s="107"/>
      <c r="O4" s="107"/>
      <c r="P4" s="107"/>
    </row>
    <row r="5" spans="1:16" ht="17.100000000000001" customHeight="1">
      <c r="A5" s="12"/>
      <c r="B5" s="109"/>
      <c r="C5" s="110"/>
      <c r="D5" s="110"/>
      <c r="E5" s="110"/>
      <c r="F5" s="110"/>
      <c r="G5" s="110"/>
      <c r="H5" s="110"/>
      <c r="I5" s="110"/>
      <c r="J5" s="110"/>
      <c r="K5" s="110"/>
      <c r="L5" s="110"/>
      <c r="M5" s="110"/>
      <c r="N5" s="110"/>
      <c r="O5" s="110"/>
      <c r="P5" s="110"/>
    </row>
    <row r="6" spans="1:16" ht="17.100000000000001" customHeight="1">
      <c r="A6" s="12"/>
      <c r="B6" s="115"/>
      <c r="C6" s="309"/>
      <c r="D6" s="110"/>
      <c r="E6" s="110"/>
      <c r="F6" s="110"/>
      <c r="G6" s="110"/>
      <c r="H6" s="110"/>
      <c r="I6" s="110"/>
      <c r="J6" s="110"/>
      <c r="K6" s="110"/>
      <c r="L6" s="110"/>
      <c r="M6" s="110"/>
      <c r="N6" s="110"/>
      <c r="O6" s="110"/>
      <c r="P6" s="110"/>
    </row>
    <row r="7" spans="1:16" ht="14.45" customHeight="1">
      <c r="A7" s="12"/>
      <c r="B7" s="175"/>
      <c r="C7" s="310" t="s">
        <v>586</v>
      </c>
      <c r="D7" s="108"/>
      <c r="E7" s="311" t="s">
        <v>587</v>
      </c>
      <c r="F7" s="310" t="s">
        <v>588</v>
      </c>
      <c r="G7" s="312" t="s">
        <v>589</v>
      </c>
      <c r="H7" s="107"/>
      <c r="I7" s="107"/>
      <c r="J7" s="107"/>
      <c r="K7" s="108"/>
      <c r="L7" s="310" t="s">
        <v>590</v>
      </c>
      <c r="M7" s="107"/>
      <c r="N7" s="107"/>
      <c r="O7" s="107"/>
      <c r="P7" s="108"/>
    </row>
    <row r="8" spans="1:16" ht="38.25" customHeight="1">
      <c r="A8" s="12"/>
      <c r="B8" s="109"/>
      <c r="C8" s="109"/>
      <c r="D8" s="111"/>
      <c r="E8" s="113"/>
      <c r="F8" s="113"/>
      <c r="G8" s="109"/>
      <c r="H8" s="110"/>
      <c r="I8" s="110"/>
      <c r="J8" s="110"/>
      <c r="K8" s="111"/>
      <c r="L8" s="109"/>
      <c r="M8" s="110"/>
      <c r="N8" s="110"/>
      <c r="O8" s="110"/>
      <c r="P8" s="111"/>
    </row>
    <row r="9" spans="1:16" ht="17.100000000000001" customHeight="1">
      <c r="A9" s="12"/>
      <c r="B9" s="114">
        <v>1</v>
      </c>
      <c r="C9" s="112" t="s">
        <v>591</v>
      </c>
      <c r="D9" s="108"/>
      <c r="E9" s="319" t="s">
        <v>592</v>
      </c>
      <c r="F9" s="319" t="s">
        <v>82</v>
      </c>
      <c r="G9" s="329" t="s">
        <v>593</v>
      </c>
      <c r="H9" s="107"/>
      <c r="I9" s="107"/>
      <c r="J9" s="107"/>
      <c r="K9" s="108"/>
      <c r="L9" s="112" t="s">
        <v>594</v>
      </c>
      <c r="M9" s="107"/>
      <c r="N9" s="107"/>
      <c r="O9" s="107"/>
      <c r="P9" s="108"/>
    </row>
    <row r="10" spans="1:16" ht="17.100000000000001" customHeight="1">
      <c r="A10" s="12"/>
      <c r="B10" s="301"/>
      <c r="C10" s="175"/>
      <c r="D10" s="167"/>
      <c r="E10" s="301"/>
      <c r="F10" s="301"/>
      <c r="G10" s="175"/>
      <c r="H10" s="104"/>
      <c r="I10" s="104"/>
      <c r="J10" s="104"/>
      <c r="K10" s="167"/>
      <c r="L10" s="175"/>
      <c r="M10" s="104"/>
      <c r="N10" s="104"/>
      <c r="O10" s="104"/>
      <c r="P10" s="167"/>
    </row>
    <row r="11" spans="1:16" ht="17.100000000000001" customHeight="1">
      <c r="A11" s="12"/>
      <c r="B11" s="301"/>
      <c r="C11" s="175"/>
      <c r="D11" s="167"/>
      <c r="E11" s="301"/>
      <c r="F11" s="301"/>
      <c r="G11" s="175"/>
      <c r="H11" s="104"/>
      <c r="I11" s="104"/>
      <c r="J11" s="104"/>
      <c r="K11" s="167"/>
      <c r="L11" s="175"/>
      <c r="M11" s="104"/>
      <c r="N11" s="104"/>
      <c r="O11" s="104"/>
      <c r="P11" s="167"/>
    </row>
    <row r="12" spans="1:16" ht="44.25" customHeight="1">
      <c r="A12" s="12"/>
      <c r="B12" s="113"/>
      <c r="C12" s="109"/>
      <c r="D12" s="111"/>
      <c r="E12" s="320"/>
      <c r="F12" s="113"/>
      <c r="G12" s="109"/>
      <c r="H12" s="110"/>
      <c r="I12" s="110"/>
      <c r="J12" s="110"/>
      <c r="K12" s="111"/>
      <c r="L12" s="109"/>
      <c r="M12" s="110"/>
      <c r="N12" s="110"/>
      <c r="O12" s="110"/>
      <c r="P12" s="111"/>
    </row>
    <row r="13" spans="1:16" ht="17.100000000000001" customHeight="1">
      <c r="A13" s="12"/>
      <c r="B13" s="114">
        <v>2</v>
      </c>
      <c r="C13" s="112"/>
      <c r="D13" s="108"/>
      <c r="E13" s="145" t="s">
        <v>592</v>
      </c>
      <c r="F13" s="112" t="s">
        <v>82</v>
      </c>
      <c r="G13" s="112" t="s">
        <v>595</v>
      </c>
      <c r="H13" s="107"/>
      <c r="I13" s="107"/>
      <c r="J13" s="107"/>
      <c r="K13" s="108"/>
      <c r="L13" s="112" t="s">
        <v>596</v>
      </c>
      <c r="M13" s="107"/>
      <c r="N13" s="107"/>
      <c r="O13" s="107"/>
      <c r="P13" s="108"/>
    </row>
    <row r="14" spans="1:16" ht="17.100000000000001" customHeight="1">
      <c r="A14" s="12"/>
      <c r="B14" s="301"/>
      <c r="C14" s="175"/>
      <c r="D14" s="167"/>
      <c r="E14" s="301"/>
      <c r="F14" s="301"/>
      <c r="G14" s="175"/>
      <c r="H14" s="104"/>
      <c r="I14" s="104"/>
      <c r="J14" s="104"/>
      <c r="K14" s="167"/>
      <c r="L14" s="175"/>
      <c r="M14" s="104"/>
      <c r="N14" s="104"/>
      <c r="O14" s="104"/>
      <c r="P14" s="167"/>
    </row>
    <row r="15" spans="1:16" ht="17.100000000000001" customHeight="1">
      <c r="A15" s="12"/>
      <c r="B15" s="301"/>
      <c r="C15" s="175"/>
      <c r="D15" s="167"/>
      <c r="E15" s="301"/>
      <c r="F15" s="301"/>
      <c r="G15" s="175"/>
      <c r="H15" s="104"/>
      <c r="I15" s="104"/>
      <c r="J15" s="104"/>
      <c r="K15" s="167"/>
      <c r="L15" s="175"/>
      <c r="M15" s="104"/>
      <c r="N15" s="104"/>
      <c r="O15" s="104"/>
      <c r="P15" s="167"/>
    </row>
    <row r="16" spans="1:16" ht="17.100000000000001" customHeight="1">
      <c r="A16" s="12"/>
      <c r="B16" s="114">
        <v>3</v>
      </c>
      <c r="C16" s="112"/>
      <c r="D16" s="108"/>
      <c r="E16" s="112" t="s">
        <v>592</v>
      </c>
      <c r="F16" s="115" t="s">
        <v>82</v>
      </c>
      <c r="G16" s="112" t="s">
        <v>597</v>
      </c>
      <c r="H16" s="107"/>
      <c r="I16" s="107"/>
      <c r="J16" s="107"/>
      <c r="K16" s="108"/>
      <c r="L16" s="112" t="s">
        <v>598</v>
      </c>
      <c r="M16" s="107"/>
      <c r="N16" s="107"/>
      <c r="O16" s="107"/>
      <c r="P16" s="108"/>
    </row>
    <row r="17" spans="1:16" ht="17.100000000000001" customHeight="1">
      <c r="A17" s="12"/>
      <c r="B17" s="301"/>
      <c r="C17" s="175"/>
      <c r="D17" s="167"/>
      <c r="E17" s="301"/>
      <c r="F17" s="175"/>
      <c r="G17" s="175"/>
      <c r="H17" s="104"/>
      <c r="I17" s="104"/>
      <c r="J17" s="104"/>
      <c r="K17" s="167"/>
      <c r="L17" s="175"/>
      <c r="M17" s="104"/>
      <c r="N17" s="104"/>
      <c r="O17" s="104"/>
      <c r="P17" s="167"/>
    </row>
    <row r="18" spans="1:16" ht="17.100000000000001" customHeight="1">
      <c r="A18" s="12"/>
      <c r="B18" s="301"/>
      <c r="C18" s="175"/>
      <c r="D18" s="167"/>
      <c r="E18" s="301"/>
      <c r="F18" s="175"/>
      <c r="G18" s="175"/>
      <c r="H18" s="104"/>
      <c r="I18" s="104"/>
      <c r="J18" s="104"/>
      <c r="K18" s="167"/>
      <c r="L18" s="175"/>
      <c r="M18" s="104"/>
      <c r="N18" s="104"/>
      <c r="O18" s="104"/>
      <c r="P18" s="167"/>
    </row>
    <row r="19" spans="1:16" ht="17.100000000000001" customHeight="1">
      <c r="A19" s="12"/>
      <c r="B19" s="114">
        <v>4</v>
      </c>
      <c r="C19" s="112"/>
      <c r="D19" s="108"/>
      <c r="E19" s="112" t="s">
        <v>592</v>
      </c>
      <c r="F19" s="115" t="s">
        <v>82</v>
      </c>
      <c r="G19" s="112" t="s">
        <v>599</v>
      </c>
      <c r="H19" s="107"/>
      <c r="I19" s="107"/>
      <c r="J19" s="107"/>
      <c r="K19" s="108"/>
      <c r="L19" s="112" t="s">
        <v>600</v>
      </c>
      <c r="M19" s="107"/>
      <c r="N19" s="107"/>
      <c r="O19" s="107"/>
      <c r="P19" s="108"/>
    </row>
    <row r="20" spans="1:16" ht="17.100000000000001" customHeight="1">
      <c r="A20" s="12"/>
      <c r="B20" s="301"/>
      <c r="C20" s="175"/>
      <c r="D20" s="167"/>
      <c r="E20" s="301"/>
      <c r="F20" s="175"/>
      <c r="G20" s="175"/>
      <c r="H20" s="104"/>
      <c r="I20" s="104"/>
      <c r="J20" s="104"/>
      <c r="K20" s="167"/>
      <c r="L20" s="175"/>
      <c r="M20" s="104"/>
      <c r="N20" s="104"/>
      <c r="O20" s="104"/>
      <c r="P20" s="167"/>
    </row>
    <row r="21" spans="1:16" ht="17.100000000000001" customHeight="1">
      <c r="A21" s="12"/>
      <c r="B21" s="301"/>
      <c r="C21" s="175"/>
      <c r="D21" s="167"/>
      <c r="E21" s="301"/>
      <c r="F21" s="175"/>
      <c r="G21" s="175"/>
      <c r="H21" s="104"/>
      <c r="I21" s="104"/>
      <c r="J21" s="104"/>
      <c r="K21" s="167"/>
      <c r="L21" s="175"/>
      <c r="M21" s="104"/>
      <c r="N21" s="104"/>
      <c r="O21" s="104"/>
      <c r="P21" s="167"/>
    </row>
    <row r="22" spans="1:16" ht="17.100000000000001" customHeight="1">
      <c r="A22" s="12"/>
      <c r="B22" s="113"/>
      <c r="C22" s="109"/>
      <c r="D22" s="111"/>
      <c r="E22" s="113"/>
      <c r="F22" s="109"/>
      <c r="G22" s="109"/>
      <c r="H22" s="110"/>
      <c r="I22" s="110"/>
      <c r="J22" s="110"/>
      <c r="K22" s="111"/>
      <c r="L22" s="109"/>
      <c r="M22" s="110"/>
      <c r="N22" s="110"/>
      <c r="O22" s="110"/>
      <c r="P22" s="111"/>
    </row>
    <row r="23" spans="1:16" ht="17.100000000000001" customHeight="1">
      <c r="A23" s="12"/>
      <c r="B23" s="114">
        <v>5</v>
      </c>
      <c r="C23" s="112"/>
      <c r="D23" s="108"/>
      <c r="E23" s="112" t="s">
        <v>592</v>
      </c>
      <c r="F23" s="115" t="s">
        <v>82</v>
      </c>
      <c r="G23" s="112" t="s">
        <v>601</v>
      </c>
      <c r="H23" s="107"/>
      <c r="I23" s="107"/>
      <c r="J23" s="107"/>
      <c r="K23" s="108"/>
      <c r="L23" s="112" t="s">
        <v>602</v>
      </c>
      <c r="M23" s="107"/>
      <c r="N23" s="107"/>
      <c r="O23" s="107"/>
      <c r="P23" s="108"/>
    </row>
    <row r="24" spans="1:16" ht="17.100000000000001" customHeight="1">
      <c r="A24" s="12"/>
      <c r="B24" s="301"/>
      <c r="C24" s="175"/>
      <c r="D24" s="167"/>
      <c r="E24" s="301"/>
      <c r="F24" s="175"/>
      <c r="G24" s="175"/>
      <c r="H24" s="104"/>
      <c r="I24" s="104"/>
      <c r="J24" s="104"/>
      <c r="K24" s="167"/>
      <c r="L24" s="175"/>
      <c r="M24" s="104"/>
      <c r="N24" s="104"/>
      <c r="O24" s="104"/>
      <c r="P24" s="167"/>
    </row>
    <row r="25" spans="1:16">
      <c r="A25" s="12"/>
      <c r="B25" s="301"/>
      <c r="C25" s="175"/>
      <c r="D25" s="167"/>
      <c r="E25" s="301"/>
      <c r="F25" s="175"/>
      <c r="G25" s="175"/>
      <c r="H25" s="104"/>
      <c r="I25" s="104"/>
      <c r="J25" s="104"/>
      <c r="K25" s="167"/>
      <c r="L25" s="175"/>
      <c r="M25" s="104"/>
      <c r="N25" s="104"/>
      <c r="O25" s="104"/>
      <c r="P25" s="167"/>
    </row>
    <row r="26" spans="1:16">
      <c r="A26" s="12"/>
      <c r="B26" s="114">
        <v>6</v>
      </c>
      <c r="C26" s="112"/>
      <c r="D26" s="108"/>
      <c r="E26" s="112" t="s">
        <v>603</v>
      </c>
      <c r="F26" s="115" t="s">
        <v>82</v>
      </c>
      <c r="G26" s="324" t="s">
        <v>604</v>
      </c>
      <c r="H26" s="107"/>
      <c r="I26" s="107"/>
      <c r="J26" s="107"/>
      <c r="K26" s="108"/>
      <c r="L26" s="112" t="s">
        <v>605</v>
      </c>
      <c r="M26" s="107"/>
      <c r="N26" s="107"/>
      <c r="O26" s="107"/>
      <c r="P26" s="108"/>
    </row>
    <row r="27" spans="1:16">
      <c r="A27" s="12"/>
      <c r="B27" s="301"/>
      <c r="C27" s="175"/>
      <c r="D27" s="167"/>
      <c r="E27" s="301"/>
      <c r="F27" s="175"/>
      <c r="G27" s="175"/>
      <c r="H27" s="104"/>
      <c r="I27" s="104"/>
      <c r="J27" s="104"/>
      <c r="K27" s="167"/>
      <c r="L27" s="175"/>
      <c r="M27" s="104"/>
      <c r="N27" s="104"/>
      <c r="O27" s="104"/>
      <c r="P27" s="167"/>
    </row>
    <row r="28" spans="1:16">
      <c r="A28" s="12"/>
      <c r="B28" s="301"/>
      <c r="C28" s="175"/>
      <c r="D28" s="167"/>
      <c r="E28" s="301"/>
      <c r="F28" s="175"/>
      <c r="G28" s="175"/>
      <c r="H28" s="104"/>
      <c r="I28" s="104"/>
      <c r="J28" s="104"/>
      <c r="K28" s="167"/>
      <c r="L28" s="175"/>
      <c r="M28" s="104"/>
      <c r="N28" s="104"/>
      <c r="O28" s="104"/>
      <c r="P28" s="167"/>
    </row>
    <row r="29" spans="1:16" ht="235.5" customHeight="1">
      <c r="A29" s="12"/>
      <c r="B29" s="113"/>
      <c r="C29" s="109"/>
      <c r="D29" s="111"/>
      <c r="E29" s="113"/>
      <c r="F29" s="109"/>
      <c r="G29" s="109"/>
      <c r="H29" s="110"/>
      <c r="I29" s="110"/>
      <c r="J29" s="110"/>
      <c r="K29" s="111"/>
      <c r="L29" s="109"/>
      <c r="M29" s="110"/>
      <c r="N29" s="110"/>
      <c r="O29" s="110"/>
      <c r="P29" s="111"/>
    </row>
    <row r="30" spans="1:16">
      <c r="A30" s="12"/>
      <c r="B30" s="114">
        <v>7</v>
      </c>
      <c r="C30" s="112"/>
      <c r="D30" s="108"/>
      <c r="E30" s="112" t="s">
        <v>592</v>
      </c>
      <c r="F30" s="115" t="s">
        <v>82</v>
      </c>
      <c r="G30" s="112" t="s">
        <v>606</v>
      </c>
      <c r="H30" s="107"/>
      <c r="I30" s="107"/>
      <c r="J30" s="107"/>
      <c r="K30" s="108"/>
      <c r="L30" s="112" t="s">
        <v>607</v>
      </c>
      <c r="M30" s="107"/>
      <c r="N30" s="107"/>
      <c r="O30" s="107"/>
      <c r="P30" s="108"/>
    </row>
    <row r="31" spans="1:16">
      <c r="A31" s="12"/>
      <c r="B31" s="301"/>
      <c r="C31" s="175"/>
      <c r="D31" s="167"/>
      <c r="E31" s="301"/>
      <c r="F31" s="175"/>
      <c r="G31" s="175"/>
      <c r="H31" s="104"/>
      <c r="I31" s="104"/>
      <c r="J31" s="104"/>
      <c r="K31" s="167"/>
      <c r="L31" s="175"/>
      <c r="M31" s="104"/>
      <c r="N31" s="104"/>
      <c r="O31" s="104"/>
      <c r="P31" s="167"/>
    </row>
    <row r="32" spans="1:16">
      <c r="A32" s="12"/>
      <c r="B32" s="114">
        <v>8</v>
      </c>
      <c r="C32" s="112"/>
      <c r="D32" s="108"/>
      <c r="E32" s="112" t="s">
        <v>603</v>
      </c>
      <c r="F32" s="115" t="s">
        <v>82</v>
      </c>
      <c r="G32" s="300" t="s">
        <v>608</v>
      </c>
      <c r="H32" s="302"/>
      <c r="I32" s="302"/>
      <c r="J32" s="302"/>
      <c r="K32" s="303"/>
      <c r="L32" s="300" t="s">
        <v>609</v>
      </c>
      <c r="M32" s="302"/>
      <c r="N32" s="302"/>
      <c r="O32" s="302"/>
      <c r="P32" s="303"/>
    </row>
    <row r="33" spans="1:16">
      <c r="A33" s="12"/>
      <c r="B33" s="301"/>
      <c r="C33" s="175"/>
      <c r="D33" s="167"/>
      <c r="E33" s="301"/>
      <c r="F33" s="175"/>
      <c r="G33" s="304"/>
      <c r="H33" s="123"/>
      <c r="I33" s="123"/>
      <c r="J33" s="123"/>
      <c r="K33" s="305"/>
      <c r="L33" s="304"/>
      <c r="M33" s="123"/>
      <c r="N33" s="123"/>
      <c r="O33" s="123"/>
      <c r="P33" s="305"/>
    </row>
    <row r="34" spans="1:16">
      <c r="A34" s="12"/>
      <c r="B34" s="301"/>
      <c r="C34" s="175"/>
      <c r="D34" s="167"/>
      <c r="E34" s="301"/>
      <c r="F34" s="175"/>
      <c r="G34" s="304"/>
      <c r="H34" s="123"/>
      <c r="I34" s="123"/>
      <c r="J34" s="123"/>
      <c r="K34" s="305"/>
      <c r="L34" s="304"/>
      <c r="M34" s="123"/>
      <c r="N34" s="123"/>
      <c r="O34" s="123"/>
      <c r="P34" s="305"/>
    </row>
    <row r="35" spans="1:16">
      <c r="A35" s="12"/>
      <c r="B35" s="301"/>
      <c r="C35" s="175"/>
      <c r="D35" s="167"/>
      <c r="E35" s="301"/>
      <c r="F35" s="175"/>
      <c r="G35" s="306"/>
      <c r="H35" s="307"/>
      <c r="I35" s="307"/>
      <c r="J35" s="307"/>
      <c r="K35" s="308"/>
      <c r="L35" s="306"/>
      <c r="M35" s="307"/>
      <c r="N35" s="307"/>
      <c r="O35" s="307"/>
      <c r="P35" s="308"/>
    </row>
    <row r="36" spans="1:16" s="3" customFormat="1" ht="114.75" customHeight="1">
      <c r="A36" s="85"/>
      <c r="B36" s="101">
        <v>9</v>
      </c>
      <c r="C36" s="314"/>
      <c r="D36" s="315"/>
      <c r="E36" s="102" t="s">
        <v>603</v>
      </c>
      <c r="F36" s="102" t="s">
        <v>82</v>
      </c>
      <c r="G36" s="316" t="s">
        <v>610</v>
      </c>
      <c r="H36" s="317"/>
      <c r="I36" s="317"/>
      <c r="J36" s="317"/>
      <c r="K36" s="318"/>
      <c r="L36" s="327" t="s">
        <v>611</v>
      </c>
      <c r="M36" s="328"/>
      <c r="N36" s="328"/>
      <c r="O36" s="328"/>
      <c r="P36" s="247"/>
    </row>
    <row r="37" spans="1:16">
      <c r="A37" s="12"/>
      <c r="B37" s="325"/>
      <c r="C37" s="326"/>
      <c r="D37" s="326"/>
      <c r="E37" s="326"/>
      <c r="F37" s="326"/>
      <c r="G37" s="326"/>
      <c r="H37" s="326"/>
      <c r="I37" s="326"/>
      <c r="J37" s="326"/>
      <c r="K37" s="326"/>
      <c r="L37" s="326"/>
      <c r="M37" s="326"/>
      <c r="N37" s="326"/>
      <c r="O37" s="326"/>
      <c r="P37" s="326"/>
    </row>
    <row r="38" spans="1:16" ht="15" customHeight="1">
      <c r="A38" s="12"/>
      <c r="B38" s="321" t="s">
        <v>612</v>
      </c>
      <c r="C38" s="322"/>
      <c r="D38" s="322"/>
      <c r="E38" s="322"/>
      <c r="F38" s="322"/>
      <c r="G38" s="322"/>
      <c r="H38" s="322"/>
      <c r="I38" s="322"/>
      <c r="J38" s="322"/>
      <c r="K38" s="322"/>
      <c r="L38" s="322"/>
      <c r="M38" s="322"/>
      <c r="N38" s="322"/>
      <c r="O38" s="322"/>
      <c r="P38" s="323"/>
    </row>
    <row r="39" spans="1:16" ht="14.45" customHeight="1">
      <c r="A39" s="12"/>
      <c r="B39" s="297" t="s">
        <v>613</v>
      </c>
      <c r="C39" s="297" t="s">
        <v>614</v>
      </c>
      <c r="D39" s="297" t="s">
        <v>615</v>
      </c>
      <c r="E39" s="107"/>
      <c r="F39" s="107"/>
      <c r="G39" s="107"/>
      <c r="H39" s="107"/>
      <c r="I39" s="107"/>
      <c r="J39" s="107"/>
      <c r="K39" s="107"/>
      <c r="L39" s="107"/>
      <c r="M39" s="107"/>
      <c r="N39" s="107"/>
      <c r="O39" s="107"/>
      <c r="P39" s="108"/>
    </row>
    <row r="40" spans="1:16" ht="17.100000000000001" customHeight="1">
      <c r="A40" s="12"/>
      <c r="B40" s="113"/>
      <c r="C40" s="113"/>
      <c r="D40" s="109"/>
      <c r="E40" s="110"/>
      <c r="F40" s="110"/>
      <c r="G40" s="110"/>
      <c r="H40" s="110"/>
      <c r="I40" s="110"/>
      <c r="J40" s="110"/>
      <c r="K40" s="110"/>
      <c r="L40" s="110"/>
      <c r="M40" s="110"/>
      <c r="N40" s="110"/>
      <c r="O40" s="110"/>
      <c r="P40" s="111"/>
    </row>
    <row r="41" spans="1:16" ht="17.100000000000001" customHeight="1">
      <c r="A41" s="12"/>
      <c r="B41" s="112" t="s">
        <v>592</v>
      </c>
      <c r="C41" s="112" t="s">
        <v>592</v>
      </c>
      <c r="D41" s="330" t="s">
        <v>616</v>
      </c>
      <c r="E41" s="107"/>
      <c r="F41" s="107"/>
      <c r="G41" s="107"/>
      <c r="H41" s="107"/>
      <c r="I41" s="107"/>
      <c r="J41" s="107"/>
      <c r="K41" s="107"/>
      <c r="L41" s="107"/>
      <c r="M41" s="107"/>
      <c r="N41" s="107"/>
      <c r="O41" s="107"/>
      <c r="P41" s="108"/>
    </row>
    <row r="42" spans="1:16" ht="17.100000000000001" customHeight="1">
      <c r="A42" s="12"/>
      <c r="B42" s="301"/>
      <c r="C42" s="301"/>
      <c r="D42" s="175"/>
      <c r="E42" s="104"/>
      <c r="F42" s="104"/>
      <c r="G42" s="104"/>
      <c r="H42" s="104"/>
      <c r="I42" s="104"/>
      <c r="J42" s="104"/>
      <c r="K42" s="104"/>
      <c r="L42" s="104"/>
      <c r="M42" s="104"/>
      <c r="N42" s="104"/>
      <c r="O42" s="104"/>
      <c r="P42" s="167"/>
    </row>
    <row r="43" spans="1:16" ht="17.100000000000001" customHeight="1">
      <c r="A43" s="12"/>
      <c r="B43" s="113"/>
      <c r="C43" s="113"/>
      <c r="D43" s="109"/>
      <c r="E43" s="110"/>
      <c r="F43" s="110"/>
      <c r="G43" s="110"/>
      <c r="H43" s="110"/>
      <c r="I43" s="110"/>
      <c r="J43" s="110"/>
      <c r="K43" s="110"/>
      <c r="L43" s="110"/>
      <c r="M43" s="110"/>
      <c r="N43" s="110"/>
      <c r="O43" s="110"/>
      <c r="P43" s="111"/>
    </row>
    <row r="44" spans="1:16" ht="17.100000000000001" customHeight="1">
      <c r="A44" s="12"/>
      <c r="B44" s="12"/>
      <c r="C44" s="12"/>
      <c r="D44" s="12"/>
      <c r="E44" s="12"/>
      <c r="F44" s="12"/>
      <c r="G44" s="12"/>
      <c r="H44" s="12"/>
      <c r="I44" s="12"/>
      <c r="J44" s="12"/>
      <c r="K44" s="12"/>
      <c r="L44" s="12"/>
      <c r="M44" s="12"/>
      <c r="N44" s="12"/>
      <c r="O44" s="12"/>
      <c r="P44" s="12"/>
    </row>
    <row r="45" spans="1:16" ht="17.100000000000001" customHeight="1">
      <c r="A45" s="12"/>
      <c r="B45" s="12"/>
      <c r="C45" s="12"/>
      <c r="D45" s="12"/>
      <c r="E45" s="12"/>
      <c r="F45" s="12"/>
      <c r="G45" s="12"/>
      <c r="H45" s="12"/>
      <c r="I45" s="12"/>
      <c r="J45" s="12"/>
      <c r="K45" s="12"/>
      <c r="L45" s="12"/>
      <c r="M45" s="12"/>
      <c r="N45" s="12"/>
      <c r="O45" s="12"/>
      <c r="P45" s="12"/>
    </row>
    <row r="46" spans="1:16" ht="17.100000000000001" customHeight="1">
      <c r="A46" s="12"/>
      <c r="B46" s="12"/>
      <c r="C46" s="12"/>
      <c r="D46" s="12"/>
      <c r="E46" s="12"/>
      <c r="F46" s="12"/>
      <c r="G46" s="12"/>
      <c r="H46" s="12"/>
      <c r="I46" s="12"/>
      <c r="J46" s="12"/>
      <c r="K46" s="12"/>
      <c r="L46" s="12"/>
      <c r="M46" s="12"/>
      <c r="N46" s="12"/>
      <c r="O46" s="8"/>
      <c r="P46" s="12"/>
    </row>
    <row r="47" spans="1:16" ht="17.100000000000001" customHeight="1">
      <c r="A47" s="12"/>
      <c r="B47" s="12"/>
      <c r="C47" s="12"/>
      <c r="D47" s="12"/>
      <c r="E47" s="12"/>
      <c r="F47" s="12"/>
      <c r="G47" s="12"/>
      <c r="H47" s="12"/>
      <c r="I47" s="12"/>
      <c r="J47" s="12"/>
      <c r="K47" s="12"/>
      <c r="L47" s="12"/>
      <c r="M47" s="12"/>
      <c r="N47" s="12"/>
      <c r="O47" s="12"/>
      <c r="P47" s="12"/>
    </row>
    <row r="48" spans="1:16" ht="34.5" customHeight="1">
      <c r="A48" s="12"/>
      <c r="B48" s="12"/>
      <c r="C48" s="12"/>
      <c r="D48" s="12"/>
      <c r="E48" s="12"/>
      <c r="F48" s="12"/>
      <c r="G48" s="12"/>
      <c r="H48" s="12"/>
      <c r="I48" s="12"/>
      <c r="J48" s="12"/>
      <c r="K48" s="12"/>
      <c r="L48" s="12"/>
      <c r="M48" s="12"/>
      <c r="N48" s="12"/>
      <c r="O48" s="12"/>
      <c r="P48" s="12"/>
    </row>
    <row r="49" spans="1:16" ht="15" customHeight="1">
      <c r="A49" s="12"/>
      <c r="B49" s="12"/>
      <c r="C49" s="12"/>
      <c r="D49" s="12"/>
      <c r="E49" s="12"/>
      <c r="F49" s="12"/>
      <c r="G49" s="12"/>
      <c r="H49" s="12"/>
      <c r="I49" s="12"/>
      <c r="J49" s="12"/>
      <c r="K49" s="12"/>
      <c r="L49" s="12"/>
      <c r="M49" s="12"/>
      <c r="N49" s="12"/>
      <c r="O49" s="12"/>
      <c r="P49" s="12"/>
    </row>
    <row r="50" spans="1:16" ht="15" customHeight="1">
      <c r="A50" s="12"/>
      <c r="B50" s="12"/>
      <c r="C50" s="12"/>
      <c r="D50" s="12"/>
      <c r="E50" s="12"/>
      <c r="F50" s="12"/>
      <c r="G50" s="12"/>
      <c r="H50" s="12"/>
      <c r="I50" s="12"/>
      <c r="J50" s="12"/>
      <c r="K50" s="12"/>
      <c r="L50" s="12"/>
      <c r="M50" s="12"/>
      <c r="N50" s="12"/>
      <c r="O50" s="12"/>
      <c r="P50" s="12"/>
    </row>
    <row r="51" spans="1:16" ht="15" customHeight="1">
      <c r="A51" s="12"/>
      <c r="B51" s="12"/>
      <c r="C51" s="12"/>
      <c r="D51" s="12"/>
      <c r="E51" s="12"/>
      <c r="F51" s="12"/>
      <c r="G51" s="12"/>
      <c r="H51" s="12"/>
      <c r="I51" s="12"/>
      <c r="J51" s="12"/>
      <c r="K51" s="12"/>
      <c r="L51" s="12"/>
      <c r="M51" s="12"/>
      <c r="N51" s="12"/>
      <c r="O51" s="12"/>
      <c r="P51" s="12"/>
    </row>
    <row r="52" spans="1:16" ht="15" customHeight="1">
      <c r="A52" s="12"/>
      <c r="B52" s="12"/>
      <c r="C52" s="12"/>
      <c r="D52" s="12"/>
      <c r="E52" s="12"/>
      <c r="F52" s="12"/>
      <c r="G52" s="12"/>
      <c r="H52" s="12"/>
      <c r="I52" s="12"/>
      <c r="J52" s="12"/>
      <c r="K52" s="12"/>
      <c r="L52" s="12"/>
      <c r="M52" s="12"/>
      <c r="N52" s="12"/>
      <c r="O52" s="12"/>
      <c r="P52" s="12"/>
    </row>
    <row r="53" spans="1:16" ht="14.45" customHeight="1">
      <c r="A53" s="12"/>
      <c r="B53" s="233" t="s">
        <v>617</v>
      </c>
      <c r="C53" s="104"/>
      <c r="D53" s="104"/>
      <c r="E53" s="104"/>
      <c r="F53" s="104"/>
      <c r="G53" s="104"/>
      <c r="H53" s="104"/>
      <c r="I53" s="104"/>
      <c r="J53" s="104"/>
      <c r="K53" s="104"/>
      <c r="L53" s="104"/>
      <c r="M53" s="104"/>
      <c r="N53" s="104"/>
      <c r="O53" s="104"/>
      <c r="P53" s="104"/>
    </row>
    <row r="54" spans="1:16">
      <c r="A54" s="12"/>
      <c r="B54" s="104"/>
      <c r="C54" s="104"/>
      <c r="D54" s="104"/>
      <c r="E54" s="104"/>
      <c r="F54" s="104"/>
      <c r="G54" s="104"/>
      <c r="H54" s="104"/>
      <c r="I54" s="104"/>
      <c r="J54" s="104"/>
      <c r="K54" s="104"/>
      <c r="L54" s="104"/>
      <c r="M54" s="104"/>
      <c r="N54" s="104"/>
      <c r="O54" s="104"/>
      <c r="P54" s="104"/>
    </row>
    <row r="55" spans="1:16" ht="17.100000000000001" customHeight="1">
      <c r="A55" s="12"/>
      <c r="B55" s="104"/>
      <c r="C55" s="104"/>
      <c r="D55" s="104"/>
      <c r="E55" s="104"/>
      <c r="F55" s="104"/>
      <c r="G55" s="104"/>
      <c r="H55" s="104"/>
      <c r="I55" s="104"/>
      <c r="J55" s="104"/>
      <c r="K55" s="104"/>
      <c r="L55" s="104"/>
      <c r="M55" s="104"/>
      <c r="N55" s="104"/>
      <c r="O55" s="104"/>
      <c r="P55" s="104"/>
    </row>
    <row r="56" spans="1:16">
      <c r="A56" s="12"/>
      <c r="B56" s="12"/>
      <c r="C56" s="12"/>
      <c r="D56" s="12"/>
      <c r="E56" s="12"/>
      <c r="F56" s="12"/>
      <c r="G56" s="12"/>
      <c r="H56" s="12"/>
      <c r="I56" s="12"/>
      <c r="J56" s="12"/>
      <c r="K56" s="12"/>
      <c r="L56" s="12"/>
      <c r="M56" s="12"/>
      <c r="N56" s="12"/>
      <c r="O56" s="12"/>
      <c r="P56" s="12"/>
    </row>
  </sheetData>
  <sheetProtection sheet="1" objects="1" scenarios="1" formatColumns="0" formatRows="0"/>
  <mergeCells count="69">
    <mergeCell ref="G13:K15"/>
    <mergeCell ref="B41:B43"/>
    <mergeCell ref="B30:B31"/>
    <mergeCell ref="E23:E25"/>
    <mergeCell ref="F9:F12"/>
    <mergeCell ref="B23:B25"/>
    <mergeCell ref="D41:P43"/>
    <mergeCell ref="L13:P15"/>
    <mergeCell ref="C30:D31"/>
    <mergeCell ref="C26:D29"/>
    <mergeCell ref="G16:K18"/>
    <mergeCell ref="F32:F35"/>
    <mergeCell ref="E30:E31"/>
    <mergeCell ref="F26:F29"/>
    <mergeCell ref="E19:E22"/>
    <mergeCell ref="L30:P31"/>
    <mergeCell ref="C41:C43"/>
    <mergeCell ref="B53:P55"/>
    <mergeCell ref="B26:B29"/>
    <mergeCell ref="F30:F31"/>
    <mergeCell ref="L9:P12"/>
    <mergeCell ref="C13:D15"/>
    <mergeCell ref="B39:B40"/>
    <mergeCell ref="C9:D12"/>
    <mergeCell ref="L36:P36"/>
    <mergeCell ref="B13:B15"/>
    <mergeCell ref="L19:P22"/>
    <mergeCell ref="G9:K12"/>
    <mergeCell ref="F13:F15"/>
    <mergeCell ref="B9:B12"/>
    <mergeCell ref="C32:D35"/>
    <mergeCell ref="G19:K22"/>
    <mergeCell ref="E13:E15"/>
    <mergeCell ref="B16:B18"/>
    <mergeCell ref="E9:E12"/>
    <mergeCell ref="C7:D8"/>
    <mergeCell ref="B38:P38"/>
    <mergeCell ref="C23:D25"/>
    <mergeCell ref="L16:P18"/>
    <mergeCell ref="F16:F18"/>
    <mergeCell ref="G26:K29"/>
    <mergeCell ref="F19:F22"/>
    <mergeCell ref="B37:P37"/>
    <mergeCell ref="L23:P25"/>
    <mergeCell ref="G23:K25"/>
    <mergeCell ref="B32:B35"/>
    <mergeCell ref="E32:E35"/>
    <mergeCell ref="C16:D18"/>
    <mergeCell ref="D39:P40"/>
    <mergeCell ref="C36:D36"/>
    <mergeCell ref="G36:K36"/>
    <mergeCell ref="E26:E29"/>
    <mergeCell ref="C39:C40"/>
    <mergeCell ref="B2:P2"/>
    <mergeCell ref="E16:E18"/>
    <mergeCell ref="C19:D22"/>
    <mergeCell ref="L32:P35"/>
    <mergeCell ref="B19:B22"/>
    <mergeCell ref="B6:B8"/>
    <mergeCell ref="C6:P6"/>
    <mergeCell ref="F23:F25"/>
    <mergeCell ref="G32:K35"/>
    <mergeCell ref="L26:P29"/>
    <mergeCell ref="G30:K31"/>
    <mergeCell ref="L7:P8"/>
    <mergeCell ref="E7:E8"/>
    <mergeCell ref="G7:K8"/>
    <mergeCell ref="F7:F8"/>
    <mergeCell ref="B4:P5"/>
  </mergeCells>
  <dataValidations count="3">
    <dataValidation type="list" allowBlank="1" showInputMessage="1" showErrorMessage="1" prompt="Select Rating" sqref="E23:E28 B41:C43 E9:E21 E30:E34" xr:uid="{00000000-0002-0000-0A00-000000000000}">
      <formula1>"Low, Moderate, Substantial, High"</formula1>
    </dataValidation>
    <dataValidation type="list" allowBlank="1" showInputMessage="1" showErrorMessage="1" prompt="Select Response" sqref="F23:F28 F9:F21 F30:F34" xr:uid="{00000000-0002-0000-0A00-000001000000}">
      <formula1>"Yes, No"</formula1>
    </dataValidation>
    <dataValidation type="list" allowBlank="1" showInputMessage="1" showErrorMessage="1" prompt="Select type of risk" sqref="D9:D35 C9:C36" xr:uid="{00000000-0002-0000-0A00-000002000000}">
      <formula1>"Political, Economic, Legal &amp; Regulatory, Environmental, Social, Institutional, Operational &amp; Logistical, Reputational, Partnership &amp; Coordination, Strategic, Safety &amp; Security"</formula1>
    </dataValidation>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K55"/>
  <sheetViews>
    <sheetView showGridLines="0" view="pageBreakPreview" zoomScaleNormal="100" zoomScaleSheetLayoutView="100" workbookViewId="0">
      <selection activeCell="W16" sqref="A1:XFD1048576"/>
    </sheetView>
  </sheetViews>
  <sheetFormatPr defaultColWidth="8.85546875" defaultRowHeight="15"/>
  <cols>
    <col min="1" max="1" width="1.42578125" customWidth="1"/>
  </cols>
  <sheetData>
    <row r="1" spans="1:11">
      <c r="A1" s="12"/>
      <c r="B1" s="12"/>
      <c r="C1" s="12"/>
      <c r="D1" s="12"/>
      <c r="E1" s="12"/>
      <c r="F1" s="12"/>
      <c r="G1" s="12"/>
      <c r="H1" s="12"/>
      <c r="I1" s="12"/>
      <c r="J1" s="12"/>
      <c r="K1" s="12"/>
    </row>
    <row r="2" spans="1:11" ht="15.95" customHeight="1">
      <c r="A2" s="12"/>
      <c r="B2" s="298" t="s">
        <v>618</v>
      </c>
      <c r="C2" s="104"/>
      <c r="D2" s="104"/>
      <c r="E2" s="104"/>
      <c r="F2" s="104"/>
      <c r="G2" s="104"/>
      <c r="H2" s="104"/>
      <c r="I2" s="104"/>
      <c r="J2" s="104"/>
      <c r="K2" s="104"/>
    </row>
    <row r="3" spans="1:11" ht="15.95" customHeight="1">
      <c r="A3" s="12"/>
      <c r="B3" s="15"/>
      <c r="C3" s="15"/>
      <c r="D3" s="15"/>
      <c r="E3" s="15"/>
      <c r="F3" s="15"/>
      <c r="G3" s="15"/>
      <c r="H3" s="15"/>
      <c r="I3" s="15"/>
      <c r="J3" s="15"/>
      <c r="K3" s="15"/>
    </row>
    <row r="4" spans="1:11" ht="15.95" customHeight="1">
      <c r="A4" s="12"/>
      <c r="B4" s="112" t="s">
        <v>619</v>
      </c>
      <c r="C4" s="107"/>
      <c r="D4" s="107"/>
      <c r="E4" s="107"/>
      <c r="F4" s="107"/>
      <c r="G4" s="107"/>
      <c r="H4" s="107"/>
      <c r="I4" s="107"/>
      <c r="J4" s="107"/>
      <c r="K4" s="108"/>
    </row>
    <row r="5" spans="1:11" ht="24.95" customHeight="1">
      <c r="A5" s="12"/>
      <c r="B5" s="109"/>
      <c r="C5" s="110"/>
      <c r="D5" s="110"/>
      <c r="E5" s="110"/>
      <c r="F5" s="110"/>
      <c r="G5" s="110"/>
      <c r="H5" s="110"/>
      <c r="I5" s="110"/>
      <c r="J5" s="110"/>
      <c r="K5" s="111"/>
    </row>
    <row r="6" spans="1:11" ht="21" customHeight="1">
      <c r="A6" s="12"/>
      <c r="B6" s="112" t="s">
        <v>620</v>
      </c>
      <c r="C6" s="116"/>
      <c r="D6" s="116"/>
      <c r="E6" s="116"/>
      <c r="F6" s="116"/>
      <c r="G6" s="116"/>
      <c r="H6" s="116"/>
      <c r="I6" s="116"/>
      <c r="J6" s="116"/>
      <c r="K6" s="118"/>
    </row>
    <row r="7" spans="1:11" ht="14.45" customHeight="1">
      <c r="A7" s="12"/>
      <c r="B7" s="297" t="s">
        <v>621</v>
      </c>
      <c r="C7" s="107"/>
      <c r="D7" s="107"/>
      <c r="E7" s="108"/>
      <c r="F7" s="312" t="s">
        <v>622</v>
      </c>
      <c r="G7" s="107"/>
      <c r="H7" s="107"/>
      <c r="I7" s="107"/>
      <c r="J7" s="107"/>
      <c r="K7" s="108"/>
    </row>
    <row r="8" spans="1:11" ht="17.100000000000001" customHeight="1">
      <c r="A8" s="12"/>
      <c r="B8" s="109"/>
      <c r="C8" s="110"/>
      <c r="D8" s="110"/>
      <c r="E8" s="111"/>
      <c r="F8" s="109"/>
      <c r="G8" s="110"/>
      <c r="H8" s="110"/>
      <c r="I8" s="110"/>
      <c r="J8" s="110"/>
      <c r="K8" s="111"/>
    </row>
    <row r="9" spans="1:11" ht="14.45" customHeight="1">
      <c r="A9" s="12"/>
      <c r="B9" s="331" t="s">
        <v>623</v>
      </c>
      <c r="C9" s="107"/>
      <c r="D9" s="107"/>
      <c r="E9" s="108"/>
      <c r="F9" s="294"/>
      <c r="G9" s="107"/>
      <c r="H9" s="107"/>
      <c r="I9" s="107"/>
      <c r="J9" s="107"/>
      <c r="K9" s="108"/>
    </row>
    <row r="10" spans="1:11" ht="17.100000000000001" customHeight="1">
      <c r="A10" s="12"/>
      <c r="B10" s="109"/>
      <c r="C10" s="110"/>
      <c r="D10" s="110"/>
      <c r="E10" s="111"/>
      <c r="F10" s="109"/>
      <c r="G10" s="110"/>
      <c r="H10" s="110"/>
      <c r="I10" s="110"/>
      <c r="J10" s="110"/>
      <c r="K10" s="111"/>
    </row>
    <row r="11" spans="1:11" ht="17.100000000000001" customHeight="1">
      <c r="A11" s="12"/>
      <c r="B11" s="331" t="s">
        <v>624</v>
      </c>
      <c r="C11" s="107"/>
      <c r="D11" s="107"/>
      <c r="E11" s="108"/>
      <c r="F11" s="294"/>
      <c r="G11" s="107"/>
      <c r="H11" s="107"/>
      <c r="I11" s="107"/>
      <c r="J11" s="107"/>
      <c r="K11" s="108"/>
    </row>
    <row r="12" spans="1:11" ht="17.100000000000001" customHeight="1">
      <c r="A12" s="12"/>
      <c r="B12" s="109"/>
      <c r="C12" s="110"/>
      <c r="D12" s="110"/>
      <c r="E12" s="111"/>
      <c r="F12" s="109"/>
      <c r="G12" s="110"/>
      <c r="H12" s="110"/>
      <c r="I12" s="110"/>
      <c r="J12" s="110"/>
      <c r="K12" s="111"/>
    </row>
    <row r="13" spans="1:11" ht="17.100000000000001" customHeight="1">
      <c r="A13" s="12"/>
      <c r="B13" s="331" t="s">
        <v>625</v>
      </c>
      <c r="C13" s="107"/>
      <c r="D13" s="107"/>
      <c r="E13" s="108"/>
      <c r="F13" s="294"/>
      <c r="G13" s="107"/>
      <c r="H13" s="107"/>
      <c r="I13" s="107"/>
      <c r="J13" s="107"/>
      <c r="K13" s="108"/>
    </row>
    <row r="14" spans="1:11" ht="17.100000000000001" customHeight="1">
      <c r="A14" s="12"/>
      <c r="B14" s="109"/>
      <c r="C14" s="110"/>
      <c r="D14" s="110"/>
      <c r="E14" s="111"/>
      <c r="F14" s="109"/>
      <c r="G14" s="110"/>
      <c r="H14" s="110"/>
      <c r="I14" s="110"/>
      <c r="J14" s="110"/>
      <c r="K14" s="111"/>
    </row>
    <row r="15" spans="1:11" ht="17.100000000000001" customHeight="1">
      <c r="A15" s="12"/>
      <c r="B15" s="331" t="s">
        <v>626</v>
      </c>
      <c r="C15" s="107"/>
      <c r="D15" s="107"/>
      <c r="E15" s="108"/>
      <c r="F15" s="294"/>
      <c r="G15" s="107"/>
      <c r="H15" s="107"/>
      <c r="I15" s="107"/>
      <c r="J15" s="107"/>
      <c r="K15" s="108"/>
    </row>
    <row r="16" spans="1:11" ht="17.100000000000001" customHeight="1">
      <c r="A16" s="12"/>
      <c r="B16" s="109"/>
      <c r="C16" s="110"/>
      <c r="D16" s="110"/>
      <c r="E16" s="111"/>
      <c r="F16" s="109"/>
      <c r="G16" s="110"/>
      <c r="H16" s="110"/>
      <c r="I16" s="110"/>
      <c r="J16" s="110"/>
      <c r="K16" s="111"/>
    </row>
    <row r="17" spans="1:11" ht="17.100000000000001" customHeight="1">
      <c r="A17" s="12"/>
      <c r="B17" s="331" t="s">
        <v>627</v>
      </c>
      <c r="C17" s="107"/>
      <c r="D17" s="107"/>
      <c r="E17" s="108"/>
      <c r="F17" s="294"/>
      <c r="G17" s="107"/>
      <c r="H17" s="107"/>
      <c r="I17" s="107"/>
      <c r="J17" s="107"/>
      <c r="K17" s="108"/>
    </row>
    <row r="18" spans="1:11" ht="17.100000000000001" customHeight="1">
      <c r="A18" s="12"/>
      <c r="B18" s="109"/>
      <c r="C18" s="110"/>
      <c r="D18" s="110"/>
      <c r="E18" s="111"/>
      <c r="F18" s="109"/>
      <c r="G18" s="110"/>
      <c r="H18" s="110"/>
      <c r="I18" s="110"/>
      <c r="J18" s="110"/>
      <c r="K18" s="111"/>
    </row>
    <row r="19" spans="1:11" ht="17.100000000000001" customHeight="1">
      <c r="A19" s="12"/>
      <c r="B19" s="112"/>
      <c r="C19" s="107"/>
      <c r="D19" s="107"/>
      <c r="E19" s="107"/>
      <c r="F19" s="107"/>
      <c r="G19" s="107"/>
      <c r="H19" s="107"/>
      <c r="I19" s="107"/>
      <c r="J19" s="107"/>
      <c r="K19" s="108"/>
    </row>
    <row r="20" spans="1:11" ht="17.100000000000001" customHeight="1">
      <c r="A20" s="12"/>
      <c r="B20" s="109"/>
      <c r="C20" s="110"/>
      <c r="D20" s="110"/>
      <c r="E20" s="110"/>
      <c r="F20" s="110"/>
      <c r="G20" s="110"/>
      <c r="H20" s="110"/>
      <c r="I20" s="110"/>
      <c r="J20" s="110"/>
      <c r="K20" s="111"/>
    </row>
    <row r="24" spans="1:11" ht="17.100000000000001" customHeight="1">
      <c r="A24" s="12"/>
      <c r="B24" s="12"/>
      <c r="C24" s="12"/>
      <c r="D24" s="12"/>
      <c r="E24" s="12"/>
      <c r="F24" s="12"/>
      <c r="G24" s="12"/>
      <c r="H24" s="12"/>
      <c r="I24" s="12"/>
      <c r="J24" s="12"/>
      <c r="K24" s="12"/>
    </row>
    <row r="25" spans="1:11" ht="17.100000000000001" customHeight="1">
      <c r="A25" s="12"/>
      <c r="B25" s="12"/>
      <c r="C25" s="12"/>
      <c r="D25" s="12"/>
      <c r="E25" s="12"/>
      <c r="F25" s="12"/>
      <c r="G25" s="12"/>
      <c r="H25" s="12"/>
      <c r="I25" s="12"/>
      <c r="J25" s="12"/>
      <c r="K25" s="12"/>
    </row>
    <row r="26" spans="1:11" ht="17.100000000000001" customHeight="1">
      <c r="A26" s="12"/>
      <c r="B26" s="12"/>
      <c r="C26" s="12"/>
      <c r="D26" s="12"/>
      <c r="E26" s="12"/>
      <c r="F26" s="12"/>
      <c r="G26" s="12"/>
      <c r="H26" s="12"/>
      <c r="I26" s="12"/>
      <c r="J26" s="12"/>
      <c r="K26" s="12"/>
    </row>
    <row r="27" spans="1:11" ht="17.100000000000001" customHeight="1">
      <c r="A27" s="12"/>
      <c r="B27" s="12"/>
      <c r="C27" s="12"/>
      <c r="D27" s="12"/>
      <c r="E27" s="12"/>
      <c r="F27" s="12"/>
      <c r="G27" s="12"/>
      <c r="H27" s="12"/>
      <c r="I27" s="12"/>
      <c r="J27" s="12"/>
      <c r="K27" s="12"/>
    </row>
    <row r="28" spans="1:11" ht="17.100000000000001" customHeight="1">
      <c r="A28" s="12"/>
      <c r="B28" s="12"/>
      <c r="C28" s="12"/>
      <c r="D28" s="12"/>
      <c r="E28" s="12"/>
      <c r="F28" s="12"/>
      <c r="G28" s="12"/>
      <c r="H28" s="12"/>
      <c r="I28" s="12"/>
      <c r="J28" s="12"/>
      <c r="K28" s="12"/>
    </row>
    <row r="29" spans="1:11" ht="17.100000000000001" customHeight="1">
      <c r="A29" s="12"/>
      <c r="B29" s="12"/>
      <c r="C29" s="12"/>
      <c r="D29" s="12"/>
      <c r="E29" s="12"/>
      <c r="F29" s="12"/>
      <c r="G29" s="12"/>
      <c r="H29" s="12"/>
      <c r="I29" s="12"/>
      <c r="J29" s="12"/>
      <c r="K29" s="12"/>
    </row>
    <row r="30" spans="1:11" ht="17.100000000000001" customHeight="1">
      <c r="A30" s="12"/>
      <c r="B30" s="12"/>
      <c r="C30" s="12"/>
      <c r="D30" s="12"/>
      <c r="E30" s="12"/>
      <c r="F30" s="12"/>
      <c r="G30" s="12"/>
      <c r="H30" s="12"/>
      <c r="I30" s="12"/>
      <c r="J30" s="12"/>
      <c r="K30" s="12"/>
    </row>
    <row r="31" spans="1:11" ht="17.100000000000001" customHeight="1">
      <c r="A31" s="12"/>
      <c r="B31" s="12"/>
      <c r="C31" s="12"/>
      <c r="D31" s="12"/>
      <c r="E31" s="12"/>
      <c r="F31" s="12"/>
      <c r="G31" s="12"/>
      <c r="H31" s="12"/>
      <c r="I31" s="12"/>
      <c r="J31" s="12"/>
      <c r="K31" s="12"/>
    </row>
    <row r="32" spans="1:11" ht="17.100000000000001" customHeight="1">
      <c r="A32" s="12"/>
      <c r="B32" s="12"/>
      <c r="C32" s="12"/>
      <c r="D32" s="12"/>
      <c r="E32" s="12"/>
      <c r="F32" s="12"/>
      <c r="G32" s="12"/>
      <c r="H32" s="12"/>
      <c r="I32" s="12"/>
      <c r="J32" s="12"/>
      <c r="K32" s="12"/>
    </row>
    <row r="33" spans="1:11" ht="17.100000000000001" customHeight="1">
      <c r="A33" s="12"/>
      <c r="B33" s="12"/>
      <c r="C33" s="12"/>
      <c r="D33" s="12"/>
      <c r="E33" s="12"/>
      <c r="F33" s="12"/>
      <c r="G33" s="12"/>
      <c r="H33" s="12"/>
      <c r="I33" s="12"/>
      <c r="J33" s="12"/>
      <c r="K33" s="12"/>
    </row>
    <row r="34" spans="1:11" ht="17.100000000000001" customHeight="1">
      <c r="A34" s="12"/>
      <c r="B34" s="12"/>
      <c r="C34" s="12"/>
      <c r="D34" s="12"/>
      <c r="E34" s="12"/>
      <c r="F34" s="12"/>
      <c r="G34" s="12"/>
      <c r="H34" s="12"/>
      <c r="I34" s="12"/>
      <c r="J34" s="12"/>
      <c r="K34" s="12"/>
    </row>
    <row r="35" spans="1:11" ht="17.100000000000001" customHeight="1">
      <c r="A35" s="12"/>
      <c r="B35" s="12"/>
      <c r="C35" s="12"/>
      <c r="D35" s="12"/>
      <c r="E35" s="12"/>
      <c r="F35" s="12"/>
      <c r="G35" s="12"/>
      <c r="H35" s="12"/>
      <c r="I35" s="12"/>
      <c r="J35" s="12"/>
      <c r="K35" s="12"/>
    </row>
    <row r="36" spans="1:11" ht="17.100000000000001" customHeight="1">
      <c r="A36" s="12"/>
      <c r="B36" s="12"/>
      <c r="C36" s="12"/>
      <c r="D36" s="12"/>
      <c r="E36" s="12"/>
      <c r="F36" s="12"/>
      <c r="G36" s="12"/>
      <c r="H36" s="12"/>
      <c r="I36" s="12"/>
      <c r="J36" s="12"/>
      <c r="K36" s="12"/>
    </row>
    <row r="37" spans="1:11" ht="17.100000000000001" customHeight="1">
      <c r="A37" s="12"/>
      <c r="B37" s="12"/>
      <c r="C37" s="12"/>
      <c r="D37" s="12"/>
      <c r="E37" s="12"/>
      <c r="F37" s="12"/>
      <c r="G37" s="12"/>
      <c r="H37" s="12"/>
      <c r="I37" s="12"/>
      <c r="J37" s="12"/>
      <c r="K37" s="12"/>
    </row>
    <row r="38" spans="1:11" ht="17.100000000000001" customHeight="1">
      <c r="A38" s="12"/>
      <c r="B38" s="12"/>
      <c r="C38" s="12"/>
      <c r="D38" s="12"/>
      <c r="E38" s="12"/>
      <c r="F38" s="12"/>
      <c r="G38" s="12"/>
      <c r="H38" s="12"/>
      <c r="I38" s="12"/>
      <c r="J38" s="12"/>
      <c r="K38" s="12"/>
    </row>
    <row r="39" spans="1:11" ht="17.100000000000001" customHeight="1">
      <c r="A39" s="12"/>
      <c r="B39" s="12"/>
      <c r="C39" s="12"/>
      <c r="D39" s="12"/>
      <c r="E39" s="12"/>
      <c r="F39" s="12"/>
      <c r="G39" s="12"/>
      <c r="H39" s="12"/>
      <c r="I39" s="12"/>
      <c r="J39" s="12"/>
      <c r="K39" s="12"/>
    </row>
    <row r="40" spans="1:11" ht="17.100000000000001" customHeight="1">
      <c r="A40" s="12"/>
      <c r="B40" s="12"/>
      <c r="C40" s="12"/>
      <c r="D40" s="12"/>
      <c r="E40" s="12"/>
      <c r="F40" s="12"/>
      <c r="G40" s="12"/>
      <c r="H40" s="12"/>
      <c r="I40" s="12"/>
      <c r="J40" s="12"/>
      <c r="K40" s="12"/>
    </row>
    <row r="41" spans="1:11" ht="17.100000000000001" customHeight="1">
      <c r="A41" s="12"/>
      <c r="B41" s="12"/>
      <c r="C41" s="12"/>
      <c r="D41" s="12"/>
      <c r="E41" s="12"/>
      <c r="F41" s="12"/>
      <c r="G41" s="12"/>
      <c r="H41" s="12"/>
      <c r="I41" s="12"/>
      <c r="J41" s="12"/>
      <c r="K41" s="12"/>
    </row>
    <row r="42" spans="1:11" ht="17.100000000000001" customHeight="1">
      <c r="A42" s="12"/>
      <c r="B42" s="12"/>
      <c r="C42" s="12"/>
      <c r="D42" s="12"/>
      <c r="E42" s="12"/>
      <c r="F42" s="12"/>
      <c r="G42" s="12"/>
      <c r="H42" s="12"/>
      <c r="I42" s="12"/>
      <c r="J42" s="12"/>
      <c r="K42" s="12"/>
    </row>
    <row r="43" spans="1:11" ht="17.100000000000001" customHeight="1">
      <c r="A43" s="12"/>
      <c r="B43" s="12"/>
      <c r="C43" s="12"/>
      <c r="D43" s="12"/>
      <c r="E43" s="12"/>
      <c r="F43" s="12"/>
      <c r="G43" s="12"/>
      <c r="H43" s="12"/>
      <c r="I43" s="12"/>
      <c r="J43" s="12"/>
      <c r="K43" s="12"/>
    </row>
    <row r="44" spans="1:11" ht="17.100000000000001" customHeight="1">
      <c r="A44" s="12"/>
      <c r="B44" s="12"/>
      <c r="C44" s="12"/>
      <c r="D44" s="12"/>
      <c r="E44" s="12"/>
      <c r="F44" s="12"/>
      <c r="G44" s="12"/>
      <c r="H44" s="12"/>
      <c r="I44" s="12"/>
      <c r="J44" s="12"/>
      <c r="K44" s="12"/>
    </row>
    <row r="45" spans="1:11" ht="17.100000000000001" customHeight="1">
      <c r="A45" s="12"/>
      <c r="B45" s="12"/>
      <c r="C45" s="12"/>
      <c r="D45" s="12"/>
      <c r="E45" s="12"/>
      <c r="F45" s="12"/>
      <c r="G45" s="12"/>
      <c r="H45" s="12"/>
      <c r="I45" s="12"/>
      <c r="J45" s="12"/>
      <c r="K45" s="12"/>
    </row>
    <row r="46" spans="1:11" ht="17.100000000000001" customHeight="1">
      <c r="A46" s="12"/>
      <c r="B46" s="12"/>
      <c r="C46" s="12"/>
      <c r="D46" s="12"/>
      <c r="E46" s="12"/>
      <c r="F46" s="12"/>
      <c r="G46" s="12"/>
      <c r="H46" s="12"/>
      <c r="I46" s="12"/>
      <c r="J46" s="12"/>
      <c r="K46" s="12"/>
    </row>
    <row r="47" spans="1:11" ht="17.100000000000001" customHeight="1">
      <c r="A47" s="12"/>
      <c r="B47" s="12"/>
      <c r="C47" s="12"/>
      <c r="D47" s="12"/>
      <c r="E47" s="12"/>
      <c r="F47" s="12"/>
      <c r="G47" s="12"/>
      <c r="H47" s="12"/>
      <c r="I47" s="12"/>
      <c r="J47" s="12"/>
      <c r="K47" s="12"/>
    </row>
    <row r="48" spans="1:11" ht="17.100000000000001" customHeight="1">
      <c r="A48" s="12"/>
      <c r="B48" s="12"/>
      <c r="C48" s="12"/>
      <c r="D48" s="12"/>
      <c r="E48" s="12"/>
      <c r="F48" s="12"/>
      <c r="G48" s="12"/>
      <c r="H48" s="12"/>
      <c r="I48" s="12"/>
      <c r="J48" s="12"/>
      <c r="K48" s="12"/>
    </row>
    <row r="49" spans="1:11" ht="17.100000000000001" customHeight="1">
      <c r="A49" s="12"/>
      <c r="B49" s="12"/>
      <c r="C49" s="12"/>
      <c r="D49" s="12"/>
      <c r="E49" s="12"/>
      <c r="F49" s="12"/>
      <c r="G49" s="12"/>
      <c r="H49" s="12"/>
      <c r="I49" s="12"/>
      <c r="J49" s="12"/>
      <c r="K49" s="12"/>
    </row>
    <row r="50" spans="1:11" ht="17.100000000000001" customHeight="1">
      <c r="A50" s="12"/>
      <c r="B50" s="12"/>
      <c r="C50" s="12"/>
      <c r="D50" s="12"/>
      <c r="E50" s="12"/>
      <c r="F50" s="12"/>
      <c r="G50" s="12"/>
      <c r="H50" s="12"/>
      <c r="I50" s="12"/>
      <c r="J50" s="12"/>
      <c r="K50" s="12"/>
    </row>
    <row r="51" spans="1:11" ht="17.100000000000001" customHeight="1">
      <c r="A51" s="12"/>
      <c r="B51" s="12"/>
      <c r="C51" s="12"/>
      <c r="D51" s="12"/>
      <c r="E51" s="12"/>
      <c r="F51" s="12"/>
      <c r="G51" s="12"/>
      <c r="H51" s="12"/>
      <c r="I51" s="12"/>
      <c r="J51" s="12"/>
      <c r="K51" s="12"/>
    </row>
    <row r="52" spans="1:11" ht="17.100000000000001" customHeight="1">
      <c r="A52" s="12"/>
      <c r="B52" s="12"/>
      <c r="C52" s="12"/>
      <c r="D52" s="12"/>
      <c r="E52" s="12"/>
      <c r="F52" s="12"/>
      <c r="G52" s="12"/>
      <c r="H52" s="12"/>
      <c r="I52" s="12"/>
      <c r="J52" s="12"/>
      <c r="K52" s="12"/>
    </row>
    <row r="53" spans="1:11" ht="17.100000000000001" customHeight="1">
      <c r="A53" s="12"/>
      <c r="B53" s="12"/>
      <c r="C53" s="12"/>
      <c r="D53" s="12"/>
      <c r="E53" s="12"/>
      <c r="F53" s="12"/>
      <c r="G53" s="12"/>
      <c r="H53" s="12"/>
      <c r="I53" s="12"/>
      <c r="J53" s="12"/>
      <c r="K53" s="12"/>
    </row>
    <row r="54" spans="1:11" ht="17.100000000000001" customHeight="1">
      <c r="A54" s="12"/>
      <c r="B54" s="12"/>
      <c r="C54" s="12"/>
      <c r="D54" s="12"/>
      <c r="E54" s="12"/>
      <c r="F54" s="12"/>
      <c r="G54" s="12"/>
      <c r="H54" s="12"/>
      <c r="I54" s="12"/>
      <c r="J54" s="12"/>
      <c r="K54" s="12"/>
    </row>
    <row r="55" spans="1:11">
      <c r="A55" s="12"/>
      <c r="B55" s="12"/>
      <c r="C55" s="12"/>
      <c r="D55" s="12"/>
      <c r="E55" s="12"/>
      <c r="F55" s="12"/>
      <c r="G55" s="12"/>
      <c r="H55" s="12"/>
      <c r="I55" s="12"/>
      <c r="J55" s="12"/>
      <c r="K55" s="12"/>
    </row>
  </sheetData>
  <sheetProtection sheet="1" objects="1" scenarios="1" formatColumns="0" formatRows="0"/>
  <mergeCells count="16">
    <mergeCell ref="B2:K2"/>
    <mergeCell ref="B6:K6"/>
    <mergeCell ref="F9:K10"/>
    <mergeCell ref="F17:K18"/>
    <mergeCell ref="B4:K5"/>
    <mergeCell ref="B13:E14"/>
    <mergeCell ref="F15:K16"/>
    <mergeCell ref="F13:K14"/>
    <mergeCell ref="B17:E18"/>
    <mergeCell ref="B7:E8"/>
    <mergeCell ref="B11:E12"/>
    <mergeCell ref="B19:K20"/>
    <mergeCell ref="B15:E16"/>
    <mergeCell ref="F7:K8"/>
    <mergeCell ref="B9:E10"/>
    <mergeCell ref="F11:K12"/>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A1:K50"/>
  <sheetViews>
    <sheetView showGridLines="0" view="pageBreakPreview" zoomScaleNormal="100" zoomScaleSheetLayoutView="100" workbookViewId="0">
      <selection activeCell="X18" sqref="X18"/>
    </sheetView>
  </sheetViews>
  <sheetFormatPr defaultColWidth="8.85546875" defaultRowHeight="15"/>
  <cols>
    <col min="1" max="1" width="1.42578125" customWidth="1"/>
    <col min="2" max="2" width="9.140625" customWidth="1"/>
  </cols>
  <sheetData>
    <row r="1" spans="1:11">
      <c r="A1" s="2"/>
      <c r="B1" s="2"/>
      <c r="C1" s="2"/>
      <c r="D1" s="2"/>
      <c r="E1" s="2"/>
      <c r="F1" s="2"/>
      <c r="G1" s="2"/>
      <c r="H1" s="2"/>
      <c r="I1" s="2"/>
      <c r="J1" s="2"/>
      <c r="K1" s="2"/>
    </row>
    <row r="2" spans="1:11" ht="19.5" customHeight="1">
      <c r="A2" s="2"/>
      <c r="B2" s="277" t="s">
        <v>628</v>
      </c>
      <c r="C2" s="104"/>
      <c r="D2" s="104"/>
      <c r="E2" s="104"/>
      <c r="F2" s="104"/>
      <c r="G2" s="104"/>
      <c r="H2" s="104"/>
      <c r="I2" s="104"/>
      <c r="J2" s="104"/>
      <c r="K2" s="104"/>
    </row>
    <row r="3" spans="1:11">
      <c r="A3" s="2"/>
      <c r="B3" s="14"/>
      <c r="C3" s="14"/>
      <c r="D3" s="14"/>
      <c r="E3" s="14"/>
      <c r="F3" s="14"/>
      <c r="G3" s="14"/>
      <c r="H3" s="14"/>
      <c r="I3" s="14"/>
      <c r="J3" s="14"/>
      <c r="K3" s="14"/>
    </row>
    <row r="4" spans="1:11" s="3" customFormat="1" ht="14.45" customHeight="1">
      <c r="A4" s="9"/>
      <c r="B4" s="117" t="s">
        <v>629</v>
      </c>
      <c r="C4" s="107"/>
      <c r="D4" s="107"/>
      <c r="E4" s="107"/>
      <c r="F4" s="107"/>
      <c r="G4" s="107"/>
      <c r="H4" s="107"/>
      <c r="I4" s="107"/>
      <c r="J4" s="107"/>
      <c r="K4" s="108"/>
    </row>
    <row r="5" spans="1:11" ht="15.95" customHeight="1">
      <c r="A5" s="2"/>
      <c r="B5" s="175"/>
      <c r="C5" s="104"/>
      <c r="D5" s="104"/>
      <c r="E5" s="104"/>
      <c r="F5" s="104"/>
      <c r="G5" s="104"/>
      <c r="H5" s="104"/>
      <c r="I5" s="104"/>
      <c r="J5" s="104"/>
      <c r="K5" s="167"/>
    </row>
    <row r="6" spans="1:11" ht="15.95" customHeight="1">
      <c r="A6" s="2"/>
      <c r="B6" s="175"/>
      <c r="C6" s="104"/>
      <c r="D6" s="104"/>
      <c r="E6" s="104"/>
      <c r="F6" s="104"/>
      <c r="G6" s="104"/>
      <c r="H6" s="104"/>
      <c r="I6" s="104"/>
      <c r="J6" s="104"/>
      <c r="K6" s="167"/>
    </row>
    <row r="7" spans="1:11" ht="15.95" customHeight="1">
      <c r="A7" s="2"/>
      <c r="B7" s="175"/>
      <c r="C7" s="104"/>
      <c r="D7" s="104"/>
      <c r="E7" s="104"/>
      <c r="F7" s="104"/>
      <c r="G7" s="104"/>
      <c r="H7" s="104"/>
      <c r="I7" s="104"/>
      <c r="J7" s="104"/>
      <c r="K7" s="167"/>
    </row>
    <row r="8" spans="1:11" ht="15.95" customHeight="1">
      <c r="A8" s="2"/>
      <c r="B8" s="109"/>
      <c r="C8" s="110"/>
      <c r="D8" s="110"/>
      <c r="E8" s="110"/>
      <c r="F8" s="110"/>
      <c r="G8" s="110"/>
      <c r="H8" s="110"/>
      <c r="I8" s="110"/>
      <c r="J8" s="110"/>
      <c r="K8" s="111"/>
    </row>
    <row r="9" spans="1:11" ht="14.45" customHeight="1">
      <c r="A9" s="2"/>
      <c r="B9" s="312" t="s">
        <v>630</v>
      </c>
      <c r="C9" s="108"/>
      <c r="D9" s="312" t="s">
        <v>631</v>
      </c>
      <c r="E9" s="107"/>
      <c r="F9" s="107"/>
      <c r="G9" s="107"/>
      <c r="H9" s="108"/>
      <c r="I9" s="336" t="s">
        <v>632</v>
      </c>
      <c r="J9" s="312" t="s">
        <v>633</v>
      </c>
      <c r="K9" s="108"/>
    </row>
    <row r="10" spans="1:11" ht="14.45" customHeight="1">
      <c r="A10" s="2"/>
      <c r="B10" s="175"/>
      <c r="C10" s="167"/>
      <c r="D10" s="175"/>
      <c r="E10" s="104"/>
      <c r="F10" s="104"/>
      <c r="G10" s="104"/>
      <c r="H10" s="167"/>
      <c r="I10" s="301"/>
      <c r="J10" s="175"/>
      <c r="K10" s="167"/>
    </row>
    <row r="11" spans="1:11" ht="15.95" customHeight="1">
      <c r="A11" s="2"/>
      <c r="B11" s="109"/>
      <c r="C11" s="111"/>
      <c r="D11" s="109"/>
      <c r="E11" s="110"/>
      <c r="F11" s="110"/>
      <c r="G11" s="110"/>
      <c r="H11" s="111"/>
      <c r="I11" s="113"/>
      <c r="J11" s="109"/>
      <c r="K11" s="111"/>
    </row>
    <row r="12" spans="1:11" ht="14.45" customHeight="1">
      <c r="A12" s="2"/>
      <c r="B12" s="117" t="s">
        <v>634</v>
      </c>
      <c r="C12" s="108"/>
      <c r="D12" s="117" t="s">
        <v>635</v>
      </c>
      <c r="E12" s="107"/>
      <c r="F12" s="107"/>
      <c r="G12" s="107"/>
      <c r="H12" s="108"/>
      <c r="I12" s="335">
        <v>45839</v>
      </c>
      <c r="J12" s="112" t="s">
        <v>636</v>
      </c>
      <c r="K12" s="108"/>
    </row>
    <row r="13" spans="1:11" ht="48" customHeight="1">
      <c r="A13" s="2"/>
      <c r="B13" s="109"/>
      <c r="C13" s="111"/>
      <c r="D13" s="109"/>
      <c r="E13" s="110"/>
      <c r="F13" s="110"/>
      <c r="G13" s="110"/>
      <c r="H13" s="111"/>
      <c r="I13" s="113"/>
      <c r="J13" s="109"/>
      <c r="K13" s="111"/>
    </row>
    <row r="14" spans="1:11" ht="14.45" customHeight="1">
      <c r="A14" s="2"/>
      <c r="B14" s="117" t="s">
        <v>637</v>
      </c>
      <c r="C14" s="108"/>
      <c r="D14" s="117" t="s">
        <v>638</v>
      </c>
      <c r="E14" s="107"/>
      <c r="F14" s="107"/>
      <c r="G14" s="107"/>
      <c r="H14" s="108"/>
      <c r="I14" s="117"/>
      <c r="J14" s="112"/>
      <c r="K14" s="108"/>
    </row>
    <row r="15" spans="1:11" ht="15.95" customHeight="1">
      <c r="A15" s="2"/>
      <c r="B15" s="109"/>
      <c r="C15" s="111"/>
      <c r="D15" s="109"/>
      <c r="E15" s="110"/>
      <c r="F15" s="110"/>
      <c r="G15" s="110"/>
      <c r="H15" s="111"/>
      <c r="I15" s="113"/>
      <c r="J15" s="109"/>
      <c r="K15" s="111"/>
    </row>
    <row r="16" spans="1:11" ht="14.45" customHeight="1">
      <c r="A16" s="2"/>
      <c r="B16" s="117" t="s">
        <v>639</v>
      </c>
      <c r="C16" s="108"/>
      <c r="D16" s="117" t="s">
        <v>638</v>
      </c>
      <c r="E16" s="107"/>
      <c r="F16" s="107"/>
      <c r="G16" s="107"/>
      <c r="H16" s="108"/>
      <c r="I16" s="343"/>
      <c r="J16" s="337"/>
      <c r="K16" s="338"/>
    </row>
    <row r="17" spans="1:11" ht="15.95" customHeight="1">
      <c r="A17" s="2"/>
      <c r="B17" s="175"/>
      <c r="C17" s="167"/>
      <c r="D17" s="175"/>
      <c r="E17" s="104"/>
      <c r="F17" s="104"/>
      <c r="G17" s="104"/>
      <c r="H17" s="167"/>
      <c r="I17" s="344"/>
      <c r="J17" s="339"/>
      <c r="K17" s="340"/>
    </row>
    <row r="18" spans="1:11" ht="50.25" customHeight="1">
      <c r="A18" s="2"/>
      <c r="B18" s="109"/>
      <c r="C18" s="111"/>
      <c r="D18" s="109"/>
      <c r="E18" s="110"/>
      <c r="F18" s="110"/>
      <c r="G18" s="110"/>
      <c r="H18" s="111"/>
      <c r="I18" s="345"/>
      <c r="J18" s="341"/>
      <c r="K18" s="342"/>
    </row>
    <row r="19" spans="1:11" ht="14.45" customHeight="1">
      <c r="A19" s="2"/>
      <c r="B19" s="117" t="s">
        <v>640</v>
      </c>
      <c r="C19" s="108"/>
      <c r="D19" s="117" t="s">
        <v>641</v>
      </c>
      <c r="E19" s="107"/>
      <c r="F19" s="107"/>
      <c r="G19" s="107"/>
      <c r="H19" s="108"/>
      <c r="I19" s="117"/>
      <c r="J19" s="112"/>
      <c r="K19" s="108"/>
    </row>
    <row r="20" spans="1:11" ht="15.95" customHeight="1">
      <c r="A20" s="2"/>
      <c r="B20" s="109"/>
      <c r="C20" s="111"/>
      <c r="D20" s="109"/>
      <c r="E20" s="110"/>
      <c r="F20" s="110"/>
      <c r="G20" s="110"/>
      <c r="H20" s="111"/>
      <c r="I20" s="113"/>
      <c r="J20" s="109"/>
      <c r="K20" s="111"/>
    </row>
    <row r="21" spans="1:11" ht="14.45" customHeight="1">
      <c r="A21" s="2"/>
      <c r="B21" s="117" t="s">
        <v>642</v>
      </c>
      <c r="C21" s="108"/>
      <c r="D21" s="117" t="s">
        <v>643</v>
      </c>
      <c r="E21" s="107"/>
      <c r="F21" s="107"/>
      <c r="G21" s="107"/>
      <c r="H21" s="108"/>
      <c r="I21" s="117"/>
      <c r="J21" s="112"/>
      <c r="K21" s="108"/>
    </row>
    <row r="22" spans="1:11" ht="24" customHeight="1">
      <c r="A22" s="2"/>
      <c r="B22" s="109"/>
      <c r="C22" s="111"/>
      <c r="D22" s="109"/>
      <c r="E22" s="110"/>
      <c r="F22" s="110"/>
      <c r="G22" s="110"/>
      <c r="H22" s="111"/>
      <c r="I22" s="113"/>
      <c r="J22" s="109"/>
      <c r="K22" s="111"/>
    </row>
    <row r="23" spans="1:11" ht="14.45" customHeight="1">
      <c r="A23" s="2"/>
      <c r="B23" s="117" t="s">
        <v>644</v>
      </c>
      <c r="C23" s="108"/>
      <c r="D23" s="117" t="s">
        <v>645</v>
      </c>
      <c r="E23" s="107"/>
      <c r="F23" s="107"/>
      <c r="G23" s="107"/>
      <c r="H23" s="108"/>
      <c r="I23" s="117"/>
      <c r="J23" s="112"/>
      <c r="K23" s="108"/>
    </row>
    <row r="24" spans="1:11" ht="15.95" customHeight="1">
      <c r="A24" s="2"/>
      <c r="B24" s="109"/>
      <c r="C24" s="111"/>
      <c r="D24" s="109"/>
      <c r="E24" s="110"/>
      <c r="F24" s="110"/>
      <c r="G24" s="110"/>
      <c r="H24" s="111"/>
      <c r="I24" s="113"/>
      <c r="J24" s="109"/>
      <c r="K24" s="111"/>
    </row>
    <row r="25" spans="1:11" ht="14.45" customHeight="1">
      <c r="A25" s="2"/>
      <c r="B25" s="117" t="s">
        <v>646</v>
      </c>
      <c r="C25" s="108"/>
      <c r="D25" s="117" t="s">
        <v>645</v>
      </c>
      <c r="E25" s="107"/>
      <c r="F25" s="107"/>
      <c r="G25" s="107"/>
      <c r="H25" s="108"/>
      <c r="I25" s="117"/>
      <c r="J25" s="112"/>
      <c r="K25" s="108"/>
    </row>
    <row r="26" spans="1:11" ht="15.95" customHeight="1">
      <c r="A26" s="2"/>
      <c r="B26" s="109"/>
      <c r="C26" s="111"/>
      <c r="D26" s="109"/>
      <c r="E26" s="110"/>
      <c r="F26" s="110"/>
      <c r="G26" s="110"/>
      <c r="H26" s="111"/>
      <c r="I26" s="113"/>
      <c r="J26" s="109"/>
      <c r="K26" s="111"/>
    </row>
    <row r="27" spans="1:11" ht="14.45" customHeight="1">
      <c r="A27" s="2"/>
      <c r="B27" s="117" t="s">
        <v>647</v>
      </c>
      <c r="C27" s="108"/>
      <c r="D27" s="117" t="s">
        <v>645</v>
      </c>
      <c r="E27" s="107"/>
      <c r="F27" s="107"/>
      <c r="G27" s="107"/>
      <c r="H27" s="108"/>
      <c r="I27" s="117"/>
      <c r="J27" s="112"/>
      <c r="K27" s="108"/>
    </row>
    <row r="28" spans="1:11" ht="15.95" customHeight="1">
      <c r="A28" s="2"/>
      <c r="B28" s="109"/>
      <c r="C28" s="111"/>
      <c r="D28" s="109"/>
      <c r="E28" s="110"/>
      <c r="F28" s="110"/>
      <c r="G28" s="110"/>
      <c r="H28" s="111"/>
      <c r="I28" s="113"/>
      <c r="J28" s="109"/>
      <c r="K28" s="111"/>
    </row>
    <row r="29" spans="1:11" ht="14.45" customHeight="1">
      <c r="A29" s="2"/>
      <c r="B29" s="117" t="s">
        <v>648</v>
      </c>
      <c r="C29" s="108"/>
      <c r="D29" s="117" t="s">
        <v>645</v>
      </c>
      <c r="E29" s="107"/>
      <c r="F29" s="107"/>
      <c r="G29" s="107"/>
      <c r="H29" s="108"/>
      <c r="I29" s="117"/>
      <c r="J29" s="112"/>
      <c r="K29" s="108"/>
    </row>
    <row r="30" spans="1:11">
      <c r="A30" s="2"/>
      <c r="B30" s="109"/>
      <c r="C30" s="111"/>
      <c r="D30" s="109"/>
      <c r="E30" s="110"/>
      <c r="F30" s="110"/>
      <c r="G30" s="110"/>
      <c r="H30" s="111"/>
      <c r="I30" s="113"/>
      <c r="J30" s="109"/>
      <c r="K30" s="111"/>
    </row>
    <row r="31" spans="1:11" ht="14.45" customHeight="1">
      <c r="A31" s="2"/>
      <c r="B31" s="117" t="s">
        <v>649</v>
      </c>
      <c r="C31" s="108"/>
      <c r="D31" s="117" t="s">
        <v>638</v>
      </c>
      <c r="E31" s="107"/>
      <c r="F31" s="107"/>
      <c r="G31" s="107"/>
      <c r="H31" s="108"/>
      <c r="I31" s="117"/>
      <c r="J31" s="112"/>
      <c r="K31" s="108"/>
    </row>
    <row r="32" spans="1:11" ht="62.25" customHeight="1">
      <c r="A32" s="2"/>
      <c r="B32" s="109"/>
      <c r="C32" s="111"/>
      <c r="D32" s="109"/>
      <c r="E32" s="110"/>
      <c r="F32" s="110"/>
      <c r="G32" s="110"/>
      <c r="H32" s="111"/>
      <c r="I32" s="113"/>
      <c r="J32" s="109"/>
      <c r="K32" s="111"/>
    </row>
    <row r="33" spans="1:11" ht="14.45" customHeight="1">
      <c r="A33" s="2"/>
      <c r="B33" s="117" t="s">
        <v>650</v>
      </c>
      <c r="C33" s="108"/>
      <c r="D33" s="117" t="s">
        <v>638</v>
      </c>
      <c r="E33" s="107"/>
      <c r="F33" s="107"/>
      <c r="G33" s="107"/>
      <c r="H33" s="108"/>
      <c r="I33" s="117"/>
      <c r="J33" s="112"/>
      <c r="K33" s="108"/>
    </row>
    <row r="34" spans="1:11">
      <c r="A34" s="2"/>
      <c r="B34" s="175"/>
      <c r="C34" s="167"/>
      <c r="D34" s="175"/>
      <c r="E34" s="104"/>
      <c r="F34" s="104"/>
      <c r="G34" s="104"/>
      <c r="H34" s="167"/>
      <c r="I34" s="301"/>
      <c r="J34" s="175"/>
      <c r="K34" s="167"/>
    </row>
    <row r="35" spans="1:11">
      <c r="A35" s="2"/>
      <c r="B35" s="109"/>
      <c r="C35" s="111"/>
      <c r="D35" s="109"/>
      <c r="E35" s="110"/>
      <c r="F35" s="110"/>
      <c r="G35" s="110"/>
      <c r="H35" s="111"/>
      <c r="I35" s="113"/>
      <c r="J35" s="109"/>
      <c r="K35" s="111"/>
    </row>
    <row r="36" spans="1:11">
      <c r="A36" s="2"/>
      <c r="B36" s="334" t="s">
        <v>651</v>
      </c>
      <c r="C36" s="108"/>
      <c r="D36" s="117" t="s">
        <v>638</v>
      </c>
      <c r="E36" s="107"/>
      <c r="F36" s="107"/>
      <c r="G36" s="107"/>
      <c r="H36" s="108"/>
      <c r="I36" s="117"/>
      <c r="J36" s="112"/>
      <c r="K36" s="108"/>
    </row>
    <row r="37" spans="1:11">
      <c r="A37" s="2"/>
      <c r="B37" s="109"/>
      <c r="C37" s="111"/>
      <c r="D37" s="109"/>
      <c r="E37" s="110"/>
      <c r="F37" s="110"/>
      <c r="G37" s="110"/>
      <c r="H37" s="111"/>
      <c r="I37" s="113"/>
      <c r="J37" s="109"/>
      <c r="K37" s="111"/>
    </row>
    <row r="38" spans="1:11" ht="14.45" customHeight="1">
      <c r="A38" s="2"/>
      <c r="B38" s="117" t="s">
        <v>652</v>
      </c>
      <c r="C38" s="108"/>
      <c r="D38" s="117" t="s">
        <v>638</v>
      </c>
      <c r="E38" s="107"/>
      <c r="F38" s="107"/>
      <c r="G38" s="107"/>
      <c r="H38" s="108"/>
      <c r="I38" s="117"/>
      <c r="J38" s="112"/>
      <c r="K38" s="108"/>
    </row>
    <row r="39" spans="1:11">
      <c r="A39" s="2"/>
      <c r="B39" s="109"/>
      <c r="C39" s="111"/>
      <c r="D39" s="109"/>
      <c r="E39" s="110"/>
      <c r="F39" s="110"/>
      <c r="G39" s="110"/>
      <c r="H39" s="111"/>
      <c r="I39" s="113"/>
      <c r="J39" s="109"/>
      <c r="K39" s="111"/>
    </row>
    <row r="40" spans="1:11" ht="14.45" customHeight="1">
      <c r="A40" s="2"/>
      <c r="B40" s="117" t="s">
        <v>653</v>
      </c>
      <c r="C40" s="108"/>
      <c r="D40" s="117"/>
      <c r="E40" s="107"/>
      <c r="F40" s="107"/>
      <c r="G40" s="107"/>
      <c r="H40" s="108"/>
      <c r="I40" s="117"/>
      <c r="J40" s="112"/>
      <c r="K40" s="108"/>
    </row>
    <row r="41" spans="1:11">
      <c r="A41" s="2"/>
      <c r="B41" s="109"/>
      <c r="C41" s="111"/>
      <c r="D41" s="109"/>
      <c r="E41" s="110"/>
      <c r="F41" s="110"/>
      <c r="G41" s="110"/>
      <c r="H41" s="111"/>
      <c r="I41" s="113"/>
      <c r="J41" s="109"/>
      <c r="K41" s="111"/>
    </row>
    <row r="42" spans="1:11">
      <c r="A42" s="2"/>
      <c r="B42" s="2"/>
      <c r="C42" s="2"/>
      <c r="D42" s="2"/>
      <c r="E42" s="2"/>
      <c r="F42" s="2"/>
      <c r="G42" s="2"/>
      <c r="H42" s="2"/>
      <c r="I42" s="2"/>
      <c r="J42" s="2"/>
      <c r="K42" s="2"/>
    </row>
    <row r="43" spans="1:11">
      <c r="A43" s="2"/>
      <c r="B43" s="2"/>
      <c r="C43" s="2"/>
      <c r="D43" s="2"/>
      <c r="E43" s="2"/>
      <c r="F43" s="2"/>
      <c r="G43" s="2"/>
      <c r="H43" s="2"/>
      <c r="I43" s="2"/>
      <c r="J43" s="2"/>
      <c r="K43" s="2"/>
    </row>
    <row r="44" spans="1:11">
      <c r="A44" s="2"/>
      <c r="B44" s="2"/>
      <c r="C44" s="2"/>
      <c r="D44" s="2"/>
      <c r="E44" s="2"/>
      <c r="F44" s="2"/>
      <c r="G44" s="2"/>
      <c r="H44" s="2"/>
      <c r="I44" s="2"/>
      <c r="J44" s="2"/>
      <c r="K44" s="2"/>
    </row>
    <row r="45" spans="1:11" s="33" customFormat="1" ht="13.5" customHeight="1">
      <c r="A45" s="34"/>
      <c r="B45" s="332" t="s">
        <v>654</v>
      </c>
      <c r="C45" s="333"/>
      <c r="D45" s="333"/>
      <c r="E45" s="333"/>
      <c r="F45" s="333"/>
      <c r="G45" s="333"/>
      <c r="H45" s="333"/>
      <c r="I45" s="333"/>
      <c r="J45" s="333"/>
      <c r="K45" s="333"/>
    </row>
    <row r="46" spans="1:11">
      <c r="A46" s="2"/>
      <c r="B46" s="7"/>
      <c r="C46" s="7"/>
      <c r="D46" s="7"/>
      <c r="E46" s="7"/>
      <c r="F46" s="7"/>
      <c r="G46" s="7"/>
      <c r="H46" s="7"/>
      <c r="I46" s="7"/>
      <c r="J46" s="7"/>
      <c r="K46" s="7"/>
    </row>
    <row r="47" spans="1:11">
      <c r="A47" s="2"/>
      <c r="B47" s="7"/>
      <c r="C47" s="7"/>
      <c r="D47" s="7"/>
      <c r="E47" s="7"/>
      <c r="F47" s="7"/>
      <c r="G47" s="7"/>
      <c r="H47" s="7"/>
      <c r="I47" s="7"/>
      <c r="J47" s="7"/>
      <c r="K47" s="7"/>
    </row>
    <row r="48" spans="1:11">
      <c r="A48" s="2"/>
      <c r="B48" s="7"/>
      <c r="C48" s="7"/>
      <c r="D48" s="7"/>
      <c r="E48" s="7"/>
      <c r="F48" s="7"/>
      <c r="G48" s="7"/>
      <c r="H48" s="7"/>
      <c r="I48" s="7"/>
      <c r="J48" s="7"/>
      <c r="K48" s="7"/>
    </row>
    <row r="49" spans="1:11">
      <c r="A49" s="2"/>
      <c r="B49" s="7"/>
      <c r="C49" s="7"/>
      <c r="D49" s="7"/>
      <c r="E49" s="7"/>
      <c r="F49" s="7"/>
      <c r="G49" s="7"/>
      <c r="H49" s="7"/>
      <c r="I49" s="7"/>
      <c r="J49" s="7"/>
      <c r="K49" s="7"/>
    </row>
    <row r="50" spans="1:11">
      <c r="A50" s="2"/>
      <c r="B50" s="7"/>
      <c r="C50" s="7"/>
      <c r="D50" s="7"/>
      <c r="E50" s="7"/>
      <c r="F50" s="7"/>
      <c r="G50" s="7"/>
      <c r="H50" s="7"/>
      <c r="I50" s="7"/>
      <c r="J50" s="7"/>
      <c r="K50" s="7"/>
    </row>
  </sheetData>
  <sheetProtection sheet="1" objects="1" scenarios="1" formatColumns="0" formatRows="0"/>
  <mergeCells count="63">
    <mergeCell ref="B2:K2"/>
    <mergeCell ref="I19:I20"/>
    <mergeCell ref="B27:C28"/>
    <mergeCell ref="D40:H41"/>
    <mergeCell ref="J38:K39"/>
    <mergeCell ref="B12:C13"/>
    <mergeCell ref="J16:K18"/>
    <mergeCell ref="D27:H28"/>
    <mergeCell ref="D21:H22"/>
    <mergeCell ref="I31:I32"/>
    <mergeCell ref="B33:C35"/>
    <mergeCell ref="I16:I18"/>
    <mergeCell ref="B29:C30"/>
    <mergeCell ref="J40:K41"/>
    <mergeCell ref="B23:C24"/>
    <mergeCell ref="D38:H39"/>
    <mergeCell ref="J23:K24"/>
    <mergeCell ref="I33:I35"/>
    <mergeCell ref="I27:I28"/>
    <mergeCell ref="I40:I41"/>
    <mergeCell ref="I38:I39"/>
    <mergeCell ref="J31:K32"/>
    <mergeCell ref="J29:K30"/>
    <mergeCell ref="J27:K28"/>
    <mergeCell ref="B31:C32"/>
    <mergeCell ref="I29:I30"/>
    <mergeCell ref="B38:C39"/>
    <mergeCell ref="D36:H37"/>
    <mergeCell ref="D33:H35"/>
    <mergeCell ref="D29:H30"/>
    <mergeCell ref="D31:H32"/>
    <mergeCell ref="B9:C11"/>
    <mergeCell ref="B21:C22"/>
    <mergeCell ref="D16:H18"/>
    <mergeCell ref="B25:C26"/>
    <mergeCell ref="B4:K8"/>
    <mergeCell ref="J9:K11"/>
    <mergeCell ref="D19:H20"/>
    <mergeCell ref="I9:I11"/>
    <mergeCell ref="J14:K15"/>
    <mergeCell ref="I14:I15"/>
    <mergeCell ref="D23:H24"/>
    <mergeCell ref="J19:K20"/>
    <mergeCell ref="I23:I24"/>
    <mergeCell ref="D9:H11"/>
    <mergeCell ref="B14:C15"/>
    <mergeCell ref="D14:H15"/>
    <mergeCell ref="B45:K45"/>
    <mergeCell ref="B16:C18"/>
    <mergeCell ref="J33:K35"/>
    <mergeCell ref="D12:H13"/>
    <mergeCell ref="J36:K37"/>
    <mergeCell ref="B19:C20"/>
    <mergeCell ref="I36:I37"/>
    <mergeCell ref="J25:K26"/>
    <mergeCell ref="B36:C37"/>
    <mergeCell ref="J21:K22"/>
    <mergeCell ref="D25:H26"/>
    <mergeCell ref="I25:I26"/>
    <mergeCell ref="J12:K13"/>
    <mergeCell ref="B40:C41"/>
    <mergeCell ref="I12:I13"/>
    <mergeCell ref="I21:I22"/>
  </mergeCells>
  <hyperlinks>
    <hyperlink ref="B45" r:id="rId1" display="24 GEF Council meeting documents, guidelines, project and program cycle policy 2020 update" xr:uid="{00000000-0004-0000-0C00-000000000000}"/>
  </hyperlinks>
  <pageMargins left="0.25" right="0.25" top="0.75" bottom="0.75" header="0.3" footer="0.3"/>
  <pageSetup paperSize="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L29"/>
  <sheetViews>
    <sheetView showGridLines="0" view="pageBreakPreview" zoomScaleNormal="100" zoomScaleSheetLayoutView="100" workbookViewId="0">
      <selection activeCell="W10" sqref="W10"/>
    </sheetView>
  </sheetViews>
  <sheetFormatPr defaultColWidth="8.85546875" defaultRowHeight="15"/>
  <cols>
    <col min="1" max="2" width="1.42578125" customWidth="1"/>
    <col min="6" max="6" width="8.42578125" customWidth="1"/>
    <col min="7" max="7" width="20.7109375" customWidth="1"/>
    <col min="12" max="12" width="6.85546875" customWidth="1"/>
  </cols>
  <sheetData>
    <row r="1" spans="1:12">
      <c r="A1" s="12"/>
      <c r="B1" s="12"/>
      <c r="C1" s="12"/>
      <c r="D1" s="12"/>
      <c r="E1" s="12"/>
      <c r="F1" s="12"/>
      <c r="G1" s="12"/>
      <c r="H1" s="12"/>
      <c r="I1" s="12"/>
      <c r="J1" s="12"/>
      <c r="K1" s="12"/>
      <c r="L1" s="12"/>
    </row>
    <row r="2" spans="1:12" ht="19.5" customHeight="1">
      <c r="A2" s="12"/>
      <c r="B2" s="12"/>
      <c r="C2" s="298" t="s">
        <v>655</v>
      </c>
      <c r="D2" s="104"/>
      <c r="E2" s="104"/>
      <c r="F2" s="104"/>
      <c r="G2" s="104"/>
      <c r="H2" s="104"/>
      <c r="I2" s="104"/>
      <c r="J2" s="104"/>
      <c r="K2" s="104"/>
      <c r="L2" s="104"/>
    </row>
    <row r="3" spans="1:12">
      <c r="A3" s="12"/>
      <c r="B3" s="12"/>
      <c r="C3" s="15"/>
      <c r="D3" s="15"/>
      <c r="E3" s="15"/>
      <c r="F3" s="15"/>
      <c r="G3" s="15"/>
      <c r="H3" s="15"/>
      <c r="I3" s="15"/>
      <c r="J3" s="15"/>
      <c r="K3" s="15"/>
      <c r="L3" s="15"/>
    </row>
    <row r="4" spans="1:12" ht="14.45" customHeight="1">
      <c r="A4" s="12"/>
      <c r="B4" s="12"/>
      <c r="C4" s="349" t="s">
        <v>656</v>
      </c>
      <c r="D4" s="107"/>
      <c r="E4" s="107"/>
      <c r="F4" s="107"/>
      <c r="G4" s="107"/>
      <c r="H4" s="107"/>
      <c r="I4" s="107"/>
      <c r="J4" s="107"/>
      <c r="K4" s="107"/>
      <c r="L4" s="107"/>
    </row>
    <row r="5" spans="1:12" ht="14.45" customHeight="1">
      <c r="A5" s="12"/>
      <c r="B5" s="12"/>
      <c r="C5" s="175"/>
      <c r="D5" s="104"/>
      <c r="E5" s="104"/>
      <c r="F5" s="104"/>
      <c r="G5" s="104"/>
      <c r="H5" s="104"/>
      <c r="I5" s="104"/>
      <c r="J5" s="104"/>
      <c r="K5" s="104"/>
      <c r="L5" s="104"/>
    </row>
    <row r="6" spans="1:12" ht="17.100000000000001" customHeight="1">
      <c r="A6" s="12"/>
      <c r="B6" s="12"/>
      <c r="C6" s="109"/>
      <c r="D6" s="110"/>
      <c r="E6" s="110"/>
      <c r="F6" s="110"/>
      <c r="G6" s="110"/>
      <c r="H6" s="110"/>
      <c r="I6" s="110"/>
      <c r="J6" s="110"/>
      <c r="K6" s="110"/>
      <c r="L6" s="110"/>
    </row>
    <row r="7" spans="1:12" ht="17.100000000000001" customHeight="1">
      <c r="A7" s="12"/>
      <c r="B7" s="12"/>
      <c r="C7" s="115"/>
      <c r="D7" s="116"/>
      <c r="E7" s="116"/>
      <c r="F7" s="116"/>
      <c r="G7" s="116"/>
      <c r="H7" s="116"/>
      <c r="I7" s="116"/>
      <c r="J7" s="116"/>
      <c r="K7" s="116"/>
      <c r="L7" s="116"/>
    </row>
    <row r="8" spans="1:12" ht="34.5" customHeight="1">
      <c r="A8" s="12"/>
      <c r="B8" s="12"/>
      <c r="C8" s="410" t="s">
        <v>657</v>
      </c>
      <c r="D8" s="158"/>
      <c r="E8" s="411" t="s">
        <v>658</v>
      </c>
      <c r="F8" s="412"/>
      <c r="G8" s="413" t="s">
        <v>659</v>
      </c>
      <c r="H8" s="414" t="s">
        <v>660</v>
      </c>
      <c r="I8" s="415"/>
      <c r="J8" s="415"/>
      <c r="K8" s="415"/>
      <c r="L8" s="416"/>
    </row>
    <row r="9" spans="1:12" ht="100.5" customHeight="1">
      <c r="A9" s="12"/>
      <c r="B9" s="85"/>
      <c r="C9" s="187" t="s">
        <v>661</v>
      </c>
      <c r="D9" s="187"/>
      <c r="E9" s="417" t="s">
        <v>662</v>
      </c>
      <c r="F9" s="418"/>
      <c r="G9" s="98" t="s">
        <v>663</v>
      </c>
      <c r="H9" s="419" t="s">
        <v>664</v>
      </c>
      <c r="I9" s="417"/>
      <c r="J9" s="417"/>
      <c r="K9" s="417"/>
      <c r="L9" s="420"/>
    </row>
    <row r="10" spans="1:12" ht="46.5" customHeight="1">
      <c r="A10" s="12"/>
      <c r="B10" s="85"/>
      <c r="C10" s="187" t="s">
        <v>661</v>
      </c>
      <c r="D10" s="187"/>
      <c r="E10" s="417" t="s">
        <v>665</v>
      </c>
      <c r="F10" s="418"/>
      <c r="G10" s="98" t="s">
        <v>663</v>
      </c>
      <c r="H10" s="419" t="s">
        <v>666</v>
      </c>
      <c r="I10" s="417"/>
      <c r="J10" s="417"/>
      <c r="K10" s="417"/>
      <c r="L10" s="420"/>
    </row>
    <row r="11" spans="1:12" ht="47.25" customHeight="1">
      <c r="A11" s="12"/>
      <c r="B11" s="85"/>
      <c r="C11" s="187" t="s">
        <v>661</v>
      </c>
      <c r="D11" s="187"/>
      <c r="E11" s="417" t="s">
        <v>667</v>
      </c>
      <c r="F11" s="418"/>
      <c r="G11" s="98" t="s">
        <v>668</v>
      </c>
      <c r="H11" s="419" t="s">
        <v>669</v>
      </c>
      <c r="I11" s="417"/>
      <c r="J11" s="417"/>
      <c r="K11" s="417"/>
      <c r="L11" s="420"/>
    </row>
    <row r="12" spans="1:12" ht="36" customHeight="1">
      <c r="A12" s="12"/>
      <c r="B12" s="85"/>
      <c r="C12" s="187" t="s">
        <v>661</v>
      </c>
      <c r="D12" s="187"/>
      <c r="E12" s="418" t="s">
        <v>670</v>
      </c>
      <c r="F12" s="421"/>
      <c r="G12" s="98" t="s">
        <v>668</v>
      </c>
      <c r="H12" s="419" t="s">
        <v>671</v>
      </c>
      <c r="I12" s="417"/>
      <c r="J12" s="417"/>
      <c r="K12" s="417"/>
      <c r="L12" s="420"/>
    </row>
    <row r="13" spans="1:12" ht="76.5" customHeight="1">
      <c r="A13" s="12"/>
      <c r="B13" s="12"/>
      <c r="C13" s="187" t="s">
        <v>672</v>
      </c>
      <c r="D13" s="187"/>
      <c r="E13" s="422" t="s">
        <v>673</v>
      </c>
      <c r="F13" s="418"/>
      <c r="G13" s="19" t="s">
        <v>674</v>
      </c>
      <c r="H13" s="419" t="s">
        <v>772</v>
      </c>
      <c r="I13" s="417"/>
      <c r="J13" s="417"/>
      <c r="K13" s="417"/>
      <c r="L13" s="420"/>
    </row>
    <row r="14" spans="1:12" ht="62.25" customHeight="1">
      <c r="A14" s="12"/>
      <c r="B14" s="12"/>
      <c r="C14" s="187" t="s">
        <v>672</v>
      </c>
      <c r="D14" s="187"/>
      <c r="E14" s="422" t="s">
        <v>675</v>
      </c>
      <c r="F14" s="418"/>
      <c r="G14" s="19" t="s">
        <v>676</v>
      </c>
      <c r="H14" s="419" t="s">
        <v>677</v>
      </c>
      <c r="I14" s="417"/>
      <c r="J14" s="417"/>
      <c r="K14" s="417"/>
      <c r="L14" s="420"/>
    </row>
    <row r="15" spans="1:12" ht="17.100000000000001" customHeight="1">
      <c r="A15" s="12"/>
      <c r="B15" s="12"/>
      <c r="C15" s="346"/>
      <c r="D15" s="118"/>
      <c r="E15" s="346"/>
      <c r="F15" s="118"/>
      <c r="G15" s="27"/>
      <c r="H15" s="347"/>
      <c r="I15" s="116"/>
      <c r="J15" s="116"/>
      <c r="K15" s="116"/>
      <c r="L15" s="348"/>
    </row>
    <row r="16" spans="1:12" ht="17.100000000000001" customHeight="1">
      <c r="A16" s="12"/>
      <c r="B16" s="12"/>
      <c r="C16" s="346"/>
      <c r="D16" s="118"/>
      <c r="E16" s="346"/>
      <c r="F16" s="118"/>
      <c r="G16" s="27"/>
      <c r="H16" s="347"/>
      <c r="I16" s="116"/>
      <c r="J16" s="116"/>
      <c r="K16" s="116"/>
      <c r="L16" s="348"/>
    </row>
    <row r="17" spans="1:12" ht="17.100000000000001" customHeight="1">
      <c r="A17" s="12"/>
      <c r="B17" s="12"/>
      <c r="C17" s="346"/>
      <c r="D17" s="118"/>
      <c r="E17" s="346"/>
      <c r="F17" s="118"/>
      <c r="G17" s="19"/>
      <c r="H17" s="347"/>
      <c r="I17" s="116"/>
      <c r="J17" s="116"/>
      <c r="K17" s="116"/>
      <c r="L17" s="348"/>
    </row>
    <row r="18" spans="1:12" ht="17.100000000000001" customHeight="1">
      <c r="A18" s="12"/>
      <c r="B18" s="12"/>
      <c r="C18" s="346"/>
      <c r="D18" s="118"/>
      <c r="E18" s="346"/>
      <c r="F18" s="118"/>
      <c r="G18" s="19"/>
      <c r="H18" s="347"/>
      <c r="I18" s="116"/>
      <c r="J18" s="116"/>
      <c r="K18" s="116"/>
      <c r="L18" s="348"/>
    </row>
    <row r="19" spans="1:12" ht="17.100000000000001" customHeight="1">
      <c r="A19" s="12"/>
      <c r="B19" s="12"/>
      <c r="C19" s="346"/>
      <c r="D19" s="118"/>
      <c r="E19" s="346"/>
      <c r="F19" s="118"/>
      <c r="G19" s="27"/>
      <c r="H19" s="347"/>
      <c r="I19" s="116"/>
      <c r="J19" s="116"/>
      <c r="K19" s="116"/>
      <c r="L19" s="348"/>
    </row>
    <row r="20" spans="1:12" ht="17.100000000000001" customHeight="1">
      <c r="A20" s="12"/>
      <c r="B20" s="12"/>
      <c r="C20" s="346"/>
      <c r="D20" s="118"/>
      <c r="E20" s="346"/>
      <c r="F20" s="118"/>
      <c r="G20" s="27"/>
      <c r="H20" s="347"/>
      <c r="I20" s="116"/>
      <c r="J20" s="116"/>
      <c r="K20" s="116"/>
      <c r="L20" s="348"/>
    </row>
    <row r="21" spans="1:12" ht="17.100000000000001" customHeight="1">
      <c r="A21" s="12"/>
      <c r="B21" s="12"/>
      <c r="C21" s="346"/>
      <c r="D21" s="118"/>
      <c r="E21" s="346"/>
      <c r="F21" s="118"/>
      <c r="G21" s="27"/>
      <c r="H21" s="347"/>
      <c r="I21" s="116"/>
      <c r="J21" s="116"/>
      <c r="K21" s="116"/>
      <c r="L21" s="348"/>
    </row>
    <row r="22" spans="1:12" ht="17.100000000000001" customHeight="1">
      <c r="A22" s="12"/>
      <c r="B22" s="12"/>
      <c r="C22" s="346"/>
      <c r="D22" s="118"/>
      <c r="E22" s="346"/>
      <c r="F22" s="118"/>
      <c r="G22" s="19"/>
      <c r="H22" s="347"/>
      <c r="I22" s="116"/>
      <c r="J22" s="116"/>
      <c r="K22" s="116"/>
      <c r="L22" s="348"/>
    </row>
    <row r="23" spans="1:12" ht="17.100000000000001" customHeight="1">
      <c r="A23" s="12"/>
      <c r="B23" s="12"/>
      <c r="C23" s="346"/>
      <c r="D23" s="118"/>
      <c r="E23" s="346"/>
      <c r="F23" s="118"/>
      <c r="G23" s="19"/>
      <c r="H23" s="347"/>
      <c r="I23" s="116"/>
      <c r="J23" s="116"/>
      <c r="K23" s="116"/>
      <c r="L23" s="348"/>
    </row>
    <row r="24" spans="1:12" ht="17.100000000000001" customHeight="1">
      <c r="A24" s="12"/>
      <c r="B24" s="12"/>
      <c r="C24" s="346"/>
      <c r="D24" s="118"/>
      <c r="E24" s="346"/>
      <c r="F24" s="118"/>
      <c r="G24" s="27"/>
      <c r="H24" s="347"/>
      <c r="I24" s="116"/>
      <c r="J24" s="116"/>
      <c r="K24" s="116"/>
      <c r="L24" s="348"/>
    </row>
    <row r="25" spans="1:12" ht="17.100000000000001" customHeight="1">
      <c r="A25" s="12"/>
      <c r="B25" s="12"/>
      <c r="C25" s="104"/>
      <c r="D25" s="104"/>
      <c r="E25" s="104"/>
      <c r="F25" s="104"/>
      <c r="G25" s="104"/>
      <c r="H25" s="104"/>
      <c r="I25" s="104"/>
      <c r="J25" s="104"/>
      <c r="K25" s="104"/>
      <c r="L25" s="104"/>
    </row>
    <row r="26" spans="1:12" ht="17.100000000000001" customHeight="1">
      <c r="A26" s="12"/>
      <c r="B26" s="12"/>
      <c r="C26" s="104"/>
      <c r="D26" s="104"/>
      <c r="E26" s="104"/>
      <c r="F26" s="104"/>
      <c r="G26" s="104"/>
      <c r="H26" s="104"/>
      <c r="I26" s="104"/>
      <c r="J26" s="104"/>
      <c r="K26" s="104"/>
      <c r="L26" s="104"/>
    </row>
    <row r="27" spans="1:12" ht="17.100000000000001" customHeight="1">
      <c r="A27" s="12"/>
      <c r="B27" s="12"/>
      <c r="C27" s="104"/>
      <c r="D27" s="104"/>
      <c r="E27" s="104"/>
      <c r="F27" s="104"/>
      <c r="G27" s="104"/>
      <c r="H27" s="104"/>
      <c r="I27" s="104"/>
      <c r="J27" s="104"/>
      <c r="K27" s="104"/>
      <c r="L27" s="104"/>
    </row>
    <row r="28" spans="1:12" ht="17.100000000000001" customHeight="1">
      <c r="A28" s="12"/>
      <c r="B28" s="12"/>
      <c r="C28" s="104"/>
      <c r="D28" s="104"/>
      <c r="E28" s="104"/>
      <c r="F28" s="104"/>
      <c r="G28" s="104"/>
      <c r="H28" s="104"/>
      <c r="I28" s="104"/>
      <c r="J28" s="104"/>
      <c r="K28" s="104"/>
      <c r="L28" s="104"/>
    </row>
    <row r="29" spans="1:12" ht="17.100000000000001" customHeight="1">
      <c r="A29" s="12"/>
      <c r="B29" s="12"/>
      <c r="C29" s="104"/>
      <c r="D29" s="104"/>
      <c r="E29" s="104"/>
      <c r="F29" s="104"/>
      <c r="G29" s="104"/>
      <c r="H29" s="104"/>
      <c r="I29" s="104"/>
      <c r="J29" s="104"/>
      <c r="K29" s="104"/>
      <c r="L29" s="104"/>
    </row>
  </sheetData>
  <sheetProtection sheet="1" objects="1" scenarios="1" formatColumns="0" formatRows="0"/>
  <mergeCells count="55">
    <mergeCell ref="C4:L6"/>
    <mergeCell ref="H14:L14"/>
    <mergeCell ref="C13:D13"/>
    <mergeCell ref="H23:L23"/>
    <mergeCell ref="E21:F21"/>
    <mergeCell ref="H22:L22"/>
    <mergeCell ref="E16:F16"/>
    <mergeCell ref="H12:L12"/>
    <mergeCell ref="C7:L7"/>
    <mergeCell ref="E8:F8"/>
    <mergeCell ref="H11:L11"/>
    <mergeCell ref="C8:D8"/>
    <mergeCell ref="C9:D9"/>
    <mergeCell ref="E9:F9"/>
    <mergeCell ref="C11:D11"/>
    <mergeCell ref="E11:F11"/>
    <mergeCell ref="H9:L9"/>
    <mergeCell ref="C10:D10"/>
    <mergeCell ref="C16:D16"/>
    <mergeCell ref="E10:F10"/>
    <mergeCell ref="E19:F19"/>
    <mergeCell ref="C15:D15"/>
    <mergeCell ref="C17:D17"/>
    <mergeCell ref="C19:D19"/>
    <mergeCell ref="E23:F23"/>
    <mergeCell ref="H17:L17"/>
    <mergeCell ref="H10:L10"/>
    <mergeCell ref="E17:F17"/>
    <mergeCell ref="H21:L21"/>
    <mergeCell ref="H16:L16"/>
    <mergeCell ref="E24:F24"/>
    <mergeCell ref="E12:F12"/>
    <mergeCell ref="E14:F14"/>
    <mergeCell ref="C18:D18"/>
    <mergeCell ref="C25:L29"/>
    <mergeCell ref="C20:D20"/>
    <mergeCell ref="E20:F20"/>
    <mergeCell ref="C22:D22"/>
    <mergeCell ref="C21:D21"/>
    <mergeCell ref="C23:D23"/>
    <mergeCell ref="H24:L24"/>
    <mergeCell ref="C2:L2"/>
    <mergeCell ref="E18:F18"/>
    <mergeCell ref="H20:L20"/>
    <mergeCell ref="E13:F13"/>
    <mergeCell ref="C12:D12"/>
    <mergeCell ref="E15:F15"/>
    <mergeCell ref="H13:L13"/>
    <mergeCell ref="H15:L15"/>
    <mergeCell ref="H18:L18"/>
    <mergeCell ref="H8:L8"/>
    <mergeCell ref="C24:D24"/>
    <mergeCell ref="C14:D14"/>
    <mergeCell ref="E22:F22"/>
    <mergeCell ref="H19:L19"/>
  </mergeCells>
  <dataValidations count="1">
    <dataValidation type="list" allowBlank="1" showInputMessage="1" showErrorMessage="1" prompt="Select Profile" sqref="C9:C24 D13:D24" xr:uid="{00000000-0002-0000-0D00-000000000000}">
      <formula1>"Government Institutions, IGOs, NGOs, Private Sector entities, Others "</formula1>
    </dataValidation>
  </dataValidations>
  <pageMargins left="0.25" right="0.25" top="0.75" bottom="0.75" header="0.3" footer="0.3"/>
  <pageSetup paperSize="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K34"/>
  <sheetViews>
    <sheetView showGridLines="0" view="pageBreakPreview" topLeftCell="A12" zoomScaleNormal="100" zoomScaleSheetLayoutView="100" workbookViewId="0">
      <selection activeCell="Z26" sqref="Z26"/>
    </sheetView>
  </sheetViews>
  <sheetFormatPr defaultColWidth="8.85546875" defaultRowHeight="15"/>
  <cols>
    <col min="1" max="1" width="1.42578125" customWidth="1"/>
  </cols>
  <sheetData>
    <row r="1" spans="1:11">
      <c r="A1" s="12"/>
      <c r="B1" s="12"/>
      <c r="C1" s="12"/>
      <c r="D1" s="12"/>
      <c r="E1" s="12"/>
      <c r="F1" s="12"/>
      <c r="G1" s="12"/>
      <c r="H1" s="12"/>
      <c r="I1" s="12"/>
      <c r="J1" s="12"/>
      <c r="K1" s="12"/>
    </row>
    <row r="2" spans="1:11" ht="19.5" customHeight="1">
      <c r="A2" s="12"/>
      <c r="B2" s="298" t="s">
        <v>678</v>
      </c>
      <c r="C2" s="104"/>
      <c r="D2" s="104"/>
      <c r="E2" s="104"/>
      <c r="F2" s="104"/>
      <c r="G2" s="104"/>
      <c r="H2" s="104"/>
      <c r="I2" s="104"/>
      <c r="J2" s="104"/>
      <c r="K2" s="104"/>
    </row>
    <row r="3" spans="1:11">
      <c r="A3" s="12"/>
      <c r="B3" s="15"/>
      <c r="C3" s="15"/>
      <c r="D3" s="15"/>
      <c r="E3" s="15"/>
      <c r="F3" s="15"/>
      <c r="G3" s="15"/>
      <c r="H3" s="15"/>
      <c r="I3" s="15"/>
      <c r="J3" s="15"/>
      <c r="K3" s="15"/>
    </row>
    <row r="4" spans="1:11" ht="14.45" customHeight="1">
      <c r="A4" s="12"/>
      <c r="B4" s="352" t="s">
        <v>679</v>
      </c>
      <c r="C4" s="107"/>
      <c r="D4" s="107"/>
      <c r="E4" s="107"/>
      <c r="F4" s="107"/>
      <c r="G4" s="107"/>
      <c r="H4" s="107"/>
      <c r="I4" s="107"/>
      <c r="J4" s="107"/>
      <c r="K4" s="108"/>
    </row>
    <row r="5" spans="1:11" ht="25.5" customHeight="1">
      <c r="A5" s="12"/>
      <c r="B5" s="109"/>
      <c r="C5" s="110"/>
      <c r="D5" s="110"/>
      <c r="E5" s="110"/>
      <c r="F5" s="110"/>
      <c r="G5" s="110"/>
      <c r="H5" s="110"/>
      <c r="I5" s="110"/>
      <c r="J5" s="110"/>
      <c r="K5" s="111"/>
    </row>
    <row r="6" spans="1:11" ht="17.100000000000001" customHeight="1">
      <c r="A6" s="12"/>
      <c r="B6" s="350" t="s">
        <v>680</v>
      </c>
      <c r="C6" s="107"/>
      <c r="D6" s="108"/>
      <c r="E6" s="350" t="s">
        <v>681</v>
      </c>
      <c r="F6" s="350" t="s">
        <v>682</v>
      </c>
      <c r="G6" s="107"/>
      <c r="H6" s="107"/>
      <c r="I6" s="107"/>
      <c r="J6" s="107"/>
      <c r="K6" s="108"/>
    </row>
    <row r="7" spans="1:11" ht="17.100000000000001" customHeight="1">
      <c r="A7" s="12"/>
      <c r="B7" s="109"/>
      <c r="C7" s="110"/>
      <c r="D7" s="111"/>
      <c r="E7" s="113"/>
      <c r="F7" s="109"/>
      <c r="G7" s="110"/>
      <c r="H7" s="110"/>
      <c r="I7" s="110"/>
      <c r="J7" s="110"/>
      <c r="K7" s="111"/>
    </row>
    <row r="8" spans="1:11" ht="14.45" customHeight="1">
      <c r="A8" s="12"/>
      <c r="B8" s="351" t="s">
        <v>683</v>
      </c>
      <c r="C8" s="107"/>
      <c r="D8" s="108"/>
      <c r="E8" s="112" t="s">
        <v>82</v>
      </c>
      <c r="F8" s="112" t="s">
        <v>773</v>
      </c>
      <c r="G8" s="107"/>
      <c r="H8" s="107"/>
      <c r="I8" s="107"/>
      <c r="J8" s="107"/>
      <c r="K8" s="108"/>
    </row>
    <row r="9" spans="1:11" ht="17.100000000000001" customHeight="1">
      <c r="A9" s="12"/>
      <c r="B9" s="175"/>
      <c r="C9" s="104"/>
      <c r="D9" s="167"/>
      <c r="E9" s="301"/>
      <c r="F9" s="175"/>
      <c r="G9" s="104"/>
      <c r="H9" s="104"/>
      <c r="I9" s="104"/>
      <c r="J9" s="104"/>
      <c r="K9" s="167"/>
    </row>
    <row r="10" spans="1:11" ht="17.100000000000001" customHeight="1">
      <c r="A10" s="12"/>
      <c r="B10" s="175"/>
      <c r="C10" s="104"/>
      <c r="D10" s="167"/>
      <c r="E10" s="301"/>
      <c r="F10" s="175"/>
      <c r="G10" s="104"/>
      <c r="H10" s="104"/>
      <c r="I10" s="104"/>
      <c r="J10" s="104"/>
      <c r="K10" s="167"/>
    </row>
    <row r="11" spans="1:11" ht="64.5" customHeight="1">
      <c r="A11" s="12"/>
      <c r="B11" s="109"/>
      <c r="C11" s="110"/>
      <c r="D11" s="111"/>
      <c r="E11" s="113"/>
      <c r="F11" s="109"/>
      <c r="G11" s="110"/>
      <c r="H11" s="110"/>
      <c r="I11" s="110"/>
      <c r="J11" s="110"/>
      <c r="K11" s="111"/>
    </row>
    <row r="12" spans="1:11" ht="14.45" customHeight="1">
      <c r="A12" s="12"/>
      <c r="B12" s="351" t="s">
        <v>684</v>
      </c>
      <c r="C12" s="107"/>
      <c r="D12" s="108"/>
      <c r="E12" s="112" t="s">
        <v>82</v>
      </c>
      <c r="F12" s="112" t="s">
        <v>685</v>
      </c>
      <c r="G12" s="107"/>
      <c r="H12" s="107"/>
      <c r="I12" s="107"/>
      <c r="J12" s="107"/>
      <c r="K12" s="108"/>
    </row>
    <row r="13" spans="1:11" ht="10.5" customHeight="1">
      <c r="A13" s="12"/>
      <c r="B13" s="175"/>
      <c r="C13" s="104"/>
      <c r="D13" s="167"/>
      <c r="E13" s="301"/>
      <c r="F13" s="175"/>
      <c r="G13" s="104"/>
      <c r="H13" s="104"/>
      <c r="I13" s="104"/>
      <c r="J13" s="104"/>
      <c r="K13" s="167"/>
    </row>
    <row r="14" spans="1:11" ht="9" customHeight="1">
      <c r="A14" s="12"/>
      <c r="B14" s="175"/>
      <c r="C14" s="104"/>
      <c r="D14" s="167"/>
      <c r="E14" s="301"/>
      <c r="F14" s="175"/>
      <c r="G14" s="104"/>
      <c r="H14" s="104"/>
      <c r="I14" s="104"/>
      <c r="J14" s="104"/>
      <c r="K14" s="167"/>
    </row>
    <row r="15" spans="1:11" ht="12.75" customHeight="1">
      <c r="A15" s="12"/>
      <c r="B15" s="109"/>
      <c r="C15" s="110"/>
      <c r="D15" s="111"/>
      <c r="E15" s="113"/>
      <c r="F15" s="109"/>
      <c r="G15" s="110"/>
      <c r="H15" s="110"/>
      <c r="I15" s="110"/>
      <c r="J15" s="110"/>
      <c r="K15" s="111"/>
    </row>
    <row r="16" spans="1:11" ht="14.45" customHeight="1">
      <c r="A16" s="12"/>
      <c r="B16" s="351" t="s">
        <v>686</v>
      </c>
      <c r="C16" s="107"/>
      <c r="D16" s="108"/>
      <c r="E16" s="112" t="s">
        <v>82</v>
      </c>
      <c r="F16" s="299" t="s">
        <v>687</v>
      </c>
      <c r="G16" s="107"/>
      <c r="H16" s="107"/>
      <c r="I16" s="107"/>
      <c r="J16" s="107"/>
      <c r="K16" s="108"/>
    </row>
    <row r="17" spans="1:11" ht="13.5" customHeight="1">
      <c r="A17" s="12"/>
      <c r="B17" s="175"/>
      <c r="C17" s="104"/>
      <c r="D17" s="167"/>
      <c r="E17" s="301"/>
      <c r="F17" s="175"/>
      <c r="G17" s="104"/>
      <c r="H17" s="104"/>
      <c r="I17" s="104"/>
      <c r="J17" s="104"/>
      <c r="K17" s="167"/>
    </row>
    <row r="18" spans="1:11" ht="8.25" customHeight="1">
      <c r="A18" s="12"/>
      <c r="B18" s="175"/>
      <c r="C18" s="104"/>
      <c r="D18" s="167"/>
      <c r="E18" s="301"/>
      <c r="F18" s="175"/>
      <c r="G18" s="104"/>
      <c r="H18" s="104"/>
      <c r="I18" s="104"/>
      <c r="J18" s="104"/>
      <c r="K18" s="167"/>
    </row>
    <row r="19" spans="1:11" ht="13.5" customHeight="1">
      <c r="A19" s="12"/>
      <c r="B19" s="109"/>
      <c r="C19" s="110"/>
      <c r="D19" s="111"/>
      <c r="E19" s="113"/>
      <c r="F19" s="109"/>
      <c r="G19" s="110"/>
      <c r="H19" s="110"/>
      <c r="I19" s="110"/>
      <c r="J19" s="110"/>
      <c r="K19" s="111"/>
    </row>
    <row r="20" spans="1:11" ht="14.45" customHeight="1">
      <c r="A20" s="12"/>
      <c r="B20" s="117" t="s">
        <v>688</v>
      </c>
      <c r="C20" s="107"/>
      <c r="D20" s="108"/>
      <c r="E20" s="112"/>
      <c r="F20" s="112" t="s">
        <v>689</v>
      </c>
      <c r="G20" s="107"/>
      <c r="H20" s="107"/>
      <c r="I20" s="107"/>
      <c r="J20" s="107"/>
      <c r="K20" s="108"/>
    </row>
    <row r="21" spans="1:11" ht="75" customHeight="1">
      <c r="A21" s="12"/>
      <c r="B21" s="175"/>
      <c r="C21" s="104"/>
      <c r="D21" s="167"/>
      <c r="E21" s="301"/>
      <c r="F21" s="175"/>
      <c r="G21" s="104"/>
      <c r="H21" s="104"/>
      <c r="I21" s="104"/>
      <c r="J21" s="104"/>
      <c r="K21" s="167"/>
    </row>
    <row r="22" spans="1:11" ht="17.100000000000001" customHeight="1">
      <c r="A22" s="12"/>
      <c r="B22" s="175"/>
      <c r="C22" s="104"/>
      <c r="D22" s="167"/>
      <c r="E22" s="301"/>
      <c r="F22" s="175"/>
      <c r="G22" s="104"/>
      <c r="H22" s="104"/>
      <c r="I22" s="104"/>
      <c r="J22" s="104"/>
      <c r="K22" s="167"/>
    </row>
    <row r="23" spans="1:11" ht="204" customHeight="1">
      <c r="A23" s="12"/>
      <c r="B23" s="109"/>
      <c r="C23" s="110"/>
      <c r="D23" s="111"/>
      <c r="E23" s="113"/>
      <c r="F23" s="109"/>
      <c r="G23" s="110"/>
      <c r="H23" s="110"/>
      <c r="I23" s="110"/>
      <c r="J23" s="110"/>
      <c r="K23" s="111"/>
    </row>
    <row r="24" spans="1:11" ht="17.100000000000001" customHeight="1">
      <c r="A24" s="12"/>
      <c r="B24" s="12"/>
      <c r="C24" s="12"/>
      <c r="D24" s="12"/>
      <c r="E24" s="12"/>
      <c r="F24" s="12"/>
      <c r="G24" s="12"/>
      <c r="H24" s="12"/>
      <c r="I24" s="12"/>
      <c r="J24" s="12"/>
      <c r="K24" s="12"/>
    </row>
    <row r="25" spans="1:11" ht="17.100000000000001" customHeight="1">
      <c r="A25" s="12"/>
      <c r="B25" s="12"/>
      <c r="C25" s="12"/>
      <c r="D25" s="12"/>
      <c r="E25" s="12"/>
      <c r="F25" s="12"/>
      <c r="G25" s="12"/>
      <c r="H25" s="12"/>
      <c r="I25" s="12"/>
      <c r="J25" s="12"/>
      <c r="K25" s="12"/>
    </row>
    <row r="26" spans="1:11" ht="17.100000000000001" customHeight="1">
      <c r="A26" s="12"/>
      <c r="B26" s="12"/>
      <c r="C26" s="12"/>
      <c r="D26" s="12"/>
      <c r="E26" s="12"/>
      <c r="F26" s="12"/>
      <c r="G26" s="12"/>
      <c r="H26" s="12"/>
      <c r="I26" s="12"/>
      <c r="J26" s="12"/>
      <c r="K26" s="12"/>
    </row>
    <row r="27" spans="1:11" ht="17.100000000000001" customHeight="1">
      <c r="A27" s="12"/>
      <c r="B27" s="12"/>
      <c r="C27" s="12"/>
      <c r="D27" s="12"/>
      <c r="E27" s="12"/>
      <c r="F27" s="12"/>
      <c r="G27" s="12"/>
      <c r="H27" s="12"/>
      <c r="I27" s="12"/>
      <c r="J27" s="12"/>
      <c r="K27" s="12"/>
    </row>
    <row r="28" spans="1:11" ht="17.100000000000001" customHeight="1">
      <c r="A28" s="12"/>
      <c r="B28" s="12"/>
      <c r="C28" s="12"/>
      <c r="D28" s="12"/>
      <c r="E28" s="12"/>
      <c r="F28" s="12"/>
      <c r="G28" s="12"/>
      <c r="H28" s="12"/>
      <c r="I28" s="12"/>
      <c r="J28" s="12"/>
      <c r="K28" s="12"/>
    </row>
    <row r="29" spans="1:11" ht="17.100000000000001" customHeight="1">
      <c r="A29" s="12"/>
      <c r="B29" s="12"/>
      <c r="C29" s="12"/>
      <c r="D29" s="12"/>
      <c r="E29" s="12"/>
      <c r="F29" s="12"/>
      <c r="G29" s="12"/>
      <c r="H29" s="12"/>
      <c r="I29" s="12"/>
      <c r="J29" s="12"/>
      <c r="K29" s="12"/>
    </row>
    <row r="30" spans="1:11" ht="17.100000000000001" customHeight="1">
      <c r="A30" s="12"/>
      <c r="B30" s="12"/>
      <c r="C30" s="12"/>
      <c r="D30" s="12"/>
      <c r="E30" s="12"/>
      <c r="F30" s="12"/>
      <c r="G30" s="12"/>
      <c r="H30" s="12"/>
      <c r="I30" s="12"/>
      <c r="J30" s="12"/>
      <c r="K30" s="12"/>
    </row>
    <row r="31" spans="1:11" ht="17.100000000000001" customHeight="1">
      <c r="A31" s="12"/>
      <c r="B31" s="12"/>
      <c r="C31" s="12"/>
      <c r="D31" s="12"/>
      <c r="E31" s="12"/>
      <c r="F31" s="12"/>
      <c r="G31" s="12"/>
      <c r="H31" s="12"/>
      <c r="I31" s="12"/>
      <c r="J31" s="12"/>
      <c r="K31" s="12"/>
    </row>
    <row r="32" spans="1:11" ht="17.100000000000001" customHeight="1">
      <c r="A32" s="12"/>
      <c r="B32" s="12"/>
      <c r="C32" s="12"/>
      <c r="D32" s="12"/>
      <c r="E32" s="12"/>
      <c r="F32" s="12"/>
      <c r="G32" s="12"/>
      <c r="H32" s="12"/>
      <c r="I32" s="12"/>
      <c r="J32" s="12"/>
      <c r="K32" s="12"/>
    </row>
    <row r="33" spans="1:11" ht="17.100000000000001" customHeight="1">
      <c r="A33" s="12"/>
      <c r="B33" s="12"/>
      <c r="C33" s="12"/>
      <c r="D33" s="12"/>
      <c r="E33" s="12"/>
      <c r="F33" s="12"/>
      <c r="G33" s="12"/>
      <c r="H33" s="12"/>
      <c r="I33" s="12"/>
      <c r="J33" s="12"/>
      <c r="K33" s="12"/>
    </row>
    <row r="34" spans="1:11" ht="17.100000000000001" customHeight="1">
      <c r="A34" s="12"/>
      <c r="B34" s="12"/>
      <c r="C34" s="12"/>
      <c r="D34" s="12"/>
      <c r="E34" s="12"/>
      <c r="F34" s="12"/>
      <c r="G34" s="12"/>
      <c r="H34" s="12"/>
      <c r="I34" s="12"/>
      <c r="J34" s="12"/>
      <c r="K34" s="12"/>
    </row>
  </sheetData>
  <sheetProtection sheet="1" objects="1" scenarios="1" formatColumns="0" formatRows="0"/>
  <mergeCells count="17">
    <mergeCell ref="B2:K2"/>
    <mergeCell ref="B20:D23"/>
    <mergeCell ref="B12:D15"/>
    <mergeCell ref="B8:D11"/>
    <mergeCell ref="F8:K11"/>
    <mergeCell ref="F20:K23"/>
    <mergeCell ref="F16:K19"/>
    <mergeCell ref="B6:D7"/>
    <mergeCell ref="B16:D19"/>
    <mergeCell ref="F6:K7"/>
    <mergeCell ref="B4:K5"/>
    <mergeCell ref="E8:E11"/>
    <mergeCell ref="E12:E15"/>
    <mergeCell ref="E20:E23"/>
    <mergeCell ref="F12:K15"/>
    <mergeCell ref="E6:E7"/>
    <mergeCell ref="E16:E19"/>
  </mergeCells>
  <dataValidations count="1">
    <dataValidation type="list" allowBlank="1" showInputMessage="1" showErrorMessage="1" prompt="Select Yes or No" sqref="E8:E23" xr:uid="{00000000-0002-0000-0E00-000000000000}">
      <formula1>"Yes, No"</formula1>
    </dataValidation>
  </dataValidations>
  <pageMargins left="0.25" right="0.25" top="0.75" bottom="0.75" header="0.3" footer="0.3"/>
  <pageSetup paperSize="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K59"/>
  <sheetViews>
    <sheetView showGridLines="0" view="pageBreakPreview" zoomScaleNormal="100" zoomScaleSheetLayoutView="100" workbookViewId="0">
      <selection activeCell="T32" sqref="T32"/>
    </sheetView>
  </sheetViews>
  <sheetFormatPr defaultColWidth="8.85546875" defaultRowHeight="15"/>
  <cols>
    <col min="1" max="1" width="1.85546875" customWidth="1"/>
    <col min="11" max="11" width="14.7109375" customWidth="1"/>
  </cols>
  <sheetData>
    <row r="1" spans="1:11">
      <c r="A1" s="12"/>
      <c r="B1" s="12"/>
      <c r="C1" s="12"/>
      <c r="D1" s="12"/>
      <c r="E1" s="12"/>
      <c r="F1" s="12"/>
      <c r="G1" s="12"/>
      <c r="H1" s="12"/>
      <c r="I1" s="12"/>
      <c r="J1" s="12"/>
      <c r="K1" s="12"/>
    </row>
    <row r="2" spans="1:11" ht="19.5" customHeight="1">
      <c r="A2" s="12"/>
      <c r="B2" s="298" t="s">
        <v>690</v>
      </c>
      <c r="C2" s="104"/>
      <c r="D2" s="104"/>
      <c r="E2" s="104"/>
      <c r="F2" s="104"/>
      <c r="G2" s="104"/>
      <c r="H2" s="104"/>
      <c r="I2" s="104"/>
      <c r="J2" s="104"/>
      <c r="K2" s="104"/>
    </row>
    <row r="3" spans="1:11" ht="17.100000000000001" customHeight="1">
      <c r="A3" s="12"/>
      <c r="B3" s="15"/>
      <c r="C3" s="15"/>
      <c r="D3" s="15"/>
      <c r="E3" s="15"/>
      <c r="F3" s="15"/>
      <c r="G3" s="15"/>
      <c r="H3" s="15"/>
      <c r="I3" s="15"/>
      <c r="J3" s="15"/>
      <c r="K3" s="15"/>
    </row>
    <row r="4" spans="1:11" ht="14.45" customHeight="1">
      <c r="A4" s="12"/>
      <c r="B4" s="423" t="s">
        <v>691</v>
      </c>
      <c r="C4" s="424"/>
      <c r="D4" s="424"/>
      <c r="E4" s="424"/>
      <c r="F4" s="424"/>
      <c r="G4" s="424"/>
      <c r="H4" s="424"/>
      <c r="I4" s="424"/>
      <c r="J4" s="424"/>
      <c r="K4" s="425"/>
    </row>
    <row r="5" spans="1:11" ht="24" customHeight="1">
      <c r="A5" s="12"/>
      <c r="B5" s="426"/>
      <c r="C5" s="427"/>
      <c r="D5" s="427"/>
      <c r="E5" s="428"/>
      <c r="F5" s="428"/>
      <c r="G5" s="428"/>
      <c r="H5" s="428"/>
      <c r="I5" s="428"/>
      <c r="J5" s="428"/>
      <c r="K5" s="429"/>
    </row>
    <row r="6" spans="1:11" ht="17.25" customHeight="1">
      <c r="A6" s="12"/>
      <c r="B6" s="112" t="s">
        <v>692</v>
      </c>
      <c r="C6" s="107"/>
      <c r="D6" s="107"/>
      <c r="E6" s="353" t="s">
        <v>82</v>
      </c>
      <c r="F6" s="122"/>
      <c r="G6" s="122"/>
      <c r="H6" s="122"/>
      <c r="I6" s="122"/>
      <c r="J6" s="122"/>
      <c r="K6" s="122"/>
    </row>
    <row r="7" spans="1:11" ht="35.25" customHeight="1">
      <c r="A7" s="12"/>
      <c r="B7" s="109"/>
      <c r="C7" s="110"/>
      <c r="D7" s="110"/>
      <c r="E7" s="122"/>
      <c r="F7" s="122"/>
      <c r="G7" s="122"/>
      <c r="H7" s="122"/>
      <c r="I7" s="122"/>
      <c r="J7" s="122"/>
      <c r="K7" s="122"/>
    </row>
    <row r="8" spans="1:11" ht="96" customHeight="1">
      <c r="A8" s="12"/>
      <c r="B8" s="138" t="s">
        <v>693</v>
      </c>
      <c r="C8" s="107"/>
      <c r="D8" s="107"/>
      <c r="E8" s="187" t="s">
        <v>694</v>
      </c>
      <c r="F8" s="356"/>
      <c r="G8" s="356"/>
      <c r="H8" s="356"/>
      <c r="I8" s="356"/>
      <c r="J8" s="356"/>
      <c r="K8" s="356"/>
    </row>
    <row r="9" spans="1:11" ht="18.75" customHeight="1">
      <c r="A9" s="12"/>
      <c r="B9" s="109"/>
      <c r="C9" s="110"/>
      <c r="D9" s="110"/>
      <c r="E9" s="356"/>
      <c r="F9" s="356"/>
      <c r="G9" s="356"/>
      <c r="H9" s="356"/>
      <c r="I9" s="356"/>
      <c r="J9" s="356"/>
      <c r="K9" s="356"/>
    </row>
    <row r="10" spans="1:11" ht="14.45" customHeight="1">
      <c r="A10" s="12"/>
      <c r="B10" s="146" t="s">
        <v>695</v>
      </c>
      <c r="C10" s="107"/>
      <c r="D10" s="107"/>
      <c r="E10" s="353"/>
      <c r="F10" s="122"/>
      <c r="G10" s="122"/>
      <c r="H10" s="122"/>
      <c r="I10" s="122"/>
      <c r="J10" s="122"/>
      <c r="K10" s="122"/>
    </row>
    <row r="11" spans="1:11" ht="14.45" customHeight="1">
      <c r="A11" s="12"/>
      <c r="B11" s="175"/>
      <c r="C11" s="104"/>
      <c r="D11" s="296"/>
      <c r="E11" s="122"/>
      <c r="F11" s="122"/>
      <c r="G11" s="122"/>
      <c r="H11" s="122"/>
      <c r="I11" s="122"/>
      <c r="J11" s="122"/>
      <c r="K11" s="122"/>
    </row>
    <row r="12" spans="1:11" ht="17.100000000000001" customHeight="1">
      <c r="A12" s="12"/>
      <c r="B12" s="175"/>
      <c r="C12" s="104"/>
      <c r="D12" s="296"/>
      <c r="E12" s="122"/>
      <c r="F12" s="122"/>
      <c r="G12" s="122"/>
      <c r="H12" s="122"/>
      <c r="I12" s="122"/>
      <c r="J12" s="122"/>
      <c r="K12" s="122"/>
    </row>
    <row r="13" spans="1:11" ht="17.100000000000001" customHeight="1">
      <c r="A13" s="12"/>
      <c r="B13" s="109"/>
      <c r="C13" s="110"/>
      <c r="D13" s="110"/>
      <c r="E13" s="122"/>
      <c r="F13" s="122"/>
      <c r="G13" s="122"/>
      <c r="H13" s="122"/>
      <c r="I13" s="122"/>
      <c r="J13" s="122"/>
      <c r="K13" s="122"/>
    </row>
    <row r="14" spans="1:11" ht="68.25" customHeight="1">
      <c r="A14" s="12"/>
      <c r="B14" s="382" t="s">
        <v>696</v>
      </c>
      <c r="C14" s="107"/>
      <c r="D14" s="107"/>
      <c r="E14" s="187" t="s">
        <v>697</v>
      </c>
      <c r="F14" s="122"/>
      <c r="G14" s="122"/>
      <c r="H14" s="122"/>
      <c r="I14" s="122"/>
      <c r="J14" s="122"/>
      <c r="K14" s="122"/>
    </row>
    <row r="15" spans="1:11" ht="11.25" customHeight="1">
      <c r="A15" s="12"/>
      <c r="B15" s="175"/>
      <c r="C15" s="104"/>
      <c r="D15" s="296"/>
      <c r="E15" s="122"/>
      <c r="F15" s="122"/>
      <c r="G15" s="122"/>
      <c r="H15" s="122"/>
      <c r="I15" s="122"/>
      <c r="J15" s="122"/>
      <c r="K15" s="122"/>
    </row>
    <row r="16" spans="1:11" ht="16.5" hidden="1" customHeight="1">
      <c r="A16" s="12"/>
      <c r="B16" s="175"/>
      <c r="C16" s="104"/>
      <c r="D16" s="296"/>
      <c r="E16" s="122"/>
      <c r="F16" s="122"/>
      <c r="G16" s="122"/>
      <c r="H16" s="122"/>
      <c r="I16" s="122"/>
      <c r="J16" s="122"/>
      <c r="K16" s="122"/>
    </row>
    <row r="17" spans="1:11" ht="16.5" hidden="1" customHeight="1">
      <c r="A17" s="12"/>
      <c r="B17" s="175"/>
      <c r="C17" s="104"/>
      <c r="D17" s="296"/>
      <c r="E17" s="122"/>
      <c r="F17" s="122"/>
      <c r="G17" s="122"/>
      <c r="H17" s="122"/>
      <c r="I17" s="122"/>
      <c r="J17" s="122"/>
      <c r="K17" s="122"/>
    </row>
    <row r="18" spans="1:11" ht="16.5" hidden="1" customHeight="1">
      <c r="A18" s="12"/>
      <c r="B18" s="175"/>
      <c r="C18" s="104"/>
      <c r="D18" s="296"/>
      <c r="E18" s="122"/>
      <c r="F18" s="122"/>
      <c r="G18" s="122"/>
      <c r="H18" s="122"/>
      <c r="I18" s="122"/>
      <c r="J18" s="122"/>
      <c r="K18" s="122"/>
    </row>
    <row r="19" spans="1:11" ht="16.5" hidden="1" customHeight="1">
      <c r="A19" s="12"/>
      <c r="B19" s="109"/>
      <c r="C19" s="110"/>
      <c r="D19" s="110"/>
      <c r="E19" s="122"/>
      <c r="F19" s="122"/>
      <c r="G19" s="122"/>
      <c r="H19" s="122"/>
      <c r="I19" s="122"/>
      <c r="J19" s="122"/>
      <c r="K19" s="122"/>
    </row>
    <row r="20" spans="1:11" ht="14.45" customHeight="1">
      <c r="A20" s="12"/>
      <c r="B20" s="271" t="s">
        <v>698</v>
      </c>
      <c r="C20" s="107"/>
      <c r="D20" s="107"/>
      <c r="E20" s="373" t="s">
        <v>82</v>
      </c>
      <c r="F20" s="374"/>
      <c r="G20" s="374"/>
      <c r="H20" s="374"/>
      <c r="I20" s="374"/>
      <c r="J20" s="374"/>
      <c r="K20" s="375"/>
    </row>
    <row r="21" spans="1:11" ht="17.100000000000001" customHeight="1">
      <c r="A21" s="12"/>
      <c r="B21" s="175"/>
      <c r="C21" s="104"/>
      <c r="D21" s="296"/>
      <c r="E21" s="376"/>
      <c r="F21" s="377"/>
      <c r="G21" s="377"/>
      <c r="H21" s="377"/>
      <c r="I21" s="377"/>
      <c r="J21" s="377"/>
      <c r="K21" s="378"/>
    </row>
    <row r="22" spans="1:11" ht="17.100000000000001" customHeight="1">
      <c r="A22" s="12"/>
      <c r="B22" s="175"/>
      <c r="C22" s="104"/>
      <c r="D22" s="296"/>
      <c r="E22" s="379"/>
      <c r="F22" s="380"/>
      <c r="G22" s="380"/>
      <c r="H22" s="380"/>
      <c r="I22" s="380"/>
      <c r="J22" s="380"/>
      <c r="K22" s="381"/>
    </row>
    <row r="23" spans="1:11" ht="35.25" customHeight="1">
      <c r="A23" s="12"/>
      <c r="B23" s="300" t="s">
        <v>699</v>
      </c>
      <c r="C23" s="107"/>
      <c r="D23" s="107"/>
      <c r="E23" s="359" t="s">
        <v>700</v>
      </c>
      <c r="F23" s="360"/>
      <c r="G23" s="360"/>
      <c r="H23" s="360"/>
      <c r="I23" s="360"/>
      <c r="J23" s="360"/>
      <c r="K23" s="361"/>
    </row>
    <row r="24" spans="1:11" ht="17.100000000000001" customHeight="1">
      <c r="A24" s="12"/>
      <c r="B24" s="175"/>
      <c r="C24" s="104"/>
      <c r="D24" s="296"/>
      <c r="E24" s="362"/>
      <c r="F24" s="123"/>
      <c r="G24" s="123"/>
      <c r="H24" s="123"/>
      <c r="I24" s="123"/>
      <c r="J24" s="123"/>
      <c r="K24" s="363"/>
    </row>
    <row r="25" spans="1:11" ht="17.100000000000001" customHeight="1">
      <c r="A25" s="12"/>
      <c r="B25" s="175"/>
      <c r="C25" s="104"/>
      <c r="D25" s="296"/>
      <c r="E25" s="362"/>
      <c r="F25" s="123"/>
      <c r="G25" s="123"/>
      <c r="H25" s="123"/>
      <c r="I25" s="123"/>
      <c r="J25" s="123"/>
      <c r="K25" s="363"/>
    </row>
    <row r="26" spans="1:11" ht="17.100000000000001" customHeight="1">
      <c r="A26" s="12"/>
      <c r="B26" s="175"/>
      <c r="C26" s="104"/>
      <c r="D26" s="296"/>
      <c r="E26" s="362"/>
      <c r="F26" s="123"/>
      <c r="G26" s="123"/>
      <c r="H26" s="123"/>
      <c r="I26" s="123"/>
      <c r="J26" s="123"/>
      <c r="K26" s="363"/>
    </row>
    <row r="27" spans="1:11" ht="17.100000000000001" customHeight="1">
      <c r="A27" s="12"/>
      <c r="B27" s="175"/>
      <c r="C27" s="104"/>
      <c r="D27" s="296"/>
      <c r="E27" s="362"/>
      <c r="F27" s="123"/>
      <c r="G27" s="123"/>
      <c r="H27" s="123"/>
      <c r="I27" s="123"/>
      <c r="J27" s="123"/>
      <c r="K27" s="363"/>
    </row>
    <row r="28" spans="1:11" ht="17.100000000000001" customHeight="1">
      <c r="A28" s="12"/>
      <c r="B28" s="175"/>
      <c r="C28" s="104"/>
      <c r="D28" s="296"/>
      <c r="E28" s="364"/>
      <c r="F28" s="307"/>
      <c r="G28" s="307"/>
      <c r="H28" s="307"/>
      <c r="I28" s="307"/>
      <c r="J28" s="307"/>
      <c r="K28" s="365"/>
    </row>
    <row r="29" spans="1:11" ht="14.45" customHeight="1">
      <c r="A29" s="12"/>
      <c r="B29" s="112" t="s">
        <v>701</v>
      </c>
      <c r="C29" s="107"/>
      <c r="D29" s="107"/>
      <c r="E29" s="354" t="s">
        <v>702</v>
      </c>
      <c r="F29" s="355"/>
      <c r="G29" s="355"/>
      <c r="H29" s="355"/>
      <c r="I29" s="355"/>
      <c r="J29" s="355"/>
      <c r="K29" s="355"/>
    </row>
    <row r="30" spans="1:11" ht="14.45" customHeight="1">
      <c r="A30" s="12"/>
      <c r="B30" s="175"/>
      <c r="C30" s="104"/>
      <c r="D30" s="296"/>
      <c r="E30" s="355"/>
      <c r="F30" s="355"/>
      <c r="G30" s="355"/>
      <c r="H30" s="355"/>
      <c r="I30" s="355"/>
      <c r="J30" s="355"/>
      <c r="K30" s="355"/>
    </row>
    <row r="31" spans="1:11" ht="14.45" customHeight="1">
      <c r="A31" s="12"/>
      <c r="B31" s="175"/>
      <c r="C31" s="104"/>
      <c r="D31" s="296"/>
      <c r="E31" s="355"/>
      <c r="F31" s="355"/>
      <c r="G31" s="355"/>
      <c r="H31" s="355"/>
      <c r="I31" s="355"/>
      <c r="J31" s="355"/>
      <c r="K31" s="355"/>
    </row>
    <row r="32" spans="1:11" ht="14.45" customHeight="1">
      <c r="A32" s="12"/>
      <c r="B32" s="175"/>
      <c r="C32" s="104"/>
      <c r="D32" s="296"/>
      <c r="E32" s="355"/>
      <c r="F32" s="355"/>
      <c r="G32" s="355"/>
      <c r="H32" s="355"/>
      <c r="I32" s="355"/>
      <c r="J32" s="355"/>
      <c r="K32" s="355"/>
    </row>
    <row r="33" spans="1:11" ht="14.45" customHeight="1">
      <c r="A33" s="12"/>
      <c r="B33" s="175"/>
      <c r="C33" s="104"/>
      <c r="D33" s="296"/>
      <c r="E33" s="355"/>
      <c r="F33" s="355"/>
      <c r="G33" s="355"/>
      <c r="H33" s="355"/>
      <c r="I33" s="355"/>
      <c r="J33" s="355"/>
      <c r="K33" s="355"/>
    </row>
    <row r="34" spans="1:11" ht="14.45" customHeight="1">
      <c r="A34" s="12"/>
      <c r="B34" s="175"/>
      <c r="C34" s="104"/>
      <c r="D34" s="296"/>
      <c r="E34" s="355"/>
      <c r="F34" s="355"/>
      <c r="G34" s="355"/>
      <c r="H34" s="355"/>
      <c r="I34" s="355"/>
      <c r="J34" s="355"/>
      <c r="K34" s="355"/>
    </row>
    <row r="35" spans="1:11" ht="14.45" customHeight="1">
      <c r="A35" s="12"/>
      <c r="B35" s="175"/>
      <c r="C35" s="104"/>
      <c r="D35" s="296"/>
      <c r="E35" s="355"/>
      <c r="F35" s="355"/>
      <c r="G35" s="355"/>
      <c r="H35" s="355"/>
      <c r="I35" s="355"/>
      <c r="J35" s="355"/>
      <c r="K35" s="355"/>
    </row>
    <row r="36" spans="1:11" ht="14.45" customHeight="1">
      <c r="A36" s="12"/>
      <c r="B36" s="175"/>
      <c r="C36" s="104"/>
      <c r="D36" s="296"/>
      <c r="E36" s="355"/>
      <c r="F36" s="355"/>
      <c r="G36" s="355"/>
      <c r="H36" s="355"/>
      <c r="I36" s="355"/>
      <c r="J36" s="355"/>
      <c r="K36" s="355"/>
    </row>
    <row r="37" spans="1:11" ht="17.100000000000001" customHeight="1">
      <c r="A37" s="12"/>
      <c r="B37" s="175"/>
      <c r="C37" s="104"/>
      <c r="D37" s="296"/>
      <c r="E37" s="355"/>
      <c r="F37" s="355"/>
      <c r="G37" s="355"/>
      <c r="H37" s="355"/>
      <c r="I37" s="355"/>
      <c r="J37" s="355"/>
      <c r="K37" s="355"/>
    </row>
    <row r="38" spans="1:11" ht="17.100000000000001" customHeight="1">
      <c r="A38" s="12"/>
      <c r="B38" s="175"/>
      <c r="C38" s="104"/>
      <c r="D38" s="296"/>
      <c r="E38" s="355"/>
      <c r="F38" s="355"/>
      <c r="G38" s="355"/>
      <c r="H38" s="355"/>
      <c r="I38" s="355"/>
      <c r="J38" s="355"/>
      <c r="K38" s="355"/>
    </row>
    <row r="39" spans="1:11" ht="17.100000000000001" customHeight="1">
      <c r="A39" s="12"/>
      <c r="B39" s="175"/>
      <c r="C39" s="104"/>
      <c r="D39" s="296"/>
      <c r="E39" s="355"/>
      <c r="F39" s="355"/>
      <c r="G39" s="355"/>
      <c r="H39" s="355"/>
      <c r="I39" s="355"/>
      <c r="J39" s="355"/>
      <c r="K39" s="355"/>
    </row>
    <row r="40" spans="1:11" ht="17.100000000000001" customHeight="1">
      <c r="A40" s="12"/>
      <c r="B40" s="175"/>
      <c r="C40" s="104"/>
      <c r="D40" s="296"/>
      <c r="E40" s="355"/>
      <c r="F40" s="355"/>
      <c r="G40" s="355"/>
      <c r="H40" s="355"/>
      <c r="I40" s="355"/>
      <c r="J40" s="355"/>
      <c r="K40" s="355"/>
    </row>
    <row r="41" spans="1:11">
      <c r="A41" s="12"/>
      <c r="B41" s="175"/>
      <c r="C41" s="104"/>
      <c r="D41" s="296"/>
      <c r="E41" s="355"/>
      <c r="F41" s="355"/>
      <c r="G41" s="355"/>
      <c r="H41" s="355"/>
      <c r="I41" s="355"/>
      <c r="J41" s="355"/>
      <c r="K41" s="355"/>
    </row>
    <row r="42" spans="1:11" ht="14.45" customHeight="1">
      <c r="A42" s="12"/>
      <c r="B42" s="112" t="s">
        <v>703</v>
      </c>
      <c r="C42" s="107"/>
      <c r="D42" s="107"/>
      <c r="E42" s="357" t="s">
        <v>704</v>
      </c>
      <c r="F42" s="357"/>
      <c r="G42" s="357"/>
      <c r="H42" s="357"/>
      <c r="I42" s="357"/>
      <c r="J42" s="357"/>
      <c r="K42" s="357"/>
    </row>
    <row r="43" spans="1:11" ht="17.100000000000001" customHeight="1">
      <c r="A43" s="12"/>
      <c r="B43" s="175"/>
      <c r="C43" s="104"/>
      <c r="D43" s="296"/>
      <c r="E43" s="357"/>
      <c r="F43" s="357"/>
      <c r="G43" s="357"/>
      <c r="H43" s="357"/>
      <c r="I43" s="357"/>
      <c r="J43" s="357"/>
      <c r="K43" s="357"/>
    </row>
    <row r="44" spans="1:11" ht="0.75" customHeight="1">
      <c r="A44" s="12"/>
      <c r="B44" s="175"/>
      <c r="C44" s="104"/>
      <c r="D44" s="296"/>
      <c r="E44" s="357"/>
      <c r="F44" s="357"/>
      <c r="G44" s="357"/>
      <c r="H44" s="357"/>
      <c r="I44" s="357"/>
      <c r="J44" s="357"/>
      <c r="K44" s="357"/>
    </row>
    <row r="45" spans="1:11" ht="16.5" hidden="1" customHeight="1">
      <c r="A45" s="12"/>
      <c r="B45" s="109"/>
      <c r="C45" s="110"/>
      <c r="D45" s="110"/>
      <c r="E45" s="358"/>
      <c r="F45" s="358"/>
      <c r="G45" s="358"/>
      <c r="H45" s="358"/>
      <c r="I45" s="358"/>
      <c r="J45" s="358"/>
      <c r="K45" s="358"/>
    </row>
    <row r="46" spans="1:11" ht="14.45" customHeight="1">
      <c r="A46" s="12"/>
      <c r="B46" s="112" t="s">
        <v>705</v>
      </c>
      <c r="C46" s="107"/>
      <c r="D46" s="107"/>
      <c r="E46" s="366" t="s">
        <v>706</v>
      </c>
      <c r="F46" s="367"/>
      <c r="G46" s="367"/>
      <c r="H46" s="367"/>
      <c r="I46" s="367"/>
      <c r="J46" s="367"/>
      <c r="K46" s="368"/>
    </row>
    <row r="47" spans="1:11" ht="17.100000000000001" customHeight="1">
      <c r="A47" s="12"/>
      <c r="B47" s="175"/>
      <c r="C47" s="104"/>
      <c r="D47" s="296"/>
      <c r="E47" s="369"/>
      <c r="F47" s="370"/>
      <c r="G47" s="370"/>
      <c r="H47" s="370"/>
      <c r="I47" s="370"/>
      <c r="J47" s="370"/>
      <c r="K47" s="371"/>
    </row>
    <row r="48" spans="1:11" ht="17.100000000000001" customHeight="1">
      <c r="A48" s="12"/>
      <c r="B48" s="175"/>
      <c r="C48" s="104"/>
      <c r="D48" s="296"/>
      <c r="E48" s="372" t="s">
        <v>707</v>
      </c>
      <c r="F48" s="372"/>
      <c r="G48" s="372"/>
      <c r="H48" s="372"/>
      <c r="I48" s="372"/>
      <c r="J48" s="372"/>
      <c r="K48" s="372"/>
    </row>
    <row r="49" spans="1:11" ht="17.25" customHeight="1">
      <c r="A49" s="12"/>
      <c r="B49" s="109"/>
      <c r="C49" s="110"/>
      <c r="D49" s="110"/>
      <c r="E49" s="372"/>
      <c r="F49" s="372"/>
      <c r="G49" s="372"/>
      <c r="H49" s="372"/>
      <c r="I49" s="372"/>
      <c r="J49" s="372"/>
      <c r="K49" s="372"/>
    </row>
    <row r="50" spans="1:11" ht="14.45" customHeight="1">
      <c r="A50" s="12"/>
      <c r="B50" s="112" t="s">
        <v>708</v>
      </c>
      <c r="C50" s="107"/>
      <c r="D50" s="108"/>
      <c r="E50" s="145" t="s">
        <v>709</v>
      </c>
      <c r="F50" s="296"/>
      <c r="G50" s="296"/>
      <c r="H50" s="296"/>
      <c r="I50" s="296"/>
      <c r="J50" s="296"/>
      <c r="K50" s="167"/>
    </row>
    <row r="51" spans="1:11" ht="17.100000000000001" customHeight="1">
      <c r="A51" s="12"/>
      <c r="B51" s="175"/>
      <c r="C51" s="104"/>
      <c r="D51" s="167"/>
      <c r="E51" s="175"/>
      <c r="F51" s="104"/>
      <c r="G51" s="104"/>
      <c r="H51" s="104"/>
      <c r="I51" s="104"/>
      <c r="J51" s="104"/>
      <c r="K51" s="167"/>
    </row>
    <row r="52" spans="1:11" ht="17.100000000000001" customHeight="1">
      <c r="A52" s="12"/>
      <c r="B52" s="175"/>
      <c r="C52" s="104"/>
      <c r="D52" s="167"/>
      <c r="E52" s="175"/>
      <c r="F52" s="104"/>
      <c r="G52" s="104"/>
      <c r="H52" s="104"/>
      <c r="I52" s="104"/>
      <c r="J52" s="104"/>
      <c r="K52" s="167"/>
    </row>
    <row r="53" spans="1:11" ht="17.100000000000001" customHeight="1">
      <c r="A53" s="12"/>
      <c r="B53" s="109"/>
      <c r="C53" s="110"/>
      <c r="D53" s="111"/>
      <c r="E53" s="109"/>
      <c r="F53" s="110"/>
      <c r="G53" s="110"/>
      <c r="H53" s="110"/>
      <c r="I53" s="110"/>
      <c r="J53" s="110"/>
      <c r="K53" s="111"/>
    </row>
    <row r="54" spans="1:11" ht="17.100000000000001" customHeight="1"/>
    <row r="55" spans="1:11" ht="17.100000000000001" customHeight="1"/>
    <row r="59" spans="1:11" ht="15.6" customHeight="1"/>
  </sheetData>
  <sheetProtection sheet="1" objects="1" scenarios="1" formatColumns="0" formatRows="0"/>
  <mergeCells count="23">
    <mergeCell ref="B2:K2"/>
    <mergeCell ref="E20:K22"/>
    <mergeCell ref="B14:D19"/>
    <mergeCell ref="B6:D7"/>
    <mergeCell ref="B23:D28"/>
    <mergeCell ref="B10:D13"/>
    <mergeCell ref="B4:K5"/>
    <mergeCell ref="E50:K53"/>
    <mergeCell ref="B50:D53"/>
    <mergeCell ref="B46:D49"/>
    <mergeCell ref="E6:K7"/>
    <mergeCell ref="B8:D9"/>
    <mergeCell ref="B42:D45"/>
    <mergeCell ref="B20:D22"/>
    <mergeCell ref="E29:K41"/>
    <mergeCell ref="E8:K9"/>
    <mergeCell ref="E42:K45"/>
    <mergeCell ref="B29:D41"/>
    <mergeCell ref="E10:K13"/>
    <mergeCell ref="E23:K28"/>
    <mergeCell ref="E14:K19"/>
    <mergeCell ref="E46:K47"/>
    <mergeCell ref="E48:K49"/>
  </mergeCells>
  <dataValidations count="1">
    <dataValidation type="list" allowBlank="1" showInputMessage="1" showErrorMessage="1" prompt="Select Yes or No" sqref="E20:K22 E6:K7" xr:uid="{00000000-0002-0000-0F00-000000000000}">
      <formula1>"Yes, No"</formula1>
    </dataValidation>
  </dataValidations>
  <hyperlinks>
    <hyperlink ref="E42:K45" r:id="rId1" display="https://t.me/LDN_Uzbekistan " xr:uid="{1A8E8B29-537B-4C21-88F9-B113A9858FE9}"/>
    <hyperlink ref="E46" r:id="rId2" xr:uid="{4B77A1F7-2314-437D-9D37-01DA204D9CC0}"/>
    <hyperlink ref="E48" r:id="rId3" xr:uid="{3EF44DBB-FB41-4767-B47B-3DBCB4EFCA0C}"/>
    <hyperlink ref="E48:K49" r:id="rId4" display="https://drive.google.com/file/d/1-Rmdn35uopTW6maIV43v5JOhPexIkWe0/view?usp=sharing " xr:uid="{C682ECCB-4E11-4E15-BB80-7DE08EED99D5}"/>
  </hyperlinks>
  <pageMargins left="0.25" right="0.25" top="0.75" bottom="0.75" header="0.3" footer="0.3"/>
  <pageSetup paperSize="5"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K58"/>
  <sheetViews>
    <sheetView showGridLines="0" view="pageBreakPreview" topLeftCell="A3" zoomScaleNormal="100" zoomScaleSheetLayoutView="100" workbookViewId="0">
      <selection activeCell="V18" sqref="V18"/>
    </sheetView>
  </sheetViews>
  <sheetFormatPr defaultColWidth="8.85546875" defaultRowHeight="15"/>
  <cols>
    <col min="1" max="1" width="1.42578125" customWidth="1"/>
  </cols>
  <sheetData>
    <row r="1" spans="1:11">
      <c r="A1" s="12"/>
      <c r="B1" s="12"/>
      <c r="C1" s="12"/>
      <c r="D1" s="12"/>
      <c r="E1" s="12"/>
      <c r="F1" s="12"/>
      <c r="G1" s="12"/>
      <c r="H1" s="12"/>
      <c r="I1" s="12"/>
      <c r="J1" s="12"/>
      <c r="K1" s="12"/>
    </row>
    <row r="2" spans="1:11" ht="19.5" customHeight="1">
      <c r="A2" s="12"/>
      <c r="B2" s="298" t="s">
        <v>710</v>
      </c>
      <c r="C2" s="104"/>
      <c r="D2" s="104"/>
      <c r="E2" s="104"/>
      <c r="F2" s="104"/>
      <c r="G2" s="104"/>
      <c r="H2" s="104"/>
      <c r="I2" s="104"/>
      <c r="J2" s="104"/>
      <c r="K2" s="104"/>
    </row>
    <row r="3" spans="1:11">
      <c r="A3" s="12"/>
      <c r="B3" s="12"/>
      <c r="C3" s="12"/>
      <c r="D3" s="12"/>
      <c r="E3" s="12"/>
      <c r="F3" s="12"/>
      <c r="G3" s="12"/>
      <c r="H3" s="12"/>
      <c r="I3" s="12"/>
      <c r="J3" s="12"/>
      <c r="K3" s="12"/>
    </row>
    <row r="4" spans="1:11" ht="14.45" customHeight="1">
      <c r="A4" s="12"/>
      <c r="B4" s="383" t="s">
        <v>711</v>
      </c>
      <c r="C4" s="107"/>
      <c r="D4" s="107"/>
      <c r="E4" s="107"/>
      <c r="F4" s="107"/>
      <c r="G4" s="107"/>
      <c r="H4" s="107"/>
      <c r="I4" s="107"/>
      <c r="J4" s="107"/>
      <c r="K4" s="108"/>
    </row>
    <row r="5" spans="1:11" ht="17.100000000000001" customHeight="1">
      <c r="A5" s="12"/>
      <c r="B5" s="109"/>
      <c r="C5" s="110"/>
      <c r="D5" s="110"/>
      <c r="E5" s="110"/>
      <c r="F5" s="110"/>
      <c r="G5" s="110"/>
      <c r="H5" s="110"/>
      <c r="I5" s="110"/>
      <c r="J5" s="110"/>
      <c r="K5" s="111"/>
    </row>
    <row r="6" spans="1:11" ht="14.45" customHeight="1">
      <c r="A6" s="12"/>
      <c r="B6" s="112" t="s">
        <v>774</v>
      </c>
      <c r="C6" s="107"/>
      <c r="D6" s="107"/>
      <c r="E6" s="107"/>
      <c r="F6" s="107"/>
      <c r="G6" s="107"/>
      <c r="H6" s="107"/>
      <c r="I6" s="107"/>
      <c r="J6" s="107"/>
      <c r="K6" s="108"/>
    </row>
    <row r="7" spans="1:11" ht="17.100000000000001" customHeight="1">
      <c r="A7" s="12"/>
      <c r="B7" s="175"/>
      <c r="C7" s="104"/>
      <c r="D7" s="104"/>
      <c r="E7" s="104"/>
      <c r="F7" s="104"/>
      <c r="G7" s="104"/>
      <c r="H7" s="104"/>
      <c r="I7" s="104"/>
      <c r="J7" s="104"/>
      <c r="K7" s="167"/>
    </row>
    <row r="8" spans="1:11" ht="17.100000000000001" customHeight="1">
      <c r="A8" s="12"/>
      <c r="B8" s="175"/>
      <c r="C8" s="104"/>
      <c r="D8" s="104"/>
      <c r="E8" s="104"/>
      <c r="F8" s="104"/>
      <c r="G8" s="104"/>
      <c r="H8" s="104"/>
      <c r="I8" s="104"/>
      <c r="J8" s="104"/>
      <c r="K8" s="167"/>
    </row>
    <row r="9" spans="1:11" ht="17.100000000000001" customHeight="1">
      <c r="A9" s="12"/>
      <c r="B9" s="175"/>
      <c r="C9" s="104"/>
      <c r="D9" s="104"/>
      <c r="E9" s="104"/>
      <c r="F9" s="104"/>
      <c r="G9" s="104"/>
      <c r="H9" s="104"/>
      <c r="I9" s="104"/>
      <c r="J9" s="104"/>
      <c r="K9" s="167"/>
    </row>
    <row r="10" spans="1:11" ht="17.100000000000001" customHeight="1">
      <c r="A10" s="12"/>
      <c r="B10" s="175"/>
      <c r="C10" s="104"/>
      <c r="D10" s="104"/>
      <c r="E10" s="104"/>
      <c r="F10" s="104"/>
      <c r="G10" s="104"/>
      <c r="H10" s="104"/>
      <c r="I10" s="104"/>
      <c r="J10" s="104"/>
      <c r="K10" s="167"/>
    </row>
    <row r="11" spans="1:11" ht="17.100000000000001" customHeight="1">
      <c r="A11" s="12"/>
      <c r="B11" s="175"/>
      <c r="C11" s="104"/>
      <c r="D11" s="104"/>
      <c r="E11" s="104"/>
      <c r="F11" s="104"/>
      <c r="G11" s="104"/>
      <c r="H11" s="104"/>
      <c r="I11" s="104"/>
      <c r="J11" s="104"/>
      <c r="K11" s="167"/>
    </row>
    <row r="12" spans="1:11" ht="17.100000000000001" customHeight="1">
      <c r="A12" s="12"/>
      <c r="B12" s="175"/>
      <c r="C12" s="104"/>
      <c r="D12" s="104"/>
      <c r="E12" s="104"/>
      <c r="F12" s="104"/>
      <c r="G12" s="104"/>
      <c r="H12" s="104"/>
      <c r="I12" s="104"/>
      <c r="J12" s="104"/>
      <c r="K12" s="167"/>
    </row>
    <row r="13" spans="1:11" ht="17.100000000000001" customHeight="1">
      <c r="A13" s="12"/>
      <c r="B13" s="175"/>
      <c r="C13" s="104"/>
      <c r="D13" s="104"/>
      <c r="E13" s="104"/>
      <c r="F13" s="104"/>
      <c r="G13" s="104"/>
      <c r="H13" s="104"/>
      <c r="I13" s="104"/>
      <c r="J13" s="104"/>
      <c r="K13" s="167"/>
    </row>
    <row r="14" spans="1:11" ht="17.100000000000001" customHeight="1">
      <c r="A14" s="12"/>
      <c r="B14" s="175"/>
      <c r="C14" s="104"/>
      <c r="D14" s="104"/>
      <c r="E14" s="104"/>
      <c r="F14" s="104"/>
      <c r="G14" s="104"/>
      <c r="H14" s="104"/>
      <c r="I14" s="104"/>
      <c r="J14" s="104"/>
      <c r="K14" s="167"/>
    </row>
    <row r="15" spans="1:11" ht="17.100000000000001" customHeight="1">
      <c r="A15" s="12"/>
      <c r="B15" s="175"/>
      <c r="C15" s="104"/>
      <c r="D15" s="104"/>
      <c r="E15" s="104"/>
      <c r="F15" s="104"/>
      <c r="G15" s="104"/>
      <c r="H15" s="104"/>
      <c r="I15" s="104"/>
      <c r="J15" s="104"/>
      <c r="K15" s="167"/>
    </row>
    <row r="16" spans="1:11" ht="17.100000000000001" customHeight="1">
      <c r="A16" s="12"/>
      <c r="B16" s="175"/>
      <c r="C16" s="104"/>
      <c r="D16" s="104"/>
      <c r="E16" s="104"/>
      <c r="F16" s="104"/>
      <c r="G16" s="104"/>
      <c r="H16" s="104"/>
      <c r="I16" s="104"/>
      <c r="J16" s="104"/>
      <c r="K16" s="167"/>
    </row>
    <row r="17" spans="1:11" ht="17.100000000000001" customHeight="1">
      <c r="A17" s="12"/>
      <c r="B17" s="175"/>
      <c r="C17" s="104"/>
      <c r="D17" s="104"/>
      <c r="E17" s="104"/>
      <c r="F17" s="104"/>
      <c r="G17" s="104"/>
      <c r="H17" s="104"/>
      <c r="I17" s="104"/>
      <c r="J17" s="104"/>
      <c r="K17" s="167"/>
    </row>
    <row r="18" spans="1:11" ht="17.100000000000001" customHeight="1">
      <c r="A18" s="12"/>
      <c r="B18" s="175"/>
      <c r="C18" s="104"/>
      <c r="D18" s="104"/>
      <c r="E18" s="104"/>
      <c r="F18" s="104"/>
      <c r="G18" s="104"/>
      <c r="H18" s="104"/>
      <c r="I18" s="104"/>
      <c r="J18" s="104"/>
      <c r="K18" s="167"/>
    </row>
    <row r="19" spans="1:11" ht="17.100000000000001" customHeight="1">
      <c r="A19" s="12"/>
      <c r="B19" s="175"/>
      <c r="C19" s="104"/>
      <c r="D19" s="104"/>
      <c r="E19" s="104"/>
      <c r="F19" s="104"/>
      <c r="G19" s="104"/>
      <c r="H19" s="104"/>
      <c r="I19" s="104"/>
      <c r="J19" s="104"/>
      <c r="K19" s="167"/>
    </row>
    <row r="20" spans="1:11" ht="17.100000000000001" customHeight="1">
      <c r="A20" s="12"/>
      <c r="B20" s="175"/>
      <c r="C20" s="104"/>
      <c r="D20" s="104"/>
      <c r="E20" s="104"/>
      <c r="F20" s="104"/>
      <c r="G20" s="104"/>
      <c r="H20" s="104"/>
      <c r="I20" s="104"/>
      <c r="J20" s="104"/>
      <c r="K20" s="167"/>
    </row>
    <row r="21" spans="1:11" ht="17.100000000000001" customHeight="1">
      <c r="A21" s="12"/>
      <c r="B21" s="175"/>
      <c r="C21" s="104"/>
      <c r="D21" s="104"/>
      <c r="E21" s="104"/>
      <c r="F21" s="104"/>
      <c r="G21" s="104"/>
      <c r="H21" s="104"/>
      <c r="I21" s="104"/>
      <c r="J21" s="104"/>
      <c r="K21" s="167"/>
    </row>
    <row r="22" spans="1:11">
      <c r="A22" s="12"/>
      <c r="B22" s="175"/>
      <c r="C22" s="104"/>
      <c r="D22" s="104"/>
      <c r="E22" s="104"/>
      <c r="F22" s="104"/>
      <c r="G22" s="104"/>
      <c r="H22" s="104"/>
      <c r="I22" s="104"/>
      <c r="J22" s="104"/>
      <c r="K22" s="167"/>
    </row>
    <row r="23" spans="1:11">
      <c r="A23" s="12"/>
      <c r="B23" s="175"/>
      <c r="C23" s="104"/>
      <c r="D23" s="104"/>
      <c r="E23" s="104"/>
      <c r="F23" s="104"/>
      <c r="G23" s="104"/>
      <c r="H23" s="104"/>
      <c r="I23" s="104"/>
      <c r="J23" s="104"/>
      <c r="K23" s="167"/>
    </row>
    <row r="24" spans="1:11">
      <c r="A24" s="12"/>
      <c r="B24" s="175"/>
      <c r="C24" s="104"/>
      <c r="D24" s="104"/>
      <c r="E24" s="104"/>
      <c r="F24" s="104"/>
      <c r="G24" s="104"/>
      <c r="H24" s="104"/>
      <c r="I24" s="104"/>
      <c r="J24" s="104"/>
      <c r="K24" s="167"/>
    </row>
    <row r="25" spans="1:11">
      <c r="A25" s="12"/>
      <c r="B25" s="175"/>
      <c r="C25" s="104"/>
      <c r="D25" s="104"/>
      <c r="E25" s="104"/>
      <c r="F25" s="104"/>
      <c r="G25" s="104"/>
      <c r="H25" s="104"/>
      <c r="I25" s="104"/>
      <c r="J25" s="104"/>
      <c r="K25" s="167"/>
    </row>
    <row r="26" spans="1:11">
      <c r="A26" s="12"/>
      <c r="B26" s="175"/>
      <c r="C26" s="104"/>
      <c r="D26" s="104"/>
      <c r="E26" s="104"/>
      <c r="F26" s="104"/>
      <c r="G26" s="104"/>
      <c r="H26" s="104"/>
      <c r="I26" s="104"/>
      <c r="J26" s="104"/>
      <c r="K26" s="167"/>
    </row>
    <row r="27" spans="1:11">
      <c r="A27" s="12"/>
      <c r="B27" s="175"/>
      <c r="C27" s="104"/>
      <c r="D27" s="104"/>
      <c r="E27" s="104"/>
      <c r="F27" s="104"/>
      <c r="G27" s="104"/>
      <c r="H27" s="104"/>
      <c r="I27" s="104"/>
      <c r="J27" s="104"/>
      <c r="K27" s="167"/>
    </row>
    <row r="28" spans="1:11">
      <c r="A28" s="12"/>
      <c r="B28" s="175"/>
      <c r="C28" s="104"/>
      <c r="D28" s="104"/>
      <c r="E28" s="104"/>
      <c r="F28" s="104"/>
      <c r="G28" s="104"/>
      <c r="H28" s="104"/>
      <c r="I28" s="104"/>
      <c r="J28" s="104"/>
      <c r="K28" s="167"/>
    </row>
    <row r="29" spans="1:11">
      <c r="A29" s="12"/>
      <c r="B29" s="175"/>
      <c r="C29" s="104"/>
      <c r="D29" s="104"/>
      <c r="E29" s="104"/>
      <c r="F29" s="104"/>
      <c r="G29" s="104"/>
      <c r="H29" s="104"/>
      <c r="I29" s="104"/>
      <c r="J29" s="104"/>
      <c r="K29" s="167"/>
    </row>
    <row r="30" spans="1:11">
      <c r="A30" s="12"/>
      <c r="B30" s="175"/>
      <c r="C30" s="104"/>
      <c r="D30" s="104"/>
      <c r="E30" s="104"/>
      <c r="F30" s="104"/>
      <c r="G30" s="104"/>
      <c r="H30" s="104"/>
      <c r="I30" s="104"/>
      <c r="J30" s="104"/>
      <c r="K30" s="167"/>
    </row>
    <row r="31" spans="1:11">
      <c r="A31" s="12"/>
      <c r="B31" s="175"/>
      <c r="C31" s="104"/>
      <c r="D31" s="104"/>
      <c r="E31" s="104"/>
      <c r="F31" s="104"/>
      <c r="G31" s="104"/>
      <c r="H31" s="104"/>
      <c r="I31" s="104"/>
      <c r="J31" s="104"/>
      <c r="K31" s="167"/>
    </row>
    <row r="32" spans="1:11">
      <c r="A32" s="12"/>
      <c r="B32" s="175"/>
      <c r="C32" s="104"/>
      <c r="D32" s="104"/>
      <c r="E32" s="104"/>
      <c r="F32" s="104"/>
      <c r="G32" s="104"/>
      <c r="H32" s="104"/>
      <c r="I32" s="104"/>
      <c r="J32" s="104"/>
      <c r="K32" s="167"/>
    </row>
    <row r="33" spans="1:11">
      <c r="A33" s="12"/>
      <c r="B33" s="175"/>
      <c r="C33" s="104"/>
      <c r="D33" s="104"/>
      <c r="E33" s="104"/>
      <c r="F33" s="104"/>
      <c r="G33" s="104"/>
      <c r="H33" s="104"/>
      <c r="I33" s="104"/>
      <c r="J33" s="104"/>
      <c r="K33" s="167"/>
    </row>
    <row r="34" spans="1:11">
      <c r="A34" s="12"/>
      <c r="B34" s="175"/>
      <c r="C34" s="104"/>
      <c r="D34" s="104"/>
      <c r="E34" s="104"/>
      <c r="F34" s="104"/>
      <c r="G34" s="104"/>
      <c r="H34" s="104"/>
      <c r="I34" s="104"/>
      <c r="J34" s="104"/>
      <c r="K34" s="167"/>
    </row>
    <row r="35" spans="1:11">
      <c r="A35" s="12"/>
      <c r="B35" s="175"/>
      <c r="C35" s="104"/>
      <c r="D35" s="104"/>
      <c r="E35" s="104"/>
      <c r="F35" s="104"/>
      <c r="G35" s="104"/>
      <c r="H35" s="104"/>
      <c r="I35" s="104"/>
      <c r="J35" s="104"/>
      <c r="K35" s="167"/>
    </row>
    <row r="36" spans="1:11">
      <c r="A36" s="12"/>
      <c r="B36" s="175"/>
      <c r="C36" s="104"/>
      <c r="D36" s="104"/>
      <c r="E36" s="104"/>
      <c r="F36" s="104"/>
      <c r="G36" s="104"/>
      <c r="H36" s="104"/>
      <c r="I36" s="104"/>
      <c r="J36" s="104"/>
      <c r="K36" s="167"/>
    </row>
    <row r="37" spans="1:11">
      <c r="A37" s="12"/>
      <c r="B37" s="175"/>
      <c r="C37" s="104"/>
      <c r="D37" s="104"/>
      <c r="E37" s="104"/>
      <c r="F37" s="104"/>
      <c r="G37" s="104"/>
      <c r="H37" s="104"/>
      <c r="I37" s="104"/>
      <c r="J37" s="104"/>
      <c r="K37" s="167"/>
    </row>
    <row r="38" spans="1:11">
      <c r="A38" s="12"/>
      <c r="B38" s="175"/>
      <c r="C38" s="104"/>
      <c r="D38" s="104"/>
      <c r="E38" s="104"/>
      <c r="F38" s="104"/>
      <c r="G38" s="104"/>
      <c r="H38" s="104"/>
      <c r="I38" s="104"/>
      <c r="J38" s="104"/>
      <c r="K38" s="167"/>
    </row>
    <row r="39" spans="1:11">
      <c r="A39" s="12"/>
      <c r="B39" s="175"/>
      <c r="C39" s="104"/>
      <c r="D39" s="104"/>
      <c r="E39" s="104"/>
      <c r="F39" s="104"/>
      <c r="G39" s="104"/>
      <c r="H39" s="104"/>
      <c r="I39" s="104"/>
      <c r="J39" s="104"/>
      <c r="K39" s="167"/>
    </row>
    <row r="40" spans="1:11">
      <c r="A40" s="12"/>
      <c r="B40" s="109"/>
      <c r="C40" s="110"/>
      <c r="D40" s="110"/>
      <c r="E40" s="110"/>
      <c r="F40" s="110"/>
      <c r="G40" s="110"/>
      <c r="H40" s="110"/>
      <c r="I40" s="110"/>
      <c r="J40" s="110"/>
      <c r="K40" s="111"/>
    </row>
    <row r="41" spans="1:11">
      <c r="A41" s="12"/>
      <c r="B41" s="12"/>
      <c r="C41" s="12"/>
      <c r="D41" s="12"/>
      <c r="E41" s="12"/>
      <c r="F41" s="12"/>
      <c r="G41" s="12"/>
      <c r="H41" s="12"/>
      <c r="I41" s="12"/>
      <c r="J41" s="12"/>
      <c r="K41" s="12"/>
    </row>
    <row r="42" spans="1:11">
      <c r="A42" s="12"/>
      <c r="B42" s="12"/>
      <c r="C42" s="12"/>
      <c r="D42" s="12"/>
      <c r="E42" s="12"/>
      <c r="F42" s="12"/>
      <c r="G42" s="12"/>
      <c r="H42" s="12"/>
      <c r="I42" s="12"/>
      <c r="J42" s="12"/>
      <c r="K42" s="12"/>
    </row>
    <row r="43" spans="1:11">
      <c r="A43" s="12"/>
      <c r="B43" s="12"/>
      <c r="C43" s="12"/>
      <c r="D43" s="12"/>
      <c r="E43" s="12"/>
      <c r="F43" s="12"/>
      <c r="G43" s="12"/>
      <c r="H43" s="12"/>
      <c r="I43" s="12"/>
      <c r="J43" s="12"/>
      <c r="K43" s="12"/>
    </row>
    <row r="44" spans="1:11">
      <c r="A44" s="12"/>
      <c r="B44" s="12"/>
      <c r="C44" s="12"/>
      <c r="D44" s="12"/>
      <c r="E44" s="12"/>
      <c r="F44" s="12"/>
      <c r="G44" s="12"/>
      <c r="H44" s="12"/>
      <c r="I44" s="12"/>
      <c r="J44" s="12"/>
      <c r="K44" s="12"/>
    </row>
    <row r="45" spans="1:11">
      <c r="A45" s="12"/>
      <c r="B45" s="12"/>
      <c r="C45" s="12"/>
      <c r="D45" s="12"/>
      <c r="E45" s="12"/>
      <c r="F45" s="12"/>
      <c r="G45" s="12"/>
      <c r="H45" s="12"/>
      <c r="I45" s="12"/>
      <c r="J45" s="12"/>
      <c r="K45" s="12"/>
    </row>
    <row r="46" spans="1:11">
      <c r="A46" s="12"/>
      <c r="B46" s="12"/>
      <c r="C46" s="12"/>
      <c r="D46" s="12"/>
      <c r="E46" s="12"/>
      <c r="F46" s="12"/>
      <c r="G46" s="12"/>
      <c r="H46" s="12"/>
      <c r="I46" s="12"/>
      <c r="J46" s="12"/>
      <c r="K46" s="12"/>
    </row>
    <row r="47" spans="1:11">
      <c r="A47" s="12"/>
      <c r="B47" s="12"/>
      <c r="C47" s="12"/>
      <c r="D47" s="12"/>
      <c r="E47" s="12"/>
      <c r="F47" s="12"/>
      <c r="G47" s="12"/>
      <c r="H47" s="12"/>
      <c r="I47" s="12"/>
      <c r="J47" s="12"/>
      <c r="K47" s="12"/>
    </row>
    <row r="48" spans="1:11">
      <c r="A48" s="12"/>
      <c r="B48" s="12"/>
      <c r="C48" s="12"/>
      <c r="D48" s="12"/>
      <c r="E48" s="12"/>
      <c r="F48" s="12"/>
      <c r="G48" s="12"/>
      <c r="H48" s="12"/>
      <c r="I48" s="12"/>
      <c r="J48" s="12"/>
      <c r="K48" s="12"/>
    </row>
    <row r="49" spans="1:11">
      <c r="A49" s="12"/>
      <c r="B49" s="12"/>
      <c r="C49" s="12"/>
      <c r="D49" s="12"/>
      <c r="E49" s="12"/>
      <c r="F49" s="12"/>
      <c r="G49" s="12"/>
      <c r="H49" s="12"/>
      <c r="I49" s="12"/>
      <c r="J49" s="12"/>
      <c r="K49" s="12"/>
    </row>
    <row r="50" spans="1:11">
      <c r="A50" s="12"/>
      <c r="B50" s="12"/>
      <c r="C50" s="12"/>
      <c r="D50" s="12"/>
      <c r="E50" s="12"/>
      <c r="F50" s="12"/>
      <c r="G50" s="12"/>
      <c r="H50" s="12"/>
      <c r="I50" s="12"/>
      <c r="J50" s="12"/>
      <c r="K50" s="12"/>
    </row>
    <row r="51" spans="1:11">
      <c r="A51" s="12"/>
      <c r="B51" s="12"/>
      <c r="C51" s="12"/>
      <c r="D51" s="12"/>
      <c r="E51" s="12"/>
      <c r="F51" s="12"/>
      <c r="G51" s="12"/>
      <c r="H51" s="12"/>
      <c r="I51" s="12"/>
      <c r="J51" s="12"/>
      <c r="K51" s="12"/>
    </row>
    <row r="52" spans="1:11">
      <c r="A52" s="12"/>
      <c r="B52" s="12"/>
      <c r="C52" s="12"/>
      <c r="D52" s="12"/>
      <c r="E52" s="12"/>
      <c r="F52" s="12"/>
      <c r="G52" s="12"/>
      <c r="H52" s="12"/>
      <c r="I52" s="12"/>
      <c r="J52" s="12"/>
      <c r="K52" s="12"/>
    </row>
    <row r="53" spans="1:11">
      <c r="A53" s="12"/>
      <c r="B53" s="12"/>
      <c r="C53" s="12"/>
      <c r="D53" s="12"/>
      <c r="E53" s="12"/>
      <c r="F53" s="12"/>
      <c r="G53" s="12"/>
      <c r="H53" s="12"/>
      <c r="I53" s="12"/>
      <c r="J53" s="12"/>
      <c r="K53" s="12"/>
    </row>
    <row r="54" spans="1:11">
      <c r="A54" s="12"/>
      <c r="B54" s="12"/>
      <c r="C54" s="12"/>
      <c r="D54" s="12"/>
      <c r="E54" s="12"/>
      <c r="F54" s="12"/>
      <c r="G54" s="12"/>
      <c r="H54" s="12"/>
      <c r="I54" s="12"/>
      <c r="J54" s="12"/>
      <c r="K54" s="12"/>
    </row>
    <row r="55" spans="1:11">
      <c r="A55" s="12"/>
      <c r="B55" s="12"/>
      <c r="C55" s="12"/>
      <c r="D55" s="12"/>
      <c r="E55" s="12"/>
      <c r="F55" s="12"/>
      <c r="G55" s="12"/>
      <c r="H55" s="12"/>
      <c r="I55" s="12"/>
      <c r="J55" s="12"/>
      <c r="K55" s="12"/>
    </row>
    <row r="56" spans="1:11">
      <c r="A56" s="12"/>
      <c r="B56" s="12"/>
      <c r="C56" s="12"/>
      <c r="D56" s="12"/>
      <c r="E56" s="12"/>
      <c r="F56" s="12"/>
      <c r="G56" s="12"/>
      <c r="H56" s="12"/>
      <c r="I56" s="12"/>
      <c r="J56" s="12"/>
      <c r="K56" s="12"/>
    </row>
    <row r="57" spans="1:11" ht="15.6" customHeight="1">
      <c r="A57" s="12"/>
      <c r="B57" s="12"/>
      <c r="C57" s="12"/>
      <c r="D57" s="12"/>
      <c r="E57" s="12"/>
      <c r="F57" s="12"/>
      <c r="G57" s="12"/>
      <c r="H57" s="12"/>
      <c r="I57" s="12"/>
      <c r="J57" s="12"/>
      <c r="K57" s="12"/>
    </row>
    <row r="58" spans="1:11">
      <c r="A58" s="12"/>
      <c r="B58" s="12"/>
      <c r="C58" s="12"/>
      <c r="D58" s="12"/>
      <c r="E58" s="12"/>
      <c r="F58" s="12"/>
      <c r="G58" s="12"/>
      <c r="H58" s="12"/>
      <c r="I58" s="12"/>
      <c r="J58" s="12"/>
      <c r="K58" s="12"/>
    </row>
  </sheetData>
  <sheetProtection sheet="1" objects="1" scenarios="1" formatColumns="0" formatRows="0"/>
  <mergeCells count="3">
    <mergeCell ref="B6:K40"/>
    <mergeCell ref="B4:K5"/>
    <mergeCell ref="B2:K2"/>
  </mergeCells>
  <pageMargins left="0.25" right="0.25" top="0.75" bottom="0.75" header="0.3" footer="0.3"/>
  <pageSetup paperSize="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Q32"/>
  <sheetViews>
    <sheetView showGridLines="0" view="pageBreakPreview" zoomScale="110" zoomScaleNormal="100" zoomScaleSheetLayoutView="110" workbookViewId="0">
      <selection activeCell="V11" sqref="V11"/>
    </sheetView>
  </sheetViews>
  <sheetFormatPr defaultColWidth="8.85546875" defaultRowHeight="15"/>
  <cols>
    <col min="1" max="1" width="1.140625" customWidth="1"/>
    <col min="3" max="3" width="14.42578125" customWidth="1"/>
    <col min="10" max="10" width="7.85546875" customWidth="1"/>
    <col min="13" max="13" width="17" customWidth="1"/>
    <col min="16" max="16" width="17.7109375" customWidth="1"/>
    <col min="17" max="17" width="10.28515625" customWidth="1"/>
  </cols>
  <sheetData>
    <row r="1" spans="1:17" ht="19.5" customHeight="1">
      <c r="A1" s="12"/>
      <c r="B1" s="12"/>
      <c r="C1" s="12"/>
      <c r="D1" s="12"/>
      <c r="E1" s="12"/>
      <c r="F1" s="12"/>
      <c r="G1" s="12"/>
      <c r="H1" s="12"/>
      <c r="I1" s="12"/>
      <c r="J1" s="12"/>
      <c r="K1" s="12"/>
      <c r="L1" s="12"/>
      <c r="M1" s="12"/>
      <c r="N1" s="12"/>
      <c r="O1" s="12"/>
      <c r="P1" s="12"/>
      <c r="Q1" s="12"/>
    </row>
    <row r="2" spans="1:17" ht="17.100000000000001" customHeight="1">
      <c r="A2" s="12"/>
      <c r="B2" s="298" t="s">
        <v>712</v>
      </c>
      <c r="C2" s="104"/>
      <c r="D2" s="104"/>
      <c r="E2" s="104"/>
      <c r="F2" s="104"/>
      <c r="G2" s="104"/>
      <c r="H2" s="104"/>
      <c r="I2" s="104"/>
      <c r="J2" s="104"/>
      <c r="K2" s="104"/>
      <c r="L2" s="104"/>
      <c r="M2" s="104"/>
      <c r="N2" s="104"/>
      <c r="O2" s="104"/>
      <c r="P2" s="104"/>
      <c r="Q2" s="12"/>
    </row>
    <row r="3" spans="1:17" ht="17.100000000000001" customHeight="1">
      <c r="A3" s="12"/>
      <c r="B3" s="393"/>
      <c r="C3" s="104"/>
      <c r="D3" s="104"/>
      <c r="E3" s="104"/>
      <c r="F3" s="104"/>
      <c r="G3" s="104"/>
      <c r="H3" s="104"/>
      <c r="I3" s="104"/>
      <c r="J3" s="104"/>
      <c r="K3" s="104"/>
      <c r="L3" s="104"/>
      <c r="M3" s="104"/>
      <c r="N3" s="104"/>
      <c r="O3" s="104"/>
      <c r="P3" s="104"/>
      <c r="Q3" s="12"/>
    </row>
    <row r="4" spans="1:17" ht="14.45" customHeight="1">
      <c r="A4" s="12"/>
      <c r="B4" s="394" t="s">
        <v>713</v>
      </c>
      <c r="C4" s="396"/>
      <c r="D4" s="394" t="s">
        <v>714</v>
      </c>
      <c r="E4" s="395"/>
      <c r="F4" s="395"/>
      <c r="G4" s="395"/>
      <c r="H4" s="396"/>
      <c r="I4" s="394" t="s">
        <v>715</v>
      </c>
      <c r="J4" s="396"/>
      <c r="K4" s="394" t="s">
        <v>716</v>
      </c>
      <c r="L4" s="395"/>
      <c r="M4" s="396"/>
      <c r="N4" s="394" t="s">
        <v>717</v>
      </c>
      <c r="O4" s="395"/>
      <c r="P4" s="396"/>
      <c r="Q4" s="12"/>
    </row>
    <row r="5" spans="1:17" ht="51.75" customHeight="1">
      <c r="A5" s="12"/>
      <c r="B5" s="180"/>
      <c r="C5" s="181"/>
      <c r="D5" s="180"/>
      <c r="E5" s="397"/>
      <c r="F5" s="397"/>
      <c r="G5" s="397"/>
      <c r="H5" s="181"/>
      <c r="I5" s="180"/>
      <c r="J5" s="181"/>
      <c r="K5" s="180"/>
      <c r="L5" s="397"/>
      <c r="M5" s="181"/>
      <c r="N5" s="180"/>
      <c r="O5" s="397"/>
      <c r="P5" s="181"/>
      <c r="Q5" s="12"/>
    </row>
    <row r="6" spans="1:17" ht="28.5" customHeight="1">
      <c r="A6" s="12"/>
      <c r="B6" s="112" t="s">
        <v>718</v>
      </c>
      <c r="C6" s="118"/>
      <c r="D6" s="112" t="s">
        <v>719</v>
      </c>
      <c r="E6" s="116"/>
      <c r="F6" s="116"/>
      <c r="G6" s="116"/>
      <c r="H6" s="118"/>
      <c r="I6" s="112" t="s">
        <v>720</v>
      </c>
      <c r="J6" s="118"/>
      <c r="K6" s="387">
        <v>20000000</v>
      </c>
      <c r="L6" s="116"/>
      <c r="M6" s="118"/>
      <c r="N6" s="389">
        <v>8805472</v>
      </c>
      <c r="O6" s="116"/>
      <c r="P6" s="118"/>
      <c r="Q6" s="398"/>
    </row>
    <row r="7" spans="1:17" ht="25.5" customHeight="1">
      <c r="A7" s="12"/>
      <c r="B7" s="112" t="s">
        <v>718</v>
      </c>
      <c r="C7" s="118"/>
      <c r="D7" s="112" t="s">
        <v>721</v>
      </c>
      <c r="E7" s="116"/>
      <c r="F7" s="116"/>
      <c r="G7" s="116"/>
      <c r="H7" s="118"/>
      <c r="I7" s="112" t="s">
        <v>720</v>
      </c>
      <c r="J7" s="118"/>
      <c r="K7" s="387">
        <v>16500000</v>
      </c>
      <c r="L7" s="116"/>
      <c r="M7" s="118"/>
      <c r="N7" s="389">
        <v>3121353</v>
      </c>
      <c r="O7" s="116"/>
      <c r="P7" s="118"/>
      <c r="Q7" s="398"/>
    </row>
    <row r="8" spans="1:17" ht="17.100000000000001" customHeight="1">
      <c r="A8" s="12"/>
      <c r="B8" s="112" t="s">
        <v>722</v>
      </c>
      <c r="C8" s="118"/>
      <c r="D8" s="112" t="s">
        <v>723</v>
      </c>
      <c r="E8" s="116"/>
      <c r="F8" s="116"/>
      <c r="G8" s="116"/>
      <c r="H8" s="118"/>
      <c r="I8" s="112" t="s">
        <v>724</v>
      </c>
      <c r="J8" s="118"/>
      <c r="K8" s="387">
        <v>900000</v>
      </c>
      <c r="L8" s="116"/>
      <c r="M8" s="118"/>
      <c r="N8" s="389" t="s">
        <v>148</v>
      </c>
      <c r="O8" s="116"/>
      <c r="P8" s="118"/>
      <c r="Q8" s="12"/>
    </row>
    <row r="9" spans="1:17" ht="17.100000000000001" customHeight="1">
      <c r="A9" s="12"/>
      <c r="B9" s="112" t="s">
        <v>722</v>
      </c>
      <c r="C9" s="118"/>
      <c r="D9" s="112" t="s">
        <v>723</v>
      </c>
      <c r="E9" s="116"/>
      <c r="F9" s="116"/>
      <c r="G9" s="116"/>
      <c r="H9" s="118"/>
      <c r="I9" s="112" t="s">
        <v>725</v>
      </c>
      <c r="J9" s="118"/>
      <c r="K9" s="387">
        <v>100000</v>
      </c>
      <c r="L9" s="116"/>
      <c r="M9" s="118"/>
      <c r="N9" s="387"/>
      <c r="O9" s="116"/>
      <c r="P9" s="118"/>
      <c r="Q9" s="12"/>
    </row>
    <row r="10" spans="1:17" ht="17.100000000000001" customHeight="1">
      <c r="A10" s="12"/>
      <c r="B10" s="112"/>
      <c r="C10" s="118"/>
      <c r="D10" s="112"/>
      <c r="E10" s="116"/>
      <c r="F10" s="116"/>
      <c r="G10" s="116"/>
      <c r="H10" s="118"/>
      <c r="I10" s="112"/>
      <c r="J10" s="118"/>
      <c r="K10" s="387"/>
      <c r="L10" s="116"/>
      <c r="M10" s="118"/>
      <c r="N10" s="387"/>
      <c r="O10" s="116"/>
      <c r="P10" s="118"/>
      <c r="Q10" s="12"/>
    </row>
    <row r="11" spans="1:17" ht="17.100000000000001" customHeight="1">
      <c r="A11" s="12"/>
      <c r="B11" s="112"/>
      <c r="C11" s="118"/>
      <c r="D11" s="112"/>
      <c r="E11" s="116"/>
      <c r="F11" s="116"/>
      <c r="G11" s="116"/>
      <c r="H11" s="118"/>
      <c r="I11" s="112"/>
      <c r="J11" s="118"/>
      <c r="K11" s="387"/>
      <c r="L11" s="116"/>
      <c r="M11" s="118"/>
      <c r="N11" s="387"/>
      <c r="O11" s="116"/>
      <c r="P11" s="118"/>
      <c r="Q11" s="12"/>
    </row>
    <row r="12" spans="1:17" ht="17.100000000000001" customHeight="1">
      <c r="A12" s="12"/>
      <c r="B12" s="112"/>
      <c r="C12" s="118"/>
      <c r="D12" s="112"/>
      <c r="E12" s="116"/>
      <c r="F12" s="116"/>
      <c r="G12" s="116"/>
      <c r="H12" s="118"/>
      <c r="I12" s="112"/>
      <c r="J12" s="118"/>
      <c r="K12" s="384"/>
      <c r="L12" s="116"/>
      <c r="M12" s="118"/>
      <c r="N12" s="384"/>
      <c r="O12" s="116"/>
      <c r="P12" s="118"/>
      <c r="Q12" s="12"/>
    </row>
    <row r="13" spans="1:17" ht="17.100000000000001" customHeight="1">
      <c r="A13" s="12"/>
      <c r="B13" s="112"/>
      <c r="C13" s="118"/>
      <c r="D13" s="112"/>
      <c r="E13" s="116"/>
      <c r="F13" s="116"/>
      <c r="G13" s="116"/>
      <c r="H13" s="118"/>
      <c r="I13" s="112"/>
      <c r="J13" s="118"/>
      <c r="K13" s="384"/>
      <c r="L13" s="116"/>
      <c r="M13" s="118"/>
      <c r="N13" s="384"/>
      <c r="O13" s="116"/>
      <c r="P13" s="118"/>
      <c r="Q13" s="12"/>
    </row>
    <row r="14" spans="1:17" ht="17.100000000000001" customHeight="1">
      <c r="A14" s="12"/>
      <c r="B14" s="112"/>
      <c r="C14" s="118"/>
      <c r="D14" s="112"/>
      <c r="E14" s="116"/>
      <c r="F14" s="116"/>
      <c r="G14" s="116"/>
      <c r="H14" s="118"/>
      <c r="I14" s="112"/>
      <c r="J14" s="118"/>
      <c r="K14" s="384"/>
      <c r="L14" s="116"/>
      <c r="M14" s="118"/>
      <c r="N14" s="384"/>
      <c r="O14" s="116"/>
      <c r="P14" s="118"/>
      <c r="Q14" s="12"/>
    </row>
    <row r="15" spans="1:17" ht="17.100000000000001" customHeight="1">
      <c r="A15" s="12"/>
      <c r="B15" s="112"/>
      <c r="C15" s="118"/>
      <c r="D15" s="115"/>
      <c r="E15" s="116"/>
      <c r="F15" s="116"/>
      <c r="G15" s="116"/>
      <c r="H15" s="116"/>
      <c r="I15" s="112"/>
      <c r="J15" s="118"/>
      <c r="K15" s="388"/>
      <c r="L15" s="116"/>
      <c r="M15" s="116"/>
      <c r="N15" s="384"/>
      <c r="O15" s="116"/>
      <c r="P15" s="118"/>
      <c r="Q15" s="12"/>
    </row>
    <row r="16" spans="1:17" ht="17.100000000000001" customHeight="1">
      <c r="A16" s="12"/>
      <c r="B16" s="112"/>
      <c r="C16" s="118"/>
      <c r="D16" s="115"/>
      <c r="E16" s="116"/>
      <c r="F16" s="116"/>
      <c r="G16" s="116"/>
      <c r="H16" s="116"/>
      <c r="I16" s="112"/>
      <c r="J16" s="118"/>
      <c r="K16" s="388"/>
      <c r="L16" s="116"/>
      <c r="M16" s="116"/>
      <c r="N16" s="384"/>
      <c r="O16" s="116"/>
      <c r="P16" s="118"/>
      <c r="Q16" s="12"/>
    </row>
    <row r="17" spans="1:17" ht="17.100000000000001" customHeight="1">
      <c r="A17" s="12"/>
      <c r="B17" s="112"/>
      <c r="C17" s="118"/>
      <c r="D17" s="112"/>
      <c r="E17" s="116"/>
      <c r="F17" s="116"/>
      <c r="G17" s="116"/>
      <c r="H17" s="118"/>
      <c r="I17" s="112"/>
      <c r="J17" s="118"/>
      <c r="K17" s="384"/>
      <c r="L17" s="116"/>
      <c r="M17" s="118"/>
      <c r="N17" s="384"/>
      <c r="O17" s="116"/>
      <c r="P17" s="118"/>
      <c r="Q17" s="12"/>
    </row>
    <row r="18" spans="1:17" ht="17.100000000000001" customHeight="1">
      <c r="A18" s="12"/>
      <c r="B18" s="112"/>
      <c r="C18" s="118"/>
      <c r="D18" s="112"/>
      <c r="E18" s="116"/>
      <c r="F18" s="116"/>
      <c r="G18" s="116"/>
      <c r="H18" s="118"/>
      <c r="I18" s="112"/>
      <c r="J18" s="118"/>
      <c r="K18" s="384"/>
      <c r="L18" s="116"/>
      <c r="M18" s="118"/>
      <c r="N18" s="384"/>
      <c r="O18" s="116"/>
      <c r="P18" s="118"/>
      <c r="Q18" s="12"/>
    </row>
    <row r="19" spans="1:17" ht="17.100000000000001" customHeight="1">
      <c r="A19" s="12"/>
      <c r="B19" s="386" t="s">
        <v>726</v>
      </c>
      <c r="C19" s="118"/>
      <c r="D19" s="112"/>
      <c r="E19" s="116"/>
      <c r="F19" s="116"/>
      <c r="G19" s="116"/>
      <c r="H19" s="118"/>
      <c r="I19" s="391" t="s">
        <v>726</v>
      </c>
      <c r="J19" s="118"/>
      <c r="K19" s="385">
        <f>SUM(K6:K18)</f>
        <v>37500000</v>
      </c>
      <c r="L19" s="116"/>
      <c r="M19" s="118"/>
      <c r="N19" s="385">
        <f>SUM(N6:N18)</f>
        <v>11926825</v>
      </c>
      <c r="O19" s="116"/>
      <c r="P19" s="118"/>
      <c r="Q19" s="12"/>
    </row>
    <row r="20" spans="1:17" ht="17.100000000000001" customHeight="1">
      <c r="A20" s="12"/>
      <c r="B20" s="300"/>
      <c r="C20" s="107"/>
      <c r="D20" s="107"/>
      <c r="E20" s="107"/>
      <c r="F20" s="107"/>
      <c r="G20" s="107"/>
      <c r="H20" s="107"/>
      <c r="I20" s="107"/>
      <c r="J20" s="107"/>
      <c r="K20" s="107"/>
      <c r="L20" s="107"/>
      <c r="M20" s="107"/>
      <c r="N20" s="107"/>
      <c r="O20" s="107"/>
      <c r="P20" s="107"/>
      <c r="Q20" s="12"/>
    </row>
    <row r="21" spans="1:17" ht="17.100000000000001" customHeight="1">
      <c r="A21" s="12"/>
      <c r="B21" s="175"/>
      <c r="C21" s="104"/>
      <c r="D21" s="104"/>
      <c r="E21" s="104"/>
      <c r="F21" s="104"/>
      <c r="G21" s="104"/>
      <c r="H21" s="104"/>
      <c r="I21" s="104"/>
      <c r="J21" s="104"/>
      <c r="K21" s="104"/>
      <c r="L21" s="104"/>
      <c r="M21" s="104"/>
      <c r="N21" s="104"/>
      <c r="O21" s="104"/>
      <c r="P21" s="104"/>
      <c r="Q21" s="12"/>
    </row>
    <row r="22" spans="1:17" ht="17.100000000000001" customHeight="1">
      <c r="A22" s="12"/>
      <c r="B22" s="392" t="s">
        <v>727</v>
      </c>
      <c r="C22" s="104"/>
      <c r="D22" s="104"/>
      <c r="E22" s="104"/>
      <c r="F22" s="104"/>
      <c r="G22" s="104"/>
      <c r="H22" s="104"/>
      <c r="I22" s="104"/>
      <c r="J22" s="104"/>
      <c r="K22" s="104"/>
      <c r="L22" s="104"/>
      <c r="M22" s="104"/>
      <c r="N22" s="104"/>
      <c r="O22" s="104"/>
      <c r="P22" s="104"/>
      <c r="Q22" s="12"/>
    </row>
    <row r="23" spans="1:17" ht="17.100000000000001" customHeight="1">
      <c r="A23" s="12"/>
      <c r="B23" s="175"/>
      <c r="C23" s="104"/>
      <c r="D23" s="104"/>
      <c r="E23" s="104"/>
      <c r="F23" s="104"/>
      <c r="G23" s="104"/>
      <c r="H23" s="104"/>
      <c r="I23" s="104"/>
      <c r="J23" s="104"/>
      <c r="K23" s="104"/>
      <c r="L23" s="104"/>
      <c r="M23" s="104"/>
      <c r="N23" s="104"/>
      <c r="O23" s="104"/>
      <c r="P23" s="104"/>
      <c r="Q23" s="12"/>
    </row>
    <row r="24" spans="1:17" ht="17.100000000000001" customHeight="1">
      <c r="A24" s="12"/>
      <c r="B24" s="175"/>
      <c r="C24" s="104"/>
      <c r="D24" s="104"/>
      <c r="E24" s="104"/>
      <c r="F24" s="104"/>
      <c r="G24" s="104"/>
      <c r="H24" s="104"/>
      <c r="I24" s="104"/>
      <c r="J24" s="104"/>
      <c r="K24" s="104"/>
      <c r="L24" s="104"/>
      <c r="M24" s="104"/>
      <c r="N24" s="104"/>
      <c r="O24" s="104"/>
      <c r="P24" s="104"/>
      <c r="Q24" s="12"/>
    </row>
    <row r="25" spans="1:17" ht="17.100000000000001" customHeight="1">
      <c r="A25" s="12"/>
      <c r="B25" s="175"/>
      <c r="C25" s="104"/>
      <c r="D25" s="104"/>
      <c r="E25" s="104"/>
      <c r="F25" s="104"/>
      <c r="G25" s="104"/>
      <c r="H25" s="104"/>
      <c r="I25" s="104"/>
      <c r="J25" s="104"/>
      <c r="K25" s="104"/>
      <c r="L25" s="104"/>
      <c r="M25" s="104"/>
      <c r="N25" s="104"/>
      <c r="O25" s="104"/>
      <c r="P25" s="104"/>
      <c r="Q25" s="12"/>
    </row>
    <row r="26" spans="1:17" ht="17.100000000000001" customHeight="1">
      <c r="A26" s="12"/>
      <c r="B26" s="390" t="s">
        <v>728</v>
      </c>
      <c r="C26" s="104"/>
      <c r="D26" s="104"/>
      <c r="E26" s="104"/>
      <c r="F26" s="104"/>
      <c r="G26" s="104"/>
      <c r="H26" s="104"/>
      <c r="I26" s="104"/>
      <c r="J26" s="104"/>
      <c r="K26" s="104"/>
      <c r="L26" s="104"/>
      <c r="M26" s="104"/>
      <c r="N26" s="104"/>
      <c r="O26" s="104"/>
      <c r="P26" s="104"/>
      <c r="Q26" s="12"/>
    </row>
    <row r="27" spans="1:17" ht="17.100000000000001" customHeight="1">
      <c r="A27" s="12"/>
      <c r="B27" s="104"/>
      <c r="C27" s="104"/>
      <c r="D27" s="104"/>
      <c r="E27" s="104"/>
      <c r="F27" s="104"/>
      <c r="G27" s="104"/>
      <c r="H27" s="104"/>
      <c r="I27" s="104"/>
      <c r="J27" s="104"/>
      <c r="K27" s="104"/>
      <c r="L27" s="104"/>
      <c r="M27" s="104"/>
      <c r="N27" s="104"/>
      <c r="O27" s="104"/>
      <c r="P27" s="104"/>
      <c r="Q27" s="12"/>
    </row>
    <row r="28" spans="1:17" ht="17.100000000000001" customHeight="1">
      <c r="A28" s="12"/>
      <c r="B28" s="104"/>
      <c r="C28" s="104"/>
      <c r="D28" s="104"/>
      <c r="E28" s="104"/>
      <c r="F28" s="104"/>
      <c r="G28" s="104"/>
      <c r="H28" s="104"/>
      <c r="I28" s="104"/>
      <c r="J28" s="104"/>
      <c r="K28" s="104"/>
      <c r="L28" s="104"/>
      <c r="M28" s="104"/>
      <c r="N28" s="104"/>
      <c r="O28" s="104"/>
      <c r="P28" s="104"/>
      <c r="Q28" s="12"/>
    </row>
    <row r="29" spans="1:17" ht="17.100000000000001" customHeight="1"/>
    <row r="30" spans="1:17" ht="17.100000000000001" customHeight="1"/>
    <row r="31" spans="1:17" ht="17.100000000000001" customHeight="1"/>
    <row r="32" spans="1:17" ht="17.100000000000001" customHeight="1"/>
  </sheetData>
  <sheetProtection sheet="1" objects="1" scenarios="1" formatColumns="0" formatRows="0"/>
  <mergeCells count="81">
    <mergeCell ref="Q6:Q7"/>
    <mergeCell ref="B8:C8"/>
    <mergeCell ref="N6:P6"/>
    <mergeCell ref="N15:P15"/>
    <mergeCell ref="I12:J12"/>
    <mergeCell ref="K6:M6"/>
    <mergeCell ref="B10:C10"/>
    <mergeCell ref="I14:J14"/>
    <mergeCell ref="N7:P7"/>
    <mergeCell ref="D15:H15"/>
    <mergeCell ref="B9:C9"/>
    <mergeCell ref="I8:J8"/>
    <mergeCell ref="D8:H8"/>
    <mergeCell ref="N10:P10"/>
    <mergeCell ref="I7:J7"/>
    <mergeCell ref="K14:M14"/>
    <mergeCell ref="B3:P3"/>
    <mergeCell ref="K4:M5"/>
    <mergeCell ref="B2:P2"/>
    <mergeCell ref="N4:P5"/>
    <mergeCell ref="D6:H6"/>
    <mergeCell ref="B4:C5"/>
    <mergeCell ref="I4:J5"/>
    <mergeCell ref="I6:J6"/>
    <mergeCell ref="D4:H5"/>
    <mergeCell ref="B26:P28"/>
    <mergeCell ref="D12:H12"/>
    <mergeCell ref="B6:C6"/>
    <mergeCell ref="B15:C15"/>
    <mergeCell ref="I10:J10"/>
    <mergeCell ref="I19:J19"/>
    <mergeCell ref="D14:H14"/>
    <mergeCell ref="N12:P12"/>
    <mergeCell ref="I9:J9"/>
    <mergeCell ref="B7:C7"/>
    <mergeCell ref="B20:P21"/>
    <mergeCell ref="N14:P14"/>
    <mergeCell ref="I11:J11"/>
    <mergeCell ref="B22:P25"/>
    <mergeCell ref="B17:C17"/>
    <mergeCell ref="D7:H7"/>
    <mergeCell ref="K7:M7"/>
    <mergeCell ref="N9:P9"/>
    <mergeCell ref="N11:P11"/>
    <mergeCell ref="N13:P13"/>
    <mergeCell ref="K13:M13"/>
    <mergeCell ref="K12:M12"/>
    <mergeCell ref="N8:P8"/>
    <mergeCell ref="K8:M8"/>
    <mergeCell ref="D9:H9"/>
    <mergeCell ref="K9:M9"/>
    <mergeCell ref="I13:J13"/>
    <mergeCell ref="K11:M11"/>
    <mergeCell ref="B16:C16"/>
    <mergeCell ref="B11:C11"/>
    <mergeCell ref="D10:H10"/>
    <mergeCell ref="D11:H11"/>
    <mergeCell ref="B14:C14"/>
    <mergeCell ref="B13:C13"/>
    <mergeCell ref="K10:M10"/>
    <mergeCell ref="K16:M16"/>
    <mergeCell ref="K15:M15"/>
    <mergeCell ref="D13:H13"/>
    <mergeCell ref="D16:H16"/>
    <mergeCell ref="I15:J15"/>
    <mergeCell ref="D19:H19"/>
    <mergeCell ref="N17:P17"/>
    <mergeCell ref="B12:C12"/>
    <mergeCell ref="N19:P19"/>
    <mergeCell ref="I16:J16"/>
    <mergeCell ref="B19:C19"/>
    <mergeCell ref="K19:M19"/>
    <mergeCell ref="K17:M17"/>
    <mergeCell ref="I18:J18"/>
    <mergeCell ref="B18:C18"/>
    <mergeCell ref="D18:H18"/>
    <mergeCell ref="N16:P16"/>
    <mergeCell ref="D17:H17"/>
    <mergeCell ref="K18:M18"/>
    <mergeCell ref="I17:J17"/>
    <mergeCell ref="N18:P18"/>
  </mergeCells>
  <dataValidations count="4">
    <dataValidation type="list" allowBlank="1" showInputMessage="1" showErrorMessage="1" prompt="Select source of co-financing" sqref="B6:C18" xr:uid="{00000000-0002-0000-1100-000000000000}">
      <formula1>"Recipient Country Government, GEF Agency, Donor Agency, Private Sector, Civil Society Organization, Beneficiaries, Others"</formula1>
    </dataValidation>
    <dataValidation type="list" allowBlank="1" showInputMessage="1" showErrorMessage="1" prompt="Select Type of Co-financing" sqref="I6:J18" xr:uid="{00000000-0002-0000-1100-000001000000}">
      <formula1>"Grant, Loan, Guarantee, Equity Investment, In-kind, Public Investment, Other "</formula1>
    </dataValidation>
    <dataValidation type="list" allowBlank="1" sqref="B6:B18" xr:uid="{00000000-0002-0000-1100-000002000000}">
      <formula1>"Recipient Country Government,GEF Agency,Donor Agency,Private Sector,Civil Society Organization,Beneficiaries,Others"</formula1>
    </dataValidation>
    <dataValidation type="list" allowBlank="1" sqref="I6:I18" xr:uid="{00000000-0002-0000-1100-000003000000}">
      <formula1>"Grant,Loan,Guarantee,Equity Investment,In-kind,Public Investment,Other"</formula1>
    </dataValidation>
  </dataValidations>
  <hyperlinks>
    <hyperlink ref="B26"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theme="3" tint="0.499984740745262"/>
  </sheetPr>
  <dimension ref="A1:AB28"/>
  <sheetViews>
    <sheetView showGridLines="0" view="pageBreakPreview" zoomScale="110" zoomScaleNormal="100" zoomScaleSheetLayoutView="110" workbookViewId="0">
      <selection activeCell="S13" sqref="S13"/>
    </sheetView>
  </sheetViews>
  <sheetFormatPr defaultColWidth="8.85546875" defaultRowHeight="15"/>
  <cols>
    <col min="1" max="1" width="1.42578125" customWidth="1"/>
    <col min="4" max="4" width="12.28515625" customWidth="1"/>
    <col min="15" max="15" width="44.42578125" customWidth="1"/>
    <col min="17" max="17" width="23.7109375" customWidth="1"/>
  </cols>
  <sheetData>
    <row r="1" spans="1:28" ht="17.100000000000001" customHeight="1">
      <c r="A1" s="12"/>
      <c r="B1" s="120"/>
      <c r="C1" s="104"/>
      <c r="D1" s="104"/>
      <c r="E1" s="104"/>
      <c r="F1" s="104"/>
      <c r="G1" s="104"/>
      <c r="H1" s="104"/>
      <c r="I1" s="104"/>
      <c r="J1" s="104"/>
      <c r="K1" s="104"/>
      <c r="L1" s="104"/>
      <c r="M1" s="104"/>
      <c r="N1" s="104"/>
      <c r="O1" s="104"/>
      <c r="Q1" s="36"/>
    </row>
    <row r="2" spans="1:28" ht="19.5" customHeight="1">
      <c r="A2" s="12"/>
      <c r="B2" s="298" t="s">
        <v>729</v>
      </c>
      <c r="C2" s="104"/>
      <c r="D2" s="104"/>
      <c r="E2" s="104"/>
      <c r="F2" s="104"/>
      <c r="G2" s="104"/>
      <c r="H2" s="104"/>
      <c r="I2" s="104"/>
      <c r="J2" s="104"/>
      <c r="K2" s="104"/>
      <c r="L2" s="104"/>
      <c r="M2" s="104"/>
      <c r="N2" s="104"/>
      <c r="O2" s="104"/>
      <c r="Q2" s="96"/>
    </row>
    <row r="3" spans="1:28">
      <c r="A3" s="12"/>
      <c r="B3" s="120"/>
      <c r="C3" s="104"/>
      <c r="D3" s="104"/>
      <c r="E3" s="104"/>
      <c r="F3" s="104"/>
      <c r="G3" s="104"/>
      <c r="H3" s="104"/>
      <c r="I3" s="104"/>
      <c r="J3" s="104"/>
      <c r="K3" s="104"/>
      <c r="L3" s="104"/>
      <c r="M3" s="104"/>
      <c r="N3" s="104"/>
      <c r="O3" s="104"/>
    </row>
    <row r="4" spans="1:28" ht="14.45" customHeight="1">
      <c r="A4" s="12"/>
      <c r="B4" s="405" t="s">
        <v>730</v>
      </c>
      <c r="C4" s="104"/>
      <c r="D4" s="104"/>
      <c r="E4" s="104"/>
      <c r="F4" s="104"/>
      <c r="G4" s="104"/>
      <c r="H4" s="104"/>
      <c r="I4" s="104"/>
      <c r="J4" s="104"/>
      <c r="K4" s="104"/>
      <c r="L4" s="104"/>
      <c r="M4" s="104"/>
      <c r="N4" s="104"/>
      <c r="O4" s="104"/>
      <c r="Q4" s="37"/>
    </row>
    <row r="5" spans="1:28" ht="17.100000000000001" customHeight="1">
      <c r="A5" s="12"/>
      <c r="B5" s="104"/>
      <c r="C5" s="104"/>
      <c r="D5" s="104"/>
      <c r="E5" s="104"/>
      <c r="F5" s="104"/>
      <c r="G5" s="104"/>
      <c r="H5" s="104"/>
      <c r="I5" s="104"/>
      <c r="J5" s="104"/>
      <c r="K5" s="104"/>
      <c r="L5" s="104"/>
      <c r="M5" s="104"/>
      <c r="N5" s="104"/>
      <c r="O5" s="104"/>
      <c r="Q5" s="37"/>
    </row>
    <row r="6" spans="1:28" ht="17.100000000000001" customHeight="1">
      <c r="A6" s="12"/>
      <c r="B6" s="407" t="s">
        <v>731</v>
      </c>
      <c r="C6" s="104"/>
      <c r="D6" s="104"/>
      <c r="E6" s="104"/>
      <c r="F6" s="104"/>
      <c r="G6" s="104"/>
      <c r="H6" s="104"/>
      <c r="I6" s="104"/>
      <c r="J6" s="104"/>
      <c r="K6" s="19"/>
      <c r="L6" s="12"/>
      <c r="M6" s="12"/>
      <c r="N6" s="12"/>
      <c r="O6" s="12"/>
      <c r="Q6" s="37"/>
    </row>
    <row r="7" spans="1:28" ht="17.100000000000001" customHeight="1">
      <c r="A7" s="12"/>
      <c r="B7" s="9"/>
      <c r="C7" s="9"/>
      <c r="D7" s="9"/>
      <c r="E7" s="9"/>
      <c r="F7" s="9"/>
      <c r="G7" s="9"/>
      <c r="H7" s="9"/>
      <c r="I7" s="9"/>
      <c r="J7" s="9"/>
      <c r="K7" s="12"/>
      <c r="L7" s="12"/>
      <c r="M7" s="12"/>
      <c r="N7" s="12"/>
      <c r="O7" s="12"/>
      <c r="Q7" s="37"/>
    </row>
    <row r="8" spans="1:28" ht="17.100000000000001" customHeight="1">
      <c r="A8" s="12"/>
      <c r="B8" s="12"/>
      <c r="C8" s="12"/>
      <c r="D8" s="12"/>
      <c r="E8" s="12"/>
      <c r="F8" s="12"/>
      <c r="G8" s="12"/>
      <c r="H8" s="12"/>
      <c r="I8" s="12"/>
      <c r="J8" s="12"/>
      <c r="K8" s="12"/>
      <c r="L8" s="12"/>
      <c r="M8" s="12"/>
      <c r="N8" s="12"/>
      <c r="O8" s="12"/>
      <c r="Q8" s="37"/>
    </row>
    <row r="9" spans="1:28" ht="17.45" customHeight="1">
      <c r="A9" s="12"/>
      <c r="B9" s="408" t="s">
        <v>732</v>
      </c>
      <c r="C9" s="107"/>
      <c r="D9" s="108"/>
      <c r="E9" s="408" t="s">
        <v>733</v>
      </c>
      <c r="F9" s="108"/>
      <c r="G9" s="408" t="s">
        <v>734</v>
      </c>
      <c r="H9" s="108"/>
      <c r="I9" s="409" t="s">
        <v>735</v>
      </c>
      <c r="J9" s="116"/>
      <c r="K9" s="118"/>
      <c r="L9" s="409" t="s">
        <v>736</v>
      </c>
      <c r="M9" s="116"/>
      <c r="N9" s="116"/>
      <c r="O9" s="118"/>
      <c r="Q9" s="37"/>
      <c r="R9" s="23"/>
    </row>
    <row r="10" spans="1:28" ht="33.75" customHeight="1">
      <c r="A10" s="85"/>
      <c r="B10" s="406" t="s">
        <v>737</v>
      </c>
      <c r="C10" s="406"/>
      <c r="D10" s="406"/>
      <c r="E10" s="399">
        <v>40.112172000000001</v>
      </c>
      <c r="F10" s="400"/>
      <c r="G10" s="399">
        <v>63.675992000000001</v>
      </c>
      <c r="H10" s="400"/>
      <c r="I10" s="149"/>
      <c r="J10" s="116"/>
      <c r="K10" s="118"/>
      <c r="L10" s="86" t="s">
        <v>738</v>
      </c>
      <c r="M10" s="87"/>
      <c r="N10" s="87"/>
      <c r="O10" s="88"/>
      <c r="Q10" s="37"/>
      <c r="R10" s="23"/>
    </row>
    <row r="11" spans="1:28" ht="17.45" customHeight="1">
      <c r="A11" s="85"/>
      <c r="B11" s="406" t="s">
        <v>739</v>
      </c>
      <c r="C11" s="406"/>
      <c r="D11" s="406"/>
      <c r="E11" s="399">
        <v>40.051222000000003</v>
      </c>
      <c r="F11" s="400"/>
      <c r="G11" s="399">
        <v>63.522843999999999</v>
      </c>
      <c r="H11" s="400"/>
      <c r="I11" s="149"/>
      <c r="J11" s="116"/>
      <c r="K11" s="118"/>
      <c r="L11" s="86" t="s">
        <v>740</v>
      </c>
      <c r="M11" s="87"/>
      <c r="N11" s="87"/>
      <c r="O11" s="88"/>
      <c r="Q11" s="37"/>
      <c r="R11" s="23"/>
    </row>
    <row r="12" spans="1:28" ht="17.100000000000001" customHeight="1">
      <c r="A12" s="85"/>
      <c r="B12" s="406" t="s">
        <v>739</v>
      </c>
      <c r="C12" s="406"/>
      <c r="D12" s="406"/>
      <c r="E12" s="399">
        <v>39.810307999999999</v>
      </c>
      <c r="F12" s="400"/>
      <c r="G12" s="399">
        <v>64.032858000000004</v>
      </c>
      <c r="H12" s="400"/>
      <c r="I12" s="149"/>
      <c r="J12" s="116"/>
      <c r="K12" s="118"/>
      <c r="L12" s="86" t="s">
        <v>741</v>
      </c>
      <c r="M12" s="87"/>
      <c r="N12" s="87"/>
      <c r="O12" s="88"/>
      <c r="Q12" s="37"/>
      <c r="R12" s="23"/>
      <c r="S12" s="1"/>
      <c r="T12" s="1"/>
      <c r="U12" s="1"/>
      <c r="V12" s="1"/>
      <c r="W12" s="1"/>
      <c r="X12" s="1"/>
      <c r="Y12" s="1"/>
      <c r="Z12" s="1"/>
      <c r="AA12" s="1"/>
      <c r="AB12" s="1"/>
    </row>
    <row r="13" spans="1:28" ht="17.100000000000001" customHeight="1">
      <c r="A13" s="85"/>
      <c r="B13" s="406" t="s">
        <v>739</v>
      </c>
      <c r="C13" s="406"/>
      <c r="D13" s="406"/>
      <c r="E13" s="399">
        <v>39.793750000000003</v>
      </c>
      <c r="F13" s="400"/>
      <c r="G13" s="399">
        <v>64.061622</v>
      </c>
      <c r="H13" s="400"/>
      <c r="I13" s="149"/>
      <c r="J13" s="116"/>
      <c r="K13" s="118"/>
      <c r="L13" s="86" t="s">
        <v>742</v>
      </c>
      <c r="M13" s="87"/>
      <c r="N13" s="87"/>
      <c r="O13" s="88"/>
      <c r="Q13" s="37"/>
      <c r="R13" s="23"/>
      <c r="S13" s="1"/>
      <c r="T13" s="1"/>
      <c r="U13" s="1"/>
      <c r="V13" s="1"/>
      <c r="W13" s="1"/>
      <c r="X13" s="1"/>
      <c r="Y13" s="1"/>
      <c r="Z13" s="1"/>
      <c r="AA13" s="1"/>
      <c r="AB13" s="1"/>
    </row>
    <row r="14" spans="1:28" ht="17.100000000000001" customHeight="1">
      <c r="A14" s="85"/>
      <c r="B14" s="406" t="s">
        <v>739</v>
      </c>
      <c r="C14" s="406"/>
      <c r="D14" s="406"/>
      <c r="E14" s="399">
        <v>39.793824999999998</v>
      </c>
      <c r="F14" s="400"/>
      <c r="G14" s="399">
        <v>64.068049999999999</v>
      </c>
      <c r="H14" s="400"/>
      <c r="I14" s="149"/>
      <c r="J14" s="116"/>
      <c r="K14" s="118"/>
      <c r="L14" s="86" t="s">
        <v>743</v>
      </c>
      <c r="M14" s="87"/>
      <c r="N14" s="87"/>
      <c r="O14" s="88"/>
      <c r="Q14" s="36"/>
      <c r="R14" s="23"/>
      <c r="S14" s="1"/>
      <c r="T14" s="1"/>
      <c r="U14" s="1"/>
      <c r="V14" s="1"/>
      <c r="W14" s="1"/>
      <c r="X14" s="1"/>
      <c r="Y14" s="1"/>
      <c r="Z14" s="1"/>
      <c r="AA14" s="1"/>
      <c r="AB14" s="1"/>
    </row>
    <row r="15" spans="1:28" ht="17.25">
      <c r="A15" s="85"/>
      <c r="B15" s="406" t="s">
        <v>739</v>
      </c>
      <c r="C15" s="406"/>
      <c r="D15" s="406"/>
      <c r="E15" s="399">
        <v>39.790722000000002</v>
      </c>
      <c r="F15" s="400"/>
      <c r="G15" s="399">
        <v>64.066781000000006</v>
      </c>
      <c r="H15" s="400"/>
      <c r="I15" s="149"/>
      <c r="J15" s="116"/>
      <c r="K15" s="118"/>
      <c r="L15" s="86" t="s">
        <v>744</v>
      </c>
      <c r="M15" s="87"/>
      <c r="N15" s="87"/>
      <c r="O15" s="88"/>
      <c r="Q15" s="37"/>
      <c r="R15" s="23"/>
      <c r="S15" s="1"/>
      <c r="T15" s="1"/>
      <c r="U15" s="1"/>
      <c r="V15" s="1"/>
      <c r="W15" s="1"/>
      <c r="X15" s="1"/>
      <c r="Y15" s="1"/>
      <c r="Z15" s="1"/>
      <c r="AA15" s="1"/>
      <c r="AB15" s="1"/>
    </row>
    <row r="16" spans="1:28" ht="30.75" customHeight="1">
      <c r="A16" s="85"/>
      <c r="B16" s="404" t="s">
        <v>745</v>
      </c>
      <c r="C16" s="404"/>
      <c r="D16" s="404"/>
      <c r="E16" s="399">
        <v>40.422736</v>
      </c>
      <c r="F16" s="400"/>
      <c r="G16" s="399">
        <v>66.210757999999998</v>
      </c>
      <c r="H16" s="400"/>
      <c r="I16" s="149"/>
      <c r="J16" s="116"/>
      <c r="K16" s="118"/>
      <c r="L16" s="89" t="s">
        <v>746</v>
      </c>
      <c r="M16" s="87"/>
      <c r="N16" s="87"/>
      <c r="O16" s="88"/>
      <c r="Q16" s="37"/>
      <c r="R16" s="23"/>
      <c r="S16" s="1"/>
      <c r="T16" s="1"/>
      <c r="U16" s="1"/>
      <c r="V16" s="1"/>
      <c r="W16" s="1"/>
      <c r="X16" s="1"/>
      <c r="Y16" s="1"/>
      <c r="Z16" s="1"/>
      <c r="AA16" s="1"/>
      <c r="AB16" s="1"/>
    </row>
    <row r="17" spans="1:28" ht="17.45" customHeight="1">
      <c r="A17" s="85"/>
      <c r="B17" s="404" t="s">
        <v>747</v>
      </c>
      <c r="C17" s="404"/>
      <c r="D17" s="404"/>
      <c r="E17" s="399">
        <v>40.449818999999998</v>
      </c>
      <c r="F17" s="400"/>
      <c r="G17" s="399">
        <v>66.102430999999996</v>
      </c>
      <c r="H17" s="400"/>
      <c r="I17" s="149"/>
      <c r="J17" s="116"/>
      <c r="K17" s="118"/>
      <c r="L17" s="401" t="s">
        <v>748</v>
      </c>
      <c r="M17" s="402"/>
      <c r="N17" s="402"/>
      <c r="O17" s="403"/>
      <c r="Q17" s="38"/>
      <c r="R17" s="23"/>
      <c r="S17" s="1"/>
      <c r="T17" s="1"/>
      <c r="U17" s="1"/>
      <c r="V17" s="1"/>
      <c r="W17" s="1"/>
      <c r="X17" s="1"/>
      <c r="Y17" s="1"/>
      <c r="Z17" s="1"/>
      <c r="AA17" s="1"/>
      <c r="AB17" s="1"/>
    </row>
    <row r="18" spans="1:28" ht="17.45" customHeight="1">
      <c r="A18" s="85"/>
      <c r="B18" s="404" t="s">
        <v>747</v>
      </c>
      <c r="C18" s="404"/>
      <c r="D18" s="404"/>
      <c r="E18" s="399">
        <v>40.363655999999999</v>
      </c>
      <c r="F18" s="400"/>
      <c r="G18" s="399">
        <v>66.016735999999995</v>
      </c>
      <c r="H18" s="400"/>
      <c r="I18" s="149"/>
      <c r="J18" s="116"/>
      <c r="K18" s="118"/>
      <c r="L18" s="89" t="s">
        <v>749</v>
      </c>
      <c r="M18" s="87"/>
      <c r="N18" s="87"/>
      <c r="O18" s="88"/>
      <c r="Q18" s="47"/>
      <c r="R18" s="1"/>
      <c r="S18" s="1"/>
      <c r="T18" s="1"/>
      <c r="U18" s="1"/>
      <c r="V18" s="1"/>
      <c r="W18" s="1"/>
      <c r="X18" s="1"/>
      <c r="Y18" s="1"/>
      <c r="Z18" s="1"/>
      <c r="AA18" s="1"/>
      <c r="AB18" s="1"/>
    </row>
    <row r="19" spans="1:28" ht="17.45" customHeight="1">
      <c r="A19" s="85"/>
      <c r="B19" s="404" t="s">
        <v>747</v>
      </c>
      <c r="C19" s="404"/>
      <c r="D19" s="404"/>
      <c r="E19" s="399">
        <v>40.363360999999998</v>
      </c>
      <c r="F19" s="400"/>
      <c r="G19" s="399">
        <v>66.017752999999999</v>
      </c>
      <c r="H19" s="400"/>
      <c r="I19" s="149"/>
      <c r="J19" s="116"/>
      <c r="K19" s="118"/>
      <c r="L19" s="89" t="s">
        <v>750</v>
      </c>
      <c r="M19" s="87"/>
      <c r="N19" s="87"/>
      <c r="O19" s="88"/>
      <c r="Q19" s="37"/>
      <c r="R19" s="1"/>
      <c r="S19" s="1"/>
      <c r="T19" s="1"/>
      <c r="U19" s="1"/>
      <c r="V19" s="1"/>
      <c r="W19" s="1"/>
      <c r="X19" s="1"/>
      <c r="Y19" s="1"/>
      <c r="Z19" s="1"/>
      <c r="AA19" s="1"/>
      <c r="AB19" s="1"/>
    </row>
    <row r="20" spans="1:28" ht="17.45" customHeight="1">
      <c r="A20" s="85"/>
      <c r="B20" s="404" t="s">
        <v>747</v>
      </c>
      <c r="C20" s="404"/>
      <c r="D20" s="404"/>
      <c r="E20" s="399">
        <v>40.373189000000004</v>
      </c>
      <c r="F20" s="400"/>
      <c r="G20" s="399">
        <v>66.009371999999999</v>
      </c>
      <c r="H20" s="400"/>
      <c r="I20" s="149"/>
      <c r="J20" s="116"/>
      <c r="K20" s="118"/>
      <c r="L20" s="401" t="s">
        <v>751</v>
      </c>
      <c r="M20" s="402"/>
      <c r="N20" s="402"/>
      <c r="O20" s="403"/>
      <c r="Q20" s="47"/>
      <c r="R20" s="1"/>
      <c r="S20" s="1"/>
      <c r="T20" s="1"/>
      <c r="U20" s="1"/>
      <c r="V20" s="1"/>
      <c r="W20" s="1"/>
      <c r="X20" s="1"/>
      <c r="Y20" s="1"/>
      <c r="Z20" s="1"/>
      <c r="AA20" s="1"/>
      <c r="AB20" s="1"/>
    </row>
    <row r="21" spans="1:28" ht="17.45" customHeight="1">
      <c r="A21" s="85"/>
      <c r="B21" s="404" t="s">
        <v>747</v>
      </c>
      <c r="C21" s="404"/>
      <c r="D21" s="404"/>
      <c r="E21" s="399">
        <v>40.374366999999999</v>
      </c>
      <c r="F21" s="400"/>
      <c r="G21" s="399">
        <v>66.008639000000002</v>
      </c>
      <c r="H21" s="400"/>
      <c r="I21" s="149"/>
      <c r="J21" s="116"/>
      <c r="K21" s="118"/>
      <c r="L21" s="89" t="s">
        <v>752</v>
      </c>
      <c r="M21" s="87"/>
      <c r="N21" s="87"/>
      <c r="O21" s="88"/>
      <c r="Q21" s="48"/>
      <c r="R21" s="1"/>
      <c r="S21" s="1"/>
      <c r="T21" s="1"/>
      <c r="U21" s="1"/>
      <c r="V21" s="1"/>
      <c r="W21" s="1"/>
      <c r="X21" s="1"/>
      <c r="Y21" s="1"/>
      <c r="Z21" s="1"/>
      <c r="AA21" s="1"/>
      <c r="AB21" s="1"/>
    </row>
    <row r="22" spans="1:28" ht="17.45" customHeight="1">
      <c r="A22" s="85"/>
      <c r="B22" s="404" t="s">
        <v>747</v>
      </c>
      <c r="C22" s="404"/>
      <c r="D22" s="404"/>
      <c r="E22" s="399">
        <v>40.378456</v>
      </c>
      <c r="F22" s="400"/>
      <c r="G22" s="399">
        <v>66.004632999999998</v>
      </c>
      <c r="H22" s="400"/>
      <c r="I22" s="149"/>
      <c r="J22" s="116"/>
      <c r="K22" s="118"/>
      <c r="L22" s="89" t="s">
        <v>753</v>
      </c>
      <c r="M22" s="87"/>
      <c r="N22" s="87"/>
      <c r="O22" s="88"/>
      <c r="Q22" s="48"/>
      <c r="R22" s="1"/>
      <c r="S22" s="1"/>
      <c r="T22" s="1"/>
      <c r="U22" s="1"/>
      <c r="V22" s="1"/>
      <c r="W22" s="1"/>
      <c r="X22" s="1"/>
      <c r="Y22" s="1"/>
      <c r="Z22" s="1"/>
      <c r="AA22" s="1"/>
      <c r="AB22" s="1"/>
    </row>
    <row r="23" spans="1:28" ht="17.45" customHeight="1">
      <c r="A23" s="12"/>
      <c r="B23" s="145"/>
      <c r="C23" s="110"/>
      <c r="D23" s="111"/>
      <c r="E23" s="145"/>
      <c r="F23" s="111"/>
      <c r="G23" s="145"/>
      <c r="H23" s="111"/>
      <c r="I23" s="112"/>
      <c r="J23" s="116"/>
      <c r="K23" s="118"/>
      <c r="L23" s="112"/>
      <c r="M23" s="116"/>
      <c r="N23" s="116"/>
      <c r="O23" s="118"/>
      <c r="Q23" s="48"/>
      <c r="R23" s="1"/>
      <c r="S23" s="1"/>
      <c r="T23" s="1"/>
      <c r="U23" s="1"/>
      <c r="V23" s="1"/>
      <c r="W23" s="1"/>
      <c r="X23" s="1"/>
      <c r="Y23" s="1"/>
      <c r="Z23" s="1"/>
      <c r="AA23" s="1"/>
      <c r="AB23" s="1"/>
    </row>
    <row r="24" spans="1:28" ht="17.45" customHeight="1">
      <c r="A24" s="12"/>
      <c r="B24" s="112"/>
      <c r="C24" s="116"/>
      <c r="D24" s="118"/>
      <c r="E24" s="112"/>
      <c r="F24" s="118"/>
      <c r="G24" s="112"/>
      <c r="H24" s="118"/>
      <c r="I24" s="112"/>
      <c r="J24" s="116"/>
      <c r="K24" s="118"/>
      <c r="L24" s="112"/>
      <c r="M24" s="116"/>
      <c r="N24" s="116"/>
      <c r="O24" s="118"/>
      <c r="Q24" s="48"/>
      <c r="R24" s="1"/>
      <c r="S24" s="1"/>
      <c r="T24" s="1"/>
      <c r="U24" s="1"/>
      <c r="V24" s="1"/>
      <c r="W24" s="1"/>
      <c r="X24" s="1"/>
      <c r="Y24" s="1"/>
      <c r="Z24" s="1"/>
      <c r="AA24" s="1"/>
      <c r="AB24" s="1"/>
    </row>
    <row r="25" spans="1:28">
      <c r="A25" s="12"/>
      <c r="B25" s="12"/>
      <c r="C25" s="12"/>
      <c r="D25" s="12"/>
      <c r="E25" s="12"/>
      <c r="F25" s="12"/>
      <c r="G25" s="12"/>
      <c r="H25" s="12"/>
      <c r="I25" s="12"/>
      <c r="J25" s="12"/>
      <c r="K25" s="12"/>
      <c r="L25" s="12"/>
      <c r="M25" s="12"/>
      <c r="N25" s="12"/>
      <c r="O25" s="12"/>
      <c r="Q25" s="1"/>
    </row>
    <row r="26" spans="1:28">
      <c r="A26" s="12"/>
      <c r="B26" s="12"/>
      <c r="C26" s="12"/>
      <c r="D26" s="12"/>
      <c r="E26" s="12"/>
      <c r="F26" s="12"/>
      <c r="G26" s="12"/>
      <c r="H26" s="12"/>
      <c r="I26" s="12"/>
      <c r="J26" s="12"/>
      <c r="K26" s="12"/>
      <c r="L26" s="12"/>
      <c r="M26" s="12"/>
      <c r="N26" s="12"/>
      <c r="O26" s="12"/>
    </row>
    <row r="27" spans="1:28">
      <c r="A27" s="12"/>
      <c r="B27" s="119"/>
      <c r="C27" s="104"/>
      <c r="D27" s="104"/>
      <c r="E27" s="104"/>
      <c r="F27" s="104"/>
      <c r="G27" s="104"/>
      <c r="H27" s="104"/>
      <c r="I27" s="104"/>
      <c r="J27" s="104"/>
      <c r="K27" s="104"/>
      <c r="L27" s="104"/>
      <c r="M27" s="104"/>
      <c r="N27" s="104"/>
      <c r="O27" s="104"/>
      <c r="Q27" s="24"/>
    </row>
    <row r="28" spans="1:28" ht="17.100000000000001" customHeight="1">
      <c r="A28" s="12"/>
      <c r="B28" s="104"/>
      <c r="C28" s="104"/>
      <c r="D28" s="104"/>
      <c r="E28" s="104"/>
      <c r="F28" s="104"/>
      <c r="G28" s="104"/>
      <c r="H28" s="104"/>
      <c r="I28" s="104"/>
      <c r="J28" s="104"/>
      <c r="K28" s="104"/>
      <c r="L28" s="104"/>
      <c r="M28" s="104"/>
      <c r="N28" s="104"/>
      <c r="O28" s="104"/>
      <c r="Q28" s="40"/>
    </row>
  </sheetData>
  <sheetProtection sheet="1" objects="1" scenarios="1" formatColumns="0" formatRows="0"/>
  <mergeCells count="75">
    <mergeCell ref="B1:O1"/>
    <mergeCell ref="E11:F11"/>
    <mergeCell ref="I9:K9"/>
    <mergeCell ref="G14:H14"/>
    <mergeCell ref="B16:D16"/>
    <mergeCell ref="L23:O23"/>
    <mergeCell ref="I11:K11"/>
    <mergeCell ref="G19:H19"/>
    <mergeCell ref="B15:D15"/>
    <mergeCell ref="L24:O24"/>
    <mergeCell ref="L9:O9"/>
    <mergeCell ref="I18:K18"/>
    <mergeCell ref="E17:F17"/>
    <mergeCell ref="G17:H17"/>
    <mergeCell ref="E10:F10"/>
    <mergeCell ref="G10:H10"/>
    <mergeCell ref="E19:F19"/>
    <mergeCell ref="G15:H15"/>
    <mergeCell ref="I15:K15"/>
    <mergeCell ref="B9:D9"/>
    <mergeCell ref="E14:F14"/>
    <mergeCell ref="I12:K12"/>
    <mergeCell ref="I21:K21"/>
    <mergeCell ref="B10:D10"/>
    <mergeCell ref="I16:K16"/>
    <mergeCell ref="L20:O20"/>
    <mergeCell ref="B21:D21"/>
    <mergeCell ref="E18:F18"/>
    <mergeCell ref="B19:D19"/>
    <mergeCell ref="E9:F9"/>
    <mergeCell ref="B24:D24"/>
    <mergeCell ref="I19:K19"/>
    <mergeCell ref="B23:D23"/>
    <mergeCell ref="G11:H11"/>
    <mergeCell ref="B13:D13"/>
    <mergeCell ref="E20:F20"/>
    <mergeCell ref="E13:F13"/>
    <mergeCell ref="E24:F24"/>
    <mergeCell ref="G21:H21"/>
    <mergeCell ref="B11:D11"/>
    <mergeCell ref="E23:F23"/>
    <mergeCell ref="B22:D22"/>
    <mergeCell ref="B18:D18"/>
    <mergeCell ref="E21:F21"/>
    <mergeCell ref="B14:D14"/>
    <mergeCell ref="B6:J6"/>
    <mergeCell ref="G24:H24"/>
    <mergeCell ref="E16:F16"/>
    <mergeCell ref="G16:H16"/>
    <mergeCell ref="I20:K20"/>
    <mergeCell ref="G13:H13"/>
    <mergeCell ref="B17:D17"/>
    <mergeCell ref="G9:H9"/>
    <mergeCell ref="B27:O28"/>
    <mergeCell ref="L17:O17"/>
    <mergeCell ref="B2:O2"/>
    <mergeCell ref="I17:K17"/>
    <mergeCell ref="G18:H18"/>
    <mergeCell ref="B20:D20"/>
    <mergeCell ref="I10:K10"/>
    <mergeCell ref="B4:O5"/>
    <mergeCell ref="G20:H20"/>
    <mergeCell ref="E22:F22"/>
    <mergeCell ref="B12:D12"/>
    <mergeCell ref="B3:O3"/>
    <mergeCell ref="G23:H23"/>
    <mergeCell ref="I24:K24"/>
    <mergeCell ref="G22:H22"/>
    <mergeCell ref="E12:F12"/>
    <mergeCell ref="G12:H12"/>
    <mergeCell ref="I22:K22"/>
    <mergeCell ref="I14:K14"/>
    <mergeCell ref="I23:K23"/>
    <mergeCell ref="E15:F15"/>
    <mergeCell ref="I13:K13"/>
  </mergeCells>
  <dataValidations count="1">
    <dataValidation type="list" allowBlank="1" showInputMessage="1" showErrorMessage="1" prompt="Select Yes or No" sqref="K6:K7" xr:uid="{00000000-0002-0000-1200-000000000000}">
      <formula1>"Yes, No"</formula1>
    </dataValidation>
  </dataValidation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B1:J84"/>
  <sheetViews>
    <sheetView showGridLines="0" showWhiteSpace="0" view="pageBreakPreview" zoomScaleNormal="120" zoomScaleSheetLayoutView="100" workbookViewId="0">
      <selection activeCell="O30" sqref="O30"/>
    </sheetView>
  </sheetViews>
  <sheetFormatPr defaultColWidth="8.85546875" defaultRowHeight="15"/>
  <cols>
    <col min="1" max="1" width="2" style="436" customWidth="1"/>
    <col min="2" max="3" width="8.85546875" style="436"/>
    <col min="4" max="4" width="17.42578125" style="436" customWidth="1"/>
    <col min="5" max="9" width="8.85546875" style="436"/>
    <col min="10" max="10" width="18.85546875" style="436" customWidth="1"/>
    <col min="11" max="16384" width="8.85546875" style="436"/>
  </cols>
  <sheetData>
    <row r="1" spans="2:10" ht="17.100000000000001" customHeight="1"/>
    <row r="2" spans="2:10" ht="17.100000000000001" customHeight="1">
      <c r="B2" s="437" t="s">
        <v>9</v>
      </c>
      <c r="C2" s="438"/>
      <c r="D2" s="438"/>
      <c r="E2" s="438"/>
      <c r="F2" s="438"/>
      <c r="G2" s="438"/>
      <c r="H2" s="438"/>
      <c r="I2" s="438"/>
      <c r="J2" s="438"/>
    </row>
    <row r="3" spans="2:10" ht="17.45" customHeight="1">
      <c r="B3" s="439" t="s">
        <v>10</v>
      </c>
      <c r="C3" s="438"/>
      <c r="D3" s="438"/>
      <c r="E3" s="438"/>
      <c r="F3" s="438"/>
      <c r="G3" s="438"/>
      <c r="H3" s="438"/>
      <c r="I3" s="438"/>
      <c r="J3" s="438"/>
    </row>
    <row r="4" spans="2:10" ht="17.45" customHeight="1">
      <c r="B4" s="440" t="s">
        <v>11</v>
      </c>
      <c r="C4" s="441"/>
      <c r="D4" s="442"/>
      <c r="E4" s="443" t="s">
        <v>12</v>
      </c>
      <c r="F4" s="441"/>
      <c r="G4" s="441"/>
      <c r="H4" s="441"/>
      <c r="I4" s="441"/>
      <c r="J4" s="442"/>
    </row>
    <row r="5" spans="2:10" ht="15.75" customHeight="1">
      <c r="B5" s="440" t="s">
        <v>13</v>
      </c>
      <c r="C5" s="441"/>
      <c r="D5" s="442"/>
      <c r="E5" s="444" t="s">
        <v>14</v>
      </c>
      <c r="F5" s="441"/>
      <c r="G5" s="441"/>
      <c r="H5" s="441"/>
      <c r="I5" s="441"/>
      <c r="J5" s="442"/>
    </row>
    <row r="6" spans="2:10" ht="24" customHeight="1">
      <c r="B6" s="445" t="s">
        <v>15</v>
      </c>
      <c r="C6" s="441"/>
      <c r="D6" s="442"/>
      <c r="E6" s="446" t="s">
        <v>16</v>
      </c>
      <c r="F6" s="441"/>
      <c r="G6" s="441"/>
      <c r="H6" s="441"/>
      <c r="I6" s="441"/>
      <c r="J6" s="442"/>
    </row>
    <row r="7" spans="2:10" ht="17.45" customHeight="1">
      <c r="B7" s="440" t="s">
        <v>17</v>
      </c>
      <c r="C7" s="441"/>
      <c r="D7" s="442"/>
      <c r="E7" s="443" t="s">
        <v>18</v>
      </c>
      <c r="F7" s="441"/>
      <c r="G7" s="441"/>
      <c r="H7" s="441"/>
      <c r="I7" s="441"/>
      <c r="J7" s="442"/>
    </row>
    <row r="8" spans="2:10" ht="17.45" customHeight="1">
      <c r="B8" s="440" t="s">
        <v>19</v>
      </c>
      <c r="C8" s="441"/>
      <c r="D8" s="442"/>
      <c r="E8" s="446">
        <v>10367</v>
      </c>
      <c r="F8" s="447"/>
      <c r="G8" s="447"/>
      <c r="H8" s="447"/>
      <c r="I8" s="447"/>
      <c r="J8" s="448"/>
    </row>
    <row r="9" spans="2:10" ht="21" customHeight="1">
      <c r="B9" s="440" t="s">
        <v>20</v>
      </c>
      <c r="C9" s="441"/>
      <c r="D9" s="442"/>
      <c r="E9" s="444" t="s">
        <v>21</v>
      </c>
      <c r="F9" s="441"/>
      <c r="G9" s="441"/>
      <c r="H9" s="441"/>
      <c r="I9" s="441"/>
      <c r="J9" s="442"/>
    </row>
    <row r="10" spans="2:10" ht="18.75" customHeight="1">
      <c r="B10" s="440" t="s">
        <v>22</v>
      </c>
      <c r="C10" s="441"/>
      <c r="D10" s="442"/>
      <c r="E10" s="444" t="s">
        <v>23</v>
      </c>
      <c r="F10" s="441"/>
      <c r="G10" s="441"/>
      <c r="H10" s="441"/>
      <c r="I10" s="441"/>
      <c r="J10" s="442"/>
    </row>
    <row r="11" spans="2:10" ht="45.75" customHeight="1">
      <c r="B11" s="440" t="s">
        <v>24</v>
      </c>
      <c r="C11" s="441"/>
      <c r="D11" s="442"/>
      <c r="E11" s="443" t="s">
        <v>25</v>
      </c>
      <c r="F11" s="441"/>
      <c r="G11" s="441"/>
      <c r="H11" s="441"/>
      <c r="I11" s="441"/>
      <c r="J11" s="442"/>
    </row>
    <row r="12" spans="2:10" ht="17.45" customHeight="1">
      <c r="B12" s="440" t="s">
        <v>26</v>
      </c>
      <c r="C12" s="441"/>
      <c r="D12" s="442"/>
      <c r="E12" s="446">
        <v>5</v>
      </c>
      <c r="F12" s="447"/>
      <c r="G12" s="447"/>
      <c r="H12" s="447"/>
      <c r="I12" s="447"/>
      <c r="J12" s="448"/>
    </row>
    <row r="13" spans="2:10" ht="17.45" customHeight="1">
      <c r="B13" s="449" t="s">
        <v>27</v>
      </c>
      <c r="C13" s="438"/>
      <c r="D13" s="438"/>
      <c r="E13" s="438"/>
      <c r="F13" s="438"/>
      <c r="G13" s="438"/>
      <c r="H13" s="438"/>
      <c r="I13" s="438"/>
      <c r="J13" s="438"/>
    </row>
    <row r="14" spans="2:10" ht="17.45" customHeight="1">
      <c r="B14" s="440" t="s">
        <v>28</v>
      </c>
      <c r="C14" s="441"/>
      <c r="D14" s="442"/>
      <c r="E14" s="450">
        <v>44548</v>
      </c>
      <c r="F14" s="447"/>
      <c r="G14" s="447"/>
      <c r="H14" s="447"/>
      <c r="I14" s="447"/>
      <c r="J14" s="448"/>
    </row>
    <row r="15" spans="2:10" ht="15.95" customHeight="1">
      <c r="B15" s="440" t="s">
        <v>29</v>
      </c>
      <c r="C15" s="441"/>
      <c r="D15" s="442"/>
      <c r="E15" s="451">
        <v>44645</v>
      </c>
      <c r="F15" s="447"/>
      <c r="G15" s="447"/>
      <c r="H15" s="447"/>
      <c r="I15" s="447"/>
      <c r="J15" s="448"/>
    </row>
    <row r="16" spans="2:10" ht="16.5" customHeight="1">
      <c r="B16" s="440" t="s">
        <v>30</v>
      </c>
      <c r="C16" s="441"/>
      <c r="D16" s="442"/>
      <c r="E16" s="451">
        <v>44644</v>
      </c>
      <c r="F16" s="447"/>
      <c r="G16" s="447"/>
      <c r="H16" s="447"/>
      <c r="I16" s="447"/>
      <c r="J16" s="448"/>
    </row>
    <row r="17" spans="2:10" ht="15.95" customHeight="1">
      <c r="B17" s="440" t="s">
        <v>31</v>
      </c>
      <c r="C17" s="441"/>
      <c r="D17" s="442"/>
      <c r="E17" s="452">
        <v>45169</v>
      </c>
      <c r="F17" s="447"/>
      <c r="G17" s="447"/>
      <c r="H17" s="447"/>
      <c r="I17" s="447"/>
      <c r="J17" s="448"/>
    </row>
    <row r="18" spans="2:10" ht="18" customHeight="1">
      <c r="B18" s="453" t="s">
        <v>32</v>
      </c>
      <c r="C18" s="441"/>
      <c r="D18" s="442"/>
      <c r="E18" s="452">
        <v>46387</v>
      </c>
      <c r="F18" s="447"/>
      <c r="G18" s="447"/>
      <c r="H18" s="447"/>
      <c r="I18" s="447"/>
      <c r="J18" s="448"/>
    </row>
    <row r="19" spans="2:10" ht="29.45" customHeight="1">
      <c r="B19" s="440" t="s">
        <v>33</v>
      </c>
      <c r="C19" s="441"/>
      <c r="D19" s="442"/>
      <c r="E19" s="450" t="s">
        <v>34</v>
      </c>
      <c r="F19" s="447"/>
      <c r="G19" s="447"/>
      <c r="H19" s="447"/>
      <c r="I19" s="447"/>
      <c r="J19" s="448"/>
    </row>
    <row r="20" spans="2:10" ht="14.45" customHeight="1">
      <c r="B20" s="440" t="s">
        <v>35</v>
      </c>
      <c r="C20" s="441"/>
      <c r="D20" s="442"/>
      <c r="E20" s="454" t="s">
        <v>34</v>
      </c>
      <c r="F20" s="447"/>
      <c r="G20" s="447"/>
      <c r="H20" s="447"/>
      <c r="I20" s="447"/>
      <c r="J20" s="448"/>
    </row>
    <row r="21" spans="2:10" ht="14.45" customHeight="1">
      <c r="B21" s="440" t="s">
        <v>36</v>
      </c>
      <c r="C21" s="441"/>
      <c r="D21" s="442"/>
      <c r="E21" s="454" t="s">
        <v>34</v>
      </c>
      <c r="F21" s="447"/>
      <c r="G21" s="447"/>
      <c r="H21" s="447"/>
      <c r="I21" s="447"/>
      <c r="J21" s="448"/>
    </row>
    <row r="22" spans="2:10" ht="17.45" customHeight="1">
      <c r="B22" s="455" t="s">
        <v>37</v>
      </c>
      <c r="C22" s="438"/>
      <c r="D22" s="438"/>
      <c r="E22" s="438"/>
      <c r="F22" s="438"/>
      <c r="G22" s="438"/>
      <c r="H22" s="438"/>
      <c r="I22" s="438"/>
      <c r="J22" s="456"/>
    </row>
    <row r="23" spans="2:10" ht="15" customHeight="1">
      <c r="B23" s="440" t="s">
        <v>38</v>
      </c>
      <c r="C23" s="441"/>
      <c r="D23" s="442"/>
      <c r="E23" s="457">
        <v>3776941</v>
      </c>
      <c r="F23" s="441"/>
      <c r="G23" s="441"/>
      <c r="H23" s="441"/>
      <c r="I23" s="441"/>
      <c r="J23" s="442"/>
    </row>
    <row r="24" spans="2:10" ht="28.5" customHeight="1">
      <c r="B24" s="440" t="s">
        <v>39</v>
      </c>
      <c r="C24" s="441"/>
      <c r="D24" s="442"/>
      <c r="E24" s="457">
        <v>1060793.01</v>
      </c>
      <c r="F24" s="441"/>
      <c r="G24" s="441"/>
      <c r="H24" s="441"/>
      <c r="I24" s="441"/>
      <c r="J24" s="442"/>
    </row>
    <row r="25" spans="2:10" ht="15" customHeight="1">
      <c r="B25" s="440" t="s">
        <v>40</v>
      </c>
      <c r="C25" s="441"/>
      <c r="D25" s="442"/>
      <c r="E25" s="457">
        <f>'13. Co-Financing Table'!K19</f>
        <v>37500000</v>
      </c>
      <c r="F25" s="441"/>
      <c r="G25" s="441"/>
      <c r="H25" s="441"/>
      <c r="I25" s="441"/>
      <c r="J25" s="442"/>
    </row>
    <row r="26" spans="2:10" ht="31.5" customHeight="1">
      <c r="B26" s="440" t="s">
        <v>41</v>
      </c>
      <c r="C26" s="441"/>
      <c r="D26" s="442"/>
      <c r="E26" s="457">
        <f>'13. Co-Financing Table'!N19</f>
        <v>11926825</v>
      </c>
      <c r="F26" s="441"/>
      <c r="G26" s="441"/>
      <c r="H26" s="441"/>
      <c r="I26" s="441"/>
      <c r="J26" s="442"/>
    </row>
    <row r="27" spans="2:10" ht="17.45" customHeight="1">
      <c r="B27" s="455" t="s">
        <v>42</v>
      </c>
      <c r="C27" s="438"/>
      <c r="D27" s="438"/>
      <c r="E27" s="438"/>
      <c r="F27" s="438"/>
      <c r="G27" s="438"/>
      <c r="H27" s="438"/>
      <c r="I27" s="438"/>
      <c r="J27" s="458"/>
    </row>
    <row r="28" spans="2:10" ht="27.6" customHeight="1">
      <c r="B28" s="440" t="s">
        <v>43</v>
      </c>
      <c r="C28" s="441"/>
      <c r="D28" s="442"/>
      <c r="E28" s="459"/>
      <c r="F28" s="441"/>
      <c r="G28" s="441"/>
      <c r="H28" s="441"/>
      <c r="I28" s="441"/>
      <c r="J28" s="442"/>
    </row>
    <row r="29" spans="2:10" ht="17.45" customHeight="1">
      <c r="B29" s="440" t="s">
        <v>44</v>
      </c>
      <c r="C29" s="441"/>
      <c r="D29" s="442"/>
      <c r="E29" s="460"/>
      <c r="F29" s="441"/>
      <c r="G29" s="441"/>
      <c r="H29" s="441"/>
      <c r="I29" s="441"/>
      <c r="J29" s="442"/>
    </row>
    <row r="30" spans="2:10" ht="27.6" customHeight="1">
      <c r="B30" s="440" t="s">
        <v>45</v>
      </c>
      <c r="C30" s="441"/>
      <c r="D30" s="442"/>
      <c r="E30" s="460"/>
      <c r="F30" s="441"/>
      <c r="G30" s="441"/>
      <c r="H30" s="441"/>
      <c r="I30" s="441"/>
      <c r="J30" s="442"/>
    </row>
    <row r="31" spans="2:10" ht="21" customHeight="1">
      <c r="B31" s="440" t="s">
        <v>46</v>
      </c>
      <c r="C31" s="441"/>
      <c r="D31" s="442"/>
      <c r="E31" s="461"/>
      <c r="F31" s="441"/>
      <c r="G31" s="441"/>
      <c r="H31" s="441"/>
      <c r="I31" s="441"/>
      <c r="J31" s="442"/>
    </row>
    <row r="32" spans="2:10" ht="20.100000000000001" customHeight="1">
      <c r="B32" s="462" t="s">
        <v>47</v>
      </c>
      <c r="C32" s="438"/>
      <c r="D32" s="438"/>
      <c r="E32" s="438"/>
      <c r="F32" s="438"/>
      <c r="G32" s="438"/>
      <c r="H32" s="438"/>
      <c r="I32" s="438"/>
      <c r="J32" s="463"/>
    </row>
    <row r="33" spans="2:10" ht="27.6" customHeight="1">
      <c r="B33" s="440" t="s">
        <v>48</v>
      </c>
      <c r="C33" s="441"/>
      <c r="D33" s="442"/>
      <c r="E33" s="446" t="s">
        <v>49</v>
      </c>
      <c r="F33" s="441"/>
      <c r="G33" s="441"/>
      <c r="H33" s="441"/>
      <c r="I33" s="441"/>
      <c r="J33" s="442"/>
    </row>
    <row r="34" spans="2:10" ht="21" customHeight="1">
      <c r="B34" s="440" t="s">
        <v>50</v>
      </c>
      <c r="C34" s="441"/>
      <c r="D34" s="442"/>
      <c r="E34" s="446" t="s">
        <v>807</v>
      </c>
      <c r="F34" s="441"/>
      <c r="G34" s="441"/>
      <c r="H34" s="441"/>
      <c r="I34" s="441"/>
      <c r="J34" s="442"/>
    </row>
    <row r="35" spans="2:10" ht="21" customHeight="1">
      <c r="B35" s="440" t="s">
        <v>51</v>
      </c>
      <c r="C35" s="441"/>
      <c r="D35" s="442"/>
      <c r="E35" s="446" t="str">
        <f>'6. Risks to the Project'!C41</f>
        <v>Low</v>
      </c>
      <c r="F35" s="441"/>
      <c r="G35" s="441"/>
      <c r="H35" s="441"/>
      <c r="I35" s="441"/>
      <c r="J35" s="442"/>
    </row>
    <row r="36" spans="2:10" ht="17.45" customHeight="1">
      <c r="B36" s="462" t="s">
        <v>52</v>
      </c>
      <c r="C36" s="438"/>
      <c r="D36" s="438"/>
      <c r="E36" s="438"/>
      <c r="F36" s="438"/>
      <c r="G36" s="438"/>
      <c r="H36" s="438"/>
      <c r="I36" s="438"/>
      <c r="J36" s="464"/>
    </row>
    <row r="37" spans="2:10" ht="27.6" customHeight="1">
      <c r="B37" s="440" t="s">
        <v>53</v>
      </c>
      <c r="C37" s="441"/>
      <c r="D37" s="442"/>
      <c r="E37" s="465" t="s">
        <v>54</v>
      </c>
      <c r="F37" s="441"/>
      <c r="G37" s="441"/>
      <c r="H37" s="441"/>
      <c r="I37" s="441"/>
      <c r="J37" s="442"/>
    </row>
    <row r="38" spans="2:10" ht="24.6" customHeight="1">
      <c r="C38" s="466"/>
      <c r="D38" s="467"/>
      <c r="E38" s="467"/>
      <c r="F38" s="468"/>
      <c r="G38" s="468"/>
      <c r="H38" s="468"/>
      <c r="I38" s="468"/>
      <c r="J38" s="468"/>
    </row>
    <row r="39" spans="2:10" ht="24.6" customHeight="1">
      <c r="C39" s="469"/>
      <c r="D39" s="469"/>
      <c r="E39" s="469"/>
      <c r="F39" s="469"/>
      <c r="G39" s="469"/>
      <c r="H39" s="469"/>
      <c r="I39" s="469"/>
      <c r="J39" s="469"/>
    </row>
    <row r="40" spans="2:10" ht="24.6" customHeight="1">
      <c r="B40" s="470" t="s">
        <v>55</v>
      </c>
      <c r="C40" s="438"/>
      <c r="D40" s="438"/>
      <c r="E40" s="438"/>
      <c r="F40" s="438"/>
      <c r="G40" s="438"/>
      <c r="H40" s="438"/>
      <c r="I40" s="438"/>
      <c r="J40" s="438"/>
    </row>
    <row r="41" spans="2:10" ht="24.6" customHeight="1">
      <c r="B41" s="438"/>
      <c r="C41" s="438"/>
      <c r="D41" s="438"/>
      <c r="E41" s="438"/>
      <c r="F41" s="438"/>
      <c r="G41" s="438"/>
      <c r="H41" s="438"/>
      <c r="I41" s="438"/>
      <c r="J41" s="438"/>
    </row>
    <row r="42" spans="2:10" ht="57.75" customHeight="1">
      <c r="B42" s="438"/>
      <c r="C42" s="438"/>
      <c r="D42" s="438"/>
      <c r="E42" s="438"/>
      <c r="F42" s="438"/>
      <c r="G42" s="438"/>
      <c r="H42" s="438"/>
      <c r="I42" s="438"/>
      <c r="J42" s="438"/>
    </row>
    <row r="43" spans="2:10" ht="17.100000000000001" customHeight="1">
      <c r="B43" s="463"/>
      <c r="C43" s="463"/>
      <c r="D43" s="463"/>
      <c r="E43" s="463"/>
      <c r="F43" s="463"/>
      <c r="G43" s="463"/>
      <c r="H43" s="463"/>
      <c r="I43" s="463"/>
      <c r="J43" s="463"/>
    </row>
    <row r="44" spans="2:10" ht="17.100000000000001" customHeight="1">
      <c r="B44" s="463"/>
      <c r="C44" s="463"/>
      <c r="D44" s="463"/>
      <c r="E44" s="463"/>
      <c r="F44" s="463"/>
      <c r="G44" s="463"/>
      <c r="H44" s="463"/>
      <c r="I44" s="463"/>
      <c r="J44" s="463"/>
    </row>
    <row r="45" spans="2:10" ht="17.45" customHeight="1">
      <c r="B45" s="462" t="s">
        <v>56</v>
      </c>
      <c r="C45" s="438"/>
      <c r="D45" s="438"/>
      <c r="E45" s="438"/>
      <c r="F45" s="438"/>
      <c r="G45" s="438"/>
      <c r="H45" s="438"/>
      <c r="I45" s="438"/>
      <c r="J45" s="464"/>
    </row>
    <row r="46" spans="2:10" ht="17.45" customHeight="1">
      <c r="B46" s="471" t="s">
        <v>57</v>
      </c>
      <c r="C46" s="441"/>
      <c r="D46" s="442"/>
      <c r="E46" s="471" t="s">
        <v>58</v>
      </c>
      <c r="F46" s="441"/>
      <c r="G46" s="441"/>
      <c r="H46" s="442"/>
      <c r="I46" s="471" t="s">
        <v>59</v>
      </c>
      <c r="J46" s="442"/>
    </row>
    <row r="47" spans="2:10" ht="27.75" customHeight="1">
      <c r="B47" s="472" t="s">
        <v>60</v>
      </c>
      <c r="C47" s="441"/>
      <c r="D47" s="442"/>
      <c r="E47" s="443" t="s">
        <v>61</v>
      </c>
      <c r="F47" s="473"/>
      <c r="G47" s="473"/>
      <c r="H47" s="474"/>
      <c r="I47" s="465" t="s">
        <v>62</v>
      </c>
      <c r="J47" s="442"/>
    </row>
    <row r="48" spans="2:10" ht="27.75" customHeight="1">
      <c r="B48" s="472" t="s">
        <v>63</v>
      </c>
      <c r="C48" s="441"/>
      <c r="D48" s="442"/>
      <c r="E48" s="443" t="s">
        <v>64</v>
      </c>
      <c r="F48" s="473"/>
      <c r="G48" s="473"/>
      <c r="H48" s="474"/>
      <c r="I48" s="465" t="s">
        <v>65</v>
      </c>
      <c r="J48" s="442"/>
    </row>
    <row r="49" spans="2:10" ht="85.5" customHeight="1">
      <c r="B49" s="472" t="s">
        <v>66</v>
      </c>
      <c r="C49" s="441"/>
      <c r="D49" s="442"/>
      <c r="E49" s="443" t="s">
        <v>67</v>
      </c>
      <c r="F49" s="473"/>
      <c r="G49" s="473"/>
      <c r="H49" s="474"/>
      <c r="I49" s="465" t="s">
        <v>68</v>
      </c>
      <c r="J49" s="442"/>
    </row>
    <row r="50" spans="2:10" ht="41.25" customHeight="1">
      <c r="B50" s="472" t="s">
        <v>69</v>
      </c>
      <c r="C50" s="441"/>
      <c r="D50" s="442"/>
      <c r="E50" s="475" t="s">
        <v>70</v>
      </c>
      <c r="F50" s="476"/>
      <c r="G50" s="476"/>
      <c r="H50" s="476"/>
      <c r="I50" s="465" t="s">
        <v>71</v>
      </c>
      <c r="J50" s="442"/>
    </row>
    <row r="51" spans="2:10" ht="37.5" customHeight="1">
      <c r="B51" s="472" t="s">
        <v>72</v>
      </c>
      <c r="C51" s="441"/>
      <c r="D51" s="442"/>
      <c r="E51" s="443" t="s">
        <v>73</v>
      </c>
      <c r="F51" s="473"/>
      <c r="G51" s="473"/>
      <c r="H51" s="474"/>
      <c r="I51" s="465" t="s">
        <v>74</v>
      </c>
      <c r="J51" s="442"/>
    </row>
    <row r="52" spans="2:10" ht="17.45" customHeight="1">
      <c r="B52" s="477"/>
      <c r="C52" s="477"/>
      <c r="D52" s="477"/>
      <c r="E52" s="477"/>
      <c r="F52" s="477"/>
      <c r="G52" s="478"/>
      <c r="H52" s="478"/>
      <c r="I52" s="478"/>
      <c r="J52" s="478"/>
    </row>
    <row r="53" spans="2:10" ht="17.45" customHeight="1">
      <c r="B53" s="477"/>
      <c r="C53" s="477"/>
      <c r="D53" s="477"/>
      <c r="E53" s="477"/>
      <c r="F53" s="477"/>
      <c r="G53" s="478"/>
      <c r="H53" s="478"/>
      <c r="I53" s="478"/>
      <c r="J53" s="478"/>
    </row>
    <row r="54" spans="2:10" ht="15.75" customHeight="1">
      <c r="B54" s="479" t="s">
        <v>75</v>
      </c>
      <c r="C54" s="438"/>
      <c r="D54" s="438"/>
      <c r="E54" s="438"/>
      <c r="F54" s="438"/>
      <c r="G54" s="438"/>
      <c r="H54" s="438"/>
      <c r="I54" s="438"/>
      <c r="J54" s="438"/>
    </row>
    <row r="55" spans="2:10" ht="14.45" customHeight="1">
      <c r="B55" s="480"/>
      <c r="C55" s="480"/>
      <c r="D55" s="480"/>
      <c r="E55" s="480"/>
      <c r="F55" s="480"/>
      <c r="G55" s="480"/>
      <c r="H55" s="480"/>
      <c r="I55" s="480"/>
      <c r="J55" s="480"/>
    </row>
    <row r="56" spans="2:10" ht="14.45" customHeight="1">
      <c r="B56" s="444" t="s">
        <v>76</v>
      </c>
      <c r="C56" s="481"/>
      <c r="D56" s="481"/>
      <c r="E56" s="481"/>
      <c r="F56" s="481"/>
      <c r="G56" s="481"/>
      <c r="H56" s="481"/>
      <c r="I56" s="481"/>
      <c r="J56" s="482"/>
    </row>
    <row r="57" spans="2:10" ht="17.100000000000001" customHeight="1">
      <c r="B57" s="483"/>
      <c r="C57" s="484"/>
      <c r="D57" s="484"/>
      <c r="E57" s="484"/>
      <c r="F57" s="484"/>
      <c r="G57" s="484"/>
      <c r="H57" s="484"/>
      <c r="I57" s="484"/>
      <c r="J57" s="485"/>
    </row>
    <row r="58" spans="2:10" ht="17.100000000000001" customHeight="1">
      <c r="B58" s="486"/>
      <c r="C58" s="441"/>
      <c r="D58" s="441"/>
      <c r="E58" s="441"/>
      <c r="F58" s="441"/>
      <c r="G58" s="441"/>
      <c r="H58" s="441"/>
      <c r="I58" s="441"/>
      <c r="J58" s="441"/>
    </row>
    <row r="59" spans="2:10" ht="15" customHeight="1">
      <c r="B59" s="487" t="s">
        <v>77</v>
      </c>
      <c r="C59" s="481"/>
      <c r="D59" s="482"/>
      <c r="E59" s="488" t="s">
        <v>78</v>
      </c>
      <c r="F59" s="487" t="s">
        <v>79</v>
      </c>
      <c r="G59" s="481"/>
      <c r="H59" s="481"/>
      <c r="I59" s="482"/>
      <c r="J59" s="487" t="s">
        <v>80</v>
      </c>
    </row>
    <row r="60" spans="2:10" ht="17.45" customHeight="1">
      <c r="B60" s="483"/>
      <c r="C60" s="484"/>
      <c r="D60" s="485"/>
      <c r="E60" s="489"/>
      <c r="F60" s="483"/>
      <c r="G60" s="484"/>
      <c r="H60" s="484"/>
      <c r="I60" s="485"/>
      <c r="J60" s="489"/>
    </row>
    <row r="61" spans="2:10" ht="26.1" customHeight="1">
      <c r="B61" s="490" t="s">
        <v>81</v>
      </c>
      <c r="C61" s="481"/>
      <c r="D61" s="482"/>
      <c r="E61" s="490" t="s">
        <v>82</v>
      </c>
      <c r="F61" s="491" t="s">
        <v>83</v>
      </c>
      <c r="G61" s="481"/>
      <c r="H61" s="481"/>
      <c r="I61" s="482"/>
      <c r="J61" s="490"/>
    </row>
    <row r="62" spans="2:10" ht="17.100000000000001" customHeight="1">
      <c r="B62" s="483"/>
      <c r="C62" s="484"/>
      <c r="D62" s="485"/>
      <c r="E62" s="489"/>
      <c r="F62" s="483"/>
      <c r="G62" s="484"/>
      <c r="H62" s="484"/>
      <c r="I62" s="485"/>
      <c r="J62" s="489"/>
    </row>
    <row r="63" spans="2:10" ht="17.100000000000001" customHeight="1">
      <c r="B63" s="490" t="s">
        <v>84</v>
      </c>
      <c r="C63" s="481"/>
      <c r="D63" s="482"/>
      <c r="E63" s="490" t="s">
        <v>82</v>
      </c>
      <c r="F63" s="490" t="s">
        <v>85</v>
      </c>
      <c r="G63" s="481"/>
      <c r="H63" s="481"/>
      <c r="I63" s="482"/>
      <c r="J63" s="490"/>
    </row>
    <row r="64" spans="2:10" ht="22.5" customHeight="1">
      <c r="B64" s="483"/>
      <c r="C64" s="484"/>
      <c r="D64" s="485"/>
      <c r="E64" s="489"/>
      <c r="F64" s="483"/>
      <c r="G64" s="484"/>
      <c r="H64" s="484"/>
      <c r="I64" s="485"/>
      <c r="J64" s="489"/>
    </row>
    <row r="65" spans="2:10" ht="17.100000000000001" customHeight="1">
      <c r="B65" s="490"/>
      <c r="C65" s="481"/>
      <c r="D65" s="482"/>
      <c r="E65" s="490"/>
      <c r="F65" s="490"/>
      <c r="G65" s="481"/>
      <c r="H65" s="481"/>
      <c r="I65" s="482"/>
      <c r="J65" s="490"/>
    </row>
    <row r="66" spans="2:10" ht="17.100000000000001" customHeight="1">
      <c r="B66" s="483"/>
      <c r="C66" s="484"/>
      <c r="D66" s="485"/>
      <c r="E66" s="489"/>
      <c r="F66" s="483"/>
      <c r="G66" s="484"/>
      <c r="H66" s="484"/>
      <c r="I66" s="485"/>
      <c r="J66" s="489"/>
    </row>
    <row r="67" spans="2:10" ht="17.100000000000001" customHeight="1">
      <c r="B67" s="490"/>
      <c r="C67" s="481"/>
      <c r="D67" s="482"/>
      <c r="E67" s="490"/>
      <c r="F67" s="490"/>
      <c r="G67" s="481"/>
      <c r="H67" s="481"/>
      <c r="I67" s="482"/>
      <c r="J67" s="490"/>
    </row>
    <row r="68" spans="2:10" ht="17.100000000000001" customHeight="1">
      <c r="B68" s="483"/>
      <c r="C68" s="484"/>
      <c r="D68" s="485"/>
      <c r="E68" s="489"/>
      <c r="F68" s="483"/>
      <c r="G68" s="484"/>
      <c r="H68" s="484"/>
      <c r="I68" s="485"/>
      <c r="J68" s="489"/>
    </row>
    <row r="69" spans="2:10" ht="17.100000000000001" customHeight="1">
      <c r="B69" s="490"/>
      <c r="C69" s="481"/>
      <c r="D69" s="482"/>
      <c r="E69" s="490"/>
      <c r="F69" s="492"/>
      <c r="G69" s="481"/>
      <c r="H69" s="481"/>
      <c r="I69" s="482"/>
      <c r="J69" s="490"/>
    </row>
    <row r="70" spans="2:10" ht="17.100000000000001" customHeight="1">
      <c r="B70" s="483"/>
      <c r="C70" s="484"/>
      <c r="D70" s="485"/>
      <c r="E70" s="489"/>
      <c r="F70" s="483"/>
      <c r="G70" s="484"/>
      <c r="H70" s="484"/>
      <c r="I70" s="485"/>
      <c r="J70" s="489"/>
    </row>
    <row r="71" spans="2:10" ht="17.100000000000001" customHeight="1">
      <c r="B71" s="490"/>
      <c r="C71" s="481"/>
      <c r="D71" s="482"/>
      <c r="E71" s="490"/>
      <c r="F71" s="490"/>
      <c r="G71" s="481"/>
      <c r="H71" s="481"/>
      <c r="I71" s="482"/>
      <c r="J71" s="490"/>
    </row>
    <row r="72" spans="2:10" ht="17.100000000000001" customHeight="1">
      <c r="B72" s="483"/>
      <c r="C72" s="484"/>
      <c r="D72" s="485"/>
      <c r="E72" s="489"/>
      <c r="F72" s="483"/>
      <c r="G72" s="484"/>
      <c r="H72" s="484"/>
      <c r="I72" s="485"/>
      <c r="J72" s="489"/>
    </row>
    <row r="73" spans="2:10" ht="17.100000000000001" customHeight="1">
      <c r="B73" s="490"/>
      <c r="C73" s="481"/>
      <c r="D73" s="482"/>
      <c r="E73" s="490"/>
      <c r="F73" s="490"/>
      <c r="G73" s="481"/>
      <c r="H73" s="481"/>
      <c r="I73" s="482"/>
      <c r="J73" s="490"/>
    </row>
    <row r="74" spans="2:10" ht="17.100000000000001" customHeight="1">
      <c r="B74" s="483"/>
      <c r="C74" s="484"/>
      <c r="D74" s="485"/>
      <c r="E74" s="489"/>
      <c r="F74" s="483"/>
      <c r="G74" s="484"/>
      <c r="H74" s="484"/>
      <c r="I74" s="485"/>
      <c r="J74" s="489"/>
    </row>
    <row r="75" spans="2:10">
      <c r="B75" s="463"/>
      <c r="C75" s="463"/>
      <c r="D75" s="463"/>
      <c r="E75" s="463"/>
      <c r="F75" s="463"/>
      <c r="G75" s="463"/>
      <c r="H75" s="463"/>
      <c r="I75" s="463"/>
      <c r="J75" s="463"/>
    </row>
    <row r="76" spans="2:10">
      <c r="B76" s="463"/>
      <c r="C76" s="463"/>
      <c r="D76" s="463"/>
      <c r="E76" s="463"/>
      <c r="F76" s="463"/>
      <c r="G76" s="463"/>
      <c r="H76" s="463"/>
      <c r="I76" s="463"/>
      <c r="J76" s="463"/>
    </row>
    <row r="77" spans="2:10">
      <c r="B77" s="463"/>
      <c r="C77" s="463"/>
      <c r="D77" s="463"/>
      <c r="E77" s="463"/>
      <c r="F77" s="463"/>
      <c r="G77" s="463"/>
      <c r="H77" s="463"/>
      <c r="I77" s="463"/>
      <c r="J77" s="463"/>
    </row>
    <row r="78" spans="2:10">
      <c r="B78" s="463"/>
      <c r="C78" s="463"/>
      <c r="D78" s="463"/>
      <c r="E78" s="463"/>
      <c r="F78" s="463"/>
      <c r="G78" s="463"/>
      <c r="H78" s="463"/>
      <c r="I78" s="463"/>
      <c r="J78" s="463"/>
    </row>
    <row r="79" spans="2:10">
      <c r="B79" s="463"/>
      <c r="C79" s="463"/>
      <c r="D79" s="463"/>
      <c r="E79" s="463"/>
      <c r="F79" s="463"/>
      <c r="G79" s="463"/>
      <c r="H79" s="463"/>
      <c r="I79" s="463"/>
      <c r="J79" s="463"/>
    </row>
    <row r="80" spans="2:10">
      <c r="B80" s="463"/>
      <c r="C80" s="463"/>
      <c r="D80" s="463"/>
      <c r="E80" s="463"/>
      <c r="F80" s="463"/>
      <c r="G80" s="463"/>
      <c r="H80" s="463"/>
      <c r="I80" s="463"/>
      <c r="J80" s="463"/>
    </row>
    <row r="81" spans="2:10">
      <c r="B81" s="463"/>
      <c r="C81" s="463"/>
      <c r="D81" s="463"/>
      <c r="E81" s="463"/>
      <c r="F81" s="463"/>
      <c r="G81" s="463"/>
      <c r="H81" s="463"/>
      <c r="I81" s="463"/>
      <c r="J81" s="463"/>
    </row>
    <row r="82" spans="2:10">
      <c r="B82" s="463"/>
      <c r="C82" s="463"/>
      <c r="D82" s="463"/>
      <c r="E82" s="463"/>
      <c r="F82" s="463"/>
      <c r="G82" s="463"/>
      <c r="H82" s="463"/>
      <c r="I82" s="463"/>
      <c r="J82" s="463"/>
    </row>
    <row r="83" spans="2:10">
      <c r="B83" s="463"/>
      <c r="C83" s="463"/>
      <c r="D83" s="463"/>
      <c r="E83" s="463"/>
      <c r="F83" s="463"/>
      <c r="G83" s="463"/>
      <c r="H83" s="463"/>
      <c r="I83" s="463"/>
      <c r="J83" s="463"/>
    </row>
    <row r="84" spans="2:10">
      <c r="B84" s="463"/>
      <c r="C84" s="463"/>
      <c r="D84" s="463"/>
      <c r="E84" s="463"/>
      <c r="F84" s="463"/>
      <c r="G84" s="463"/>
      <c r="H84" s="463"/>
      <c r="I84" s="463"/>
      <c r="J84" s="463"/>
    </row>
  </sheetData>
  <sheetProtection sheet="1" objects="1" scenarios="1" formatColumns="0" formatRows="0"/>
  <mergeCells count="120">
    <mergeCell ref="E17:J17"/>
    <mergeCell ref="B18:D18"/>
    <mergeCell ref="B65:D66"/>
    <mergeCell ref="E35:J35"/>
    <mergeCell ref="F63:I64"/>
    <mergeCell ref="E5:J5"/>
    <mergeCell ref="E46:H46"/>
    <mergeCell ref="I50:J50"/>
    <mergeCell ref="B12:D12"/>
    <mergeCell ref="E20:J20"/>
    <mergeCell ref="B32:I32"/>
    <mergeCell ref="E29:J29"/>
    <mergeCell ref="I49:J49"/>
    <mergeCell ref="E31:J31"/>
    <mergeCell ref="B29:D29"/>
    <mergeCell ref="E6:J6"/>
    <mergeCell ref="E15:J15"/>
    <mergeCell ref="E26:J26"/>
    <mergeCell ref="B40:J42"/>
    <mergeCell ref="B15:D15"/>
    <mergeCell ref="B24:D24"/>
    <mergeCell ref="E7:J7"/>
    <mergeCell ref="B33:D33"/>
    <mergeCell ref="E16:J16"/>
    <mergeCell ref="B26:D26"/>
    <mergeCell ref="B7:D7"/>
    <mergeCell ref="I48:J48"/>
    <mergeCell ref="B16:D16"/>
    <mergeCell ref="E33:J33"/>
    <mergeCell ref="B49:D49"/>
    <mergeCell ref="B71:D72"/>
    <mergeCell ref="B51:D51"/>
    <mergeCell ref="E25:J25"/>
    <mergeCell ref="B11:D11"/>
    <mergeCell ref="E9:J9"/>
    <mergeCell ref="B13:J13"/>
    <mergeCell ref="E11:J11"/>
    <mergeCell ref="B37:D37"/>
    <mergeCell ref="B59:D60"/>
    <mergeCell ref="E47:H47"/>
    <mergeCell ref="E65:E66"/>
    <mergeCell ref="B30:D30"/>
    <mergeCell ref="B61:D62"/>
    <mergeCell ref="B27:I27"/>
    <mergeCell ref="J65:J66"/>
    <mergeCell ref="E59:E60"/>
    <mergeCell ref="I47:J47"/>
    <mergeCell ref="E50:H50"/>
    <mergeCell ref="B73:D74"/>
    <mergeCell ref="B35:D35"/>
    <mergeCell ref="B50:D50"/>
    <mergeCell ref="E18:J18"/>
    <mergeCell ref="B25:D25"/>
    <mergeCell ref="I51:J51"/>
    <mergeCell ref="E71:E72"/>
    <mergeCell ref="J67:J68"/>
    <mergeCell ref="J61:J62"/>
    <mergeCell ref="F59:I60"/>
    <mergeCell ref="B56:J57"/>
    <mergeCell ref="J63:J64"/>
    <mergeCell ref="E61:E62"/>
    <mergeCell ref="F71:I72"/>
    <mergeCell ref="F73:I74"/>
    <mergeCell ref="E19:J19"/>
    <mergeCell ref="E28:J28"/>
    <mergeCell ref="E73:E74"/>
    <mergeCell ref="J69:J70"/>
    <mergeCell ref="J59:J60"/>
    <mergeCell ref="E63:E64"/>
    <mergeCell ref="E30:J30"/>
    <mergeCell ref="B34:D34"/>
    <mergeCell ref="B28:D28"/>
    <mergeCell ref="B2:J2"/>
    <mergeCell ref="E10:J10"/>
    <mergeCell ref="I46:J46"/>
    <mergeCell ref="B63:D64"/>
    <mergeCell ref="B8:D8"/>
    <mergeCell ref="F65:I66"/>
    <mergeCell ref="B17:D17"/>
    <mergeCell ref="B22:I22"/>
    <mergeCell ref="E34:J34"/>
    <mergeCell ref="B10:D10"/>
    <mergeCell ref="B19:D19"/>
    <mergeCell ref="B9:D9"/>
    <mergeCell ref="E48:H48"/>
    <mergeCell ref="B5:D5"/>
    <mergeCell ref="E37:J37"/>
    <mergeCell ref="E12:J12"/>
    <mergeCell ref="E21:J21"/>
    <mergeCell ref="B47:D47"/>
    <mergeCell ref="B54:J54"/>
    <mergeCell ref="B31:D31"/>
    <mergeCell ref="B46:D46"/>
    <mergeCell ref="E14:J14"/>
    <mergeCell ref="E23:J23"/>
    <mergeCell ref="B21:D21"/>
    <mergeCell ref="B6:D6"/>
    <mergeCell ref="B20:D20"/>
    <mergeCell ref="B4:D4"/>
    <mergeCell ref="E51:H51"/>
    <mergeCell ref="F61:I62"/>
    <mergeCell ref="J71:J72"/>
    <mergeCell ref="B3:J3"/>
    <mergeCell ref="E24:J24"/>
    <mergeCell ref="J73:J74"/>
    <mergeCell ref="E8:J8"/>
    <mergeCell ref="B36:I36"/>
    <mergeCell ref="B45:I45"/>
    <mergeCell ref="E49:H49"/>
    <mergeCell ref="B67:D68"/>
    <mergeCell ref="B69:D70"/>
    <mergeCell ref="F67:I68"/>
    <mergeCell ref="F69:I70"/>
    <mergeCell ref="E4:J4"/>
    <mergeCell ref="B58:J58"/>
    <mergeCell ref="B48:D48"/>
    <mergeCell ref="E67:E68"/>
    <mergeCell ref="B14:D14"/>
    <mergeCell ref="B23:D23"/>
    <mergeCell ref="E69:E70"/>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J16" xr:uid="{00000000-0002-0000-0100-000002000000}">
      <formula1>42005</formula1>
      <formula2>49310</formula2>
    </dataValidation>
    <dataValidation type="list" allowBlank="1" showInputMessage="1" showErrorMessage="1" prompt="Select Yes or No" sqref="E61:E74" xr:uid="{00000000-0002-0000-0100-000003000000}">
      <formula1>"Yes, No"</formula1>
    </dataValidation>
  </dataValidations>
  <hyperlinks>
    <hyperlink ref="I47" r:id="rId1" xr:uid="{C74D2C71-7FE3-4F06-8120-F53A8A53C1C9}"/>
    <hyperlink ref="I48" r:id="rId2" xr:uid="{A56A0591-D25C-4C0F-9A0D-AE2BB9997379}"/>
    <hyperlink ref="I49" r:id="rId3" xr:uid="{A2FB8AC8-41F8-47AB-ACBD-47F40B66F68D}"/>
    <hyperlink ref="I50" r:id="rId4" xr:uid="{051574B2-E627-4AA0-86A6-31AB35D06DD7}"/>
    <hyperlink ref="I51" r:id="rId5" xr:uid="{D376FEAA-B8DA-4E2E-ABAD-63F3BFE6B6B2}"/>
  </hyperlinks>
  <pageMargins left="0.25" right="0.25" top="0.75" bottom="0.75" header="0.3" footer="0.3"/>
  <pageSetup paperSize="5" scale="91" pageOrder="overThenDown" orientation="portrait"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A32"/>
  <sheetViews>
    <sheetView showGridLines="0" view="pageBreakPreview" zoomScale="140" zoomScaleNormal="100" zoomScaleSheetLayoutView="140" workbookViewId="0">
      <selection activeCell="E12" sqref="E12"/>
    </sheetView>
  </sheetViews>
  <sheetFormatPr defaultColWidth="8.85546875" defaultRowHeight="15"/>
  <cols>
    <col min="1" max="1" width="104.28515625" customWidth="1"/>
  </cols>
  <sheetData>
    <row r="1" spans="1:1">
      <c r="A1" s="2"/>
    </row>
    <row r="2" spans="1:1">
      <c r="A2" s="30" t="s">
        <v>754</v>
      </c>
    </row>
    <row r="3" spans="1:1">
      <c r="A3" s="20"/>
    </row>
    <row r="4" spans="1:1" ht="84" customHeight="1">
      <c r="A4" s="31" t="s">
        <v>755</v>
      </c>
    </row>
    <row r="5" spans="1:1">
      <c r="A5" s="32" t="s">
        <v>756</v>
      </c>
    </row>
    <row r="6" spans="1:1">
      <c r="A6" s="29" t="s">
        <v>757</v>
      </c>
    </row>
    <row r="7" spans="1:1" ht="15" customHeight="1">
      <c r="A7" s="29" t="s">
        <v>758</v>
      </c>
    </row>
    <row r="8" spans="1:1" ht="15.75" customHeight="1">
      <c r="A8" s="29" t="s">
        <v>759</v>
      </c>
    </row>
    <row r="9" spans="1:1">
      <c r="A9" s="29" t="s">
        <v>760</v>
      </c>
    </row>
    <row r="10" spans="1:1">
      <c r="A10" s="7"/>
    </row>
    <row r="11" spans="1:1">
      <c r="A11" s="7"/>
    </row>
    <row r="12" spans="1:1">
      <c r="A12" s="7"/>
    </row>
    <row r="13" spans="1:1">
      <c r="A13" s="7"/>
    </row>
    <row r="14" spans="1:1">
      <c r="A14" s="2"/>
    </row>
    <row r="15" spans="1:1">
      <c r="A15" s="2"/>
    </row>
    <row r="16" spans="1:1">
      <c r="A16" s="2"/>
    </row>
    <row r="17" spans="1:1">
      <c r="A17" s="2"/>
    </row>
    <row r="18" spans="1:1">
      <c r="A18" s="2"/>
    </row>
    <row r="19" spans="1:1">
      <c r="A19" s="2"/>
    </row>
    <row r="20" spans="1:1">
      <c r="A20" s="2"/>
    </row>
    <row r="21" spans="1:1">
      <c r="A21" s="2"/>
    </row>
    <row r="22" spans="1:1">
      <c r="A22" s="2"/>
    </row>
    <row r="23" spans="1:1">
      <c r="A23" s="2"/>
    </row>
    <row r="24" spans="1:1" ht="16.5" customHeight="1">
      <c r="A24" s="233" t="s">
        <v>761</v>
      </c>
    </row>
    <row r="25" spans="1:1">
      <c r="A25" s="104"/>
    </row>
    <row r="26" spans="1:1">
      <c r="A26" s="104"/>
    </row>
    <row r="27" spans="1:1">
      <c r="A27" s="104"/>
    </row>
    <row r="28" spans="1:1">
      <c r="A28" s="104"/>
    </row>
    <row r="29" spans="1:1">
      <c r="A29" s="104"/>
    </row>
    <row r="30" spans="1:1">
      <c r="A30" s="104"/>
    </row>
    <row r="31" spans="1:1">
      <c r="A31" s="104"/>
    </row>
    <row r="32" spans="1:1">
      <c r="A32" s="2"/>
    </row>
  </sheetData>
  <sheetProtection sheet="1" objects="1" scenarios="1" formatColumns="0" formatRows="0"/>
  <mergeCells count="1">
    <mergeCell ref="A24:A31"/>
  </mergeCells>
  <hyperlinks>
    <hyperlink ref="A6" r:id="rId1" xr:uid="{00000000-0004-0000-1500-000000000000}"/>
    <hyperlink ref="A7" r:id="rId2" xr:uid="{00000000-0004-0000-1500-000001000000}"/>
    <hyperlink ref="A8" r:id="rId3" xr:uid="{00000000-0004-0000-1500-000002000000}"/>
    <hyperlink ref="A9" r:id="rId4" xr:uid="{00000000-0004-0000-1500-000003000000}"/>
  </hyperlinks>
  <pageMargins left="0.25" right="0.25" top="0.75" bottom="0.75" header="0.3" footer="0.3"/>
  <pageSetup paperSize="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U61"/>
  <sheetViews>
    <sheetView showGridLines="0" showWhiteSpace="0" view="pageBreakPreview" topLeftCell="A44" zoomScaleNormal="100" zoomScaleSheetLayoutView="100" workbookViewId="0">
      <selection activeCell="F70" sqref="F70"/>
    </sheetView>
  </sheetViews>
  <sheetFormatPr defaultRowHeight="15"/>
  <cols>
    <col min="1" max="1" width="0.7109375" style="436" customWidth="1"/>
    <col min="2" max="2" width="17.7109375" style="436" customWidth="1"/>
    <col min="3" max="3" width="37.85546875" style="436" customWidth="1"/>
    <col min="4" max="4" width="33.42578125" style="436" customWidth="1"/>
    <col min="5" max="5" width="30.85546875" style="436" customWidth="1"/>
    <col min="6" max="6" width="28.42578125" style="593" customWidth="1"/>
    <col min="7" max="7" width="28" style="436" customWidth="1"/>
    <col min="8" max="8" width="113.7109375" style="436" customWidth="1"/>
    <col min="9" max="9" width="27.7109375" style="436" customWidth="1"/>
    <col min="10" max="10" width="17.7109375" style="436" customWidth="1"/>
    <col min="11" max="11" width="22" style="436" customWidth="1"/>
    <col min="12" max="12" width="7.42578125" style="436" customWidth="1"/>
    <col min="13" max="13" width="139" style="436" customWidth="1"/>
    <col min="14" max="14" width="50" style="436" customWidth="1"/>
    <col min="15" max="16384" width="9.140625" style="436"/>
  </cols>
  <sheetData>
    <row r="1" spans="1:11" ht="14.45" customHeight="1">
      <c r="A1" s="493"/>
      <c r="B1" s="494" t="s">
        <v>86</v>
      </c>
      <c r="C1" s="438"/>
      <c r="D1" s="438"/>
      <c r="E1" s="438"/>
      <c r="F1" s="438"/>
      <c r="G1" s="438"/>
      <c r="H1" s="438"/>
      <c r="I1" s="438"/>
    </row>
    <row r="2" spans="1:11">
      <c r="A2" s="493"/>
      <c r="B2" s="438"/>
      <c r="C2" s="438"/>
      <c r="D2" s="438"/>
      <c r="E2" s="438"/>
      <c r="F2" s="438"/>
      <c r="G2" s="438"/>
      <c r="H2" s="438"/>
      <c r="I2" s="438"/>
    </row>
    <row r="3" spans="1:11">
      <c r="A3" s="493"/>
      <c r="B3" s="495" t="s">
        <v>87</v>
      </c>
      <c r="C3" s="438"/>
      <c r="D3" s="438"/>
      <c r="E3" s="438"/>
      <c r="F3" s="438"/>
      <c r="G3" s="438"/>
      <c r="H3" s="438"/>
      <c r="I3" s="438"/>
    </row>
    <row r="4" spans="1:11" ht="26.1" customHeight="1">
      <c r="A4" s="493"/>
      <c r="B4" s="495"/>
      <c r="C4" s="438"/>
      <c r="D4" s="438"/>
      <c r="E4" s="438"/>
      <c r="F4" s="438"/>
      <c r="G4" s="438"/>
      <c r="H4" s="438"/>
      <c r="I4" s="438"/>
      <c r="K4" s="496"/>
    </row>
    <row r="5" spans="1:11">
      <c r="A5" s="493"/>
      <c r="B5" s="497"/>
      <c r="C5" s="497"/>
      <c r="D5" s="497"/>
      <c r="E5" s="497"/>
      <c r="F5" s="497"/>
      <c r="G5" s="497"/>
      <c r="H5" s="497"/>
      <c r="I5" s="497"/>
    </row>
    <row r="6" spans="1:11">
      <c r="A6" s="493"/>
      <c r="B6" s="498" t="s">
        <v>88</v>
      </c>
      <c r="C6" s="499"/>
      <c r="D6" s="499"/>
      <c r="E6" s="499"/>
      <c r="F6" s="499"/>
      <c r="G6" s="499"/>
      <c r="H6" s="499"/>
      <c r="I6" s="499"/>
      <c r="J6" s="500"/>
      <c r="K6" s="501"/>
    </row>
    <row r="7" spans="1:11" ht="31.5" customHeight="1">
      <c r="A7" s="493"/>
      <c r="B7" s="502" t="s">
        <v>89</v>
      </c>
      <c r="C7" s="502" t="s">
        <v>90</v>
      </c>
      <c r="D7" s="502" t="s">
        <v>91</v>
      </c>
      <c r="E7" s="502" t="s">
        <v>92</v>
      </c>
      <c r="F7" s="502" t="s">
        <v>93</v>
      </c>
      <c r="G7" s="502" t="s">
        <v>94</v>
      </c>
      <c r="H7" s="502" t="s">
        <v>95</v>
      </c>
      <c r="I7" s="502" t="s">
        <v>96</v>
      </c>
      <c r="J7" s="502" t="s">
        <v>97</v>
      </c>
      <c r="K7" s="501"/>
    </row>
    <row r="8" spans="1:11" ht="94.5" customHeight="1">
      <c r="A8" s="493"/>
      <c r="B8" s="503" t="s">
        <v>98</v>
      </c>
      <c r="C8" s="504" t="s">
        <v>99</v>
      </c>
      <c r="D8" s="504" t="s">
        <v>100</v>
      </c>
      <c r="E8" s="504" t="s">
        <v>101</v>
      </c>
      <c r="F8" s="504" t="s">
        <v>102</v>
      </c>
      <c r="G8" s="504" t="s">
        <v>103</v>
      </c>
      <c r="H8" s="505" t="s">
        <v>104</v>
      </c>
      <c r="I8" s="506">
        <v>0.25</v>
      </c>
      <c r="J8" s="504" t="s">
        <v>105</v>
      </c>
      <c r="K8" s="501"/>
    </row>
    <row r="9" spans="1:11" ht="409.5" customHeight="1">
      <c r="A9" s="493"/>
      <c r="B9" s="507"/>
      <c r="C9" s="508" t="s">
        <v>106</v>
      </c>
      <c r="D9" s="508" t="s">
        <v>107</v>
      </c>
      <c r="E9" s="508" t="s">
        <v>108</v>
      </c>
      <c r="F9" s="509" t="s">
        <v>109</v>
      </c>
      <c r="G9" s="508" t="s">
        <v>110</v>
      </c>
      <c r="H9" s="510" t="s">
        <v>776</v>
      </c>
      <c r="I9" s="511" t="s">
        <v>777</v>
      </c>
      <c r="J9" s="508" t="s">
        <v>111</v>
      </c>
      <c r="K9" s="501"/>
    </row>
    <row r="10" spans="1:11" ht="3" customHeight="1">
      <c r="A10" s="493"/>
      <c r="B10" s="507"/>
      <c r="C10" s="512"/>
      <c r="D10" s="512"/>
      <c r="E10" s="512"/>
      <c r="F10" s="513"/>
      <c r="G10" s="512"/>
      <c r="H10" s="514"/>
      <c r="I10" s="515"/>
      <c r="J10" s="512"/>
      <c r="K10" s="501"/>
    </row>
    <row r="11" spans="1:11" ht="409.5" customHeight="1">
      <c r="A11" s="493"/>
      <c r="B11" s="516"/>
      <c r="C11" s="517" t="s">
        <v>112</v>
      </c>
      <c r="D11" s="517" t="s">
        <v>113</v>
      </c>
      <c r="E11" s="517" t="s">
        <v>114</v>
      </c>
      <c r="F11" s="490" t="s">
        <v>115</v>
      </c>
      <c r="G11" s="517" t="s">
        <v>116</v>
      </c>
      <c r="H11" s="517" t="s">
        <v>778</v>
      </c>
      <c r="I11" s="518" t="s">
        <v>779</v>
      </c>
      <c r="J11" s="517" t="s">
        <v>105</v>
      </c>
      <c r="K11" s="501"/>
    </row>
    <row r="12" spans="1:11" ht="203.25" customHeight="1">
      <c r="A12" s="493"/>
      <c r="B12" s="516"/>
      <c r="C12" s="517"/>
      <c r="D12" s="517"/>
      <c r="E12" s="517"/>
      <c r="F12" s="490"/>
      <c r="G12" s="517"/>
      <c r="H12" s="517"/>
      <c r="I12" s="518"/>
      <c r="J12" s="517"/>
      <c r="K12" s="501"/>
    </row>
    <row r="13" spans="1:11" ht="409.5" customHeight="1">
      <c r="A13" s="493"/>
      <c r="B13" s="507"/>
      <c r="C13" s="519" t="s">
        <v>117</v>
      </c>
      <c r="D13" s="517" t="s">
        <v>118</v>
      </c>
      <c r="E13" s="517" t="s">
        <v>119</v>
      </c>
      <c r="F13" s="490" t="s">
        <v>120</v>
      </c>
      <c r="G13" s="517" t="s">
        <v>121</v>
      </c>
      <c r="H13" s="520" t="s">
        <v>780</v>
      </c>
      <c r="I13" s="518" t="s">
        <v>781</v>
      </c>
      <c r="J13" s="517" t="s">
        <v>105</v>
      </c>
      <c r="K13" s="501"/>
    </row>
    <row r="14" spans="1:11" ht="60" customHeight="1">
      <c r="A14" s="493"/>
      <c r="B14" s="507"/>
      <c r="C14" s="521"/>
      <c r="D14" s="517"/>
      <c r="E14" s="517"/>
      <c r="F14" s="490"/>
      <c r="G14" s="517"/>
      <c r="H14" s="520"/>
      <c r="I14" s="518"/>
      <c r="J14" s="517"/>
      <c r="K14" s="501"/>
    </row>
    <row r="15" spans="1:11" ht="204" customHeight="1">
      <c r="A15" s="493"/>
      <c r="B15" s="507"/>
      <c r="C15" s="504" t="s">
        <v>122</v>
      </c>
      <c r="D15" s="522" t="s">
        <v>123</v>
      </c>
      <c r="E15" s="523" t="s">
        <v>124</v>
      </c>
      <c r="F15" s="524" t="s">
        <v>125</v>
      </c>
      <c r="G15" s="523" t="s">
        <v>126</v>
      </c>
      <c r="H15" s="525" t="s">
        <v>782</v>
      </c>
      <c r="I15" s="526" t="s">
        <v>783</v>
      </c>
      <c r="J15" s="527" t="s">
        <v>127</v>
      </c>
      <c r="K15" s="501"/>
    </row>
    <row r="16" spans="1:11" ht="209.25" customHeight="1">
      <c r="A16" s="493"/>
      <c r="B16" s="507"/>
      <c r="C16" s="504" t="s">
        <v>128</v>
      </c>
      <c r="D16" s="528" t="s">
        <v>129</v>
      </c>
      <c r="E16" s="529" t="s">
        <v>130</v>
      </c>
      <c r="F16" s="530" t="s">
        <v>131</v>
      </c>
      <c r="G16" s="529" t="s">
        <v>132</v>
      </c>
      <c r="H16" s="531"/>
      <c r="I16" s="506">
        <v>0.27</v>
      </c>
      <c r="J16" s="504" t="s">
        <v>105</v>
      </c>
      <c r="K16" s="501"/>
    </row>
    <row r="17" spans="1:12" ht="409.5" customHeight="1">
      <c r="A17" s="493"/>
      <c r="B17" s="507"/>
      <c r="C17" s="508" t="s">
        <v>133</v>
      </c>
      <c r="D17" s="508" t="s">
        <v>134</v>
      </c>
      <c r="E17" s="532" t="s">
        <v>135</v>
      </c>
      <c r="F17" s="533" t="s">
        <v>136</v>
      </c>
      <c r="G17" s="532" t="s">
        <v>137</v>
      </c>
      <c r="H17" s="510" t="s">
        <v>784</v>
      </c>
      <c r="I17" s="511" t="s">
        <v>785</v>
      </c>
      <c r="J17" s="508" t="s">
        <v>127</v>
      </c>
      <c r="K17" s="501"/>
    </row>
    <row r="18" spans="1:12" ht="409.5" customHeight="1">
      <c r="A18" s="493"/>
      <c r="B18" s="507"/>
      <c r="C18" s="534"/>
      <c r="D18" s="512"/>
      <c r="E18" s="512"/>
      <c r="F18" s="535"/>
      <c r="G18" s="512"/>
      <c r="H18" s="514"/>
      <c r="I18" s="515"/>
      <c r="J18" s="512"/>
      <c r="K18" s="501"/>
    </row>
    <row r="19" spans="1:12" ht="231" customHeight="1">
      <c r="A19" s="493"/>
      <c r="B19" s="507"/>
      <c r="C19" s="504"/>
      <c r="D19" s="534"/>
      <c r="E19" s="534"/>
      <c r="F19" s="535"/>
      <c r="G19" s="534"/>
      <c r="H19" s="536"/>
      <c r="I19" s="537"/>
      <c r="J19" s="534"/>
      <c r="K19" s="501"/>
    </row>
    <row r="20" spans="1:12" ht="363" customHeight="1">
      <c r="A20" s="493"/>
      <c r="B20" s="507"/>
      <c r="C20" s="504" t="s">
        <v>138</v>
      </c>
      <c r="D20" s="504" t="s">
        <v>139</v>
      </c>
      <c r="E20" s="528" t="s">
        <v>140</v>
      </c>
      <c r="F20" s="530" t="s">
        <v>141</v>
      </c>
      <c r="G20" s="531" t="s">
        <v>142</v>
      </c>
      <c r="H20" s="538" t="s">
        <v>786</v>
      </c>
      <c r="I20" s="506" t="s">
        <v>787</v>
      </c>
      <c r="J20" s="504" t="s">
        <v>105</v>
      </c>
      <c r="K20" s="501"/>
    </row>
    <row r="21" spans="1:12" ht="154.5" customHeight="1">
      <c r="A21" s="493"/>
      <c r="B21" s="507"/>
      <c r="C21" s="504" t="s">
        <v>143</v>
      </c>
      <c r="D21" s="504" t="s">
        <v>144</v>
      </c>
      <c r="E21" s="528" t="s">
        <v>145</v>
      </c>
      <c r="F21" s="539" t="s">
        <v>146</v>
      </c>
      <c r="G21" s="531" t="s">
        <v>147</v>
      </c>
      <c r="H21" s="538" t="s">
        <v>788</v>
      </c>
      <c r="I21" s="540">
        <v>0.3</v>
      </c>
      <c r="J21" s="504" t="s">
        <v>105</v>
      </c>
      <c r="K21" s="541" t="s">
        <v>148</v>
      </c>
      <c r="L21" s="542"/>
    </row>
    <row r="22" spans="1:12" ht="153" customHeight="1">
      <c r="A22" s="493"/>
      <c r="B22" s="507"/>
      <c r="C22" s="504" t="s">
        <v>149</v>
      </c>
      <c r="D22" s="504" t="s">
        <v>150</v>
      </c>
      <c r="E22" s="528" t="s">
        <v>151</v>
      </c>
      <c r="F22" s="524" t="s">
        <v>152</v>
      </c>
      <c r="G22" s="531" t="s">
        <v>153</v>
      </c>
      <c r="H22" s="504"/>
      <c r="I22" s="506">
        <v>0.32</v>
      </c>
      <c r="J22" s="504" t="s">
        <v>105</v>
      </c>
      <c r="K22" s="501"/>
      <c r="L22" s="542"/>
    </row>
    <row r="23" spans="1:12" ht="224.25" customHeight="1">
      <c r="A23" s="493"/>
      <c r="B23" s="507"/>
      <c r="C23" s="543" t="s">
        <v>154</v>
      </c>
      <c r="D23" s="544" t="s">
        <v>155</v>
      </c>
      <c r="E23" s="545" t="s">
        <v>156</v>
      </c>
      <c r="F23" s="546" t="s">
        <v>157</v>
      </c>
      <c r="G23" s="547" t="s">
        <v>158</v>
      </c>
      <c r="H23" s="548" t="s">
        <v>789</v>
      </c>
      <c r="I23" s="549" t="s">
        <v>159</v>
      </c>
      <c r="J23" s="550" t="s">
        <v>105</v>
      </c>
      <c r="K23" s="551"/>
      <c r="L23" s="542"/>
    </row>
    <row r="24" spans="1:12" ht="409.5" customHeight="1">
      <c r="A24" s="493"/>
      <c r="B24" s="507"/>
      <c r="C24" s="552" t="s">
        <v>160</v>
      </c>
      <c r="D24" s="553" t="s">
        <v>161</v>
      </c>
      <c r="E24" s="554" t="s">
        <v>162</v>
      </c>
      <c r="F24" s="490" t="s">
        <v>163</v>
      </c>
      <c r="G24" s="517" t="s">
        <v>164</v>
      </c>
      <c r="H24" s="520" t="s">
        <v>790</v>
      </c>
      <c r="I24" s="518" t="s">
        <v>791</v>
      </c>
      <c r="J24" s="517" t="s">
        <v>105</v>
      </c>
      <c r="K24" s="551"/>
      <c r="L24" s="542"/>
    </row>
    <row r="25" spans="1:12" ht="68.25" customHeight="1">
      <c r="A25" s="493"/>
      <c r="B25" s="507"/>
      <c r="C25" s="555"/>
      <c r="D25" s="553"/>
      <c r="E25" s="554"/>
      <c r="F25" s="490"/>
      <c r="G25" s="517"/>
      <c r="H25" s="520"/>
      <c r="I25" s="518"/>
      <c r="J25" s="517"/>
      <c r="K25" s="551"/>
      <c r="L25" s="542"/>
    </row>
    <row r="26" spans="1:12" ht="331.5" customHeight="1">
      <c r="A26" s="493"/>
      <c r="B26" s="556"/>
      <c r="C26" s="557" t="s">
        <v>165</v>
      </c>
      <c r="D26" s="527" t="s">
        <v>166</v>
      </c>
      <c r="E26" s="527" t="s">
        <v>167</v>
      </c>
      <c r="F26" s="558" t="s">
        <v>168</v>
      </c>
      <c r="G26" s="527" t="s">
        <v>169</v>
      </c>
      <c r="H26" s="559" t="s">
        <v>792</v>
      </c>
      <c r="I26" s="526">
        <v>0.35</v>
      </c>
      <c r="J26" s="527" t="s">
        <v>111</v>
      </c>
      <c r="K26" s="501"/>
      <c r="L26" s="542"/>
    </row>
    <row r="27" spans="1:12" ht="204" customHeight="1">
      <c r="A27" s="493"/>
      <c r="B27" s="503" t="s">
        <v>170</v>
      </c>
      <c r="C27" s="557" t="s">
        <v>171</v>
      </c>
      <c r="D27" s="504" t="s">
        <v>172</v>
      </c>
      <c r="E27" s="528" t="s">
        <v>173</v>
      </c>
      <c r="F27" s="530" t="s">
        <v>174</v>
      </c>
      <c r="G27" s="531" t="s">
        <v>175</v>
      </c>
      <c r="H27" s="504" t="s">
        <v>176</v>
      </c>
      <c r="I27" s="506">
        <v>0.15</v>
      </c>
      <c r="J27" s="504"/>
      <c r="K27" s="501"/>
      <c r="L27" s="542"/>
    </row>
    <row r="28" spans="1:12" ht="366" customHeight="1">
      <c r="A28" s="493"/>
      <c r="B28" s="507"/>
      <c r="C28" s="557" t="s">
        <v>177</v>
      </c>
      <c r="D28" s="504" t="s">
        <v>178</v>
      </c>
      <c r="E28" s="528" t="s">
        <v>179</v>
      </c>
      <c r="F28" s="530" t="s">
        <v>180</v>
      </c>
      <c r="G28" s="531" t="s">
        <v>181</v>
      </c>
      <c r="H28" s="538" t="s">
        <v>793</v>
      </c>
      <c r="I28" s="506">
        <v>0.2</v>
      </c>
      <c r="J28" s="504"/>
      <c r="K28" s="541"/>
      <c r="L28" s="542"/>
    </row>
    <row r="29" spans="1:12" ht="193.5" customHeight="1">
      <c r="A29" s="493"/>
      <c r="B29" s="507"/>
      <c r="C29" s="557" t="s">
        <v>182</v>
      </c>
      <c r="D29" s="504" t="s">
        <v>183</v>
      </c>
      <c r="E29" s="528" t="s">
        <v>184</v>
      </c>
      <c r="F29" s="530" t="s">
        <v>185</v>
      </c>
      <c r="G29" s="531" t="s">
        <v>186</v>
      </c>
      <c r="H29" s="538" t="s">
        <v>794</v>
      </c>
      <c r="I29" s="506" t="s">
        <v>795</v>
      </c>
      <c r="J29" s="504"/>
      <c r="K29" s="501"/>
      <c r="L29" s="542"/>
    </row>
    <row r="30" spans="1:12" ht="237" customHeight="1">
      <c r="A30" s="493"/>
      <c r="B30" s="507"/>
      <c r="C30" s="557" t="s">
        <v>187</v>
      </c>
      <c r="D30" s="504" t="s">
        <v>188</v>
      </c>
      <c r="E30" s="504" t="s">
        <v>189</v>
      </c>
      <c r="F30" s="558" t="s">
        <v>190</v>
      </c>
      <c r="G30" s="504" t="s">
        <v>191</v>
      </c>
      <c r="H30" s="538" t="s">
        <v>796</v>
      </c>
      <c r="I30" s="506" t="s">
        <v>797</v>
      </c>
      <c r="J30" s="504" t="s">
        <v>192</v>
      </c>
      <c r="K30" s="501"/>
      <c r="L30" s="542"/>
    </row>
    <row r="31" spans="1:12" ht="136.5" customHeight="1">
      <c r="A31" s="493"/>
      <c r="B31" s="507"/>
      <c r="C31" s="560" t="s">
        <v>193</v>
      </c>
      <c r="D31" s="550" t="s">
        <v>194</v>
      </c>
      <c r="E31" s="561" t="s">
        <v>195</v>
      </c>
      <c r="F31" s="546" t="s">
        <v>195</v>
      </c>
      <c r="G31" s="547" t="s">
        <v>195</v>
      </c>
      <c r="H31" s="562"/>
      <c r="I31" s="549">
        <v>0.27</v>
      </c>
      <c r="J31" s="550" t="s">
        <v>105</v>
      </c>
      <c r="K31" s="501"/>
      <c r="L31" s="542"/>
    </row>
    <row r="32" spans="1:12" ht="409.5" customHeight="1">
      <c r="A32" s="493"/>
      <c r="B32" s="516"/>
      <c r="C32" s="563" t="s">
        <v>196</v>
      </c>
      <c r="D32" s="517" t="s">
        <v>197</v>
      </c>
      <c r="E32" s="517" t="s">
        <v>762</v>
      </c>
      <c r="F32" s="490" t="s">
        <v>198</v>
      </c>
      <c r="G32" s="517" t="s">
        <v>199</v>
      </c>
      <c r="H32" s="517" t="s">
        <v>798</v>
      </c>
      <c r="I32" s="518">
        <v>0.25</v>
      </c>
      <c r="J32" s="517" t="s">
        <v>105</v>
      </c>
      <c r="K32" s="501"/>
      <c r="L32" s="542"/>
    </row>
    <row r="33" spans="1:12" ht="384.75" customHeight="1">
      <c r="A33" s="493"/>
      <c r="B33" s="516"/>
      <c r="C33" s="563"/>
      <c r="D33" s="517"/>
      <c r="E33" s="517"/>
      <c r="F33" s="490"/>
      <c r="G33" s="517"/>
      <c r="H33" s="517"/>
      <c r="I33" s="518"/>
      <c r="J33" s="517"/>
      <c r="K33" s="501"/>
      <c r="L33" s="542"/>
    </row>
    <row r="34" spans="1:12" ht="192.75" customHeight="1">
      <c r="A34" s="493"/>
      <c r="B34" s="556"/>
      <c r="C34" s="526" t="s">
        <v>200</v>
      </c>
      <c r="D34" s="527" t="s">
        <v>201</v>
      </c>
      <c r="E34" s="527" t="s">
        <v>173</v>
      </c>
      <c r="F34" s="527" t="s">
        <v>202</v>
      </c>
      <c r="G34" s="527" t="s">
        <v>203</v>
      </c>
      <c r="H34" s="559" t="s">
        <v>799</v>
      </c>
      <c r="I34" s="526">
        <v>0.5</v>
      </c>
      <c r="J34" s="527" t="s">
        <v>111</v>
      </c>
      <c r="K34" s="564"/>
      <c r="L34" s="542"/>
    </row>
    <row r="35" spans="1:12" ht="170.25" customHeight="1">
      <c r="A35" s="493"/>
      <c r="B35" s="504"/>
      <c r="C35" s="557" t="s">
        <v>204</v>
      </c>
      <c r="D35" s="504" t="s">
        <v>205</v>
      </c>
      <c r="E35" s="504" t="s">
        <v>206</v>
      </c>
      <c r="F35" s="550" t="s">
        <v>207</v>
      </c>
      <c r="G35" s="504" t="s">
        <v>208</v>
      </c>
      <c r="H35" s="538" t="s">
        <v>800</v>
      </c>
      <c r="I35" s="506">
        <v>0.05</v>
      </c>
      <c r="J35" s="504" t="s">
        <v>192</v>
      </c>
      <c r="K35" s="501" t="s">
        <v>148</v>
      </c>
      <c r="L35" s="542"/>
    </row>
    <row r="36" spans="1:12" ht="76.5" customHeight="1">
      <c r="A36" s="493"/>
      <c r="B36" s="504" t="s">
        <v>209</v>
      </c>
      <c r="C36" s="557" t="s">
        <v>210</v>
      </c>
      <c r="D36" s="550" t="s">
        <v>211</v>
      </c>
      <c r="E36" s="561" t="s">
        <v>195</v>
      </c>
      <c r="F36" s="561" t="s">
        <v>195</v>
      </c>
      <c r="G36" s="561" t="s">
        <v>195</v>
      </c>
      <c r="H36" s="527" t="s">
        <v>148</v>
      </c>
      <c r="I36" s="506">
        <v>0.24</v>
      </c>
      <c r="J36" s="504" t="s">
        <v>111</v>
      </c>
      <c r="K36" s="501"/>
      <c r="L36" s="542"/>
    </row>
    <row r="37" spans="1:12" ht="71.25" customHeight="1">
      <c r="A37" s="493"/>
      <c r="B37" s="503"/>
      <c r="C37" s="565" t="s">
        <v>212</v>
      </c>
      <c r="D37" s="529" t="s">
        <v>213</v>
      </c>
      <c r="E37" s="529" t="s">
        <v>173</v>
      </c>
      <c r="F37" s="530" t="s">
        <v>214</v>
      </c>
      <c r="G37" s="529" t="s">
        <v>215</v>
      </c>
      <c r="H37" s="531" t="s">
        <v>216</v>
      </c>
      <c r="I37" s="506">
        <v>0.2</v>
      </c>
      <c r="J37" s="504" t="s">
        <v>217</v>
      </c>
      <c r="K37" s="501"/>
      <c r="L37" s="542"/>
    </row>
    <row r="38" spans="1:12" ht="162.75" customHeight="1">
      <c r="A38" s="493"/>
      <c r="B38" s="507"/>
      <c r="C38" s="565" t="s">
        <v>218</v>
      </c>
      <c r="D38" s="529" t="s">
        <v>219</v>
      </c>
      <c r="E38" s="566">
        <v>0</v>
      </c>
      <c r="F38" s="530" t="s">
        <v>220</v>
      </c>
      <c r="G38" s="529" t="s">
        <v>220</v>
      </c>
      <c r="H38" s="567" t="s">
        <v>801</v>
      </c>
      <c r="I38" s="506">
        <v>0.1</v>
      </c>
      <c r="J38" s="504" t="s">
        <v>105</v>
      </c>
      <c r="K38" s="501"/>
      <c r="L38" s="542"/>
    </row>
    <row r="39" spans="1:12" ht="176.25" customHeight="1">
      <c r="A39" s="493"/>
      <c r="B39" s="507"/>
      <c r="C39" s="528" t="s">
        <v>221</v>
      </c>
      <c r="D39" s="529" t="s">
        <v>222</v>
      </c>
      <c r="E39" s="529" t="s">
        <v>223</v>
      </c>
      <c r="F39" s="529" t="s">
        <v>224</v>
      </c>
      <c r="G39" s="529" t="s">
        <v>225</v>
      </c>
      <c r="H39" s="567" t="s">
        <v>802</v>
      </c>
      <c r="I39" s="506" t="s">
        <v>803</v>
      </c>
      <c r="J39" s="504" t="s">
        <v>105</v>
      </c>
      <c r="K39" s="501"/>
    </row>
    <row r="40" spans="1:12" ht="201" customHeight="1">
      <c r="A40" s="493"/>
      <c r="B40" s="556"/>
      <c r="C40" s="528" t="s">
        <v>226</v>
      </c>
      <c r="D40" s="529" t="s">
        <v>227</v>
      </c>
      <c r="E40" s="568">
        <v>0</v>
      </c>
      <c r="F40" s="529" t="s">
        <v>228</v>
      </c>
      <c r="G40" s="529" t="s">
        <v>229</v>
      </c>
      <c r="H40" s="567" t="s">
        <v>804</v>
      </c>
      <c r="I40" s="506" t="s">
        <v>805</v>
      </c>
      <c r="J40" s="504" t="s">
        <v>217</v>
      </c>
      <c r="K40" s="501"/>
    </row>
    <row r="41" spans="1:12" ht="17.100000000000001" customHeight="1">
      <c r="A41" s="493"/>
      <c r="B41" s="569"/>
      <c r="C41" s="570"/>
      <c r="D41" s="570"/>
      <c r="E41" s="570"/>
      <c r="F41" s="571"/>
      <c r="G41" s="570"/>
      <c r="H41" s="570"/>
      <c r="I41" s="570"/>
      <c r="J41" s="570"/>
      <c r="K41" s="542"/>
    </row>
    <row r="42" spans="1:12" ht="99.95" customHeight="1">
      <c r="A42" s="493"/>
      <c r="B42" s="572" t="s">
        <v>230</v>
      </c>
      <c r="C42" s="572" t="s">
        <v>231</v>
      </c>
      <c r="D42" s="572" t="s">
        <v>232</v>
      </c>
      <c r="E42" s="573"/>
      <c r="F42" s="573"/>
      <c r="G42" s="573"/>
      <c r="H42" s="573"/>
      <c r="I42" s="573"/>
      <c r="J42" s="570"/>
    </row>
    <row r="43" spans="1:12" ht="15.6" customHeight="1">
      <c r="A43" s="493"/>
      <c r="B43" s="574">
        <f>IFERROR(AVERAGE(I8:I40),"")</f>
        <v>0.24642857142857147</v>
      </c>
      <c r="C43" s="575">
        <f ca="1">IF(OR('1. Basic project data'!E16="",'1. Basic project data'!E18=""),"",(TODAY()-'1. Basic project data'!E16)/('1. Basic project data'!E18-'1. Basic project data'!E16))</f>
        <v>0.72920252438324729</v>
      </c>
      <c r="D43" s="575">
        <f>IF('1. Basic project data'!E23=0,"",'1. Basic project data'!E24/'1. Basic project data'!E23)</f>
        <v>0.2808603602756834</v>
      </c>
      <c r="E43" s="570"/>
      <c r="F43" s="571"/>
      <c r="G43" s="570"/>
      <c r="H43" s="570"/>
      <c r="I43" s="570"/>
      <c r="J43" s="570"/>
    </row>
    <row r="44" spans="1:12">
      <c r="A44" s="493"/>
      <c r="B44" s="576"/>
      <c r="C44" s="576"/>
      <c r="D44" s="576"/>
      <c r="E44" s="576"/>
      <c r="F44" s="576"/>
      <c r="G44" s="576"/>
      <c r="H44" s="576"/>
      <c r="I44" s="576"/>
      <c r="J44" s="570"/>
    </row>
    <row r="45" spans="1:12">
      <c r="A45" s="493"/>
      <c r="B45" s="576"/>
      <c r="C45" s="576"/>
      <c r="D45" s="576"/>
      <c r="E45" s="576"/>
      <c r="F45" s="576"/>
      <c r="G45" s="576"/>
      <c r="H45" s="576"/>
      <c r="I45" s="576"/>
      <c r="J45" s="570"/>
    </row>
    <row r="46" spans="1:12">
      <c r="A46" s="493"/>
      <c r="B46" s="576"/>
      <c r="C46" s="576"/>
      <c r="D46" s="576"/>
      <c r="E46" s="576"/>
      <c r="F46" s="576"/>
      <c r="G46" s="576"/>
      <c r="H46" s="576"/>
      <c r="I46" s="576"/>
      <c r="J46" s="570"/>
    </row>
    <row r="47" spans="1:12">
      <c r="A47" s="493"/>
      <c r="B47" s="576"/>
      <c r="C47" s="576"/>
      <c r="D47" s="576"/>
      <c r="E47" s="576"/>
      <c r="F47" s="576"/>
      <c r="G47" s="576"/>
      <c r="H47" s="576"/>
      <c r="I47" s="576"/>
      <c r="J47" s="570"/>
    </row>
    <row r="48" spans="1:12">
      <c r="A48" s="493"/>
      <c r="B48" s="577" t="s">
        <v>233</v>
      </c>
      <c r="C48" s="438"/>
      <c r="D48" s="438"/>
      <c r="E48" s="438"/>
      <c r="F48" s="438"/>
      <c r="G48" s="438"/>
      <c r="H48" s="438"/>
      <c r="I48" s="438"/>
      <c r="J48" s="438"/>
      <c r="K48" s="578"/>
    </row>
    <row r="49" spans="1:21" ht="28.5" customHeight="1">
      <c r="A49" s="493"/>
      <c r="B49" s="579" t="s">
        <v>234</v>
      </c>
      <c r="C49" s="438"/>
      <c r="D49" s="438"/>
      <c r="E49" s="438"/>
      <c r="F49" s="438"/>
      <c r="G49" s="438"/>
      <c r="H49" s="438"/>
      <c r="I49" s="438"/>
      <c r="J49" s="438"/>
      <c r="K49" s="580"/>
      <c r="L49" s="438"/>
      <c r="M49" s="438"/>
      <c r="N49" s="438"/>
      <c r="O49" s="438"/>
      <c r="P49" s="438"/>
      <c r="Q49" s="438"/>
      <c r="R49" s="438"/>
      <c r="S49" s="438"/>
      <c r="T49" s="438"/>
      <c r="U49" s="438"/>
    </row>
    <row r="50" spans="1:21" ht="31.5" customHeight="1">
      <c r="A50" s="493"/>
      <c r="B50" s="576"/>
      <c r="C50" s="576"/>
      <c r="D50" s="576"/>
      <c r="E50" s="576"/>
      <c r="F50" s="576"/>
      <c r="G50" s="576"/>
      <c r="H50" s="576"/>
      <c r="I50" s="576"/>
      <c r="J50" s="570"/>
      <c r="K50" s="581"/>
      <c r="L50" s="438"/>
      <c r="M50" s="582"/>
      <c r="N50" s="438"/>
      <c r="O50" s="438"/>
      <c r="P50" s="438"/>
      <c r="Q50" s="438"/>
      <c r="R50" s="438"/>
      <c r="S50" s="438"/>
      <c r="T50" s="438"/>
      <c r="U50" s="438"/>
    </row>
    <row r="51" spans="1:21" ht="60" customHeight="1">
      <c r="A51" s="493"/>
      <c r="B51" s="583"/>
      <c r="C51" s="584" t="s">
        <v>235</v>
      </c>
      <c r="D51" s="572" t="s">
        <v>236</v>
      </c>
      <c r="E51" s="572" t="s">
        <v>237</v>
      </c>
      <c r="F51" s="572" t="s">
        <v>238</v>
      </c>
      <c r="G51" s="572" t="s">
        <v>239</v>
      </c>
      <c r="H51" s="572" t="s">
        <v>72</v>
      </c>
      <c r="I51" s="570"/>
      <c r="J51" s="570"/>
      <c r="K51" s="581"/>
      <c r="L51" s="438"/>
      <c r="M51" s="582"/>
      <c r="N51" s="438"/>
      <c r="O51" s="438"/>
      <c r="P51" s="438"/>
      <c r="Q51" s="438"/>
      <c r="R51" s="438"/>
      <c r="S51" s="438"/>
      <c r="T51" s="438"/>
      <c r="U51" s="438"/>
    </row>
    <row r="52" spans="1:21" ht="45" customHeight="1">
      <c r="A52" s="493"/>
      <c r="B52" s="570"/>
      <c r="C52" s="585"/>
      <c r="D52" s="586" t="s">
        <v>105</v>
      </c>
      <c r="E52" s="586" t="s">
        <v>192</v>
      </c>
      <c r="F52" s="587"/>
      <c r="G52" s="586"/>
      <c r="H52" s="586" t="s">
        <v>105</v>
      </c>
      <c r="I52" s="570"/>
      <c r="J52" s="570"/>
      <c r="K52" s="581"/>
      <c r="L52" s="438"/>
      <c r="M52" s="582"/>
      <c r="N52" s="438"/>
      <c r="O52" s="438"/>
      <c r="P52" s="438"/>
      <c r="Q52" s="438"/>
      <c r="R52" s="438"/>
      <c r="S52" s="438"/>
      <c r="T52" s="438"/>
      <c r="U52" s="438"/>
    </row>
    <row r="53" spans="1:21" ht="409.5" customHeight="1">
      <c r="A53" s="493"/>
      <c r="B53" s="570"/>
      <c r="C53" s="588" t="s">
        <v>240</v>
      </c>
      <c r="D53" s="589" t="s">
        <v>241</v>
      </c>
      <c r="E53" s="538" t="s">
        <v>806</v>
      </c>
      <c r="F53" s="589"/>
      <c r="G53" s="589"/>
      <c r="H53" s="589" t="s">
        <v>242</v>
      </c>
      <c r="I53" s="570"/>
      <c r="J53" s="570"/>
      <c r="K53" s="581"/>
      <c r="L53" s="438"/>
      <c r="M53" s="582"/>
      <c r="N53" s="438"/>
      <c r="O53" s="438"/>
      <c r="P53" s="438"/>
      <c r="Q53" s="438"/>
      <c r="R53" s="438"/>
      <c r="S53" s="438"/>
      <c r="T53" s="438"/>
      <c r="U53" s="438"/>
    </row>
    <row r="54" spans="1:21" ht="23.25" customHeight="1">
      <c r="A54" s="493"/>
      <c r="B54" s="570"/>
      <c r="C54" s="570"/>
      <c r="D54" s="570"/>
      <c r="E54" s="570"/>
      <c r="F54" s="571"/>
      <c r="G54" s="570"/>
      <c r="H54" s="570"/>
      <c r="I54" s="570"/>
      <c r="J54" s="570"/>
      <c r="K54" s="581"/>
      <c r="L54" s="438"/>
      <c r="M54" s="582"/>
      <c r="N54" s="438"/>
      <c r="O54" s="438"/>
      <c r="P54" s="438"/>
      <c r="Q54" s="438"/>
      <c r="R54" s="438"/>
      <c r="S54" s="438"/>
      <c r="T54" s="438"/>
      <c r="U54" s="438"/>
    </row>
    <row r="55" spans="1:21">
      <c r="A55" s="493"/>
      <c r="B55" s="570"/>
      <c r="C55" s="570"/>
      <c r="D55" s="570"/>
      <c r="E55" s="570"/>
      <c r="F55" s="571"/>
      <c r="G55" s="570"/>
      <c r="H55" s="570"/>
      <c r="I55" s="570"/>
      <c r="J55" s="570"/>
    </row>
    <row r="56" spans="1:21">
      <c r="A56" s="493"/>
      <c r="B56" s="577" t="s">
        <v>243</v>
      </c>
      <c r="C56" s="577"/>
      <c r="D56" s="577"/>
      <c r="E56" s="577"/>
      <c r="F56" s="577"/>
      <c r="G56" s="577"/>
      <c r="H56" s="577"/>
      <c r="I56" s="577"/>
      <c r="J56" s="570"/>
    </row>
    <row r="57" spans="1:21">
      <c r="A57" s="493"/>
      <c r="B57" s="570"/>
      <c r="C57" s="570"/>
      <c r="D57" s="570"/>
      <c r="E57" s="570"/>
      <c r="F57" s="571"/>
      <c r="G57" s="570"/>
      <c r="H57" s="570"/>
      <c r="I57" s="570"/>
      <c r="J57" s="570"/>
    </row>
    <row r="58" spans="1:21">
      <c r="A58" s="493"/>
      <c r="B58" s="570"/>
      <c r="C58" s="570"/>
      <c r="D58" s="570"/>
      <c r="E58" s="570"/>
      <c r="F58" s="571"/>
      <c r="G58" s="570"/>
      <c r="H58" s="570"/>
      <c r="I58" s="570"/>
      <c r="J58" s="570"/>
    </row>
    <row r="59" spans="1:21" ht="45" customHeight="1">
      <c r="A59" s="493"/>
      <c r="B59" s="584" t="s">
        <v>244</v>
      </c>
      <c r="C59" s="590"/>
      <c r="D59" s="584" t="s">
        <v>245</v>
      </c>
      <c r="E59" s="590"/>
      <c r="F59" s="584" t="s">
        <v>246</v>
      </c>
      <c r="G59" s="590"/>
      <c r="H59" s="584" t="s">
        <v>247</v>
      </c>
      <c r="I59" s="590"/>
      <c r="J59" s="570"/>
    </row>
    <row r="60" spans="1:21" ht="46.5" customHeight="1">
      <c r="A60" s="493"/>
      <c r="B60" s="591"/>
      <c r="C60" s="590"/>
      <c r="D60" s="591"/>
      <c r="E60" s="590"/>
      <c r="F60" s="591"/>
      <c r="G60" s="590"/>
      <c r="H60" s="591"/>
      <c r="I60" s="590"/>
      <c r="J60" s="570"/>
    </row>
    <row r="61" spans="1:21" ht="33.75" customHeight="1">
      <c r="A61" s="493"/>
      <c r="B61" s="592" t="s">
        <v>248</v>
      </c>
      <c r="C61" s="438"/>
      <c r="D61" s="438"/>
      <c r="E61" s="438"/>
      <c r="F61" s="438"/>
      <c r="G61" s="438"/>
      <c r="H61" s="438"/>
      <c r="I61" s="438"/>
      <c r="J61" s="438"/>
    </row>
  </sheetData>
  <sheetProtection sheet="1" objects="1" scenarios="1" formatColumns="0" formatRows="0"/>
  <mergeCells count="80">
    <mergeCell ref="F60:G60"/>
    <mergeCell ref="B6:J6"/>
    <mergeCell ref="B37:B40"/>
    <mergeCell ref="H9:H10"/>
    <mergeCell ref="I9:I10"/>
    <mergeCell ref="G9:G10"/>
    <mergeCell ref="F9:F10"/>
    <mergeCell ref="E9:E10"/>
    <mergeCell ref="D9:D10"/>
    <mergeCell ref="C9:C10"/>
    <mergeCell ref="J9:J10"/>
    <mergeCell ref="H11:H12"/>
    <mergeCell ref="G11:G12"/>
    <mergeCell ref="F11:F12"/>
    <mergeCell ref="K49:U49"/>
    <mergeCell ref="K54:L54"/>
    <mergeCell ref="F59:G59"/>
    <mergeCell ref="M50:U50"/>
    <mergeCell ref="M53:U53"/>
    <mergeCell ref="K53:L53"/>
    <mergeCell ref="M52:U52"/>
    <mergeCell ref="B1:I2"/>
    <mergeCell ref="B61:J61"/>
    <mergeCell ref="B3:I3"/>
    <mergeCell ref="C51:C52"/>
    <mergeCell ref="B8:B26"/>
    <mergeCell ref="H59:I59"/>
    <mergeCell ref="B60:C60"/>
    <mergeCell ref="B59:C59"/>
    <mergeCell ref="D60:E60"/>
    <mergeCell ref="H60:I60"/>
    <mergeCell ref="B56:I56"/>
    <mergeCell ref="B4:I4"/>
    <mergeCell ref="B49:J49"/>
    <mergeCell ref="C53"/>
    <mergeCell ref="B27:B34"/>
    <mergeCell ref="B48:J48"/>
    <mergeCell ref="K50:L50"/>
    <mergeCell ref="D59:E59"/>
    <mergeCell ref="K52:L52"/>
    <mergeCell ref="K51:L51"/>
    <mergeCell ref="M54:U54"/>
    <mergeCell ref="M51:U51"/>
    <mergeCell ref="E11:E12"/>
    <mergeCell ref="D11:D12"/>
    <mergeCell ref="C11:C12"/>
    <mergeCell ref="I11:I12"/>
    <mergeCell ref="J11:J12"/>
    <mergeCell ref="J24:J25"/>
    <mergeCell ref="G24:G25"/>
    <mergeCell ref="C13:C14"/>
    <mergeCell ref="I13:I14"/>
    <mergeCell ref="J13:J14"/>
    <mergeCell ref="H17:H19"/>
    <mergeCell ref="D17:D19"/>
    <mergeCell ref="E17:E19"/>
    <mergeCell ref="F17:F19"/>
    <mergeCell ref="G17:G19"/>
    <mergeCell ref="I17:I19"/>
    <mergeCell ref="H13:H14"/>
    <mergeCell ref="G13:G14"/>
    <mergeCell ref="F13:F14"/>
    <mergeCell ref="E13:E14"/>
    <mergeCell ref="D13:D14"/>
    <mergeCell ref="G32:G33"/>
    <mergeCell ref="H32:H33"/>
    <mergeCell ref="I32:I33"/>
    <mergeCell ref="J32:J33"/>
    <mergeCell ref="C17:C18"/>
    <mergeCell ref="C24:C25"/>
    <mergeCell ref="F24:F25"/>
    <mergeCell ref="E24:E25"/>
    <mergeCell ref="D24:D25"/>
    <mergeCell ref="C32:C33"/>
    <mergeCell ref="D32:D33"/>
    <mergeCell ref="E32:E33"/>
    <mergeCell ref="F32:F33"/>
    <mergeCell ref="J17:J19"/>
    <mergeCell ref="H24:H25"/>
    <mergeCell ref="I24:I25"/>
  </mergeCells>
  <dataValidations count="1">
    <dataValidation type="list" allowBlank="1" sqref="D52:H52 J8:J9 J11 J13 J15:J17 J20:J24 J26:J32 J34:J40"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5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workbookViewId="0">
      <selection activeCell="H27" sqref="H27"/>
    </sheetView>
  </sheetViews>
  <sheetFormatPr defaultColWidth="8.85546875" defaultRowHeight="15"/>
  <cols>
    <col min="1" max="1" width="32.42578125" customWidth="1"/>
    <col min="2" max="2" width="13.42578125" customWidth="1"/>
    <col min="4" max="4" width="10" customWidth="1"/>
    <col min="5" max="5" width="14.140625" customWidth="1"/>
    <col min="6" max="6" width="15" customWidth="1"/>
    <col min="7" max="7" width="14.42578125" customWidth="1"/>
    <col min="8" max="8" width="12.28515625" customWidth="1"/>
    <col min="9" max="9" width="11.28515625" customWidth="1"/>
  </cols>
  <sheetData>
    <row r="1" spans="1:9" ht="30" customHeight="1">
      <c r="A1" s="70" t="s">
        <v>249</v>
      </c>
      <c r="B1" s="71" t="s">
        <v>250</v>
      </c>
    </row>
    <row r="2" spans="1:9" ht="23.25" customHeight="1">
      <c r="A2" s="50" t="s">
        <v>127</v>
      </c>
      <c r="B2" s="52">
        <v>1</v>
      </c>
    </row>
    <row r="3" spans="1:9" ht="19.5" customHeight="1">
      <c r="A3" s="50" t="s">
        <v>192</v>
      </c>
      <c r="B3" s="52">
        <v>2</v>
      </c>
    </row>
    <row r="4" spans="1:9" ht="17.25" customHeight="1">
      <c r="A4" s="50" t="s">
        <v>105</v>
      </c>
      <c r="B4" s="52">
        <v>3</v>
      </c>
    </row>
    <row r="5" spans="1:9" ht="18" customHeight="1">
      <c r="A5" s="50" t="s">
        <v>111</v>
      </c>
      <c r="B5" s="52">
        <v>4</v>
      </c>
    </row>
    <row r="6" spans="1:9" ht="19.5" customHeight="1">
      <c r="A6" s="50" t="s">
        <v>217</v>
      </c>
      <c r="B6" s="52">
        <v>5</v>
      </c>
    </row>
    <row r="7" spans="1:9" ht="18" customHeight="1">
      <c r="A7" s="50" t="s">
        <v>251</v>
      </c>
      <c r="B7" s="52">
        <v>6</v>
      </c>
    </row>
    <row r="8" spans="1:9" ht="18" customHeight="1">
      <c r="A8" s="50" t="s">
        <v>252</v>
      </c>
      <c r="B8" s="52">
        <v>0</v>
      </c>
    </row>
    <row r="9" spans="1:9" ht="18.75" customHeight="1" thickBot="1">
      <c r="A9" s="51" t="s">
        <v>253</v>
      </c>
      <c r="B9" s="53">
        <v>0</v>
      </c>
    </row>
    <row r="10" spans="1:9" ht="18.75" customHeight="1">
      <c r="A10" s="28"/>
      <c r="B10" s="28"/>
    </row>
    <row r="11" spans="1:9" ht="18.75" customHeight="1" thickBot="1">
      <c r="A11" s="28"/>
      <c r="B11" s="28"/>
    </row>
    <row r="12" spans="1:9">
      <c r="D12" s="72" t="s">
        <v>254</v>
      </c>
      <c r="E12" s="66"/>
      <c r="F12" s="66"/>
      <c r="G12" s="66"/>
      <c r="H12" s="66"/>
      <c r="I12" s="67"/>
    </row>
    <row r="13" spans="1:9">
      <c r="D13" s="54" t="s">
        <v>255</v>
      </c>
      <c r="E13" s="68" t="s">
        <v>256</v>
      </c>
      <c r="F13" s="68" t="s">
        <v>237</v>
      </c>
      <c r="G13" s="68" t="s">
        <v>257</v>
      </c>
      <c r="H13" s="68" t="s">
        <v>258</v>
      </c>
      <c r="I13" s="69" t="s">
        <v>259</v>
      </c>
    </row>
    <row r="14" spans="1:9" ht="15" customHeight="1" thickBot="1">
      <c r="D14" s="55" t="s">
        <v>260</v>
      </c>
      <c r="E14" s="56">
        <v>20</v>
      </c>
      <c r="F14" s="56">
        <v>25</v>
      </c>
      <c r="G14" s="56">
        <v>25</v>
      </c>
      <c r="H14" s="56">
        <v>0</v>
      </c>
      <c r="I14" s="57">
        <v>30</v>
      </c>
    </row>
    <row r="15" spans="1:9">
      <c r="D15" s="73" t="s">
        <v>261</v>
      </c>
      <c r="E15" s="58"/>
      <c r="F15" s="58"/>
      <c r="G15" s="58"/>
      <c r="H15" s="59"/>
    </row>
    <row r="16" spans="1:9" ht="20.25" customHeight="1">
      <c r="D16" s="60" t="s">
        <v>255</v>
      </c>
      <c r="E16" s="64" t="s">
        <v>256</v>
      </c>
      <c r="F16" s="64" t="s">
        <v>257</v>
      </c>
      <c r="G16" s="64" t="s">
        <v>258</v>
      </c>
      <c r="H16" s="65" t="s">
        <v>259</v>
      </c>
    </row>
    <row r="17" spans="1:8" ht="15" customHeight="1" thickBot="1">
      <c r="D17" s="61" t="s">
        <v>260</v>
      </c>
      <c r="E17" s="62">
        <v>25</v>
      </c>
      <c r="F17" s="62">
        <v>35</v>
      </c>
      <c r="G17" s="62">
        <v>0</v>
      </c>
      <c r="H17" s="63">
        <v>40</v>
      </c>
    </row>
    <row r="18" spans="1:8" ht="15" customHeight="1" thickBot="1"/>
    <row r="19" spans="1:8" ht="15" customHeight="1" thickBot="1">
      <c r="A19" s="74" t="s">
        <v>262</v>
      </c>
      <c r="B19" s="75"/>
      <c r="C19" s="75"/>
      <c r="D19" s="75"/>
      <c r="E19" s="76"/>
    </row>
    <row r="20" spans="1:8" ht="15" customHeight="1" thickBot="1">
      <c r="A20" s="77" t="s">
        <v>263</v>
      </c>
      <c r="B20" s="78"/>
      <c r="C20" s="78"/>
      <c r="D20" s="79" cm="1">
        <f t="array" aca="1" ref="D20" ca="1">_xlfn.LET(_xlpm.hdrRow,MATCH("*Development*Objective*rating*",'2. Progress towards outcomes'!$C:$C,0),_xlpm.rRow,_xlpm.hdrRow+1,_xlpm.ratings,INDEX('2. Progress towards outcomes'!$D:$H,_xlpm.rRow,0),_xlpm.scores,_xlfn.XLOOKUP(_xlpm.ratings,TxtRating,NumRating,0),ROUND(SUMPRODUCT(_xlpm.scores,Weights)/SUM(Weights),0))</f>
        <v>2</v>
      </c>
      <c r="E20" s="80"/>
    </row>
    <row r="21" spans="1:8" ht="15" customHeight="1" thickBot="1">
      <c r="A21" s="77"/>
      <c r="B21" s="78"/>
      <c r="C21" s="78"/>
      <c r="D21" s="81" cm="1">
        <f t="array" ref="D21">ROUND(
  SUMPRODUCT(
      _xlfn.XLOOKUP(
        CHOOSE({1,2,3,4},
          '3. Implementation Progress'!D101,
          '3. Implementation Progress'!F101,
          '3. Implementation Progress'!H101,
          '3. Implementation Progress'!J101
        ),
        TxtRating, NumRating, 0
      ),
      Weights2
  ) / SUM(Weights2),   0)</f>
        <v>1</v>
      </c>
      <c r="E21" s="80"/>
    </row>
    <row r="22" spans="1:8" ht="15" customHeight="1" thickBot="1">
      <c r="A22" s="82"/>
      <c r="B22" s="83"/>
      <c r="C22" s="83"/>
      <c r="D22" s="83"/>
      <c r="E22" s="8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85546875" defaultRowHeight="15"/>
  <cols>
    <col min="1" max="1" width="25.7109375" customWidth="1"/>
  </cols>
  <sheetData>
    <row r="1" spans="1:1" ht="15" customHeight="1" thickBot="1">
      <c r="A1" s="4" t="s">
        <v>264</v>
      </c>
    </row>
    <row r="2" spans="1:1" ht="15" customHeight="1" thickBot="1">
      <c r="A2" s="5" t="s">
        <v>265</v>
      </c>
    </row>
    <row r="3" spans="1:1" ht="15" customHeight="1" thickBot="1">
      <c r="A3" s="6" t="s">
        <v>266</v>
      </c>
    </row>
    <row r="4" spans="1:1" ht="15" customHeight="1" thickBot="1">
      <c r="A4" s="5" t="s">
        <v>267</v>
      </c>
    </row>
    <row r="5" spans="1:1" ht="15" customHeight="1" thickBot="1">
      <c r="A5" s="6" t="s">
        <v>268</v>
      </c>
    </row>
    <row r="6" spans="1:1" ht="15.75" customHeight="1" thickBot="1">
      <c r="A6" s="5" t="s">
        <v>269</v>
      </c>
    </row>
    <row r="7" spans="1:1" ht="15" customHeight="1" thickBot="1">
      <c r="A7" s="6" t="s">
        <v>270</v>
      </c>
    </row>
    <row r="8" spans="1:1" ht="15" customHeight="1" thickBot="1">
      <c r="A8" s="5" t="s">
        <v>271</v>
      </c>
    </row>
    <row r="9" spans="1:1" ht="15" customHeight="1" thickBot="1">
      <c r="A9" s="6" t="s">
        <v>272</v>
      </c>
    </row>
    <row r="10" spans="1:1" ht="15" customHeight="1" thickBot="1">
      <c r="A10" s="5" t="s">
        <v>273</v>
      </c>
    </row>
    <row r="11" spans="1:1" ht="18.75" customHeight="1" thickBot="1">
      <c r="A11" s="6" t="s">
        <v>274</v>
      </c>
    </row>
    <row r="12" spans="1:1" ht="15" customHeight="1" thickBot="1">
      <c r="A12" s="5" t="s">
        <v>275</v>
      </c>
    </row>
    <row r="13" spans="1:1" ht="15" customHeight="1" thickBot="1">
      <c r="A13" s="6" t="s">
        <v>276</v>
      </c>
    </row>
    <row r="14" spans="1:1" ht="15" customHeight="1" thickBot="1">
      <c r="A14" s="5" t="s">
        <v>277</v>
      </c>
    </row>
    <row r="15" spans="1:1" ht="15" customHeight="1" thickBot="1">
      <c r="A15" s="6" t="s">
        <v>278</v>
      </c>
    </row>
    <row r="16" spans="1:1" ht="15" customHeight="1" thickBot="1">
      <c r="A16" s="5" t="s">
        <v>279</v>
      </c>
    </row>
    <row r="17" spans="1:1" ht="15" customHeight="1" thickBot="1">
      <c r="A17" s="6" t="s">
        <v>280</v>
      </c>
    </row>
    <row r="18" spans="1:1" ht="15" customHeight="1" thickBot="1">
      <c r="A18" s="5" t="s">
        <v>281</v>
      </c>
    </row>
    <row r="19" spans="1:1" ht="15" customHeight="1" thickBot="1">
      <c r="A19" s="6" t="s">
        <v>282</v>
      </c>
    </row>
    <row r="20" spans="1:1" ht="15" customHeight="1" thickBot="1">
      <c r="A20" s="5" t="s">
        <v>283</v>
      </c>
    </row>
    <row r="21" spans="1:1" ht="15" customHeight="1" thickBot="1">
      <c r="A21" s="6" t="s">
        <v>284</v>
      </c>
    </row>
    <row r="22" spans="1:1" ht="15" customHeight="1" thickBot="1">
      <c r="A22" s="5" t="s">
        <v>285</v>
      </c>
    </row>
    <row r="23" spans="1:1" ht="15" customHeight="1" thickBot="1">
      <c r="A23" s="6" t="s">
        <v>286</v>
      </c>
    </row>
    <row r="24" spans="1:1" ht="15" customHeight="1" thickBot="1">
      <c r="A24" s="5" t="s">
        <v>287</v>
      </c>
    </row>
    <row r="25" spans="1:1" ht="15" customHeight="1" thickBot="1">
      <c r="A25" s="6" t="s">
        <v>288</v>
      </c>
    </row>
    <row r="26" spans="1:1" ht="15" customHeight="1" thickBot="1">
      <c r="A26" s="5" t="s">
        <v>289</v>
      </c>
    </row>
    <row r="27" spans="1:1" ht="15" customHeight="1" thickBot="1">
      <c r="A27" s="6" t="s">
        <v>290</v>
      </c>
    </row>
    <row r="28" spans="1:1" ht="15" customHeight="1" thickBot="1">
      <c r="A28" s="5" t="s">
        <v>291</v>
      </c>
    </row>
    <row r="29" spans="1:1" ht="24.6" customHeight="1" thickBot="1">
      <c r="A29" s="6" t="s">
        <v>292</v>
      </c>
    </row>
    <row r="30" spans="1:1" ht="18.75" customHeight="1" thickBot="1">
      <c r="A30" s="5" t="s">
        <v>293</v>
      </c>
    </row>
    <row r="31" spans="1:1" ht="15" customHeight="1" thickBot="1">
      <c r="A31" s="6" t="s">
        <v>294</v>
      </c>
    </row>
    <row r="32" spans="1:1" ht="15" customHeight="1" thickBot="1">
      <c r="A32" s="5" t="s">
        <v>295</v>
      </c>
    </row>
    <row r="33" spans="1:1" ht="15" customHeight="1" thickBot="1">
      <c r="A33" s="6" t="s">
        <v>296</v>
      </c>
    </row>
    <row r="34" spans="1:1" ht="20.25" customHeight="1" thickBot="1">
      <c r="A34" s="5" t="s">
        <v>297</v>
      </c>
    </row>
    <row r="35" spans="1:1" ht="19.5" customHeight="1" thickBot="1">
      <c r="A35" s="6" t="s">
        <v>298</v>
      </c>
    </row>
    <row r="36" spans="1:1" ht="18" customHeight="1" thickBot="1">
      <c r="A36" s="5" t="s">
        <v>299</v>
      </c>
    </row>
    <row r="37" spans="1:1" ht="15" customHeight="1" thickBot="1">
      <c r="A37" s="6" t="s">
        <v>300</v>
      </c>
    </row>
    <row r="38" spans="1:1" ht="15" customHeight="1" thickBot="1">
      <c r="A38" s="5" t="s">
        <v>301</v>
      </c>
    </row>
    <row r="39" spans="1:1" ht="15" customHeight="1" thickBot="1">
      <c r="A39" s="6" t="s">
        <v>302</v>
      </c>
    </row>
    <row r="40" spans="1:1" ht="15" customHeight="1" thickBot="1">
      <c r="A40" s="5" t="s">
        <v>303</v>
      </c>
    </row>
    <row r="41" spans="1:1" ht="15" customHeight="1" thickBot="1">
      <c r="A41" s="6" t="s">
        <v>304</v>
      </c>
    </row>
    <row r="42" spans="1:1" ht="15" customHeight="1" thickBot="1">
      <c r="A42" s="5" t="s">
        <v>305</v>
      </c>
    </row>
    <row r="43" spans="1:1" ht="15" customHeight="1" thickBot="1">
      <c r="A43" s="6" t="s">
        <v>306</v>
      </c>
    </row>
    <row r="44" spans="1:1" ht="15" customHeight="1" thickBot="1">
      <c r="A44" s="5" t="s">
        <v>307</v>
      </c>
    </row>
    <row r="45" spans="1:1" ht="15" customHeight="1" thickBot="1">
      <c r="A45" s="6" t="s">
        <v>308</v>
      </c>
    </row>
    <row r="46" spans="1:1" ht="15" customHeight="1" thickBot="1">
      <c r="A46" s="5" t="s">
        <v>309</v>
      </c>
    </row>
    <row r="47" spans="1:1" ht="15" customHeight="1" thickBot="1">
      <c r="A47" s="6" t="s">
        <v>310</v>
      </c>
    </row>
    <row r="48" spans="1:1" ht="15" customHeight="1" thickBot="1">
      <c r="A48" s="5" t="s">
        <v>311</v>
      </c>
    </row>
    <row r="49" spans="1:1" ht="24.6" customHeight="1" thickBot="1">
      <c r="A49" s="6" t="s">
        <v>312</v>
      </c>
    </row>
    <row r="50" spans="1:1" ht="24.6" customHeight="1" thickBot="1">
      <c r="A50" s="5" t="s">
        <v>313</v>
      </c>
    </row>
    <row r="51" spans="1:1" ht="15" customHeight="1" thickBot="1">
      <c r="A51" s="6" t="s">
        <v>314</v>
      </c>
    </row>
    <row r="52" spans="1:1" ht="15" customHeight="1" thickBot="1">
      <c r="A52" s="5" t="s">
        <v>315</v>
      </c>
    </row>
    <row r="53" spans="1:1" ht="15" customHeight="1" thickBot="1">
      <c r="A53" s="6" t="s">
        <v>316</v>
      </c>
    </row>
    <row r="54" spans="1:1" ht="15" customHeight="1" thickBot="1">
      <c r="A54" s="5" t="s">
        <v>317</v>
      </c>
    </row>
    <row r="55" spans="1:1" ht="15" customHeight="1" thickBot="1">
      <c r="A55" s="6" t="s">
        <v>318</v>
      </c>
    </row>
    <row r="56" spans="1:1" ht="15" customHeight="1" thickBot="1">
      <c r="A56" s="5" t="s">
        <v>319</v>
      </c>
    </row>
    <row r="57" spans="1:1" ht="15" customHeight="1" thickBot="1">
      <c r="A57" s="6" t="s">
        <v>320</v>
      </c>
    </row>
    <row r="58" spans="1:1" ht="15" customHeight="1" thickBot="1">
      <c r="A58" s="5" t="s">
        <v>321</v>
      </c>
    </row>
    <row r="59" spans="1:1" ht="15" customHeight="1" thickBot="1">
      <c r="A59" s="6" t="s">
        <v>322</v>
      </c>
    </row>
    <row r="60" spans="1:1" ht="15" customHeight="1" thickBot="1">
      <c r="A60" s="5" t="s">
        <v>323</v>
      </c>
    </row>
    <row r="61" spans="1:1" ht="15" customHeight="1" thickBot="1">
      <c r="A61" s="6" t="s">
        <v>324</v>
      </c>
    </row>
    <row r="62" spans="1:1" ht="15" customHeight="1" thickBot="1">
      <c r="A62" s="5" t="s">
        <v>325</v>
      </c>
    </row>
    <row r="63" spans="1:1" ht="15" customHeight="1" thickBot="1">
      <c r="A63" s="6" t="s">
        <v>326</v>
      </c>
    </row>
    <row r="64" spans="1:1" ht="24.6" customHeight="1" thickBot="1">
      <c r="A64" s="5" t="s">
        <v>327</v>
      </c>
    </row>
    <row r="65" spans="1:1" ht="24.6" customHeight="1" thickBot="1">
      <c r="A65" s="6" t="s">
        <v>328</v>
      </c>
    </row>
    <row r="66" spans="1:1" ht="15" customHeight="1" thickBot="1">
      <c r="A66" s="5" t="s">
        <v>329</v>
      </c>
    </row>
    <row r="67" spans="1:1" ht="15" customHeight="1" thickBot="1">
      <c r="A67" s="6" t="s">
        <v>330</v>
      </c>
    </row>
    <row r="68" spans="1:1" ht="15" customHeight="1" thickBot="1">
      <c r="A68" s="5" t="s">
        <v>331</v>
      </c>
    </row>
    <row r="69" spans="1:1" ht="15" customHeight="1" thickBot="1">
      <c r="A69" s="6" t="s">
        <v>332</v>
      </c>
    </row>
    <row r="70" spans="1:1" ht="15" customHeight="1" thickBot="1">
      <c r="A70" s="5" t="s">
        <v>333</v>
      </c>
    </row>
    <row r="71" spans="1:1" ht="15" customHeight="1" thickBot="1">
      <c r="A71" s="6" t="s">
        <v>334</v>
      </c>
    </row>
    <row r="72" spans="1:1" ht="15" customHeight="1" thickBot="1">
      <c r="A72" s="5" t="s">
        <v>335</v>
      </c>
    </row>
    <row r="73" spans="1:1" ht="15" customHeight="1" thickBot="1">
      <c r="A73" s="6" t="s">
        <v>336</v>
      </c>
    </row>
    <row r="74" spans="1:1" ht="15" customHeight="1" thickBot="1">
      <c r="A74" s="5" t="s">
        <v>337</v>
      </c>
    </row>
    <row r="75" spans="1:1" ht="15" customHeight="1" thickBot="1">
      <c r="A75" s="6" t="s">
        <v>338</v>
      </c>
    </row>
    <row r="76" spans="1:1" ht="15" customHeight="1" thickBot="1">
      <c r="A76" s="5" t="s">
        <v>339</v>
      </c>
    </row>
    <row r="77" spans="1:1" ht="15" customHeight="1" thickBot="1">
      <c r="A77" s="6" t="s">
        <v>340</v>
      </c>
    </row>
    <row r="78" spans="1:1" ht="15" customHeight="1" thickBot="1">
      <c r="A78" s="5" t="s">
        <v>341</v>
      </c>
    </row>
    <row r="79" spans="1:1" ht="15" customHeight="1" thickBot="1">
      <c r="A79" s="6" t="s">
        <v>342</v>
      </c>
    </row>
    <row r="80" spans="1:1" ht="15" customHeight="1" thickBot="1">
      <c r="A80" s="5" t="s">
        <v>343</v>
      </c>
    </row>
    <row r="81" spans="1:1" ht="15" customHeight="1" thickBot="1">
      <c r="A81" s="6" t="s">
        <v>344</v>
      </c>
    </row>
    <row r="82" spans="1:1" ht="15" customHeight="1" thickBot="1">
      <c r="A82" s="5" t="s">
        <v>345</v>
      </c>
    </row>
    <row r="83" spans="1:1" ht="15" customHeight="1" thickBot="1">
      <c r="A83" s="6" t="s">
        <v>346</v>
      </c>
    </row>
    <row r="84" spans="1:1" ht="15" customHeight="1" thickBot="1">
      <c r="A84" s="5" t="s">
        <v>347</v>
      </c>
    </row>
    <row r="85" spans="1:1" ht="15" customHeight="1" thickBot="1">
      <c r="A85" s="6" t="s">
        <v>348</v>
      </c>
    </row>
    <row r="86" spans="1:1" ht="15" customHeight="1" thickBot="1">
      <c r="A86" s="5" t="s">
        <v>349</v>
      </c>
    </row>
    <row r="87" spans="1:1" ht="15" customHeight="1" thickBot="1">
      <c r="A87" s="6" t="s">
        <v>350</v>
      </c>
    </row>
    <row r="88" spans="1:1" ht="15" customHeight="1" thickBot="1">
      <c r="A88" s="5" t="s">
        <v>351</v>
      </c>
    </row>
    <row r="89" spans="1:1" ht="15" customHeight="1" thickBot="1">
      <c r="A89" s="6" t="s">
        <v>352</v>
      </c>
    </row>
    <row r="90" spans="1:1" ht="15" customHeight="1" thickBot="1">
      <c r="A90" s="5" t="s">
        <v>353</v>
      </c>
    </row>
    <row r="91" spans="1:1" ht="15" customHeight="1" thickBot="1">
      <c r="A91" s="6" t="s">
        <v>354</v>
      </c>
    </row>
    <row r="92" spans="1:1" ht="15" customHeight="1" thickBot="1">
      <c r="A92" s="5" t="s">
        <v>355</v>
      </c>
    </row>
    <row r="93" spans="1:1" ht="15" customHeight="1" thickBot="1">
      <c r="A93" s="6" t="s">
        <v>356</v>
      </c>
    </row>
    <row r="94" spans="1:1" ht="15" customHeight="1" thickBot="1">
      <c r="A94" s="5" t="s">
        <v>357</v>
      </c>
    </row>
    <row r="95" spans="1:1" ht="15" customHeight="1" thickBot="1">
      <c r="A95" s="6" t="s">
        <v>358</v>
      </c>
    </row>
    <row r="96" spans="1:1" ht="15" customHeight="1" thickBot="1">
      <c r="A96" s="5" t="s">
        <v>359</v>
      </c>
    </row>
    <row r="97" spans="1:1" ht="15" customHeight="1" thickBot="1">
      <c r="A97" s="6" t="s">
        <v>360</v>
      </c>
    </row>
    <row r="98" spans="1:1" ht="15" customHeight="1" thickBot="1">
      <c r="A98" s="5" t="s">
        <v>361</v>
      </c>
    </row>
    <row r="99" spans="1:1" ht="15" customHeight="1" thickBot="1">
      <c r="A99" s="6" t="s">
        <v>362</v>
      </c>
    </row>
    <row r="100" spans="1:1" ht="15" customHeight="1" thickBot="1">
      <c r="A100" s="5" t="s">
        <v>363</v>
      </c>
    </row>
    <row r="101" spans="1:1" ht="15" customHeight="1" thickBot="1">
      <c r="A101" s="6" t="s">
        <v>364</v>
      </c>
    </row>
    <row r="102" spans="1:1" ht="15" customHeight="1" thickBot="1">
      <c r="A102" s="5" t="s">
        <v>365</v>
      </c>
    </row>
    <row r="103" spans="1:1" ht="24.6" customHeight="1" thickBot="1">
      <c r="A103" s="6" t="s">
        <v>366</v>
      </c>
    </row>
    <row r="104" spans="1:1" ht="15" customHeight="1" thickBot="1">
      <c r="A104" s="5" t="s">
        <v>367</v>
      </c>
    </row>
    <row r="105" spans="1:1" ht="15" customHeight="1" thickBot="1">
      <c r="A105" s="6" t="s">
        <v>368</v>
      </c>
    </row>
    <row r="106" spans="1:1" ht="15" customHeight="1" thickBot="1">
      <c r="A106" s="5" t="s">
        <v>369</v>
      </c>
    </row>
    <row r="107" spans="1:1" ht="15" customHeight="1" thickBot="1">
      <c r="A107" s="6" t="s">
        <v>370</v>
      </c>
    </row>
    <row r="108" spans="1:1" ht="15" customHeight="1" thickBot="1">
      <c r="A108" s="5" t="s">
        <v>371</v>
      </c>
    </row>
    <row r="109" spans="1:1" ht="15" customHeight="1" thickBot="1">
      <c r="A109" s="6" t="s">
        <v>372</v>
      </c>
    </row>
    <row r="110" spans="1:1" ht="15" customHeight="1" thickBot="1">
      <c r="A110" s="5" t="s">
        <v>373</v>
      </c>
    </row>
    <row r="111" spans="1:1" ht="15" customHeight="1" thickBot="1">
      <c r="A111" s="6" t="s">
        <v>374</v>
      </c>
    </row>
    <row r="112" spans="1:1" ht="15" customHeight="1" thickBot="1">
      <c r="A112" s="5" t="s">
        <v>375</v>
      </c>
    </row>
    <row r="113" spans="1:1" ht="15" customHeight="1" thickBot="1">
      <c r="A113" s="6" t="s">
        <v>376</v>
      </c>
    </row>
    <row r="114" spans="1:1" ht="15" customHeight="1" thickBot="1">
      <c r="A114" s="5" t="s">
        <v>377</v>
      </c>
    </row>
    <row r="115" spans="1:1" ht="15" customHeight="1" thickBot="1">
      <c r="A115" s="6" t="s">
        <v>378</v>
      </c>
    </row>
    <row r="116" spans="1:1" ht="15" customHeight="1" thickBot="1">
      <c r="A116" s="5" t="s">
        <v>379</v>
      </c>
    </row>
    <row r="117" spans="1:1" ht="15" customHeight="1" thickBot="1">
      <c r="A117" s="6" t="s">
        <v>380</v>
      </c>
    </row>
    <row r="118" spans="1:1" ht="15" customHeight="1" thickBot="1">
      <c r="A118" s="5" t="s">
        <v>381</v>
      </c>
    </row>
    <row r="119" spans="1:1" ht="15" customHeight="1" thickBot="1">
      <c r="A119" s="6" t="s">
        <v>382</v>
      </c>
    </row>
    <row r="120" spans="1:1" ht="15" customHeight="1" thickBot="1">
      <c r="A120" s="5" t="s">
        <v>383</v>
      </c>
    </row>
    <row r="121" spans="1:1" ht="15" customHeight="1" thickBot="1">
      <c r="A121" s="6" t="s">
        <v>384</v>
      </c>
    </row>
    <row r="122" spans="1:1" ht="15" customHeight="1" thickBot="1">
      <c r="A122" s="5" t="s">
        <v>385</v>
      </c>
    </row>
    <row r="123" spans="1:1" ht="15" customHeight="1" thickBot="1">
      <c r="A123" s="6" t="s">
        <v>386</v>
      </c>
    </row>
    <row r="124" spans="1:1" ht="15" customHeight="1" thickBot="1">
      <c r="A124" s="5" t="s">
        <v>387</v>
      </c>
    </row>
    <row r="125" spans="1:1" ht="24.6" customHeight="1" thickBot="1">
      <c r="A125" s="6" t="s">
        <v>388</v>
      </c>
    </row>
    <row r="126" spans="1:1" ht="15" customHeight="1" thickBot="1">
      <c r="A126" s="5" t="s">
        <v>389</v>
      </c>
    </row>
    <row r="127" spans="1:1" ht="15" customHeight="1" thickBot="1">
      <c r="A127" s="6" t="s">
        <v>390</v>
      </c>
    </row>
    <row r="128" spans="1:1" ht="15" customHeight="1" thickBot="1">
      <c r="A128" s="5" t="s">
        <v>391</v>
      </c>
    </row>
    <row r="129" spans="1:1" ht="15" customHeight="1" thickBot="1">
      <c r="A129" s="6" t="s">
        <v>392</v>
      </c>
    </row>
    <row r="130" spans="1:1" ht="15" customHeight="1" thickBot="1">
      <c r="A130" s="5" t="s">
        <v>393</v>
      </c>
    </row>
    <row r="131" spans="1:1" ht="15" customHeight="1" thickBot="1">
      <c r="A131" s="6" t="s">
        <v>394</v>
      </c>
    </row>
    <row r="132" spans="1:1" ht="15" customHeight="1" thickBot="1">
      <c r="A132" s="5" t="s">
        <v>395</v>
      </c>
    </row>
    <row r="133" spans="1:1" ht="15" customHeight="1" thickBot="1">
      <c r="A133" s="6" t="s">
        <v>396</v>
      </c>
    </row>
    <row r="134" spans="1:1" ht="15" customHeight="1" thickBot="1">
      <c r="A134" s="5" t="s">
        <v>397</v>
      </c>
    </row>
    <row r="135" spans="1:1" ht="15" customHeight="1" thickBot="1">
      <c r="A135" s="6" t="s">
        <v>398</v>
      </c>
    </row>
    <row r="136" spans="1:1" ht="15" customHeight="1" thickBot="1">
      <c r="A136" s="5" t="s">
        <v>399</v>
      </c>
    </row>
    <row r="137" spans="1:1" ht="15" customHeight="1" thickBot="1">
      <c r="A137" s="6" t="s">
        <v>400</v>
      </c>
    </row>
    <row r="138" spans="1:1" ht="15" customHeight="1" thickBot="1">
      <c r="A138" s="5" t="s">
        <v>401</v>
      </c>
    </row>
    <row r="139" spans="1:1" ht="15" customHeight="1" thickBot="1">
      <c r="A139" s="6" t="s">
        <v>402</v>
      </c>
    </row>
    <row r="140" spans="1:1" ht="15" customHeight="1" thickBot="1">
      <c r="A140" s="5" t="s">
        <v>403</v>
      </c>
    </row>
    <row r="141" spans="1:1" ht="15" customHeight="1" thickBot="1">
      <c r="A141" s="6" t="s">
        <v>404</v>
      </c>
    </row>
    <row r="142" spans="1:1" ht="15" customHeight="1" thickBot="1">
      <c r="A142" s="5" t="s">
        <v>405</v>
      </c>
    </row>
    <row r="143" spans="1:1" ht="15" customHeight="1" thickBot="1">
      <c r="A143" s="6" t="s">
        <v>406</v>
      </c>
    </row>
    <row r="144" spans="1:1" ht="15" customHeight="1" thickBot="1">
      <c r="A144" s="5" t="s">
        <v>407</v>
      </c>
    </row>
    <row r="145" spans="1:1" ht="15" customHeight="1" thickBot="1">
      <c r="A145" s="6" t="s">
        <v>408</v>
      </c>
    </row>
    <row r="146" spans="1:1" ht="24.6" customHeight="1" thickBot="1">
      <c r="A146" s="5" t="s">
        <v>409</v>
      </c>
    </row>
    <row r="147" spans="1:1" ht="15" customHeight="1" thickBot="1">
      <c r="A147" s="6" t="s">
        <v>410</v>
      </c>
    </row>
    <row r="148" spans="1:1" ht="15" customHeight="1" thickBot="1">
      <c r="A148" s="5" t="s">
        <v>411</v>
      </c>
    </row>
    <row r="149" spans="1:1" ht="15" customHeight="1" thickBot="1">
      <c r="A149" s="6" t="s">
        <v>412</v>
      </c>
    </row>
    <row r="150" spans="1:1" ht="15" customHeight="1" thickBot="1">
      <c r="A150" s="5" t="s">
        <v>413</v>
      </c>
    </row>
    <row r="151" spans="1:1" ht="15" customHeight="1" thickBot="1">
      <c r="A151" s="6" t="s">
        <v>414</v>
      </c>
    </row>
    <row r="152" spans="1:1" ht="15" customHeight="1" thickBot="1">
      <c r="A152" s="5" t="s">
        <v>415</v>
      </c>
    </row>
    <row r="153" spans="1:1" ht="15" customHeight="1" thickBot="1">
      <c r="A153" s="6" t="s">
        <v>416</v>
      </c>
    </row>
    <row r="154" spans="1:1" ht="15" customHeight="1" thickBot="1">
      <c r="A154" s="5" t="s">
        <v>417</v>
      </c>
    </row>
    <row r="155" spans="1:1" ht="15" customHeight="1" thickBot="1">
      <c r="A155" s="6" t="s">
        <v>418</v>
      </c>
    </row>
    <row r="156" spans="1:1" ht="15" customHeight="1" thickBot="1">
      <c r="A156" s="5" t="s">
        <v>419</v>
      </c>
    </row>
    <row r="157" spans="1:1" ht="15" customHeight="1" thickBot="1">
      <c r="A157" s="6" t="s">
        <v>420</v>
      </c>
    </row>
    <row r="158" spans="1:1" ht="15" customHeight="1" thickBot="1">
      <c r="A158" s="5" t="s">
        <v>421</v>
      </c>
    </row>
    <row r="159" spans="1:1" ht="15" customHeight="1" thickBot="1">
      <c r="A159" s="6" t="s">
        <v>422</v>
      </c>
    </row>
    <row r="160" spans="1:1" ht="15" customHeight="1" thickBot="1">
      <c r="A160" s="5" t="s">
        <v>423</v>
      </c>
    </row>
    <row r="161" spans="1:1" ht="15" customHeight="1" thickBot="1">
      <c r="A161" s="6" t="s">
        <v>424</v>
      </c>
    </row>
    <row r="162" spans="1:1" ht="15" customHeight="1" thickBot="1">
      <c r="A162" s="5" t="s">
        <v>425</v>
      </c>
    </row>
    <row r="163" spans="1:1" ht="15" customHeight="1" thickBot="1">
      <c r="A163" s="6" t="s">
        <v>426</v>
      </c>
    </row>
    <row r="164" spans="1:1" ht="15" customHeight="1" thickBot="1">
      <c r="A164" s="5" t="s">
        <v>427</v>
      </c>
    </row>
    <row r="165" spans="1:1" ht="15" customHeight="1" thickBot="1">
      <c r="A165" s="6" t="s">
        <v>428</v>
      </c>
    </row>
    <row r="166" spans="1:1" ht="15" customHeight="1" thickBot="1">
      <c r="A166" s="5" t="s">
        <v>429</v>
      </c>
    </row>
    <row r="167" spans="1:1" ht="15" customHeight="1" thickBot="1">
      <c r="A167" s="6" t="s">
        <v>430</v>
      </c>
    </row>
    <row r="168" spans="1:1" ht="15" customHeight="1" thickBot="1">
      <c r="A168" s="5" t="s">
        <v>431</v>
      </c>
    </row>
    <row r="169" spans="1:1" ht="15" customHeight="1" thickBot="1">
      <c r="A169" s="6" t="s">
        <v>432</v>
      </c>
    </row>
    <row r="170" spans="1:1" ht="15" customHeight="1" thickBot="1">
      <c r="A170" s="5" t="s">
        <v>433</v>
      </c>
    </row>
    <row r="171" spans="1:1" ht="15" customHeight="1" thickBot="1">
      <c r="A171" s="6" t="s">
        <v>434</v>
      </c>
    </row>
    <row r="172" spans="1:1" ht="15" customHeight="1" thickBot="1">
      <c r="A172" s="5" t="s">
        <v>435</v>
      </c>
    </row>
    <row r="173" spans="1:1" ht="15" customHeight="1" thickBot="1">
      <c r="A173" s="6" t="s">
        <v>436</v>
      </c>
    </row>
    <row r="174" spans="1:1" ht="15" customHeight="1" thickBot="1">
      <c r="A174" s="5" t="s">
        <v>437</v>
      </c>
    </row>
    <row r="175" spans="1:1" ht="15" customHeight="1" thickBot="1">
      <c r="A175" s="6" t="s">
        <v>438</v>
      </c>
    </row>
    <row r="176" spans="1:1" ht="15" customHeight="1" thickBot="1">
      <c r="A176" s="5" t="s">
        <v>439</v>
      </c>
    </row>
    <row r="177" spans="1:1" ht="15" customHeight="1" thickBot="1">
      <c r="A177" s="6" t="s">
        <v>440</v>
      </c>
    </row>
    <row r="178" spans="1:1" ht="15" customHeight="1" thickBot="1">
      <c r="A178" s="5" t="s">
        <v>441</v>
      </c>
    </row>
    <row r="179" spans="1:1" ht="15" customHeight="1" thickBot="1">
      <c r="A179" s="6" t="s">
        <v>442</v>
      </c>
    </row>
    <row r="180" spans="1:1" ht="15" customHeight="1" thickBot="1">
      <c r="A180" s="5" t="s">
        <v>443</v>
      </c>
    </row>
    <row r="181" spans="1:1" ht="15" customHeight="1" thickBot="1">
      <c r="A181" s="6" t="s">
        <v>444</v>
      </c>
    </row>
    <row r="182" spans="1:1" ht="15" customHeight="1" thickBot="1">
      <c r="A182" s="5" t="s">
        <v>445</v>
      </c>
    </row>
    <row r="183" spans="1:1" ht="15" customHeight="1" thickBot="1">
      <c r="A183" s="6" t="s">
        <v>446</v>
      </c>
    </row>
    <row r="184" spans="1:1" ht="15" customHeight="1" thickBot="1">
      <c r="A184" s="5" t="s">
        <v>447</v>
      </c>
    </row>
    <row r="185" spans="1:1" ht="15" customHeight="1" thickBot="1">
      <c r="A185" s="6" t="s">
        <v>448</v>
      </c>
    </row>
    <row r="186" spans="1:1" ht="15" customHeight="1" thickBot="1">
      <c r="A186" s="5" t="s">
        <v>449</v>
      </c>
    </row>
    <row r="187" spans="1:1" ht="15" customHeight="1" thickBot="1">
      <c r="A187" s="6" t="s">
        <v>450</v>
      </c>
    </row>
    <row r="188" spans="1:1" ht="15" customHeight="1" thickBot="1">
      <c r="A188" s="5" t="s">
        <v>451</v>
      </c>
    </row>
    <row r="189" spans="1:1" ht="15" customHeight="1" thickBot="1">
      <c r="A189" s="6" t="s">
        <v>452</v>
      </c>
    </row>
    <row r="190" spans="1:1" ht="15" customHeight="1" thickBot="1">
      <c r="A190" s="5" t="s">
        <v>453</v>
      </c>
    </row>
    <row r="191" spans="1:1" ht="15" customHeight="1" thickBot="1">
      <c r="A191" s="6" t="s">
        <v>454</v>
      </c>
    </row>
    <row r="192" spans="1:1" ht="15" customHeight="1" thickBot="1">
      <c r="A192" s="5" t="s">
        <v>455</v>
      </c>
    </row>
    <row r="193" spans="1:1" ht="24.6" customHeight="1" thickBot="1">
      <c r="A193" s="6" t="s">
        <v>456</v>
      </c>
    </row>
    <row r="194" spans="1:1" ht="15" customHeight="1" thickBot="1">
      <c r="A194" s="6" t="s">
        <v>457</v>
      </c>
    </row>
    <row r="195" spans="1:1" ht="15" customHeight="1" thickBot="1">
      <c r="A195" s="5" t="s">
        <v>458</v>
      </c>
    </row>
    <row r="196" spans="1:1" ht="15" customHeight="1" thickBot="1">
      <c r="A196" s="6" t="s">
        <v>459</v>
      </c>
    </row>
    <row r="197" spans="1:1" ht="15" customHeight="1" thickBot="1">
      <c r="A197" s="5" t="s">
        <v>460</v>
      </c>
    </row>
    <row r="198" spans="1:1" ht="15" customHeight="1" thickBot="1">
      <c r="A198" s="6" t="s">
        <v>461</v>
      </c>
    </row>
    <row r="199" spans="1:1" ht="15" customHeight="1" thickBot="1">
      <c r="A199" s="5" t="s">
        <v>462</v>
      </c>
    </row>
    <row r="200" spans="1:1" ht="15" customHeight="1" thickBot="1">
      <c r="A200" s="6" t="s">
        <v>463</v>
      </c>
    </row>
    <row r="201" spans="1:1" ht="15" customHeight="1" thickBot="1">
      <c r="A201" s="5" t="s">
        <v>464</v>
      </c>
    </row>
    <row r="202" spans="1:1" ht="15" customHeight="1" thickBot="1">
      <c r="A202" s="6" t="s">
        <v>465</v>
      </c>
    </row>
    <row r="203" spans="1:1" ht="15" customHeight="1" thickBot="1">
      <c r="A203" s="5" t="s">
        <v>466</v>
      </c>
    </row>
    <row r="204" spans="1:1" ht="15" customHeight="1" thickBot="1">
      <c r="A204" s="6" t="s">
        <v>467</v>
      </c>
    </row>
    <row r="205" spans="1:1" ht="15" customHeight="1" thickBot="1">
      <c r="A205" s="5" t="s">
        <v>468</v>
      </c>
    </row>
    <row r="206" spans="1:1" ht="15" customHeight="1" thickBot="1">
      <c r="A206" s="6" t="s">
        <v>469</v>
      </c>
    </row>
    <row r="207" spans="1:1" ht="15" customHeight="1" thickBot="1">
      <c r="A207" s="5" t="s">
        <v>470</v>
      </c>
    </row>
    <row r="208" spans="1:1" ht="15" customHeight="1" thickBot="1">
      <c r="A208" s="6" t="s">
        <v>471</v>
      </c>
    </row>
    <row r="209" spans="1:1" ht="15" customHeight="1" thickBot="1">
      <c r="A209" s="5" t="s">
        <v>472</v>
      </c>
    </row>
    <row r="210" spans="1:1" ht="24.6" customHeight="1" thickBot="1">
      <c r="A210" s="6" t="s">
        <v>473</v>
      </c>
    </row>
    <row r="211" spans="1:1" ht="15" customHeight="1" thickBot="1">
      <c r="A211" s="5" t="s">
        <v>474</v>
      </c>
    </row>
    <row r="212" spans="1:1" ht="15" customHeight="1" thickBot="1">
      <c r="A212" s="6" t="s">
        <v>475</v>
      </c>
    </row>
    <row r="213" spans="1:1" ht="15" customHeight="1" thickBot="1">
      <c r="A213" s="5" t="s">
        <v>476</v>
      </c>
    </row>
    <row r="214" spans="1:1" ht="15" customHeight="1" thickBot="1">
      <c r="A214" s="6" t="s">
        <v>477</v>
      </c>
    </row>
    <row r="215" spans="1:1" ht="15" customHeight="1" thickBot="1">
      <c r="A215" s="5" t="s">
        <v>478</v>
      </c>
    </row>
    <row r="216" spans="1:1" ht="15" customHeight="1" thickBot="1">
      <c r="A216" s="6" t="s">
        <v>479</v>
      </c>
    </row>
    <row r="217" spans="1:1" ht="24.6" customHeight="1" thickBot="1">
      <c r="A217" s="5" t="s">
        <v>480</v>
      </c>
    </row>
    <row r="218" spans="1:1" ht="15" customHeight="1" thickBot="1">
      <c r="A218" s="6" t="s">
        <v>481</v>
      </c>
    </row>
    <row r="219" spans="1:1" ht="15" customHeight="1" thickBot="1">
      <c r="A219" s="5" t="s">
        <v>482</v>
      </c>
    </row>
    <row r="220" spans="1:1" ht="15" customHeight="1" thickBot="1">
      <c r="A220" s="6" t="s">
        <v>483</v>
      </c>
    </row>
    <row r="221" spans="1:1" ht="15" customHeight="1" thickBot="1">
      <c r="A221" s="5" t="s">
        <v>484</v>
      </c>
    </row>
    <row r="222" spans="1:1" ht="15" customHeight="1" thickBot="1">
      <c r="A222" s="6" t="s">
        <v>485</v>
      </c>
    </row>
    <row r="223" spans="1:1" ht="15" customHeight="1" thickBot="1">
      <c r="A223" s="5" t="s">
        <v>486</v>
      </c>
    </row>
    <row r="224" spans="1:1" ht="15" customHeight="1" thickBot="1">
      <c r="A224" s="6" t="s">
        <v>487</v>
      </c>
    </row>
    <row r="225" spans="1:1" ht="15" customHeight="1" thickBot="1">
      <c r="A225" s="5" t="s">
        <v>488</v>
      </c>
    </row>
    <row r="226" spans="1:1" ht="15" customHeight="1" thickBot="1">
      <c r="A226" s="6" t="s">
        <v>489</v>
      </c>
    </row>
    <row r="227" spans="1:1" ht="15" customHeight="1" thickBot="1">
      <c r="A227" s="5" t="s">
        <v>490</v>
      </c>
    </row>
    <row r="228" spans="1:1" ht="15" customHeight="1" thickBot="1">
      <c r="A228" s="6" t="s">
        <v>491</v>
      </c>
    </row>
    <row r="229" spans="1:1" ht="15" customHeight="1" thickBot="1">
      <c r="A229" s="5" t="s">
        <v>492</v>
      </c>
    </row>
    <row r="230" spans="1:1" ht="15" customHeight="1" thickBot="1">
      <c r="A230" s="6" t="s">
        <v>493</v>
      </c>
    </row>
    <row r="231" spans="1:1" ht="15" customHeight="1" thickBot="1">
      <c r="A231" s="5" t="s">
        <v>494</v>
      </c>
    </row>
    <row r="232" spans="1:1" ht="15" customHeight="1" thickBot="1">
      <c r="A232" s="6" t="s">
        <v>495</v>
      </c>
    </row>
    <row r="233" spans="1:1" ht="15" customHeight="1" thickBot="1">
      <c r="A233" s="5" t="s">
        <v>496</v>
      </c>
    </row>
    <row r="234" spans="1:1" ht="15" customHeight="1" thickBot="1">
      <c r="A234" s="6" t="s">
        <v>497</v>
      </c>
    </row>
    <row r="235" spans="1:1" ht="15" customHeight="1" thickBot="1">
      <c r="A235" s="5" t="s">
        <v>498</v>
      </c>
    </row>
    <row r="236" spans="1:1" ht="24.6" customHeight="1" thickBot="1">
      <c r="A236" s="6" t="s">
        <v>499</v>
      </c>
    </row>
    <row r="237" spans="1:1" ht="15" customHeight="1" thickBot="1">
      <c r="A237" s="5" t="s">
        <v>500</v>
      </c>
    </row>
    <row r="238" spans="1:1" ht="24.6" customHeight="1" thickBot="1">
      <c r="A238" s="6" t="s">
        <v>501</v>
      </c>
    </row>
    <row r="239" spans="1:1" ht="15" customHeight="1" thickBot="1">
      <c r="A239" s="5" t="s">
        <v>502</v>
      </c>
    </row>
    <row r="240" spans="1:1" ht="15" customHeight="1" thickBot="1">
      <c r="A240" s="6" t="s">
        <v>503</v>
      </c>
    </row>
    <row r="241" spans="1:1" ht="15" customHeight="1" thickBot="1">
      <c r="A241" s="5" t="s">
        <v>504</v>
      </c>
    </row>
    <row r="242" spans="1:1" ht="15" customHeight="1" thickBot="1">
      <c r="A242" s="6" t="s">
        <v>14</v>
      </c>
    </row>
    <row r="243" spans="1:1" ht="15" customHeight="1" thickBot="1">
      <c r="A243" s="5" t="s">
        <v>505</v>
      </c>
    </row>
    <row r="244" spans="1:1" ht="24.6" customHeight="1" thickBot="1">
      <c r="A244" s="6" t="s">
        <v>506</v>
      </c>
    </row>
    <row r="245" spans="1:1" ht="15" customHeight="1" thickBot="1">
      <c r="A245" s="5" t="s">
        <v>507</v>
      </c>
    </row>
    <row r="246" spans="1:1" ht="15" customHeight="1" thickBot="1">
      <c r="A246" s="6" t="s">
        <v>508</v>
      </c>
    </row>
    <row r="247" spans="1:1" ht="15" customHeight="1" thickBot="1">
      <c r="A247" s="5" t="s">
        <v>509</v>
      </c>
    </row>
    <row r="248" spans="1:1" ht="15" customHeight="1" thickBot="1">
      <c r="A248" s="6" t="s">
        <v>510</v>
      </c>
    </row>
    <row r="249" spans="1:1" ht="15" customHeight="1" thickBot="1">
      <c r="A249" s="5" t="s">
        <v>511</v>
      </c>
    </row>
    <row r="250" spans="1:1">
      <c r="A250" s="6" t="s">
        <v>512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2" sqref="A2:A7"/>
    </sheetView>
  </sheetViews>
  <sheetFormatPr defaultColWidth="8.85546875" defaultRowHeight="15"/>
  <sheetData>
    <row r="1" spans="1:1">
      <c r="A1" s="2" t="s">
        <v>513</v>
      </c>
    </row>
    <row r="2" spans="1:1">
      <c r="A2" s="2" t="s">
        <v>514</v>
      </c>
    </row>
    <row r="3" spans="1:1">
      <c r="A3" s="2" t="s">
        <v>515</v>
      </c>
    </row>
    <row r="4" spans="1:1">
      <c r="A4" s="2" t="s">
        <v>516</v>
      </c>
    </row>
    <row r="5" spans="1:1">
      <c r="A5" s="2" t="s">
        <v>517</v>
      </c>
    </row>
    <row r="6" spans="1:1">
      <c r="A6" s="2" t="s">
        <v>518</v>
      </c>
    </row>
    <row r="7" spans="1:1">
      <c r="A7" s="2" t="s">
        <v>519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85546875" defaultRowHeight="15"/>
  <cols>
    <col min="1" max="1" width="12.28515625" customWidth="1"/>
  </cols>
  <sheetData>
    <row r="1" spans="1:1">
      <c r="A1" s="26" t="s">
        <v>520</v>
      </c>
    </row>
    <row r="2" spans="1:1">
      <c r="A2" s="2" t="s">
        <v>521</v>
      </c>
    </row>
    <row r="3" spans="1:1">
      <c r="A3" s="2" t="s">
        <v>522</v>
      </c>
    </row>
    <row r="4" spans="1:1">
      <c r="A4" s="2" t="s">
        <v>523</v>
      </c>
    </row>
    <row r="5" spans="1:1">
      <c r="A5" s="2" t="s">
        <v>524</v>
      </c>
    </row>
    <row r="6" spans="1:1">
      <c r="A6" s="2" t="s">
        <v>525</v>
      </c>
    </row>
    <row r="7" spans="1:1">
      <c r="A7" s="2" t="s">
        <v>526</v>
      </c>
    </row>
    <row r="8" spans="1:1">
      <c r="A8" s="2" t="s">
        <v>527</v>
      </c>
    </row>
    <row r="9" spans="1:1">
      <c r="A9" s="2" t="s">
        <v>528</v>
      </c>
    </row>
    <row r="10" spans="1:1">
      <c r="A10" s="2" t="s">
        <v>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M131"/>
  <sheetViews>
    <sheetView showGridLines="0" view="pageBreakPreview" topLeftCell="A92" zoomScale="120" zoomScaleNormal="100" zoomScaleSheetLayoutView="120" workbookViewId="0">
      <selection activeCell="Q98" sqref="Q98"/>
    </sheetView>
  </sheetViews>
  <sheetFormatPr defaultColWidth="8.85546875" defaultRowHeight="15"/>
  <cols>
    <col min="1" max="1" width="1.42578125" customWidth="1"/>
    <col min="3" max="3" width="15.28515625" customWidth="1"/>
    <col min="5" max="5" width="12.85546875" customWidth="1"/>
    <col min="9" max="9" width="14.5703125" customWidth="1"/>
    <col min="11" max="11" width="36.42578125" customWidth="1"/>
    <col min="13" max="13" width="9.140625" customWidth="1"/>
  </cols>
  <sheetData>
    <row r="1" spans="1:13" ht="14.45" customHeight="1">
      <c r="A1" s="2"/>
      <c r="B1" s="124" t="s">
        <v>529</v>
      </c>
      <c r="C1" s="104"/>
      <c r="D1" s="104"/>
      <c r="E1" s="104"/>
      <c r="F1" s="104"/>
      <c r="G1" s="104"/>
      <c r="H1" s="104"/>
      <c r="I1" s="104"/>
      <c r="J1" s="104"/>
      <c r="K1" s="104"/>
      <c r="L1" s="104"/>
      <c r="M1" s="104"/>
    </row>
    <row r="2" spans="1:13" ht="26.1" customHeight="1">
      <c r="A2" s="2"/>
      <c r="B2" s="104"/>
      <c r="C2" s="104"/>
      <c r="D2" s="104"/>
      <c r="E2" s="104"/>
      <c r="F2" s="104"/>
      <c r="G2" s="104"/>
      <c r="H2" s="104"/>
      <c r="I2" s="104"/>
      <c r="J2" s="104"/>
      <c r="K2" s="104"/>
      <c r="L2" s="104"/>
      <c r="M2" s="104"/>
    </row>
    <row r="3" spans="1:13">
      <c r="A3" s="2"/>
      <c r="B3" s="144" t="s">
        <v>530</v>
      </c>
      <c r="C3" s="104"/>
      <c r="D3" s="104"/>
      <c r="E3" s="104"/>
      <c r="F3" s="104"/>
      <c r="G3" s="104"/>
      <c r="H3" s="104"/>
      <c r="I3" s="104"/>
      <c r="J3" s="104"/>
      <c r="K3" s="104"/>
      <c r="L3" s="104"/>
      <c r="M3" s="104"/>
    </row>
    <row r="4" spans="1:13" ht="8.1" customHeight="1">
      <c r="A4" s="2"/>
      <c r="B4" s="13"/>
      <c r="C4" s="13"/>
      <c r="D4" s="13"/>
      <c r="E4" s="13"/>
      <c r="F4" s="13"/>
      <c r="G4" s="13"/>
      <c r="H4" s="13"/>
      <c r="I4" s="13"/>
      <c r="J4" s="13"/>
      <c r="K4" s="13"/>
      <c r="L4" s="13"/>
      <c r="M4" s="13"/>
    </row>
    <row r="5" spans="1:13" ht="14.45" customHeight="1">
      <c r="A5" s="2"/>
      <c r="B5" s="133" t="s">
        <v>531</v>
      </c>
      <c r="C5" s="134"/>
      <c r="D5" s="136" t="s">
        <v>532</v>
      </c>
      <c r="E5" s="134"/>
      <c r="F5" s="136" t="s">
        <v>533</v>
      </c>
      <c r="G5" s="137"/>
      <c r="H5" s="137"/>
      <c r="I5" s="137"/>
      <c r="J5" s="137"/>
      <c r="K5" s="134"/>
      <c r="L5" s="136" t="s">
        <v>534</v>
      </c>
      <c r="M5" s="134"/>
    </row>
    <row r="6" spans="1:13" ht="23.25" customHeight="1">
      <c r="A6" s="2"/>
      <c r="B6" s="135"/>
      <c r="C6" s="129"/>
      <c r="D6" s="128"/>
      <c r="E6" s="129"/>
      <c r="F6" s="128"/>
      <c r="G6" s="132"/>
      <c r="H6" s="132"/>
      <c r="I6" s="132"/>
      <c r="J6" s="132"/>
      <c r="K6" s="129"/>
      <c r="L6" s="128"/>
      <c r="M6" s="129"/>
    </row>
    <row r="7" spans="1:13" ht="27" customHeight="1">
      <c r="A7" s="2"/>
      <c r="B7" s="205" t="s">
        <v>535</v>
      </c>
      <c r="C7" s="206"/>
      <c r="D7" s="206"/>
      <c r="E7" s="206"/>
      <c r="F7" s="206"/>
      <c r="G7" s="206"/>
      <c r="H7" s="206"/>
      <c r="I7" s="206"/>
      <c r="J7" s="206"/>
      <c r="K7" s="206"/>
      <c r="L7" s="206"/>
      <c r="M7" s="207"/>
    </row>
    <row r="8" spans="1:13" ht="102" customHeight="1">
      <c r="A8" s="2"/>
      <c r="B8" s="145" t="s">
        <v>536</v>
      </c>
      <c r="C8" s="127"/>
      <c r="D8" s="148" t="s">
        <v>107</v>
      </c>
      <c r="E8" s="154"/>
      <c r="F8" s="199" t="s">
        <v>763</v>
      </c>
      <c r="G8" s="200"/>
      <c r="H8" s="200"/>
      <c r="I8" s="200"/>
      <c r="J8" s="200"/>
      <c r="K8" s="201"/>
      <c r="L8" s="145"/>
      <c r="M8" s="127"/>
    </row>
    <row r="9" spans="1:13" ht="71.25" customHeight="1">
      <c r="A9" s="2"/>
      <c r="B9" s="126"/>
      <c r="C9" s="127"/>
      <c r="D9" s="155"/>
      <c r="E9" s="154"/>
      <c r="F9" s="159"/>
      <c r="G9" s="160"/>
      <c r="H9" s="160"/>
      <c r="I9" s="160"/>
      <c r="J9" s="160"/>
      <c r="K9" s="161"/>
      <c r="L9" s="126"/>
      <c r="M9" s="127"/>
    </row>
    <row r="10" spans="1:13" ht="109.5" customHeight="1">
      <c r="A10" s="2"/>
      <c r="B10" s="126"/>
      <c r="C10" s="127"/>
      <c r="D10" s="155"/>
      <c r="E10" s="154"/>
      <c r="F10" s="159"/>
      <c r="G10" s="160"/>
      <c r="H10" s="160"/>
      <c r="I10" s="160"/>
      <c r="J10" s="160"/>
      <c r="K10" s="161"/>
      <c r="L10" s="126"/>
      <c r="M10" s="127"/>
    </row>
    <row r="11" spans="1:13" ht="197.25" customHeight="1">
      <c r="A11" s="2"/>
      <c r="B11" s="128"/>
      <c r="C11" s="129"/>
      <c r="D11" s="156"/>
      <c r="E11" s="157"/>
      <c r="F11" s="202"/>
      <c r="G11" s="203"/>
      <c r="H11" s="203"/>
      <c r="I11" s="203"/>
      <c r="J11" s="203"/>
      <c r="K11" s="204"/>
      <c r="L11" s="128"/>
      <c r="M11" s="129"/>
    </row>
    <row r="12" spans="1:13" ht="17.100000000000001" customHeight="1">
      <c r="A12" s="2"/>
      <c r="B12" s="112" t="s">
        <v>112</v>
      </c>
      <c r="C12" s="125"/>
      <c r="D12" s="112" t="s">
        <v>113</v>
      </c>
      <c r="E12" s="158"/>
      <c r="F12" s="146" t="s">
        <v>764</v>
      </c>
      <c r="G12" s="130"/>
      <c r="H12" s="130"/>
      <c r="I12" s="130"/>
      <c r="J12" s="130"/>
      <c r="K12" s="125"/>
      <c r="L12" s="112"/>
      <c r="M12" s="125"/>
    </row>
    <row r="13" spans="1:13" ht="71.25" customHeight="1">
      <c r="A13" s="2"/>
      <c r="B13" s="126"/>
      <c r="C13" s="127"/>
      <c r="D13" s="155"/>
      <c r="E13" s="154"/>
      <c r="F13" s="126"/>
      <c r="G13" s="147"/>
      <c r="H13" s="147"/>
      <c r="I13" s="147"/>
      <c r="J13" s="147"/>
      <c r="K13" s="127"/>
      <c r="L13" s="126"/>
      <c r="M13" s="127"/>
    </row>
    <row r="14" spans="1:13" ht="86.25" customHeight="1">
      <c r="A14" s="2"/>
      <c r="B14" s="126"/>
      <c r="C14" s="127"/>
      <c r="D14" s="155"/>
      <c r="E14" s="154"/>
      <c r="F14" s="126"/>
      <c r="G14" s="147"/>
      <c r="H14" s="147"/>
      <c r="I14" s="147"/>
      <c r="J14" s="147"/>
      <c r="K14" s="127"/>
      <c r="L14" s="126"/>
      <c r="M14" s="127"/>
    </row>
    <row r="15" spans="1:13" ht="246" customHeight="1">
      <c r="A15" s="2"/>
      <c r="B15" s="128"/>
      <c r="C15" s="129"/>
      <c r="D15" s="156"/>
      <c r="E15" s="157"/>
      <c r="F15" s="126"/>
      <c r="G15" s="131"/>
      <c r="H15" s="131"/>
      <c r="I15" s="131"/>
      <c r="J15" s="131"/>
      <c r="K15" s="127"/>
      <c r="L15" s="128"/>
      <c r="M15" s="129"/>
    </row>
    <row r="16" spans="1:13" ht="17.100000000000001" customHeight="1">
      <c r="A16" s="2"/>
      <c r="B16" s="146" t="s">
        <v>117</v>
      </c>
      <c r="C16" s="125"/>
      <c r="D16" s="117" t="s">
        <v>118</v>
      </c>
      <c r="E16" s="130"/>
      <c r="F16" s="211" t="s">
        <v>765</v>
      </c>
      <c r="G16" s="212"/>
      <c r="H16" s="212"/>
      <c r="I16" s="212"/>
      <c r="J16" s="212"/>
      <c r="K16" s="212"/>
      <c r="L16" s="149"/>
      <c r="M16" s="125"/>
    </row>
    <row r="17" spans="1:13" ht="71.25" customHeight="1">
      <c r="A17" s="2"/>
      <c r="B17" s="126"/>
      <c r="C17" s="127"/>
      <c r="D17" s="126"/>
      <c r="E17" s="131"/>
      <c r="F17" s="212"/>
      <c r="G17" s="212"/>
      <c r="H17" s="212"/>
      <c r="I17" s="212"/>
      <c r="J17" s="212"/>
      <c r="K17" s="212"/>
      <c r="L17" s="131"/>
      <c r="M17" s="127"/>
    </row>
    <row r="18" spans="1:13" ht="87" customHeight="1">
      <c r="A18" s="2"/>
      <c r="B18" s="126"/>
      <c r="C18" s="127"/>
      <c r="D18" s="126"/>
      <c r="E18" s="131"/>
      <c r="F18" s="212"/>
      <c r="G18" s="212"/>
      <c r="H18" s="212"/>
      <c r="I18" s="212"/>
      <c r="J18" s="212"/>
      <c r="K18" s="212"/>
      <c r="L18" s="131"/>
      <c r="M18" s="127"/>
    </row>
    <row r="19" spans="1:13" ht="251.25" customHeight="1">
      <c r="A19" s="2"/>
      <c r="B19" s="128"/>
      <c r="C19" s="129"/>
      <c r="D19" s="128"/>
      <c r="E19" s="132"/>
      <c r="F19" s="212"/>
      <c r="G19" s="212"/>
      <c r="H19" s="212"/>
      <c r="I19" s="212"/>
      <c r="J19" s="212"/>
      <c r="K19" s="212"/>
      <c r="L19" s="132"/>
      <c r="M19" s="129"/>
    </row>
    <row r="20" spans="1:13" ht="17.100000000000001" customHeight="1">
      <c r="A20" s="2"/>
      <c r="B20" s="112" t="s">
        <v>122</v>
      </c>
      <c r="C20" s="125"/>
      <c r="D20" s="235" t="s">
        <v>123</v>
      </c>
      <c r="E20" s="125"/>
      <c r="F20" s="145" t="s">
        <v>537</v>
      </c>
      <c r="G20" s="131"/>
      <c r="H20" s="131"/>
      <c r="I20" s="131"/>
      <c r="J20" s="131"/>
      <c r="K20" s="127"/>
      <c r="L20" s="112"/>
      <c r="M20" s="125"/>
    </row>
    <row r="21" spans="1:13" ht="17.100000000000001" customHeight="1">
      <c r="A21" s="2"/>
      <c r="B21" s="126"/>
      <c r="C21" s="127"/>
      <c r="D21" s="126"/>
      <c r="E21" s="127"/>
      <c r="F21" s="126"/>
      <c r="G21" s="147"/>
      <c r="H21" s="147"/>
      <c r="I21" s="147"/>
      <c r="J21" s="147"/>
      <c r="K21" s="127"/>
      <c r="L21" s="126"/>
      <c r="M21" s="127"/>
    </row>
    <row r="22" spans="1:13" ht="17.100000000000001" customHeight="1">
      <c r="A22" s="2"/>
      <c r="B22" s="126"/>
      <c r="C22" s="127"/>
      <c r="D22" s="126"/>
      <c r="E22" s="127"/>
      <c r="F22" s="126"/>
      <c r="G22" s="147"/>
      <c r="H22" s="147"/>
      <c r="I22" s="147"/>
      <c r="J22" s="147"/>
      <c r="K22" s="127"/>
      <c r="L22" s="126"/>
      <c r="M22" s="127"/>
    </row>
    <row r="23" spans="1:13" ht="30.75" customHeight="1">
      <c r="A23" s="2"/>
      <c r="B23" s="128"/>
      <c r="C23" s="129"/>
      <c r="D23" s="128"/>
      <c r="E23" s="129"/>
      <c r="F23" s="128"/>
      <c r="G23" s="132"/>
      <c r="H23" s="132"/>
      <c r="I23" s="132"/>
      <c r="J23" s="132"/>
      <c r="K23" s="129"/>
      <c r="L23" s="128"/>
      <c r="M23" s="129"/>
    </row>
    <row r="24" spans="1:13" ht="30" customHeight="1">
      <c r="A24" s="2"/>
      <c r="B24" s="151" t="s">
        <v>538</v>
      </c>
      <c r="C24" s="152"/>
      <c r="D24" s="152"/>
      <c r="E24" s="152"/>
      <c r="F24" s="152"/>
      <c r="G24" s="152"/>
      <c r="H24" s="152"/>
      <c r="I24" s="152"/>
      <c r="J24" s="152"/>
      <c r="K24" s="152"/>
      <c r="L24" s="152"/>
      <c r="M24" s="153"/>
    </row>
    <row r="25" spans="1:13" ht="104.25" customHeight="1">
      <c r="A25" s="2"/>
      <c r="B25" s="145" t="s">
        <v>133</v>
      </c>
      <c r="C25" s="127"/>
      <c r="D25" s="150" t="s">
        <v>134</v>
      </c>
      <c r="E25" s="127"/>
      <c r="F25" s="148" t="s">
        <v>766</v>
      </c>
      <c r="G25" s="131"/>
      <c r="H25" s="131"/>
      <c r="I25" s="131"/>
      <c r="J25" s="131"/>
      <c r="K25" s="127"/>
      <c r="L25" s="145"/>
      <c r="M25" s="127"/>
    </row>
    <row r="26" spans="1:13" ht="154.5" customHeight="1">
      <c r="A26" s="2"/>
      <c r="B26" s="126"/>
      <c r="C26" s="127"/>
      <c r="D26" s="126"/>
      <c r="E26" s="127"/>
      <c r="F26" s="126"/>
      <c r="G26" s="131"/>
      <c r="H26" s="131"/>
      <c r="I26" s="131"/>
      <c r="J26" s="131"/>
      <c r="K26" s="127"/>
      <c r="L26" s="126"/>
      <c r="M26" s="127"/>
    </row>
    <row r="27" spans="1:13" ht="84" customHeight="1">
      <c r="A27" s="2"/>
      <c r="B27" s="126"/>
      <c r="C27" s="127"/>
      <c r="D27" s="126"/>
      <c r="E27" s="127"/>
      <c r="F27" s="126"/>
      <c r="G27" s="131"/>
      <c r="H27" s="131"/>
      <c r="I27" s="131"/>
      <c r="J27" s="131"/>
      <c r="K27" s="127"/>
      <c r="L27" s="126"/>
      <c r="M27" s="127"/>
    </row>
    <row r="28" spans="1:13" ht="263.25" customHeight="1">
      <c r="A28" s="2"/>
      <c r="B28" s="128"/>
      <c r="C28" s="129"/>
      <c r="D28" s="128"/>
      <c r="E28" s="129"/>
      <c r="F28" s="231"/>
      <c r="G28" s="206"/>
      <c r="H28" s="206"/>
      <c r="I28" s="206"/>
      <c r="J28" s="206"/>
      <c r="K28" s="232"/>
      <c r="L28" s="128"/>
      <c r="M28" s="129"/>
    </row>
    <row r="29" spans="1:13">
      <c r="A29" s="2"/>
      <c r="B29" s="112" t="s">
        <v>138</v>
      </c>
      <c r="C29" s="125"/>
      <c r="D29" s="117" t="s">
        <v>139</v>
      </c>
      <c r="E29" s="125"/>
      <c r="F29" s="148" t="s">
        <v>767</v>
      </c>
      <c r="G29" s="131"/>
      <c r="H29" s="131"/>
      <c r="I29" s="131"/>
      <c r="J29" s="131"/>
      <c r="K29" s="127"/>
      <c r="L29" s="112"/>
      <c r="M29" s="125"/>
    </row>
    <row r="30" spans="1:13">
      <c r="A30" s="2"/>
      <c r="B30" s="126"/>
      <c r="C30" s="127"/>
      <c r="D30" s="126"/>
      <c r="E30" s="127"/>
      <c r="F30" s="126"/>
      <c r="G30" s="147"/>
      <c r="H30" s="147"/>
      <c r="I30" s="147"/>
      <c r="J30" s="147"/>
      <c r="K30" s="127"/>
      <c r="L30" s="126"/>
      <c r="M30" s="127"/>
    </row>
    <row r="31" spans="1:13">
      <c r="A31" s="2"/>
      <c r="B31" s="126"/>
      <c r="C31" s="127"/>
      <c r="D31" s="126"/>
      <c r="E31" s="127"/>
      <c r="F31" s="126"/>
      <c r="G31" s="147"/>
      <c r="H31" s="147"/>
      <c r="I31" s="147"/>
      <c r="J31" s="147"/>
      <c r="K31" s="127"/>
      <c r="L31" s="126"/>
      <c r="M31" s="127"/>
    </row>
    <row r="32" spans="1:13" ht="261.75" customHeight="1">
      <c r="A32" s="2"/>
      <c r="B32" s="128"/>
      <c r="C32" s="129"/>
      <c r="D32" s="128"/>
      <c r="E32" s="129"/>
      <c r="F32" s="128"/>
      <c r="G32" s="132"/>
      <c r="H32" s="132"/>
      <c r="I32" s="132"/>
      <c r="J32" s="132"/>
      <c r="K32" s="129"/>
      <c r="L32" s="128"/>
      <c r="M32" s="129"/>
    </row>
    <row r="33" spans="1:13">
      <c r="A33" s="2"/>
      <c r="B33" s="112" t="s">
        <v>143</v>
      </c>
      <c r="C33" s="125"/>
      <c r="D33" s="117" t="s">
        <v>144</v>
      </c>
      <c r="E33" s="125"/>
      <c r="F33" s="146" t="s">
        <v>768</v>
      </c>
      <c r="G33" s="130"/>
      <c r="H33" s="130"/>
      <c r="I33" s="130"/>
      <c r="J33" s="130"/>
      <c r="K33" s="125"/>
      <c r="L33" s="112"/>
      <c r="M33" s="125"/>
    </row>
    <row r="34" spans="1:13">
      <c r="A34" s="2"/>
      <c r="B34" s="126"/>
      <c r="C34" s="127"/>
      <c r="D34" s="126"/>
      <c r="E34" s="127"/>
      <c r="F34" s="126"/>
      <c r="G34" s="147"/>
      <c r="H34" s="147"/>
      <c r="I34" s="147"/>
      <c r="J34" s="147"/>
      <c r="K34" s="127"/>
      <c r="L34" s="126"/>
      <c r="M34" s="127"/>
    </row>
    <row r="35" spans="1:13">
      <c r="A35" s="2"/>
      <c r="B35" s="126"/>
      <c r="C35" s="127"/>
      <c r="D35" s="126"/>
      <c r="E35" s="127"/>
      <c r="F35" s="126"/>
      <c r="G35" s="147"/>
      <c r="H35" s="147"/>
      <c r="I35" s="147"/>
      <c r="J35" s="147"/>
      <c r="K35" s="127"/>
      <c r="L35" s="126"/>
      <c r="M35" s="127"/>
    </row>
    <row r="36" spans="1:13" ht="88.5" customHeight="1">
      <c r="A36" s="2"/>
      <c r="B36" s="128"/>
      <c r="C36" s="129"/>
      <c r="D36" s="128"/>
      <c r="E36" s="129"/>
      <c r="F36" s="128"/>
      <c r="G36" s="132"/>
      <c r="H36" s="132"/>
      <c r="I36" s="132"/>
      <c r="J36" s="132"/>
      <c r="K36" s="129"/>
      <c r="L36" s="128"/>
      <c r="M36" s="129"/>
    </row>
    <row r="37" spans="1:13">
      <c r="A37" s="2"/>
      <c r="B37" s="151" t="s">
        <v>539</v>
      </c>
      <c r="C37" s="152"/>
      <c r="D37" s="152"/>
      <c r="E37" s="152"/>
      <c r="F37" s="152"/>
      <c r="G37" s="152"/>
      <c r="H37" s="152"/>
      <c r="I37" s="152"/>
      <c r="J37" s="152"/>
      <c r="K37" s="152"/>
      <c r="L37" s="152"/>
      <c r="M37" s="153"/>
    </row>
    <row r="38" spans="1:13">
      <c r="A38" s="2"/>
      <c r="B38" s="148" t="s">
        <v>154</v>
      </c>
      <c r="C38" s="127"/>
      <c r="D38" s="150" t="s">
        <v>155</v>
      </c>
      <c r="E38" s="127"/>
      <c r="F38" s="148" t="s">
        <v>769</v>
      </c>
      <c r="G38" s="147"/>
      <c r="H38" s="147"/>
      <c r="I38" s="147"/>
      <c r="J38" s="147"/>
      <c r="K38" s="127"/>
      <c r="L38" s="145"/>
      <c r="M38" s="127"/>
    </row>
    <row r="39" spans="1:13">
      <c r="A39" s="2"/>
      <c r="B39" s="126"/>
      <c r="C39" s="127"/>
      <c r="D39" s="126"/>
      <c r="E39" s="127"/>
      <c r="F39" s="126"/>
      <c r="G39" s="147"/>
      <c r="H39" s="147"/>
      <c r="I39" s="147"/>
      <c r="J39" s="147"/>
      <c r="K39" s="127"/>
      <c r="L39" s="126"/>
      <c r="M39" s="127"/>
    </row>
    <row r="40" spans="1:13">
      <c r="A40" s="2"/>
      <c r="B40" s="126"/>
      <c r="C40" s="127"/>
      <c r="D40" s="126"/>
      <c r="E40" s="127"/>
      <c r="F40" s="126"/>
      <c r="G40" s="147"/>
      <c r="H40" s="147"/>
      <c r="I40" s="147"/>
      <c r="J40" s="147"/>
      <c r="K40" s="127"/>
      <c r="L40" s="126"/>
      <c r="M40" s="127"/>
    </row>
    <row r="41" spans="1:13" ht="168.75" customHeight="1">
      <c r="A41" s="2"/>
      <c r="B41" s="128"/>
      <c r="C41" s="129"/>
      <c r="D41" s="128"/>
      <c r="E41" s="129"/>
      <c r="F41" s="128"/>
      <c r="G41" s="132"/>
      <c r="H41" s="132"/>
      <c r="I41" s="132"/>
      <c r="J41" s="132"/>
      <c r="K41" s="129"/>
      <c r="L41" s="128"/>
      <c r="M41" s="129"/>
    </row>
    <row r="42" spans="1:13">
      <c r="A42" s="2"/>
      <c r="B42" s="112" t="s">
        <v>160</v>
      </c>
      <c r="C42" s="125"/>
      <c r="D42" s="138" t="s">
        <v>161</v>
      </c>
      <c r="E42" s="139"/>
      <c r="F42" s="146" t="s">
        <v>770</v>
      </c>
      <c r="G42" s="130"/>
      <c r="H42" s="130"/>
      <c r="I42" s="130"/>
      <c r="J42" s="130"/>
      <c r="K42" s="125"/>
      <c r="L42" s="112"/>
      <c r="M42" s="125"/>
    </row>
    <row r="43" spans="1:13" ht="15.6" customHeight="1">
      <c r="A43" s="2"/>
      <c r="B43" s="126"/>
      <c r="C43" s="127"/>
      <c r="D43" s="140"/>
      <c r="E43" s="141"/>
      <c r="F43" s="126"/>
      <c r="G43" s="147"/>
      <c r="H43" s="147"/>
      <c r="I43" s="147"/>
      <c r="J43" s="147"/>
      <c r="K43" s="127"/>
      <c r="L43" s="126"/>
      <c r="M43" s="127"/>
    </row>
    <row r="44" spans="1:13" ht="15.6" customHeight="1">
      <c r="A44" s="2"/>
      <c r="B44" s="126"/>
      <c r="C44" s="127"/>
      <c r="D44" s="140"/>
      <c r="E44" s="141"/>
      <c r="F44" s="126"/>
      <c r="G44" s="147"/>
      <c r="H44" s="147"/>
      <c r="I44" s="147"/>
      <c r="J44" s="147"/>
      <c r="K44" s="127"/>
      <c r="L44" s="126"/>
      <c r="M44" s="127"/>
    </row>
    <row r="45" spans="1:13" ht="156.75" customHeight="1">
      <c r="A45" s="2"/>
      <c r="B45" s="128"/>
      <c r="C45" s="129"/>
      <c r="D45" s="142"/>
      <c r="E45" s="143"/>
      <c r="F45" s="128"/>
      <c r="G45" s="132"/>
      <c r="H45" s="132"/>
      <c r="I45" s="132"/>
      <c r="J45" s="132"/>
      <c r="K45" s="129"/>
      <c r="L45" s="128"/>
      <c r="M45" s="129"/>
    </row>
    <row r="46" spans="1:13">
      <c r="A46" s="2"/>
      <c r="B46" s="112" t="s">
        <v>165</v>
      </c>
      <c r="C46" s="125"/>
      <c r="D46" s="117" t="s">
        <v>166</v>
      </c>
      <c r="E46" s="125"/>
      <c r="F46" s="146" t="s">
        <v>771</v>
      </c>
      <c r="G46" s="130"/>
      <c r="H46" s="130"/>
      <c r="I46" s="130"/>
      <c r="J46" s="130"/>
      <c r="K46" s="125"/>
      <c r="L46" s="112"/>
      <c r="M46" s="125"/>
    </row>
    <row r="47" spans="1:13">
      <c r="A47" s="2"/>
      <c r="B47" s="126"/>
      <c r="C47" s="127"/>
      <c r="D47" s="126"/>
      <c r="E47" s="127"/>
      <c r="F47" s="126"/>
      <c r="G47" s="147"/>
      <c r="H47" s="147"/>
      <c r="I47" s="147"/>
      <c r="J47" s="147"/>
      <c r="K47" s="127"/>
      <c r="L47" s="126"/>
      <c r="M47" s="127"/>
    </row>
    <row r="48" spans="1:13">
      <c r="A48" s="2"/>
      <c r="B48" s="126"/>
      <c r="C48" s="127"/>
      <c r="D48" s="126"/>
      <c r="E48" s="127"/>
      <c r="F48" s="126"/>
      <c r="G48" s="147"/>
      <c r="H48" s="147"/>
      <c r="I48" s="147"/>
      <c r="J48" s="147"/>
      <c r="K48" s="127"/>
      <c r="L48" s="126"/>
      <c r="M48" s="127"/>
    </row>
    <row r="49" spans="1:13" ht="300.75" customHeight="1">
      <c r="A49" s="2"/>
      <c r="B49" s="126"/>
      <c r="C49" s="127"/>
      <c r="D49" s="126"/>
      <c r="E49" s="127"/>
      <c r="F49" s="126"/>
      <c r="G49" s="131"/>
      <c r="H49" s="131"/>
      <c r="I49" s="131"/>
      <c r="J49" s="131"/>
      <c r="K49" s="127"/>
      <c r="L49" s="126"/>
      <c r="M49" s="127"/>
    </row>
    <row r="50" spans="1:13" ht="15" customHeight="1">
      <c r="A50" s="90"/>
      <c r="B50" s="222" t="s">
        <v>171</v>
      </c>
      <c r="C50" s="223"/>
      <c r="D50" s="227" t="s">
        <v>172</v>
      </c>
      <c r="E50" s="228"/>
      <c r="F50" s="138" t="s">
        <v>176</v>
      </c>
      <c r="G50" s="264"/>
      <c r="H50" s="264"/>
      <c r="I50" s="264"/>
      <c r="J50" s="264"/>
      <c r="K50" s="264"/>
      <c r="L50" s="236"/>
      <c r="M50" s="226"/>
    </row>
    <row r="51" spans="1:13" ht="250.5" customHeight="1">
      <c r="A51" s="90"/>
      <c r="B51" s="222"/>
      <c r="C51" s="223"/>
      <c r="D51" s="229"/>
      <c r="E51" s="230"/>
      <c r="F51" s="264"/>
      <c r="G51" s="264"/>
      <c r="H51" s="264"/>
      <c r="I51" s="264"/>
      <c r="J51" s="264"/>
      <c r="K51" s="264"/>
      <c r="L51" s="236"/>
      <c r="M51" s="226"/>
    </row>
    <row r="52" spans="1:13" ht="15.6" customHeight="1">
      <c r="A52" s="2"/>
      <c r="B52" s="148" t="s">
        <v>177</v>
      </c>
      <c r="C52" s="127"/>
      <c r="D52" s="213" t="s">
        <v>178</v>
      </c>
      <c r="E52" s="214"/>
      <c r="F52" s="159" t="s">
        <v>540</v>
      </c>
      <c r="G52" s="160"/>
      <c r="H52" s="160"/>
      <c r="I52" s="160"/>
      <c r="J52" s="160"/>
      <c r="K52" s="161"/>
      <c r="L52" s="225"/>
      <c r="M52" s="127"/>
    </row>
    <row r="53" spans="1:13" ht="90.75" customHeight="1">
      <c r="A53" s="2"/>
      <c r="B53" s="126"/>
      <c r="C53" s="127"/>
      <c r="D53" s="155"/>
      <c r="E53" s="214"/>
      <c r="F53" s="159"/>
      <c r="G53" s="160"/>
      <c r="H53" s="160"/>
      <c r="I53" s="160"/>
      <c r="J53" s="160"/>
      <c r="K53" s="161"/>
      <c r="L53" s="131"/>
      <c r="M53" s="127"/>
    </row>
    <row r="54" spans="1:13" ht="15" hidden="1" customHeight="1">
      <c r="A54" s="2"/>
      <c r="B54" s="126"/>
      <c r="C54" s="127"/>
      <c r="D54" s="155"/>
      <c r="E54" s="214"/>
      <c r="F54" s="99"/>
      <c r="G54" s="91"/>
      <c r="H54" s="91"/>
      <c r="I54" s="91"/>
      <c r="J54" s="91"/>
      <c r="K54" s="100"/>
      <c r="L54" s="131"/>
      <c r="M54" s="127"/>
    </row>
    <row r="55" spans="1:13" hidden="1">
      <c r="A55" s="2"/>
      <c r="B55" s="128"/>
      <c r="C55" s="129"/>
      <c r="D55" s="156"/>
      <c r="E55" s="215"/>
      <c r="F55" s="99"/>
      <c r="G55" s="91"/>
      <c r="H55" s="91"/>
      <c r="I55" s="91"/>
      <c r="J55" s="91"/>
      <c r="K55" s="100"/>
      <c r="L55" s="132"/>
      <c r="M55" s="129"/>
    </row>
    <row r="56" spans="1:13" ht="15.6" customHeight="1">
      <c r="A56" s="2"/>
      <c r="B56" s="271" t="s">
        <v>182</v>
      </c>
      <c r="C56" s="272"/>
      <c r="D56" s="249" t="s">
        <v>541</v>
      </c>
      <c r="E56" s="250"/>
      <c r="F56" s="138" t="s">
        <v>542</v>
      </c>
      <c r="G56" s="138"/>
      <c r="H56" s="138"/>
      <c r="I56" s="138"/>
      <c r="J56" s="138"/>
      <c r="K56" s="138"/>
      <c r="L56" s="168"/>
      <c r="M56" s="169"/>
    </row>
    <row r="57" spans="1:13" ht="15.6" customHeight="1">
      <c r="A57" s="2"/>
      <c r="B57" s="273"/>
      <c r="C57" s="274"/>
      <c r="D57" s="251"/>
      <c r="E57" s="252"/>
      <c r="F57" s="138"/>
      <c r="G57" s="138"/>
      <c r="H57" s="138"/>
      <c r="I57" s="138"/>
      <c r="J57" s="138"/>
      <c r="K57" s="138"/>
      <c r="L57" s="170"/>
      <c r="M57" s="171"/>
    </row>
    <row r="58" spans="1:13" ht="15.6" customHeight="1">
      <c r="A58" s="2"/>
      <c r="B58" s="273"/>
      <c r="C58" s="274"/>
      <c r="D58" s="251"/>
      <c r="E58" s="252"/>
      <c r="F58" s="138"/>
      <c r="G58" s="138"/>
      <c r="H58" s="138"/>
      <c r="I58" s="138"/>
      <c r="J58" s="138"/>
      <c r="K58" s="138"/>
      <c r="L58" s="170"/>
      <c r="M58" s="171"/>
    </row>
    <row r="59" spans="1:13" ht="62.25" customHeight="1">
      <c r="A59" s="2"/>
      <c r="B59" s="275"/>
      <c r="C59" s="276"/>
      <c r="D59" s="253"/>
      <c r="E59" s="254"/>
      <c r="F59" s="138"/>
      <c r="G59" s="138"/>
      <c r="H59" s="138"/>
      <c r="I59" s="138"/>
      <c r="J59" s="138"/>
      <c r="K59" s="138"/>
      <c r="L59" s="172"/>
      <c r="M59" s="173"/>
    </row>
    <row r="60" spans="1:13" ht="15.6" customHeight="1">
      <c r="A60" s="90"/>
      <c r="B60" s="198" t="s">
        <v>187</v>
      </c>
      <c r="C60" s="187"/>
      <c r="D60" s="198" t="s">
        <v>188</v>
      </c>
      <c r="E60" s="187"/>
      <c r="F60" s="248"/>
      <c r="G60" s="248"/>
      <c r="H60" s="248"/>
      <c r="I60" s="248"/>
      <c r="J60" s="248"/>
      <c r="K60" s="248"/>
      <c r="L60" s="226"/>
      <c r="M60" s="226"/>
    </row>
    <row r="61" spans="1:13" ht="15.6" customHeight="1">
      <c r="A61" s="90"/>
      <c r="B61" s="187"/>
      <c r="C61" s="187"/>
      <c r="D61" s="187"/>
      <c r="E61" s="187"/>
      <c r="F61" s="226"/>
      <c r="G61" s="226"/>
      <c r="H61" s="226"/>
      <c r="I61" s="226"/>
      <c r="J61" s="226"/>
      <c r="K61" s="226"/>
      <c r="L61" s="226"/>
      <c r="M61" s="226"/>
    </row>
    <row r="62" spans="1:13" ht="15.6" customHeight="1">
      <c r="A62" s="90"/>
      <c r="B62" s="187"/>
      <c r="C62" s="187"/>
      <c r="D62" s="187"/>
      <c r="E62" s="187"/>
      <c r="F62" s="226"/>
      <c r="G62" s="226"/>
      <c r="H62" s="226"/>
      <c r="I62" s="226"/>
      <c r="J62" s="226"/>
      <c r="K62" s="226"/>
      <c r="L62" s="226"/>
      <c r="M62" s="226"/>
    </row>
    <row r="63" spans="1:13" ht="21.75" customHeight="1">
      <c r="A63" s="90"/>
      <c r="B63" s="187"/>
      <c r="C63" s="187"/>
      <c r="D63" s="187"/>
      <c r="E63" s="187"/>
      <c r="F63" s="226"/>
      <c r="G63" s="226"/>
      <c r="H63" s="226"/>
      <c r="I63" s="226"/>
      <c r="J63" s="226"/>
      <c r="K63" s="226"/>
      <c r="L63" s="226"/>
      <c r="M63" s="226"/>
    </row>
    <row r="64" spans="1:13" ht="15.6" customHeight="1">
      <c r="A64" s="90"/>
      <c r="B64" s="151" t="s">
        <v>543</v>
      </c>
      <c r="C64" s="152"/>
      <c r="D64" s="152"/>
      <c r="E64" s="152"/>
      <c r="F64" s="152"/>
      <c r="G64" s="152"/>
      <c r="H64" s="152"/>
      <c r="I64" s="152"/>
      <c r="J64" s="152"/>
      <c r="K64" s="152"/>
      <c r="L64" s="152"/>
      <c r="M64" s="153"/>
    </row>
    <row r="65" spans="1:13" ht="15.6" customHeight="1">
      <c r="A65" s="90"/>
      <c r="B65" s="162" t="s">
        <v>196</v>
      </c>
      <c r="C65" s="163"/>
      <c r="D65" s="162" t="s">
        <v>197</v>
      </c>
      <c r="E65" s="238"/>
      <c r="F65" s="162" t="s">
        <v>544</v>
      </c>
      <c r="G65" s="237"/>
      <c r="H65" s="237"/>
      <c r="I65" s="237"/>
      <c r="J65" s="237"/>
      <c r="K65" s="238"/>
      <c r="L65" s="194"/>
      <c r="M65" s="195"/>
    </row>
    <row r="66" spans="1:13" ht="15.6" customHeight="1">
      <c r="A66" s="90"/>
      <c r="B66" s="164"/>
      <c r="C66" s="165"/>
      <c r="D66" s="239"/>
      <c r="E66" s="241"/>
      <c r="F66" s="239"/>
      <c r="G66" s="240"/>
      <c r="H66" s="240"/>
      <c r="I66" s="240"/>
      <c r="J66" s="240"/>
      <c r="K66" s="241"/>
      <c r="L66" s="196"/>
      <c r="M66" s="197"/>
    </row>
    <row r="67" spans="1:13" ht="139.5" customHeight="1">
      <c r="A67" s="90"/>
      <c r="B67" s="164"/>
      <c r="C67" s="165"/>
      <c r="D67" s="242"/>
      <c r="E67" s="244"/>
      <c r="F67" s="242"/>
      <c r="G67" s="243"/>
      <c r="H67" s="243"/>
      <c r="I67" s="243"/>
      <c r="J67" s="243"/>
      <c r="K67" s="244"/>
      <c r="L67" s="262"/>
      <c r="M67" s="263"/>
    </row>
    <row r="68" spans="1:13" ht="72" customHeight="1">
      <c r="A68" s="90"/>
      <c r="B68" s="187" t="s">
        <v>200</v>
      </c>
      <c r="C68" s="187"/>
      <c r="D68" s="193" t="s">
        <v>201</v>
      </c>
      <c r="E68" s="246"/>
      <c r="F68" s="162" t="s">
        <v>545</v>
      </c>
      <c r="G68" s="189"/>
      <c r="H68" s="189"/>
      <c r="I68" s="189"/>
      <c r="J68" s="189"/>
      <c r="K68" s="163"/>
      <c r="L68" s="248"/>
      <c r="M68" s="248"/>
    </row>
    <row r="69" spans="1:13" ht="1.5" customHeight="1">
      <c r="A69" s="90"/>
      <c r="B69" s="187"/>
      <c r="C69" s="187"/>
      <c r="D69" s="247"/>
      <c r="E69" s="187"/>
      <c r="F69" s="164"/>
      <c r="G69" s="190"/>
      <c r="H69" s="190"/>
      <c r="I69" s="190"/>
      <c r="J69" s="190"/>
      <c r="K69" s="165"/>
      <c r="L69" s="226"/>
      <c r="M69" s="226"/>
    </row>
    <row r="70" spans="1:13" ht="15" hidden="1" customHeight="1">
      <c r="A70" s="90"/>
      <c r="B70" s="187"/>
      <c r="C70" s="187"/>
      <c r="D70" s="247"/>
      <c r="E70" s="187"/>
      <c r="F70" s="164"/>
      <c r="G70" s="190"/>
      <c r="H70" s="190"/>
      <c r="I70" s="190"/>
      <c r="J70" s="190"/>
      <c r="K70" s="165"/>
      <c r="L70" s="226"/>
      <c r="M70" s="226"/>
    </row>
    <row r="71" spans="1:13" ht="15" hidden="1" customHeight="1">
      <c r="A71" s="90"/>
      <c r="B71" s="187"/>
      <c r="C71" s="187"/>
      <c r="D71" s="163"/>
      <c r="E71" s="188"/>
      <c r="F71" s="191"/>
      <c r="G71" s="192"/>
      <c r="H71" s="192"/>
      <c r="I71" s="192"/>
      <c r="J71" s="192"/>
      <c r="K71" s="193"/>
      <c r="L71" s="261"/>
      <c r="M71" s="261"/>
    </row>
    <row r="72" spans="1:13" ht="15.6" customHeight="1">
      <c r="A72" s="90"/>
      <c r="B72" s="187" t="s">
        <v>204</v>
      </c>
      <c r="C72" s="187"/>
      <c r="D72" s="187" t="s">
        <v>546</v>
      </c>
      <c r="E72" s="187"/>
      <c r="F72" s="162" t="s">
        <v>547</v>
      </c>
      <c r="G72" s="189"/>
      <c r="H72" s="189"/>
      <c r="I72" s="189"/>
      <c r="J72" s="189"/>
      <c r="K72" s="163"/>
      <c r="L72" s="194"/>
      <c r="M72" s="195"/>
    </row>
    <row r="73" spans="1:13" ht="15.6" customHeight="1">
      <c r="A73" s="90"/>
      <c r="B73" s="187"/>
      <c r="C73" s="187"/>
      <c r="D73" s="187" t="s">
        <v>548</v>
      </c>
      <c r="E73" s="187"/>
      <c r="F73" s="164"/>
      <c r="G73" s="190"/>
      <c r="H73" s="190"/>
      <c r="I73" s="190"/>
      <c r="J73" s="190"/>
      <c r="K73" s="165"/>
      <c r="L73" s="196"/>
      <c r="M73" s="197"/>
    </row>
    <row r="74" spans="1:13" ht="15.6" customHeight="1">
      <c r="A74" s="90"/>
      <c r="B74" s="187"/>
      <c r="C74" s="187"/>
      <c r="D74" s="187"/>
      <c r="E74" s="187"/>
      <c r="F74" s="164"/>
      <c r="G74" s="190"/>
      <c r="H74" s="190"/>
      <c r="I74" s="190"/>
      <c r="J74" s="190"/>
      <c r="K74" s="165"/>
      <c r="L74" s="196"/>
      <c r="M74" s="197"/>
    </row>
    <row r="75" spans="1:13" ht="24.75" customHeight="1">
      <c r="A75" s="90"/>
      <c r="B75" s="188"/>
      <c r="C75" s="188"/>
      <c r="D75" s="188"/>
      <c r="E75" s="188"/>
      <c r="F75" s="191"/>
      <c r="G75" s="192"/>
      <c r="H75" s="192"/>
      <c r="I75" s="192"/>
      <c r="J75" s="192"/>
      <c r="K75" s="193"/>
      <c r="L75" s="196"/>
      <c r="M75" s="197"/>
    </row>
    <row r="76" spans="1:13" ht="15" customHeight="1">
      <c r="A76" s="90"/>
      <c r="B76" s="265" t="s">
        <v>549</v>
      </c>
      <c r="C76" s="266"/>
      <c r="D76" s="266"/>
      <c r="E76" s="266"/>
      <c r="F76" s="266"/>
      <c r="G76" s="266"/>
      <c r="H76" s="266"/>
      <c r="I76" s="266"/>
      <c r="J76" s="266"/>
      <c r="K76" s="266"/>
      <c r="L76" s="266"/>
      <c r="M76" s="267"/>
    </row>
    <row r="77" spans="1:13" ht="15.6" customHeight="1">
      <c r="A77" s="90"/>
      <c r="B77" s="187" t="s">
        <v>212</v>
      </c>
      <c r="C77" s="187"/>
      <c r="D77" s="187" t="s">
        <v>213</v>
      </c>
      <c r="E77" s="187"/>
      <c r="F77" s="162" t="s">
        <v>550</v>
      </c>
      <c r="G77" s="189"/>
      <c r="H77" s="189"/>
      <c r="I77" s="189"/>
      <c r="J77" s="189"/>
      <c r="K77" s="163"/>
      <c r="L77" s="226"/>
      <c r="M77" s="226"/>
    </row>
    <row r="78" spans="1:13" ht="15.6" customHeight="1">
      <c r="A78" s="90"/>
      <c r="B78" s="187"/>
      <c r="C78" s="187"/>
      <c r="D78" s="187"/>
      <c r="E78" s="187"/>
      <c r="F78" s="164"/>
      <c r="G78" s="190"/>
      <c r="H78" s="190"/>
      <c r="I78" s="190"/>
      <c r="J78" s="190"/>
      <c r="K78" s="165"/>
      <c r="L78" s="226"/>
      <c r="M78" s="226"/>
    </row>
    <row r="79" spans="1:13" ht="6" customHeight="1">
      <c r="A79" s="90"/>
      <c r="B79" s="187"/>
      <c r="C79" s="187"/>
      <c r="D79" s="187"/>
      <c r="E79" s="187"/>
      <c r="F79" s="164"/>
      <c r="G79" s="190"/>
      <c r="H79" s="190"/>
      <c r="I79" s="190"/>
      <c r="J79" s="190"/>
      <c r="K79" s="165"/>
      <c r="L79" s="226"/>
      <c r="M79" s="226"/>
    </row>
    <row r="80" spans="1:13" ht="10.5" hidden="1" customHeight="1">
      <c r="A80" s="90"/>
      <c r="B80" s="187"/>
      <c r="C80" s="187"/>
      <c r="D80" s="187"/>
      <c r="E80" s="187"/>
      <c r="F80" s="191"/>
      <c r="G80" s="192"/>
      <c r="H80" s="192"/>
      <c r="I80" s="192"/>
      <c r="J80" s="192"/>
      <c r="K80" s="193"/>
      <c r="L80" s="226"/>
      <c r="M80" s="226"/>
    </row>
    <row r="81" spans="1:13" ht="15.6" customHeight="1">
      <c r="A81" s="90"/>
      <c r="B81" s="187" t="s">
        <v>218</v>
      </c>
      <c r="C81" s="187"/>
      <c r="D81" s="187" t="s">
        <v>219</v>
      </c>
      <c r="E81" s="187"/>
      <c r="F81" s="162" t="s">
        <v>551</v>
      </c>
      <c r="G81" s="189"/>
      <c r="H81" s="189"/>
      <c r="I81" s="189"/>
      <c r="J81" s="189"/>
      <c r="K81" s="163"/>
      <c r="L81" s="170"/>
      <c r="M81" s="171"/>
    </row>
    <row r="82" spans="1:13" ht="15.6" customHeight="1">
      <c r="A82" s="90"/>
      <c r="B82" s="187"/>
      <c r="C82" s="187"/>
      <c r="D82" s="187"/>
      <c r="E82" s="187"/>
      <c r="F82" s="164"/>
      <c r="G82" s="190"/>
      <c r="H82" s="190"/>
      <c r="I82" s="190"/>
      <c r="J82" s="190"/>
      <c r="K82" s="165"/>
      <c r="L82" s="170"/>
      <c r="M82" s="171"/>
    </row>
    <row r="83" spans="1:13" ht="15.6" customHeight="1">
      <c r="A83" s="90"/>
      <c r="B83" s="187"/>
      <c r="C83" s="187"/>
      <c r="D83" s="187"/>
      <c r="E83" s="187"/>
      <c r="F83" s="164"/>
      <c r="G83" s="190"/>
      <c r="H83" s="190"/>
      <c r="I83" s="190"/>
      <c r="J83" s="190"/>
      <c r="K83" s="165"/>
      <c r="L83" s="170"/>
      <c r="M83" s="171"/>
    </row>
    <row r="84" spans="1:13" ht="24.75" customHeight="1">
      <c r="A84" s="90"/>
      <c r="B84" s="187"/>
      <c r="C84" s="187"/>
      <c r="D84" s="187"/>
      <c r="E84" s="187"/>
      <c r="F84" s="191"/>
      <c r="G84" s="192"/>
      <c r="H84" s="192"/>
      <c r="I84" s="192"/>
      <c r="J84" s="192"/>
      <c r="K84" s="193"/>
      <c r="L84" s="209"/>
      <c r="M84" s="210"/>
    </row>
    <row r="85" spans="1:13" ht="15.6" customHeight="1">
      <c r="A85" s="90"/>
      <c r="B85" s="187" t="s">
        <v>221</v>
      </c>
      <c r="C85" s="187"/>
      <c r="D85" s="187" t="s">
        <v>222</v>
      </c>
      <c r="E85" s="187"/>
      <c r="F85" s="162" t="s">
        <v>552</v>
      </c>
      <c r="G85" s="189"/>
      <c r="H85" s="189"/>
      <c r="I85" s="189"/>
      <c r="J85" s="189"/>
      <c r="K85" s="163"/>
      <c r="L85" s="168"/>
      <c r="M85" s="169"/>
    </row>
    <row r="86" spans="1:13" ht="15.6" customHeight="1">
      <c r="A86" s="90"/>
      <c r="B86" s="187"/>
      <c r="C86" s="187"/>
      <c r="D86" s="187"/>
      <c r="E86" s="187"/>
      <c r="F86" s="164"/>
      <c r="G86" s="190"/>
      <c r="H86" s="190"/>
      <c r="I86" s="190"/>
      <c r="J86" s="190"/>
      <c r="K86" s="165"/>
      <c r="L86" s="170"/>
      <c r="M86" s="171"/>
    </row>
    <row r="87" spans="1:13" ht="15.6" customHeight="1">
      <c r="A87" s="90"/>
      <c r="B87" s="187"/>
      <c r="C87" s="187"/>
      <c r="D87" s="187"/>
      <c r="E87" s="187"/>
      <c r="F87" s="164"/>
      <c r="G87" s="190"/>
      <c r="H87" s="190"/>
      <c r="I87" s="190"/>
      <c r="J87" s="190"/>
      <c r="K87" s="165"/>
      <c r="L87" s="170"/>
      <c r="M87" s="171"/>
    </row>
    <row r="88" spans="1:13" ht="68.25" customHeight="1">
      <c r="A88" s="90"/>
      <c r="B88" s="187"/>
      <c r="C88" s="187"/>
      <c r="D88" s="187"/>
      <c r="E88" s="187"/>
      <c r="F88" s="191"/>
      <c r="G88" s="192"/>
      <c r="H88" s="192"/>
      <c r="I88" s="192"/>
      <c r="J88" s="192"/>
      <c r="K88" s="193"/>
      <c r="L88" s="209"/>
      <c r="M88" s="210"/>
    </row>
    <row r="89" spans="1:13" ht="15.6" customHeight="1">
      <c r="A89" s="90"/>
      <c r="B89" s="268" t="s">
        <v>226</v>
      </c>
      <c r="C89" s="269"/>
      <c r="D89" s="216"/>
      <c r="E89" s="217"/>
      <c r="F89" s="162" t="s">
        <v>553</v>
      </c>
      <c r="G89" s="189"/>
      <c r="H89" s="189"/>
      <c r="I89" s="189"/>
      <c r="J89" s="189"/>
      <c r="K89" s="163"/>
      <c r="L89" s="224"/>
      <c r="M89" s="125"/>
    </row>
    <row r="90" spans="1:13" ht="15.6" customHeight="1">
      <c r="A90" s="90"/>
      <c r="B90" s="212"/>
      <c r="C90" s="212"/>
      <c r="D90" s="218"/>
      <c r="E90" s="219"/>
      <c r="F90" s="164"/>
      <c r="G90" s="190"/>
      <c r="H90" s="190"/>
      <c r="I90" s="190"/>
      <c r="J90" s="190"/>
      <c r="K90" s="165"/>
      <c r="L90" s="126"/>
      <c r="M90" s="127"/>
    </row>
    <row r="91" spans="1:13" ht="15.6" customHeight="1">
      <c r="A91" s="90"/>
      <c r="B91" s="212"/>
      <c r="C91" s="212"/>
      <c r="D91" s="218"/>
      <c r="E91" s="219"/>
      <c r="F91" s="164"/>
      <c r="G91" s="190"/>
      <c r="H91" s="190"/>
      <c r="I91" s="190"/>
      <c r="J91" s="190"/>
      <c r="K91" s="165"/>
      <c r="L91" s="126"/>
      <c r="M91" s="127"/>
    </row>
    <row r="92" spans="1:13" ht="113.25" customHeight="1">
      <c r="A92" s="90"/>
      <c r="B92" s="212"/>
      <c r="C92" s="212"/>
      <c r="D92" s="220"/>
      <c r="E92" s="221"/>
      <c r="F92" s="191"/>
      <c r="G92" s="192"/>
      <c r="H92" s="192"/>
      <c r="I92" s="192"/>
      <c r="J92" s="192"/>
      <c r="K92" s="193"/>
      <c r="L92" s="128"/>
      <c r="M92" s="129"/>
    </row>
    <row r="93" spans="1:13" ht="15.95" customHeight="1">
      <c r="A93" s="2"/>
      <c r="B93" s="85"/>
      <c r="C93" s="85"/>
      <c r="D93" s="91"/>
      <c r="E93" s="91"/>
      <c r="F93" s="7"/>
      <c r="G93" s="7"/>
      <c r="H93" s="7"/>
      <c r="I93" s="7"/>
      <c r="J93" s="7"/>
      <c r="K93" s="7"/>
      <c r="L93" s="7"/>
      <c r="M93" s="7"/>
    </row>
    <row r="94" spans="1:13" ht="15.95" customHeight="1">
      <c r="A94" s="2"/>
      <c r="B94" s="12"/>
      <c r="C94" s="12"/>
      <c r="D94" s="7"/>
      <c r="E94" s="7"/>
      <c r="F94" s="7"/>
      <c r="G94" s="7"/>
      <c r="H94" s="7"/>
      <c r="I94" s="7"/>
      <c r="J94" s="7"/>
      <c r="K94" s="7"/>
      <c r="L94" s="7"/>
      <c r="M94" s="7"/>
    </row>
    <row r="95" spans="1:13" ht="15.95" customHeight="1">
      <c r="A95" s="2"/>
      <c r="B95" s="234" t="s">
        <v>554</v>
      </c>
      <c r="C95" s="104"/>
      <c r="D95" s="104"/>
      <c r="E95" s="104"/>
      <c r="F95" s="104"/>
      <c r="G95" s="104"/>
      <c r="H95" s="104"/>
      <c r="I95" s="104"/>
      <c r="J95" s="104"/>
      <c r="K95" s="104"/>
      <c r="L95" s="104"/>
      <c r="M95" s="104"/>
    </row>
    <row r="96" spans="1:13" ht="15.95" customHeight="1">
      <c r="A96" s="2"/>
      <c r="B96" s="104"/>
      <c r="C96" s="104"/>
      <c r="D96" s="104"/>
      <c r="E96" s="104"/>
      <c r="F96" s="104"/>
      <c r="G96" s="104"/>
      <c r="H96" s="104"/>
      <c r="I96" s="104"/>
      <c r="J96" s="104"/>
      <c r="K96" s="104"/>
      <c r="L96" s="104"/>
      <c r="M96" s="104"/>
    </row>
    <row r="97" spans="1:13" ht="28.5" customHeight="1">
      <c r="A97" s="2"/>
      <c r="B97" s="208" t="s">
        <v>555</v>
      </c>
      <c r="C97" s="104"/>
      <c r="D97" s="104"/>
      <c r="E97" s="104"/>
      <c r="F97" s="104"/>
      <c r="G97" s="104"/>
      <c r="H97" s="104"/>
      <c r="I97" s="104"/>
      <c r="J97" s="104"/>
      <c r="K97" s="104"/>
      <c r="L97" s="104"/>
      <c r="M97" s="104"/>
    </row>
    <row r="98" spans="1:13" ht="15.75" customHeight="1">
      <c r="A98" s="2"/>
      <c r="B98" s="9"/>
      <c r="C98" s="12"/>
      <c r="D98" s="255" t="s">
        <v>556</v>
      </c>
      <c r="E98" s="256"/>
      <c r="F98" s="255" t="s">
        <v>557</v>
      </c>
      <c r="G98" s="256"/>
      <c r="H98" s="166" t="s">
        <v>237</v>
      </c>
      <c r="I98" s="108"/>
      <c r="J98" s="255" t="s">
        <v>558</v>
      </c>
      <c r="K98" s="256"/>
      <c r="L98" s="255" t="s">
        <v>72</v>
      </c>
      <c r="M98" s="256"/>
    </row>
    <row r="99" spans="1:13" ht="15.95" customHeight="1">
      <c r="A99" s="2"/>
      <c r="B99" s="9"/>
      <c r="C99" s="12"/>
      <c r="D99" s="121"/>
      <c r="E99" s="257"/>
      <c r="F99" s="121"/>
      <c r="G99" s="257"/>
      <c r="H99" s="104"/>
      <c r="I99" s="167"/>
      <c r="J99" s="121"/>
      <c r="K99" s="257"/>
      <c r="L99" s="121"/>
      <c r="M99" s="257"/>
    </row>
    <row r="100" spans="1:13" ht="15.95" customHeight="1">
      <c r="A100" s="2"/>
      <c r="B100" s="9"/>
      <c r="C100" s="12"/>
      <c r="D100" s="258"/>
      <c r="E100" s="259"/>
      <c r="F100" s="258"/>
      <c r="G100" s="259"/>
      <c r="H100" s="110"/>
      <c r="I100" s="111"/>
      <c r="J100" s="258"/>
      <c r="K100" s="259"/>
      <c r="L100" s="258"/>
      <c r="M100" s="259"/>
    </row>
    <row r="101" spans="1:13" ht="15.95" customHeight="1">
      <c r="A101" s="2"/>
      <c r="B101" s="245" t="s">
        <v>559</v>
      </c>
      <c r="C101" s="108"/>
      <c r="D101" s="270" t="s">
        <v>105</v>
      </c>
      <c r="E101" s="179"/>
      <c r="F101" s="270" t="s">
        <v>127</v>
      </c>
      <c r="G101" s="179"/>
      <c r="H101" s="260" t="s">
        <v>192</v>
      </c>
      <c r="I101" s="167"/>
      <c r="J101" s="174"/>
      <c r="K101" s="167"/>
      <c r="L101" s="176" t="s">
        <v>105</v>
      </c>
      <c r="M101" s="177"/>
    </row>
    <row r="102" spans="1:13" ht="15.95" customHeight="1">
      <c r="A102" s="2"/>
      <c r="B102" s="175"/>
      <c r="C102" s="167"/>
      <c r="D102" s="178"/>
      <c r="E102" s="179"/>
      <c r="F102" s="178"/>
      <c r="G102" s="179"/>
      <c r="H102" s="175"/>
      <c r="I102" s="167"/>
      <c r="J102" s="175"/>
      <c r="K102" s="167"/>
      <c r="L102" s="178"/>
      <c r="M102" s="179"/>
    </row>
    <row r="103" spans="1:13" ht="15.95" customHeight="1">
      <c r="A103" s="2"/>
      <c r="B103" s="109"/>
      <c r="C103" s="111"/>
      <c r="D103" s="180"/>
      <c r="E103" s="181"/>
      <c r="F103" s="180"/>
      <c r="G103" s="181"/>
      <c r="H103" s="109"/>
      <c r="I103" s="111"/>
      <c r="J103" s="109"/>
      <c r="K103" s="111"/>
      <c r="L103" s="180"/>
      <c r="M103" s="181"/>
    </row>
    <row r="104" spans="1:13" ht="15.95" customHeight="1">
      <c r="A104" s="2"/>
      <c r="B104" s="245" t="s">
        <v>560</v>
      </c>
      <c r="C104" s="108"/>
      <c r="D104" s="117" t="s">
        <v>561</v>
      </c>
      <c r="E104" s="182"/>
      <c r="F104" s="117" t="s">
        <v>562</v>
      </c>
      <c r="G104" s="182"/>
      <c r="H104" s="430" t="s">
        <v>775</v>
      </c>
      <c r="I104" s="431"/>
      <c r="J104" s="117" t="s">
        <v>563</v>
      </c>
      <c r="K104" s="182"/>
      <c r="L104" s="117" t="s">
        <v>242</v>
      </c>
      <c r="M104" s="182"/>
    </row>
    <row r="105" spans="1:13" ht="15.95" customHeight="1">
      <c r="A105" s="2"/>
      <c r="B105" s="175"/>
      <c r="C105" s="167"/>
      <c r="D105" s="183"/>
      <c r="E105" s="184"/>
      <c r="F105" s="183"/>
      <c r="G105" s="184"/>
      <c r="H105" s="432"/>
      <c r="I105" s="433"/>
      <c r="J105" s="183"/>
      <c r="K105" s="184"/>
      <c r="L105" s="183"/>
      <c r="M105" s="184"/>
    </row>
    <row r="106" spans="1:13" ht="15.95" customHeight="1">
      <c r="A106" s="2"/>
      <c r="B106" s="175"/>
      <c r="C106" s="167"/>
      <c r="D106" s="183"/>
      <c r="E106" s="184"/>
      <c r="F106" s="183"/>
      <c r="G106" s="184"/>
      <c r="H106" s="432"/>
      <c r="I106" s="433"/>
      <c r="J106" s="183"/>
      <c r="K106" s="184"/>
      <c r="L106" s="183"/>
      <c r="M106" s="184"/>
    </row>
    <row r="107" spans="1:13" ht="15.95" customHeight="1">
      <c r="A107" s="2"/>
      <c r="B107" s="175"/>
      <c r="C107" s="167"/>
      <c r="D107" s="183"/>
      <c r="E107" s="184"/>
      <c r="F107" s="183"/>
      <c r="G107" s="184"/>
      <c r="H107" s="432"/>
      <c r="I107" s="433"/>
      <c r="J107" s="183"/>
      <c r="K107" s="184"/>
      <c r="L107" s="183"/>
      <c r="M107" s="184"/>
    </row>
    <row r="108" spans="1:13" ht="15.95" customHeight="1">
      <c r="A108" s="2"/>
      <c r="B108" s="175"/>
      <c r="C108" s="167"/>
      <c r="D108" s="183"/>
      <c r="E108" s="184"/>
      <c r="F108" s="183"/>
      <c r="G108" s="184"/>
      <c r="H108" s="432"/>
      <c r="I108" s="433"/>
      <c r="J108" s="183"/>
      <c r="K108" s="184"/>
      <c r="L108" s="183"/>
      <c r="M108" s="184"/>
    </row>
    <row r="109" spans="1:13" ht="15.95" customHeight="1">
      <c r="A109" s="2"/>
      <c r="B109" s="175"/>
      <c r="C109" s="167"/>
      <c r="D109" s="183"/>
      <c r="E109" s="184"/>
      <c r="F109" s="183"/>
      <c r="G109" s="184"/>
      <c r="H109" s="432"/>
      <c r="I109" s="433"/>
      <c r="J109" s="183"/>
      <c r="K109" s="184"/>
      <c r="L109" s="183"/>
      <c r="M109" s="184"/>
    </row>
    <row r="110" spans="1:13" ht="15.95" customHeight="1">
      <c r="A110" s="2"/>
      <c r="B110" s="175"/>
      <c r="C110" s="167"/>
      <c r="D110" s="183"/>
      <c r="E110" s="184"/>
      <c r="F110" s="183"/>
      <c r="G110" s="184"/>
      <c r="H110" s="432"/>
      <c r="I110" s="433"/>
      <c r="J110" s="183"/>
      <c r="K110" s="184"/>
      <c r="L110" s="183"/>
      <c r="M110" s="184"/>
    </row>
    <row r="111" spans="1:13" ht="15.95" customHeight="1">
      <c r="A111" s="2"/>
      <c r="B111" s="175"/>
      <c r="C111" s="167"/>
      <c r="D111" s="183"/>
      <c r="E111" s="184"/>
      <c r="F111" s="183"/>
      <c r="G111" s="184"/>
      <c r="H111" s="432"/>
      <c r="I111" s="433"/>
      <c r="J111" s="183"/>
      <c r="K111" s="184"/>
      <c r="L111" s="183"/>
      <c r="M111" s="184"/>
    </row>
    <row r="112" spans="1:13" ht="15.95" customHeight="1">
      <c r="A112" s="2"/>
      <c r="B112" s="175"/>
      <c r="C112" s="167"/>
      <c r="D112" s="183"/>
      <c r="E112" s="184"/>
      <c r="F112" s="183"/>
      <c r="G112" s="184"/>
      <c r="H112" s="432"/>
      <c r="I112" s="433"/>
      <c r="J112" s="183"/>
      <c r="K112" s="184"/>
      <c r="L112" s="183"/>
      <c r="M112" s="184"/>
    </row>
    <row r="113" spans="1:13" ht="15.95" customHeight="1">
      <c r="A113" s="2"/>
      <c r="B113" s="175"/>
      <c r="C113" s="167"/>
      <c r="D113" s="183"/>
      <c r="E113" s="184"/>
      <c r="F113" s="183"/>
      <c r="G113" s="184"/>
      <c r="H113" s="432"/>
      <c r="I113" s="433"/>
      <c r="J113" s="183"/>
      <c r="K113" s="184"/>
      <c r="L113" s="183"/>
      <c r="M113" s="184"/>
    </row>
    <row r="114" spans="1:13" ht="15.95" customHeight="1">
      <c r="A114" s="2"/>
      <c r="B114" s="175"/>
      <c r="C114" s="167"/>
      <c r="D114" s="183"/>
      <c r="E114" s="184"/>
      <c r="F114" s="183"/>
      <c r="G114" s="184"/>
      <c r="H114" s="432"/>
      <c r="I114" s="433"/>
      <c r="J114" s="183"/>
      <c r="K114" s="184"/>
      <c r="L114" s="183"/>
      <c r="M114" s="184"/>
    </row>
    <row r="115" spans="1:13" ht="15.95" customHeight="1">
      <c r="A115" s="2"/>
      <c r="B115" s="175"/>
      <c r="C115" s="167"/>
      <c r="D115" s="183"/>
      <c r="E115" s="184"/>
      <c r="F115" s="183"/>
      <c r="G115" s="184"/>
      <c r="H115" s="432"/>
      <c r="I115" s="433"/>
      <c r="J115" s="183"/>
      <c r="K115" s="184"/>
      <c r="L115" s="183"/>
      <c r="M115" s="184"/>
    </row>
    <row r="116" spans="1:13" ht="15.95" customHeight="1">
      <c r="A116" s="2"/>
      <c r="B116" s="175"/>
      <c r="C116" s="167"/>
      <c r="D116" s="183"/>
      <c r="E116" s="184"/>
      <c r="F116" s="183"/>
      <c r="G116" s="184"/>
      <c r="H116" s="432"/>
      <c r="I116" s="433"/>
      <c r="J116" s="183"/>
      <c r="K116" s="184"/>
      <c r="L116" s="183"/>
      <c r="M116" s="184"/>
    </row>
    <row r="117" spans="1:13" ht="15.95" customHeight="1">
      <c r="A117" s="2"/>
      <c r="B117" s="175"/>
      <c r="C117" s="167"/>
      <c r="D117" s="183"/>
      <c r="E117" s="184"/>
      <c r="F117" s="183"/>
      <c r="G117" s="184"/>
      <c r="H117" s="432"/>
      <c r="I117" s="433"/>
      <c r="J117" s="183"/>
      <c r="K117" s="184"/>
      <c r="L117" s="183"/>
      <c r="M117" s="184"/>
    </row>
    <row r="118" spans="1:13" ht="15.95" customHeight="1">
      <c r="A118" s="2"/>
      <c r="B118" s="175"/>
      <c r="C118" s="167"/>
      <c r="D118" s="183"/>
      <c r="E118" s="184"/>
      <c r="F118" s="183"/>
      <c r="G118" s="184"/>
      <c r="H118" s="432"/>
      <c r="I118" s="433"/>
      <c r="J118" s="183"/>
      <c r="K118" s="184"/>
      <c r="L118" s="183"/>
      <c r="M118" s="184"/>
    </row>
    <row r="119" spans="1:13" ht="15.95" customHeight="1">
      <c r="A119" s="2"/>
      <c r="B119" s="175"/>
      <c r="C119" s="167"/>
      <c r="D119" s="183"/>
      <c r="E119" s="184"/>
      <c r="F119" s="183"/>
      <c r="G119" s="184"/>
      <c r="H119" s="432"/>
      <c r="I119" s="433"/>
      <c r="J119" s="183"/>
      <c r="K119" s="184"/>
      <c r="L119" s="183"/>
      <c r="M119" s="184"/>
    </row>
    <row r="120" spans="1:13" ht="63.75" customHeight="1">
      <c r="A120" s="2"/>
      <c r="B120" s="109"/>
      <c r="C120" s="111"/>
      <c r="D120" s="185"/>
      <c r="E120" s="186"/>
      <c r="F120" s="185"/>
      <c r="G120" s="186"/>
      <c r="H120" s="434"/>
      <c r="I120" s="435"/>
      <c r="J120" s="185"/>
      <c r="K120" s="186"/>
      <c r="L120" s="185"/>
      <c r="M120" s="186"/>
    </row>
    <row r="121" spans="1:13" ht="20.100000000000001" customHeight="1">
      <c r="A121" s="2"/>
      <c r="B121" s="233" t="s">
        <v>564</v>
      </c>
      <c r="C121" s="104"/>
      <c r="D121" s="104"/>
      <c r="E121" s="104"/>
      <c r="F121" s="104"/>
      <c r="G121" s="104"/>
      <c r="H121" s="104"/>
      <c r="I121" s="104"/>
      <c r="J121" s="104"/>
      <c r="K121" s="104"/>
      <c r="L121" s="104"/>
      <c r="M121" s="104"/>
    </row>
    <row r="122" spans="1:13" ht="20.100000000000001" customHeight="1">
      <c r="A122" s="2"/>
      <c r="B122" s="104"/>
      <c r="C122" s="104"/>
      <c r="D122" s="104"/>
      <c r="E122" s="104"/>
      <c r="F122" s="104"/>
      <c r="G122" s="104"/>
      <c r="H122" s="104"/>
      <c r="I122" s="104"/>
      <c r="J122" s="104"/>
      <c r="K122" s="104"/>
      <c r="L122" s="104"/>
      <c r="M122" s="104"/>
    </row>
    <row r="123" spans="1:13" ht="20.100000000000001" customHeight="1">
      <c r="A123" s="2"/>
      <c r="B123" s="104"/>
      <c r="C123" s="104"/>
      <c r="D123" s="104"/>
      <c r="E123" s="104"/>
      <c r="F123" s="104"/>
      <c r="G123" s="104"/>
      <c r="H123" s="104"/>
      <c r="I123" s="104"/>
      <c r="J123" s="104"/>
      <c r="K123" s="104"/>
      <c r="L123" s="104"/>
      <c r="M123" s="104"/>
    </row>
    <row r="124" spans="1:13" ht="20.100000000000001" customHeight="1">
      <c r="A124" s="2"/>
      <c r="B124" s="104"/>
      <c r="C124" s="104"/>
      <c r="D124" s="104"/>
      <c r="E124" s="104"/>
      <c r="F124" s="104"/>
      <c r="G124" s="104"/>
      <c r="H124" s="104"/>
      <c r="I124" s="104"/>
      <c r="J124" s="104"/>
      <c r="K124" s="104"/>
      <c r="L124" s="104"/>
      <c r="M124" s="104"/>
    </row>
    <row r="125" spans="1:13" ht="20.100000000000001" customHeight="1">
      <c r="A125" s="2"/>
      <c r="B125" s="104"/>
      <c r="C125" s="104"/>
      <c r="D125" s="104"/>
      <c r="E125" s="104"/>
      <c r="F125" s="104"/>
      <c r="G125" s="104"/>
      <c r="H125" s="104"/>
      <c r="I125" s="104"/>
      <c r="J125" s="104"/>
      <c r="K125" s="104"/>
      <c r="L125" s="104"/>
      <c r="M125" s="104"/>
    </row>
    <row r="126" spans="1:13" ht="21.95" customHeight="1">
      <c r="A126" s="2"/>
      <c r="B126" s="104"/>
      <c r="C126" s="104"/>
      <c r="D126" s="104"/>
      <c r="E126" s="104"/>
      <c r="F126" s="104"/>
      <c r="G126" s="104"/>
      <c r="H126" s="104"/>
      <c r="I126" s="104"/>
      <c r="J126" s="104"/>
      <c r="K126" s="104"/>
      <c r="L126" s="104"/>
      <c r="M126" s="104"/>
    </row>
    <row r="127" spans="1:13" ht="15" customHeight="1">
      <c r="A127" s="2"/>
      <c r="B127" s="7"/>
      <c r="C127" s="7"/>
      <c r="D127" s="7"/>
      <c r="E127" s="7"/>
      <c r="F127" s="7"/>
      <c r="G127" s="7"/>
      <c r="H127" s="7"/>
      <c r="I127" s="7"/>
      <c r="J127" s="7"/>
      <c r="K127" s="7"/>
      <c r="L127" s="7"/>
      <c r="M127" s="7"/>
    </row>
    <row r="128" spans="1:13" ht="15" customHeight="1"/>
    <row r="129" customFormat="1" ht="15" customHeight="1"/>
    <row r="130" customFormat="1" ht="15" customHeight="1"/>
    <row r="131" customFormat="1" ht="15" customHeight="1"/>
  </sheetData>
  <sheetProtection sheet="1" objects="1" scenarios="1" formatColumns="0" formatRows="0"/>
  <mergeCells count="115">
    <mergeCell ref="B33:C36"/>
    <mergeCell ref="B89:C92"/>
    <mergeCell ref="B37:M37"/>
    <mergeCell ref="L33:M36"/>
    <mergeCell ref="B101:C103"/>
    <mergeCell ref="J98:K100"/>
    <mergeCell ref="D33:E36"/>
    <mergeCell ref="D101:E103"/>
    <mergeCell ref="L98:M100"/>
    <mergeCell ref="D38:E41"/>
    <mergeCell ref="B56:C59"/>
    <mergeCell ref="F101:G103"/>
    <mergeCell ref="B46:C49"/>
    <mergeCell ref="F98:G100"/>
    <mergeCell ref="D98:E100"/>
    <mergeCell ref="H101:I103"/>
    <mergeCell ref="L81:M84"/>
    <mergeCell ref="D65:E67"/>
    <mergeCell ref="L68:M71"/>
    <mergeCell ref="L65:M67"/>
    <mergeCell ref="F50:K51"/>
    <mergeCell ref="B76:M76"/>
    <mergeCell ref="F25:K28"/>
    <mergeCell ref="B121:M126"/>
    <mergeCell ref="B95:M96"/>
    <mergeCell ref="F20:K23"/>
    <mergeCell ref="D20:E23"/>
    <mergeCell ref="D29:E32"/>
    <mergeCell ref="F33:K36"/>
    <mergeCell ref="L50:M51"/>
    <mergeCell ref="L46:M49"/>
    <mergeCell ref="B25:C28"/>
    <mergeCell ref="B77:C80"/>
    <mergeCell ref="D77:E80"/>
    <mergeCell ref="F77:K80"/>
    <mergeCell ref="F65:K67"/>
    <mergeCell ref="B104:C120"/>
    <mergeCell ref="L38:M41"/>
    <mergeCell ref="F46:K49"/>
    <mergeCell ref="D104:E120"/>
    <mergeCell ref="D68:E71"/>
    <mergeCell ref="J104:K120"/>
    <mergeCell ref="F60:K63"/>
    <mergeCell ref="L60:M63"/>
    <mergeCell ref="D56:E59"/>
    <mergeCell ref="B29:C32"/>
    <mergeCell ref="F12:K15"/>
    <mergeCell ref="F8:K11"/>
    <mergeCell ref="B7:M7"/>
    <mergeCell ref="B97:M97"/>
    <mergeCell ref="L104:M120"/>
    <mergeCell ref="L20:M23"/>
    <mergeCell ref="B20:C23"/>
    <mergeCell ref="F38:K41"/>
    <mergeCell ref="L85:M88"/>
    <mergeCell ref="B72:C75"/>
    <mergeCell ref="B16:C19"/>
    <mergeCell ref="F16:K19"/>
    <mergeCell ref="F89:K92"/>
    <mergeCell ref="D52:E55"/>
    <mergeCell ref="D89:E92"/>
    <mergeCell ref="B50:C51"/>
    <mergeCell ref="L89:M92"/>
    <mergeCell ref="L52:M55"/>
    <mergeCell ref="D46:E49"/>
    <mergeCell ref="L77:M80"/>
    <mergeCell ref="B68:C71"/>
    <mergeCell ref="D50:E51"/>
    <mergeCell ref="D85:E88"/>
    <mergeCell ref="F56:K59"/>
    <mergeCell ref="B52:C55"/>
    <mergeCell ref="F52:K53"/>
    <mergeCell ref="B65:C67"/>
    <mergeCell ref="H98:I100"/>
    <mergeCell ref="L56:M59"/>
    <mergeCell ref="J101:K103"/>
    <mergeCell ref="L101:M103"/>
    <mergeCell ref="H104:I120"/>
    <mergeCell ref="D72:E75"/>
    <mergeCell ref="F72:K75"/>
    <mergeCell ref="L72:M75"/>
    <mergeCell ref="B81:C84"/>
    <mergeCell ref="D81:E84"/>
    <mergeCell ref="F81:K84"/>
    <mergeCell ref="B60:C63"/>
    <mergeCell ref="B85:C88"/>
    <mergeCell ref="F85:K88"/>
    <mergeCell ref="B64:M64"/>
    <mergeCell ref="D60:E63"/>
    <mergeCell ref="F104:G120"/>
    <mergeCell ref="F68:K71"/>
    <mergeCell ref="B1:M2"/>
    <mergeCell ref="B42:C45"/>
    <mergeCell ref="L42:M45"/>
    <mergeCell ref="L29:M32"/>
    <mergeCell ref="D16:E19"/>
    <mergeCell ref="B5:C6"/>
    <mergeCell ref="D5:E6"/>
    <mergeCell ref="F5:K6"/>
    <mergeCell ref="D42:E45"/>
    <mergeCell ref="B3:M3"/>
    <mergeCell ref="L25:M28"/>
    <mergeCell ref="B8:C11"/>
    <mergeCell ref="L5:M6"/>
    <mergeCell ref="L8:M11"/>
    <mergeCell ref="F42:K45"/>
    <mergeCell ref="B38:C41"/>
    <mergeCell ref="L16:M19"/>
    <mergeCell ref="B12:C15"/>
    <mergeCell ref="L12:M15"/>
    <mergeCell ref="D25:E28"/>
    <mergeCell ref="B24:M24"/>
    <mergeCell ref="D8:E11"/>
    <mergeCell ref="F29:K32"/>
    <mergeCell ref="D12:E15"/>
  </mergeCells>
  <dataValidations count="1">
    <dataValidation type="list" allowBlank="1" showInputMessage="1" showErrorMessage="1" prompt="Select Rating" sqref="D101:I103 J101 L101" xr:uid="{00000000-0002-0000-0700-000000000000}">
      <formula1>"Highly Satisfactory (HS), Satisfactory (S), Moderately Satisfactory (MS), Moderately Unsatisfactory (MU), Unsatisfactory (U), Highly Unsatisfactory (HU), Not Rated"</formula1>
    </dataValidation>
  </dataValidations>
  <pageMargins left="0.25" right="0.25" top="0.75" bottom="0.75" header="0.3" footer="0.3"/>
  <pageSetup paperSize="5" orientation="landscape" r:id="rId1"/>
  <rowBreaks count="1" manualBreakCount="1">
    <brk id="24"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N43"/>
  <sheetViews>
    <sheetView showGridLines="0" view="pageBreakPreview" topLeftCell="A6" zoomScaleNormal="100" zoomScaleSheetLayoutView="100" workbookViewId="0">
      <selection activeCell="O14" sqref="O14"/>
    </sheetView>
  </sheetViews>
  <sheetFormatPr defaultColWidth="8.7109375" defaultRowHeight="12"/>
  <cols>
    <col min="1" max="1" width="1.7109375" style="2" customWidth="1"/>
    <col min="2" max="6" width="8.7109375" style="2" customWidth="1"/>
    <col min="7" max="7" width="7.7109375" style="2" customWidth="1"/>
    <col min="8" max="11" width="8.7109375" style="2" customWidth="1"/>
    <col min="12" max="12" width="13.42578125" style="2" customWidth="1"/>
    <col min="13" max="13" width="8.7109375" style="2" customWidth="1"/>
    <col min="14" max="16384" width="8.7109375" style="2"/>
  </cols>
  <sheetData>
    <row r="2" spans="2:14" ht="26.1" customHeight="1">
      <c r="B2" s="124" t="s">
        <v>565</v>
      </c>
      <c r="C2" s="147"/>
      <c r="D2" s="147"/>
      <c r="E2" s="147"/>
      <c r="F2" s="147"/>
      <c r="G2" s="147"/>
      <c r="H2" s="147"/>
      <c r="I2" s="147"/>
      <c r="J2" s="147"/>
      <c r="K2" s="147"/>
      <c r="L2" s="147"/>
      <c r="N2" s="92"/>
    </row>
    <row r="3" spans="2:14" ht="18.95" customHeight="1">
      <c r="B3" s="281" t="s">
        <v>566</v>
      </c>
      <c r="C3" s="282"/>
      <c r="D3" s="282"/>
      <c r="E3" s="282"/>
      <c r="F3" s="282"/>
      <c r="G3" s="282"/>
      <c r="H3" s="282"/>
      <c r="I3" s="282"/>
      <c r="J3" s="282"/>
      <c r="K3" s="282"/>
      <c r="L3" s="283"/>
      <c r="N3" s="93"/>
    </row>
    <row r="4" spans="2:14" ht="21.95" customHeight="1">
      <c r="B4" s="284"/>
      <c r="C4" s="285"/>
      <c r="D4" s="285"/>
      <c r="E4" s="285"/>
      <c r="F4" s="285"/>
      <c r="G4" s="285"/>
      <c r="H4" s="285"/>
      <c r="I4" s="285"/>
      <c r="J4" s="285"/>
      <c r="K4" s="285"/>
      <c r="L4" s="286"/>
    </row>
    <row r="5" spans="2:14" ht="77.25" customHeight="1">
      <c r="B5" s="162" t="s">
        <v>567</v>
      </c>
      <c r="C5" s="189"/>
      <c r="D5" s="189"/>
      <c r="E5" s="189"/>
      <c r="F5" s="189"/>
      <c r="G5" s="189"/>
      <c r="H5" s="189"/>
      <c r="I5" s="189"/>
      <c r="J5" s="189"/>
      <c r="K5" s="189"/>
      <c r="L5" s="163"/>
      <c r="N5" s="94"/>
    </row>
    <row r="6" spans="2:14" ht="83.25" customHeight="1">
      <c r="B6" s="164"/>
      <c r="C6" s="190"/>
      <c r="D6" s="190"/>
      <c r="E6" s="190"/>
      <c r="F6" s="190"/>
      <c r="G6" s="190"/>
      <c r="H6" s="190"/>
      <c r="I6" s="190"/>
      <c r="J6" s="190"/>
      <c r="K6" s="190"/>
      <c r="L6" s="165"/>
      <c r="N6" s="35"/>
    </row>
    <row r="7" spans="2:14" ht="70.5" customHeight="1">
      <c r="B7" s="164"/>
      <c r="C7" s="190"/>
      <c r="D7" s="190"/>
      <c r="E7" s="190"/>
      <c r="F7" s="190"/>
      <c r="G7" s="190"/>
      <c r="H7" s="190"/>
      <c r="I7" s="190"/>
      <c r="J7" s="190"/>
      <c r="K7" s="190"/>
      <c r="L7" s="165"/>
      <c r="N7" s="92"/>
    </row>
    <row r="8" spans="2:14" ht="74.25" customHeight="1">
      <c r="B8" s="164"/>
      <c r="C8" s="190"/>
      <c r="D8" s="190"/>
      <c r="E8" s="190"/>
      <c r="F8" s="190"/>
      <c r="G8" s="190"/>
      <c r="H8" s="190"/>
      <c r="I8" s="190"/>
      <c r="J8" s="190"/>
      <c r="K8" s="190"/>
      <c r="L8" s="165"/>
      <c r="N8" s="92"/>
    </row>
    <row r="9" spans="2:14" ht="21" customHeight="1">
      <c r="B9" s="164"/>
      <c r="C9" s="190"/>
      <c r="D9" s="190"/>
      <c r="E9" s="190"/>
      <c r="F9" s="190"/>
      <c r="G9" s="190"/>
      <c r="H9" s="190"/>
      <c r="I9" s="190"/>
      <c r="J9" s="190"/>
      <c r="K9" s="190"/>
      <c r="L9" s="165"/>
      <c r="N9" s="92"/>
    </row>
    <row r="10" spans="2:14" ht="21" customHeight="1">
      <c r="B10" s="164"/>
      <c r="C10" s="190"/>
      <c r="D10" s="190"/>
      <c r="E10" s="190"/>
      <c r="F10" s="190"/>
      <c r="G10" s="190"/>
      <c r="H10" s="190"/>
      <c r="I10" s="190"/>
      <c r="J10" s="190"/>
      <c r="K10" s="190"/>
      <c r="L10" s="165"/>
      <c r="N10" s="92"/>
    </row>
    <row r="11" spans="2:14" ht="63" customHeight="1">
      <c r="B11" s="164"/>
      <c r="C11" s="190"/>
      <c r="D11" s="190"/>
      <c r="E11" s="190"/>
      <c r="F11" s="190"/>
      <c r="G11" s="190"/>
      <c r="H11" s="190"/>
      <c r="I11" s="190"/>
      <c r="J11" s="190"/>
      <c r="K11" s="190"/>
      <c r="L11" s="165"/>
      <c r="N11" s="92"/>
    </row>
    <row r="12" spans="2:14" ht="21" customHeight="1">
      <c r="B12" s="164"/>
      <c r="C12" s="190"/>
      <c r="D12" s="190"/>
      <c r="E12" s="190"/>
      <c r="F12" s="190"/>
      <c r="G12" s="190"/>
      <c r="H12" s="190"/>
      <c r="I12" s="190"/>
      <c r="J12" s="190"/>
      <c r="K12" s="190"/>
      <c r="L12" s="165"/>
      <c r="N12" s="92"/>
    </row>
    <row r="13" spans="2:14" ht="21" customHeight="1">
      <c r="B13" s="164"/>
      <c r="C13" s="190"/>
      <c r="D13" s="190"/>
      <c r="E13" s="190"/>
      <c r="F13" s="190"/>
      <c r="G13" s="190"/>
      <c r="H13" s="190"/>
      <c r="I13" s="190"/>
      <c r="J13" s="190"/>
      <c r="K13" s="190"/>
      <c r="L13" s="165"/>
      <c r="N13" s="92"/>
    </row>
    <row r="14" spans="2:14" ht="21" customHeight="1">
      <c r="B14" s="164"/>
      <c r="C14" s="190"/>
      <c r="D14" s="190"/>
      <c r="E14" s="190"/>
      <c r="F14" s="190"/>
      <c r="G14" s="190"/>
      <c r="H14" s="190"/>
      <c r="I14" s="190"/>
      <c r="J14" s="190"/>
      <c r="K14" s="190"/>
      <c r="L14" s="165"/>
      <c r="N14" s="92"/>
    </row>
    <row r="15" spans="2:14" ht="93.75" customHeight="1">
      <c r="B15" s="191"/>
      <c r="C15" s="192"/>
      <c r="D15" s="192"/>
      <c r="E15" s="192"/>
      <c r="F15" s="192"/>
      <c r="G15" s="192"/>
      <c r="H15" s="192"/>
      <c r="I15" s="192"/>
      <c r="J15" s="192"/>
      <c r="K15" s="192"/>
      <c r="L15" s="193"/>
      <c r="N15" s="92"/>
    </row>
    <row r="16" spans="2:14" ht="21" customHeight="1">
      <c r="N16" s="92"/>
    </row>
    <row r="17" spans="1:14" ht="15" customHeight="1">
      <c r="B17" s="281" t="s">
        <v>568</v>
      </c>
      <c r="C17" s="282"/>
      <c r="D17" s="282"/>
      <c r="E17" s="282"/>
      <c r="F17" s="282"/>
      <c r="G17" s="282"/>
      <c r="H17" s="282"/>
      <c r="I17" s="282"/>
      <c r="J17" s="282"/>
      <c r="K17" s="282"/>
      <c r="L17" s="283"/>
      <c r="N17" s="92"/>
    </row>
    <row r="18" spans="1:14" ht="21" customHeight="1">
      <c r="B18" s="284"/>
      <c r="C18" s="285"/>
      <c r="D18" s="285"/>
      <c r="E18" s="285"/>
      <c r="F18" s="285"/>
      <c r="G18" s="285"/>
      <c r="H18" s="285"/>
      <c r="I18" s="285"/>
      <c r="J18" s="285"/>
      <c r="K18" s="285"/>
      <c r="L18" s="286"/>
      <c r="N18" s="94"/>
    </row>
    <row r="19" spans="1:14" ht="21" customHeight="1">
      <c r="B19" s="162" t="s">
        <v>569</v>
      </c>
      <c r="C19" s="189"/>
      <c r="D19" s="189"/>
      <c r="E19" s="189"/>
      <c r="F19" s="189"/>
      <c r="G19" s="189"/>
      <c r="H19" s="189"/>
      <c r="I19" s="189"/>
      <c r="J19" s="189"/>
      <c r="K19" s="189"/>
      <c r="L19" s="163"/>
      <c r="N19" s="92"/>
    </row>
    <row r="20" spans="1:14" ht="21" customHeight="1">
      <c r="B20" s="164"/>
      <c r="C20" s="190"/>
      <c r="D20" s="190"/>
      <c r="E20" s="190"/>
      <c r="F20" s="190"/>
      <c r="G20" s="190"/>
      <c r="H20" s="190"/>
      <c r="I20" s="190"/>
      <c r="J20" s="190"/>
      <c r="K20" s="190"/>
      <c r="L20" s="165"/>
      <c r="N20" s="92"/>
    </row>
    <row r="21" spans="1:14" ht="21" customHeight="1">
      <c r="B21" s="164"/>
      <c r="C21" s="190"/>
      <c r="D21" s="190"/>
      <c r="E21" s="190"/>
      <c r="F21" s="190"/>
      <c r="G21" s="190"/>
      <c r="H21" s="190"/>
      <c r="I21" s="190"/>
      <c r="J21" s="190"/>
      <c r="K21" s="190"/>
      <c r="L21" s="165"/>
      <c r="N21" s="92"/>
    </row>
    <row r="22" spans="1:14" ht="21" customHeight="1">
      <c r="B22" s="164"/>
      <c r="C22" s="190"/>
      <c r="D22" s="190"/>
      <c r="E22" s="190"/>
      <c r="F22" s="190"/>
      <c r="G22" s="190"/>
      <c r="H22" s="190"/>
      <c r="I22" s="190"/>
      <c r="J22" s="190"/>
      <c r="K22" s="190"/>
      <c r="L22" s="165"/>
      <c r="N22" s="92"/>
    </row>
    <row r="23" spans="1:14" ht="21" customHeight="1">
      <c r="B23" s="164"/>
      <c r="C23" s="190"/>
      <c r="D23" s="190"/>
      <c r="E23" s="190"/>
      <c r="F23" s="190"/>
      <c r="G23" s="190"/>
      <c r="H23" s="190"/>
      <c r="I23" s="190"/>
      <c r="J23" s="190"/>
      <c r="K23" s="190"/>
      <c r="L23" s="165"/>
      <c r="N23" s="92"/>
    </row>
    <row r="24" spans="1:14" ht="21" customHeight="1">
      <c r="B24" s="164"/>
      <c r="C24" s="190"/>
      <c r="D24" s="190"/>
      <c r="E24" s="190"/>
      <c r="F24" s="190"/>
      <c r="G24" s="190"/>
      <c r="H24" s="190"/>
      <c r="I24" s="190"/>
      <c r="J24" s="190"/>
      <c r="K24" s="190"/>
      <c r="L24" s="165"/>
      <c r="N24" s="92"/>
    </row>
    <row r="25" spans="1:14" ht="21" customHeight="1">
      <c r="B25" s="191"/>
      <c r="C25" s="192"/>
      <c r="D25" s="192"/>
      <c r="E25" s="192"/>
      <c r="F25" s="192"/>
      <c r="G25" s="192"/>
      <c r="H25" s="192"/>
      <c r="I25" s="192"/>
      <c r="J25" s="192"/>
      <c r="K25" s="192"/>
      <c r="L25" s="193"/>
      <c r="N25" s="92"/>
    </row>
    <row r="26" spans="1:14" ht="21" customHeight="1">
      <c r="B26" s="277" t="s">
        <v>570</v>
      </c>
      <c r="C26" s="147"/>
      <c r="D26" s="147"/>
      <c r="E26" s="147"/>
      <c r="F26" s="147"/>
      <c r="G26" s="147"/>
      <c r="H26" s="147"/>
      <c r="I26" s="147"/>
      <c r="J26" s="147"/>
      <c r="K26" s="147"/>
      <c r="L26" s="147"/>
      <c r="N26" s="92"/>
    </row>
    <row r="27" spans="1:14" ht="21" customHeight="1">
      <c r="N27" s="92"/>
    </row>
    <row r="28" spans="1:14" ht="49.5" customHeight="1">
      <c r="A28" s="12"/>
      <c r="B28" s="287" t="s">
        <v>571</v>
      </c>
      <c r="C28" s="107"/>
      <c r="D28" s="107"/>
      <c r="E28" s="108"/>
      <c r="F28" s="288" t="s">
        <v>572</v>
      </c>
      <c r="G28" s="289"/>
      <c r="H28" s="289"/>
      <c r="I28" s="289"/>
      <c r="J28" s="289"/>
      <c r="K28" s="289"/>
      <c r="L28" s="290"/>
      <c r="N28" s="38"/>
    </row>
    <row r="29" spans="1:14" ht="42" customHeight="1">
      <c r="A29" s="12"/>
      <c r="B29" s="175"/>
      <c r="C29" s="147"/>
      <c r="D29" s="147"/>
      <c r="E29" s="167"/>
      <c r="F29" s="291"/>
      <c r="G29" s="292"/>
      <c r="H29" s="292"/>
      <c r="I29" s="292"/>
      <c r="J29" s="292"/>
      <c r="K29" s="292"/>
      <c r="L29" s="293"/>
      <c r="M29" s="40"/>
      <c r="N29" s="37"/>
    </row>
    <row r="30" spans="1:14" ht="21" customHeight="1">
      <c r="B30" s="278" t="s">
        <v>573</v>
      </c>
      <c r="C30" s="279"/>
      <c r="D30" s="279"/>
      <c r="E30" s="279"/>
      <c r="F30" s="294" t="s">
        <v>574</v>
      </c>
      <c r="G30" s="294"/>
      <c r="H30" s="294"/>
      <c r="I30" s="294"/>
      <c r="J30" s="294"/>
      <c r="K30" s="294"/>
      <c r="L30" s="294"/>
      <c r="N30" s="95"/>
    </row>
    <row r="31" spans="1:14" ht="21" customHeight="1">
      <c r="B31" s="279"/>
      <c r="C31" s="280"/>
      <c r="D31" s="280"/>
      <c r="E31" s="279"/>
      <c r="F31" s="294"/>
      <c r="G31" s="294"/>
      <c r="H31" s="294"/>
      <c r="I31" s="294"/>
      <c r="J31" s="294"/>
      <c r="K31" s="294"/>
      <c r="L31" s="294"/>
      <c r="N31" s="95"/>
    </row>
    <row r="32" spans="1:14" ht="35.25" customHeight="1">
      <c r="B32" s="279"/>
      <c r="C32" s="280"/>
      <c r="D32" s="280"/>
      <c r="E32" s="279"/>
      <c r="F32" s="294"/>
      <c r="G32" s="294"/>
      <c r="H32" s="294"/>
      <c r="I32" s="294"/>
      <c r="J32" s="294"/>
      <c r="K32" s="294"/>
      <c r="L32" s="294"/>
      <c r="N32" s="37"/>
    </row>
    <row r="33" spans="14:14" ht="15.6" customHeight="1"/>
    <row r="34" spans="14:14" ht="15.6" customHeight="1"/>
    <row r="35" spans="14:14" ht="15.6" customHeight="1"/>
    <row r="36" spans="14:14" ht="15.6" customHeight="1"/>
    <row r="37" spans="14:14" ht="15.6" customHeight="1"/>
    <row r="38" spans="14:14" ht="15.6" customHeight="1"/>
    <row r="39" spans="14:14" ht="15.6" customHeight="1"/>
    <row r="40" spans="14:14" ht="15.6" customHeight="1"/>
    <row r="41" spans="14:14" ht="15.6" customHeight="1"/>
    <row r="42" spans="14:14" ht="15.6" customHeight="1"/>
    <row r="43" spans="14:14" ht="15.6" customHeight="1">
      <c r="N43" s="37"/>
    </row>
  </sheetData>
  <sheetProtection sheet="1" objects="1" scenarios="1" formatColumns="0" formatRows="0"/>
  <mergeCells count="10">
    <mergeCell ref="B26:L26"/>
    <mergeCell ref="B30:E32"/>
    <mergeCell ref="B3:L4"/>
    <mergeCell ref="B17:L18"/>
    <mergeCell ref="B2:L2"/>
    <mergeCell ref="B28:E29"/>
    <mergeCell ref="B5:L15"/>
    <mergeCell ref="B19:L25"/>
    <mergeCell ref="F28:L29"/>
    <mergeCell ref="F30:L32"/>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jectTypeSubType2 xmlns="b8caa731-411c-4ce8-a2a6-5b517e250d33" xsi:nil="true"/>
    <Phase xmlns="b8caa731-411c-4ce8-a2a6-5b517e250d33">GEF - 7</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Uzbekistan</GEFCountry>
    <Classification xmlns="ceb00776-aa5c-4fc8-b6fe-5f035152e4b6">Public</Classification>
    <Country1 xmlns="ceb00776-aa5c-4fc8-b6fe-5f035152e4b6" xsi:nil="true"/>
    <DocPrefix xmlns="ceb00776-aa5c-4fc8-b6fe-5f035152e4b6">Project Implementation Report (PIR)</DocPrefix>
    <GEFID xmlns="ceb00776-aa5c-4fc8-b6fe-5f035152e4b6">10367</GEFID>
    <ProjectType xmlns="ceb00776-aa5c-4fc8-b6fe-5f035152e4b6">FSP</ProjectType>
    <DocCategory xmlns="b8caa731-411c-4ce8-a2a6-5b517e250d33" xsi:nil="true"/>
    <GEFProjectID xmlns="ceb00776-aa5c-4fc8-b6fe-5f035152e4b6">b52e9092-b6ea-e911-a845-000d3a375321</GEFProjectID>
    <DocActive xmlns="ceb00776-aa5c-4fc8-b6fe-5f035152e4b6">Active</DocActive>
    <DocCategory xmlns="ceb00776-aa5c-4fc8-b6fe-5f035152e4b6">M and E Document</DocCategory>
    <FocalArea xmlns="b8caa731-411c-4ce8-a2a6-5b517e250d33" xsi:nil="true"/>
    <FocalArea xmlns="ceb00776-aa5c-4fc8-b6fe-5f035152e4b6">Land Degradation</FocalArea>
    <ProjectStatus xmlns="b8caa731-411c-4ce8-a2a6-5b517e250d33">Under Implementation</ProjectStatus>
    <DocType xmlns="ceb00776-aa5c-4fc8-b6fe-5f035152e4b6">PIR 1</DocType>
    <ProjectTitle xmlns="ceb00776-aa5c-4fc8-b6fe-5f035152e4b6">Sustainable Forest and Rangelands Management in the Dryland Ecosystems of Uzbekistan </ProjectTitle>
    <RecordStatus xmlns="b8caa731-411c-4ce8-a2a6-5b517e250d33">Active</RecordStatus>
    <TrustFundType xmlns="ceb00776-aa5c-4fc8-b6fe-5f035152e4b6">GET</TrustFundType>
    <TaxCatchAll xmlns="3e02667f-0271-471b-bd6e-11a2e16def1d" xsi:nil="true"/>
    <DocumentTitle xmlns="ceb00776-aa5c-4fc8-b6fe-5f035152e4b6">GEFID10367_2025PIR_FAO_Uzbekistan</DocumentTitle>
    <GEFID xmlns="b8caa731-411c-4ce8-a2a6-5b517e250d33" xsi:nil="true"/>
    <TrustFund xmlns="b8caa731-411c-4ce8-a2a6-5b517e250d33">GET</TrustFund>
    <lcf76f155ced4ddcb4097134ff3c332f xmlns="ff57b53f-0493-42a0-86f6-b9b1333ab0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9D77DF-23FE-495A-85DD-2235BEE89D4E}">
  <ds:schemaRefs>
    <ds:schemaRef ds:uri="http://schemas.microsoft.com/sharepoint/v3/contenttype/forms"/>
  </ds:schemaRefs>
</ds:datastoreItem>
</file>

<file path=customXml/itemProps2.xml><?xml version="1.0" encoding="utf-8"?>
<ds:datastoreItem xmlns:ds="http://schemas.openxmlformats.org/officeDocument/2006/customXml" ds:itemID="{1DC1173F-BEA7-433F-BDC8-8C2659CBF58F}"/>
</file>

<file path=customXml/itemProps3.xml><?xml version="1.0" encoding="utf-8"?>
<ds:datastoreItem xmlns:ds="http://schemas.openxmlformats.org/officeDocument/2006/customXml" ds:itemID="{5E9A092F-91F7-4F60-9996-EC4E2A55883A}">
  <ds:schemaRefs>
    <ds:schemaRef ds:uri="52313005-1620-4beb-afbc-af35b691e94c"/>
    <ds:schemaRef ds:uri="http://purl.org/dc/elements/1.1/"/>
    <ds:schemaRef ds:uri="http://www.w3.org/XML/1998/namespace"/>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26</vt:i4>
      </vt:variant>
    </vt:vector>
  </HeadingPairs>
  <TitlesOfParts>
    <vt:vector size="46" baseType="lpstr">
      <vt:lpstr>Table of Contents</vt:lpstr>
      <vt:lpstr>1. Basic project data</vt:lpstr>
      <vt:lpstr>2. Progress towards outcomes</vt:lpstr>
      <vt:lpstr>_Calc</vt:lpstr>
      <vt:lpstr>Countries</vt:lpstr>
      <vt:lpstr>TypeofTrustFund</vt:lpstr>
      <vt:lpstr>FocalArea</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14. GEO Location</vt:lpstr>
      <vt:lpstr>Annex</vt:lpstr>
      <vt:lpstr>_msoanchor_1</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'14. GEO Location'!Print_Area</vt:lpstr>
      <vt:lpstr>'2. Progress towards outcomes'!Print_Area</vt:lpstr>
      <vt:lpstr>'3. Implementation Progress'!Print_Area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Wulseh, Chancelyne (OCBD)</cp:lastModifiedBy>
  <cp:revision/>
  <dcterms:created xsi:type="dcterms:W3CDTF">2025-03-28T08:41:42Z</dcterms:created>
  <dcterms:modified xsi:type="dcterms:W3CDTF">2025-09-15T10:09:21Z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9432700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