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unfao.sharepoint.com/sites/climatechange/PIR/PIR FY26/REU/SEC011/2026/Final/submitted/"/>
    </mc:Choice>
  </mc:AlternateContent>
  <xr:revisionPtr revIDLastSave="28" documentId="8_{E19D4F42-4B5B-4AE5-A77C-CF96AFFE72E1}" xr6:coauthVersionLast="47" xr6:coauthVersionMax="47" xr10:uidLastSave="{98CC02A7-AC94-4F2A-8C55-ED43793D67F7}"/>
  <bookViews>
    <workbookView xWindow="-28920" yWindow="-120" windowWidth="29040" windowHeight="15720" tabRatio="831" activeTab="1" xr2:uid="{00000000-000D-0000-FFFF-FFFF00000000}"/>
  </bookViews>
  <sheets>
    <sheet name="Table of Contents" sheetId="1" r:id="rId1"/>
    <sheet name="1. Basic project data" sheetId="2" r:id="rId2"/>
    <sheet name="_Calc" sheetId="3" state="hidden" r:id="rId3"/>
    <sheet name="Countries" sheetId="4" state="hidden" r:id="rId4"/>
    <sheet name="TypeofTrustFund" sheetId="5" state="hidden" r:id="rId5"/>
    <sheet name="FocalArea" sheetId="6" state="hidden" r:id="rId6"/>
    <sheet name="2. Progress towards outcomes" sheetId="7"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s>
  <definedNames>
    <definedName name="Countries">Countries!$A$2:$A$250</definedName>
    <definedName name="DevCells" localSheetId="6">'2. Progress towards outcomes'!#REF!</definedName>
    <definedName name="DevCells">#REF!</definedName>
    <definedName name="DevRatings" localSheetId="6">'2. Progress towards outcomes'!#REF!</definedName>
    <definedName name="DevRatings">#REF!</definedName>
    <definedName name="DevScore" localSheetId="6">#REF!</definedName>
    <definedName name="DevScore">_Calc!$D$20</definedName>
    <definedName name="ImpCells">'3. Implementation Progress'!$D$70:$M$72</definedName>
    <definedName name="ImpRatings">'3. Implementation Progress'!$D$70:$M$72</definedName>
    <definedName name="ImpScore" localSheetId="6">#REF!</definedName>
    <definedName name="ImpScore">_Calc!$D$21</definedName>
    <definedName name="NumRating" localSheetId="6">#REF!</definedName>
    <definedName name="NumRating">_Calc!$B$2:$B$9</definedName>
    <definedName name="_xlnm.Print_Area" localSheetId="1">'1. Basic project data'!$A$1:$J$140</definedName>
    <definedName name="_xlnm.Print_Area" localSheetId="14">'10. Gender Mainstreaming'!$A$1:$K$39</definedName>
    <definedName name="_xlnm.Print_Area" localSheetId="15">'11. Knowledge Management'!$A$1:$K$54</definedName>
    <definedName name="_xlnm.Print_Area" localSheetId="16">'12. Indigenous &amp; Local Involve.'!$A$1:$K$40</definedName>
    <definedName name="_xlnm.Print_Area" localSheetId="17">'13. Co-Financing Table'!$A$1:$S$39</definedName>
    <definedName name="_xlnm.Print_Area" localSheetId="18">'14. GEO Location'!$A$1:$R$46</definedName>
    <definedName name="_xlnm.Print_Area" localSheetId="6">'2. Progress towards outcomes'!$A$1:$I$49</definedName>
    <definedName name="_xlnm.Print_Area" localSheetId="7">'3. Implementation Progress'!$B$1:$M$95</definedName>
    <definedName name="_xlnm.Print_Area" localSheetId="8">'4. Summary_Progress &amp; Challenge'!$A$1:$L$45</definedName>
    <definedName name="_xlnm.Print_Area" localSheetId="9">'5. ESS Risk'!$A$1:$K$56</definedName>
    <definedName name="_xlnm.Print_Area" localSheetId="10">'6. Risks to the Project'!$A$1:$P$83</definedName>
    <definedName name="_xlnm.Print_Area" localSheetId="11">'7. Follow-up on Mid-term review'!$A$1:$K$65</definedName>
    <definedName name="_xlnm.Print_Area" localSheetId="12">'8. Minor project amendments'!$A$1:$K$58</definedName>
    <definedName name="_xlnm.Print_Area" localSheetId="13">'9. Stakeholders'' Engagement'!$A$1:$L$49</definedName>
    <definedName name="_xlnm.Print_Area" localSheetId="0">'Table of Contents'!$A$1:$K$33</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 i="18" l="1"/>
  <c r="K30" i="18"/>
  <c r="D21" i="3" l="1" a="1"/>
  <c r="D21" i="3" s="1"/>
  <c r="E34" i="2" s="1"/>
  <c r="E25" i="2"/>
  <c r="E26" i="2"/>
  <c r="C19" i="7"/>
  <c r="B19" i="7"/>
  <c r="D20" i="3" s="1" a="1"/>
  <c r="D20" i="3" s="1"/>
  <c r="A19" i="7"/>
  <c r="E35" i="2"/>
  <c r="B23" i="1"/>
  <c r="B22" i="1"/>
  <c r="B21" i="1"/>
  <c r="B20" i="1"/>
  <c r="B19" i="1"/>
  <c r="B18" i="1"/>
  <c r="B17" i="1"/>
  <c r="B16" i="1"/>
  <c r="B15" i="1"/>
  <c r="B14" i="1"/>
  <c r="B13" i="1"/>
  <c r="B12" i="1"/>
  <c r="B11" i="1"/>
  <c r="B10" i="1"/>
  <c r="E33"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<sst xmlns="http://schemas.openxmlformats.org/spreadsheetml/2006/main" count="1009" uniqueCount="830">
  <si>
    <t>FAO-GEF Project Implementation Report</t>
  </si>
  <si>
    <t>2026 – Revised Template</t>
  </si>
  <si>
    <t>Period covered: 1 July 2025 to 30 June 2026</t>
  </si>
  <si>
    <t xml:space="preserve">Table of Contents </t>
  </si>
  <si>
    <t xml:space="preserve">IMPORTANT DISCLAIMER: </t>
  </si>
  <si>
    <t xml:space="preserve">The final version of this PIR will be submitted to the GEF Secretariat.  </t>
  </si>
  <si>
    <t xml:space="preserve">The report will then be publicly available on the GEF website (click here). </t>
  </si>
  <si>
    <t xml:space="preserve">Sensitive information should be submitted in Annex to be uploaded separately. </t>
  </si>
  <si>
    <t>In such cases, please contact faogef-pir-support@fao.org for guidance.</t>
  </si>
  <si>
    <t xml:space="preserve">1. Basic Project Data </t>
  </si>
  <si>
    <t>General Information</t>
  </si>
  <si>
    <t xml:space="preserve">Region: </t>
  </si>
  <si>
    <t>Country(ies):</t>
  </si>
  <si>
    <t>Azerbaijan, Kazakhstan, Kyrgyzstan, Tajikistan, Türkiye</t>
  </si>
  <si>
    <t>Project Title:</t>
  </si>
  <si>
    <t>Lifecycle Management of Pesticides and Disposal of POPs Pesticides in Central Asian countries and Türkiye</t>
  </si>
  <si>
    <t xml:space="preserve">FAO Project Symbol: </t>
  </si>
  <si>
    <t>GCP/SEC/011/GFF</t>
  </si>
  <si>
    <t>GEF ID:</t>
  </si>
  <si>
    <t>5000</t>
  </si>
  <si>
    <t>Type of Trust Fund(s):</t>
  </si>
  <si>
    <t>GFF</t>
  </si>
  <si>
    <t xml:space="preserve">GEF Focal Area(s): </t>
  </si>
  <si>
    <t>Chemicals (Persistent Organic Pollutants – POPS)</t>
  </si>
  <si>
    <t xml:space="preserve">Project Executing Partners: </t>
  </si>
  <si>
    <t>a. Azerbaijan: Ministries of Agriculture, Environment and Health, Food Safety Agency (new, not in ProDoc);
b.Kazakhstan: Ministries of Agriculture, Environment and Health;
c. Kyrgyzstan: Ministry of Water Resources, Agriculture and Processing Industry; Ministry of Natural Resources, Ecology and Technical Supervision (new, not in ProDoc. Changes are due to fundamental government reorganisation in spring 2021);
d. Tajikistan: Committee of Environmental Protection under the Government of the Republic of Tajikistan in collaboration with the Ministries of Agriculture and Health;
e. Türkiye: Ministry of Agriculture and Forestry.</t>
  </si>
  <si>
    <t>Initial project duration (years):</t>
  </si>
  <si>
    <t>4 years</t>
  </si>
  <si>
    <t>Project Dates</t>
  </si>
  <si>
    <t xml:space="preserve">GEF CEO Endorsement Date: </t>
  </si>
  <si>
    <t>Actual Agency Approval Date</t>
  </si>
  <si>
    <t xml:space="preserve">Project Implementation Start Date/EOD: </t>
  </si>
  <si>
    <t>First Disbursement Date</t>
  </si>
  <si>
    <t>Planned Project End Date/NTE1:</t>
  </si>
  <si>
    <t>Revised project implementation End date (if approved)2:</t>
  </si>
  <si>
    <t>Actual Completion Date:</t>
  </si>
  <si>
    <t>Expected Financial Closure Date:</t>
  </si>
  <si>
    <t xml:space="preserve">Funding </t>
  </si>
  <si>
    <t xml:space="preserve">GEF Grant Amount (USD): </t>
  </si>
  <si>
    <t>Total GEF grant delivery 
(as of June 30, 2026 (USD):</t>
  </si>
  <si>
    <t>Total Co-financing amount (USD)3:</t>
  </si>
  <si>
    <t>Total estimated co-financing materialized as of June 30, 20264:</t>
  </si>
  <si>
    <t xml:space="preserve">M &amp; E Milestones </t>
  </si>
  <si>
    <t xml:space="preserve">Date of Last Project Steering Committee (PSC) Meeting: </t>
  </si>
  <si>
    <t xml:space="preserve">Expected Mid-term Review date5: </t>
  </si>
  <si>
    <t>N/A</t>
  </si>
  <si>
    <t xml:space="preserve">Actual Mid-term review date (if already completed): </t>
  </si>
  <si>
    <t xml:space="preserve">Expected Terminal Evaluation Date6: </t>
  </si>
  <si>
    <t xml:space="preserve">Overall ratings </t>
  </si>
  <si>
    <t xml:space="preserve">Overall rating of progress towards achieving objectives/outcomes (cumulative): </t>
  </si>
  <si>
    <t xml:space="preserve">Overall implementation progess rating: </t>
  </si>
  <si>
    <t xml:space="preserve">Overall risk rating: </t>
  </si>
  <si>
    <t>Status</t>
  </si>
  <si>
    <t>Implementation Status (1st PIR, 2nd PIR, etc. Final PIR):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</si>
  <si>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</si>
  <si>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</si>
  <si>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</si>
  <si>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</si>
  <si>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</si>
  <si>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</si>
  <si>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Stephan Robinson, Senior Technical Advisor, FAO SEC</t>
  </si>
  <si>
    <t>stephan.robinson@fao.org</t>
  </si>
  <si>
    <t>Budget Holder (BH)</t>
  </si>
  <si>
    <t>GEF Operational Focal Point (GEF OFP)</t>
  </si>
  <si>
    <t>AZE: Emin Garabaghli, Head, International Cooperation Division, Ministry of Ecology and Natural Resources
KAZ: Saule Sabiyeva, Deputy Director of the Climate Policy Department, Ministry of Environment and Natural Resources
KGZ: Mirslav Amankulov, Deputy Minister of Natural Resources, Environment and Technical Supervision
TJK: Bahodur Ahmadjon Sheralizoda, Chairman, Committee for Environmental Protection
TUR: Ahmet Bağci, Deputy Minister – DR, Ministry of Agriculture and Forestry</t>
  </si>
  <si>
    <t>Lead Technical Officer (LTO)</t>
  </si>
  <si>
    <t>GEF Technical Officer (GTO)</t>
  </si>
  <si>
    <t>Kaan Evren Basaran, Funding Liaison Officer</t>
  </si>
  <si>
    <t>kaan.basaran@fao.org</t>
  </si>
  <si>
    <t>Key Project Management Unit Personnel</t>
  </si>
  <si>
    <t xml:space="preserve">Please indicate the composition of the PMU as per the Terms of Reference in the ProDoc. If any new position was establised during the project implementation, please insert it accordingly. </t>
  </si>
  <si>
    <t>Position planned (as per ProDoc)</t>
  </si>
  <si>
    <t>Position filled (Yes/No)</t>
  </si>
  <si>
    <t xml:space="preserve">Start date, Name, Contact </t>
  </si>
  <si>
    <t>Comments</t>
  </si>
  <si>
    <t>International Consultant: Chief Technical Adviser – Pest and Pesticide Management</t>
  </si>
  <si>
    <t>Yes</t>
  </si>
  <si>
    <t>16-Dec-2019, Stephan Robinson, stephan.robinson@fao.org</t>
  </si>
  <si>
    <t>Social and economic mainstreaming &amp; awareness Communications coordinator</t>
  </si>
  <si>
    <t>No</t>
  </si>
  <si>
    <t>Component National Team Leader – Component 1</t>
  </si>
  <si>
    <t>AZE: 27-May-2020, Bariz Mehdiyev, 01-Jun-2023, Gular Adigozalzade
(former NTLs: Elmaddin Namazov + Shahin Isayev)
KAZ: 10-Jan-2022, Saltanat Bayeshova
KGZ: 28-May-2019, Elaman Diusheev
TJK: 01-Feb-2022, Nurali Saidov (former NTLs: Masuda Saidova + Shahzod Avazov)
TUR: 05-Nov-2021 Cem Erdogan (former NTL: Birim Mor)</t>
  </si>
  <si>
    <t>International Consultant(s) – Inventory, EA/ EMP Development, Safeguarding and Disposal of
Pesticide Stocks</t>
  </si>
  <si>
    <t>16-Dec-2019, Stephan Robinson, stephan.robinson@fao.org
02-Nov-2020, Russell Cobban, russell.cobban@gmail.com
16-Mar-2020, Ed Verhamme, ed.verhamme@alternateresourcepartners.nl
10-May-2024, Egmont Ottermann, ewottermann@resiliant.africa
10-Sep-2022, Khatuna Akhalaia, ekophary@yahoo.com
02-Sep-2022, Indira Zhakipova, indira.zhakipova@gmail.com
25-Apr-2023, Petr Sharov, psharov@ehpmi.org</t>
  </si>
  <si>
    <t>International Consultant – Disposal Option review</t>
  </si>
  <si>
    <t>See previous row</t>
  </si>
  <si>
    <t>International Consultant: Container Management</t>
  </si>
  <si>
    <t>23-Dec-2020, Alexander Efimkin, alexander.efimkin@yandex.ru</t>
  </si>
  <si>
    <t>National Consultant(s) – Inventory, EA/ EMP Development, Safeguarding and Disposal of
Pesticide Stocks</t>
  </si>
  <si>
    <t>2022-2024: EcoForum, EcoMuseum, Human Health Institute, Kazakhstan
National Team Leaders</t>
  </si>
  <si>
    <t>National Consultant – Soil Decontamination</t>
  </si>
  <si>
    <t>Local NGO or company for container management pilot</t>
  </si>
  <si>
    <t>Kyrgyzstan: 2024/2024, Agri Union, Bishkek
Kazakhstan: 2024, Assel Shahanova, a_shakhanova123@mail.ru</t>
  </si>
  <si>
    <t>Local NGOs for awareness raising</t>
  </si>
  <si>
    <t>Kazakhstan + Regional: 2023-2025, Centre “Cooperation for Sustainable Development”, Almaty, Kazakhstan
Tajikistan; 2022-2025, Peshsaf, Dushanbe</t>
  </si>
  <si>
    <t>International Consultant - Pesticides Legislation</t>
  </si>
  <si>
    <t>30-Jul-2020, Irina Kireeva, kireevadudley@gmail.com</t>
  </si>
  <si>
    <t>International Consultant: Pesticide Management &amp; Exposure</t>
  </si>
  <si>
    <t>National consultant: Component 2 Team Leader</t>
  </si>
  <si>
    <t>National Consultants – Legislation Review (3 countries)</t>
  </si>
  <si>
    <t>Azerbaijan; 03-Dec-2019, Shamil Huseynov shh_azinas@yahoo.com
15-Jul-2024, Sabit Abdullayev, sabit.abdullayev@gmail.com
Kazakhstan:16-Jun-2022, Aigerim Daumenova, daumenova2014@gmail.com
26-May-2025, Aliya Yerdvaliyeva, aliya.yerdvaliyeva@fao.org
Kyrgyzstan; 19-Dec-2019, Oleg Pecheniuk, op_67@mail.ru
14-Feb-2025, Almaz Davletov, almaz.davletov@multi-s.com
Tajikistan: 10-Dec-2020, Azamat Pulatov, azamat011985@mail.ru</t>
  </si>
  <si>
    <t>National Consultants: Pesticide registration, labeling and operator exposure) – TUR, TAJ,</t>
  </si>
  <si>
    <t>National Consultant – Pesticide Application Expert in TURKEY</t>
  </si>
  <si>
    <t>Contract: - Analysis of exposure monitoring (TUR)</t>
  </si>
  <si>
    <t>Contract: Translation and publication of guidance and toolkits</t>
  </si>
  <si>
    <t xml:space="preserve">2021-2022, Association of Ecological Agriculture Organization
(Ekolojik Tarim Organizasyonu Dernegi)
</t>
  </si>
  <si>
    <t>International Consultant: IPM Specialist</t>
  </si>
  <si>
    <t>01-Oct-2019, Zsuzsanna Keresztes, zsuzsanna,keresztes@fao.org
25-Oct-2023, Jozsef Kiss, jozsef.kiss@uni-mate.hu</t>
  </si>
  <si>
    <t>National Consultant: Component 3 Team Leader</t>
  </si>
  <si>
    <t>National Consultant: IPM awareness raising – NGO, KYR, KAZ</t>
  </si>
  <si>
    <t xml:space="preserve">Azerbaijan;11-Apr-2023, Nizami Kazimov, nizami.kazimov@agrodairy.az
Kazakhstan: 2023-2025, Kazakh Research Institute of Plant Protection and Quarantine named after Zh. Zhiyembayev
Kyrgyzstan; 2020-2022 Kyrgyz National Agrarian University
Association for development of Agroindustrial Complex
Türkiye: 2020-2025, Isparta Fruit Research Institute MAREM,
ismailkaraca@isparta.edu.tr
2020, Ankara Provincial Directorate
2021, Isparta Young Businesspeople Association
</t>
  </si>
  <si>
    <t>National Consultant: Statistician</t>
  </si>
  <si>
    <t>Evaluation done by institutions in previous row</t>
  </si>
  <si>
    <t>Contract: Implementing Partner for Pest Monitoring (3 contracts in 3 countries, Output 3.1)</t>
  </si>
  <si>
    <t>Contract: Implementing Partner for IPM demonstration in Kazakhstan and Kyrgyz Republic
(Output 3.2)</t>
  </si>
  <si>
    <t>Contract: Implementing Partner for Cost Benefits Comparative Study (PANUK-Output 3.3)</t>
  </si>
  <si>
    <t>International Consultant on contaminated soil and landfill management</t>
  </si>
  <si>
    <t>21-Jun-2022, Boudewijn Fokke, boudewijn.fokke@gmail.com</t>
  </si>
  <si>
    <t>Pesticide Exposure Assessment</t>
  </si>
  <si>
    <t>2023-2024, PAN UK, sheila@pan-uk.org</t>
  </si>
  <si>
    <t>Pesticide Poisoning Diagnosis and Treatment</t>
  </si>
  <si>
    <t>2024, Biocidal Occupational and Environmental Health Association
(Biyosidal Is ve Cevre Sagligi Dernegi)</t>
  </si>
  <si>
    <t>Organic Schoolgarden Establishment</t>
  </si>
  <si>
    <t>2022-2023, Social-Ecology Center “EkoSfera”, Baku, Azerbaijan
2022-2023, Vladimir Shevtsov, shevtsov@greencross.by</t>
  </si>
  <si>
    <t>Bio- and phyto-remediation trials</t>
  </si>
  <si>
    <t>Kazakhstan: 2023-2025, Republican State Enterprise with Right for Economic Management "Institute of Plant Biology and Biotechnology" of the Committee of Science of the Ministry of Education and Science of the Republic of Kazakhstan Kyrgyzstan: 2021-2024, Turkish-Kyrgyz Manas University, Bishkek, tdoolotkeldieva@gmail.com</t>
  </si>
  <si>
    <t>International Consultant on pesticide registration</t>
  </si>
  <si>
    <t>Türkiye: 2024-2025, Meltem Büyükyavuz, berfin-ozan@hotmail.com
2023-2025, Cem Erdogan, cem.erdogan@fao.org
2023-2024, Diana Gurzadyan, dingur99@yahoo.com</t>
  </si>
  <si>
    <t>Meltem worked for AZE, Cem worked for AZE and KGZ and TJK, Diana for KGZ</t>
  </si>
  <si>
    <t>National Consultant on better spraying practices</t>
  </si>
  <si>
    <t>Türkiye: 2025,
Abdullah Golpinar, NC on Machinery Tools Application
Bayram Kerimoglu, NC on CMS
Osman Ari, NC on Better Spraying Practices &amp; Safety Measures</t>
  </si>
  <si>
    <t>International Consultant on gender-disaggregated pesticide use</t>
  </si>
  <si>
    <t>2020-2021, Zsofia Bossanyi</t>
  </si>
  <si>
    <t>National Consultant on Environmental Impact Assessment</t>
  </si>
  <si>
    <t>12-Mar-2024, Taisia Neronova, neronova@rambler.ru</t>
  </si>
  <si>
    <t>International Consultant on HHP assessment</t>
  </si>
  <si>
    <t>2023-2024, Alejandra Loayza, ale_zurda@hotmail.com</t>
  </si>
  <si>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</si>
  <si>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</si>
  <si>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</si>
  <si>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</si>
  <si>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</si>
  <si>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</si>
  <si>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</si>
  <si>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</si>
  <si>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</si>
  <si>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</si>
  <si>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</si>
  <si>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</si>
  <si>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</si>
  <si>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</si>
  <si>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</si>
  <si>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</si>
  <si>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</si>
  <si>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</si>
  <si>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</si>
  <si>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</si>
  <si>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</si>
  <si>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</si>
  <si>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</si>
  <si>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</si>
  <si>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</si>
  <si>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</si>
  <si>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</si>
  <si>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</si>
  <si>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</si>
  <si>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</si>
  <si>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</si>
  <si>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</si>
  <si>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</si>
  <si>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</si>
  <si>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</si>
  <si>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</si>
  <si>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</si>
  <si>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</si>
  <si>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</si>
  <si>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</si>
  <si>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</si>
  <si>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</si>
  <si>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</si>
  <si>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</si>
  <si>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</si>
  <si>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</si>
  <si>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</si>
  <si>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</si>
  <si>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</si>
  <si>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</si>
  <si>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</si>
  <si>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</si>
  <si>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</si>
  <si>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</si>
  <si>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</si>
  <si>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</si>
  <si>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</si>
  <si>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</si>
  <si>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</si>
  <si>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</si>
  <si>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</si>
  <si>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</si>
  <si>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</si>
  <si>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</si>
  <si>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</si>
  <si>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</si>
  <si>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</si>
  <si>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</si>
  <si>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</si>
  <si>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</si>
  <si>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</si>
  <si>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</si>
  <si>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</si>
  <si>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</si>
  <si>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</si>
  <si>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</si>
  <si>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</si>
  <si>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</si>
  <si>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</si>
  <si>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</si>
  <si>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</si>
  <si>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</si>
  <si>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</si>
  <si>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</si>
  <si>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</si>
  <si>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</si>
  <si>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</si>
  <si>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</si>
  <si>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</si>
  <si>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</si>
  <si>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</si>
  <si>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</si>
  <si>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</si>
  <si>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</si>
  <si>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</si>
  <si>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</si>
  <si>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</si>
  <si>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</si>
  <si>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</si>
  <si>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</si>
  <si>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</si>
  <si>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</si>
  <si>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</si>
  <si>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</si>
  <si>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</si>
  <si>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</si>
  <si>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</si>
  <si>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</si>
  <si>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</si>
  <si>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</si>
  <si>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</si>
  <si>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</si>
  <si>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</si>
  <si>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</si>
  <si>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</si>
  <si>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</si>
  <si>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</si>
  <si>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</si>
  <si>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</si>
  <si>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</si>
  <si>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</si>
  <si>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</si>
  <si>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</si>
  <si>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</si>
  <si>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</si>
  <si>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</si>
  <si>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</si>
  <si>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</si>
  <si>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</si>
  <si>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</si>
  <si>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</si>
  <si>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</si>
  <si>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</si>
  <si>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</si>
  <si>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</si>
  <si>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</si>
  <si>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</si>
  <si>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</si>
  <si>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</si>
  <si>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</si>
  <si>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</si>
  <si>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</si>
  <si>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</si>
  <si>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</si>
  <si>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</si>
  <si>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</si>
  <si>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</si>
  <si>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</si>
  <si>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</si>
  <si>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</si>
  <si>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</si>
  <si>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</si>
  <si>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</si>
  <si>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</si>
  <si>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</si>
  <si>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</si>
  <si>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</si>
  <si>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</si>
  <si>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</si>
  <si>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</si>
  <si>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</si>
  <si>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</si>
  <si>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</si>
  <si>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</si>
  <si>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</si>
  <si>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</si>
  <si>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</si>
  <si>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</si>
  <si>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</si>
  <si>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</si>
  <si>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</si>
  <si>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</si>
  <si>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</si>
  <si>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</si>
  <si>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</si>
  <si>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</si>
  <si>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</si>
  <si>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</si>
  <si>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</si>
  <si>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</si>
  <si>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</si>
  <si>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</si>
  <si>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</si>
  <si>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</si>
  <si>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</si>
  <si>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</si>
  <si>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</si>
  <si>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</si>
  <si>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</si>
  <si>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</si>
  <si>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</si>
  <si>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</si>
  <si>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</si>
  <si>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</si>
  <si>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</si>
  <si>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</si>
  <si>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</si>
  <si>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</si>
  <si>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</si>
  <si>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</si>
  <si>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</si>
  <si>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</si>
  <si>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</si>
  <si>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</si>
  <si>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</si>
  <si>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</si>
  <si>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</si>
  <si>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</si>
  <si>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</si>
  <si>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</si>
  <si>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</si>
  <si>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</si>
  <si>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</si>
  <si>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</si>
  <si>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</si>
  <si>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</si>
  <si>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</si>
  <si>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</si>
  <si>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</si>
  <si>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</si>
  <si>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</si>
  <si>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</si>
  <si>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</si>
  <si>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</si>
  <si>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</si>
  <si>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</si>
  <si>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</si>
  <si>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</si>
  <si>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</si>
  <si>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</si>
  <si>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</si>
  <si>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</si>
  <si>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</si>
  <si>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</si>
  <si>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</si>
  <si>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</si>
  <si>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</si>
  <si>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</si>
  <si>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</si>
  <si>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</si>
  <si>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</si>
  <si>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</si>
  <si>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</si>
  <si>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</si>
  <si>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</si>
  <si>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</si>
  <si>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</si>
  <si>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</si>
  <si>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</si>
  <si>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</si>
  <si>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</si>
  <si>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</si>
  <si>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</si>
  <si>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</si>
  <si>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</si>
  <si>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</si>
  <si>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</si>
  <si>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</si>
  <si>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</si>
  <si>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</si>
  <si>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</si>
  <si>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</si>
  <si>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</si>
  <si>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</si>
  <si>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</si>
  <si>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</si>
  <si>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</si>
  <si>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</si>
  <si>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</si>
  <si>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</si>
  <si>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</si>
  <si>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</si>
  <si>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</si>
  <si>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</si>
  <si>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</si>
  <si>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</si>
  <si>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</si>
  <si>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</si>
  <si>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</si>
  <si>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</si>
  <si>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Biodiversity</t>
  </si>
  <si>
    <t>Chemicals and Waste</t>
  </si>
  <si>
    <t>Chemicals/PoPs</t>
  </si>
  <si>
    <t>Climate Change</t>
  </si>
  <si>
    <t>Climate Change Adaptation</t>
  </si>
  <si>
    <t>Climate Change Mitigation</t>
  </si>
  <si>
    <t>International Waters</t>
  </si>
  <si>
    <t>Land Degradation</t>
  </si>
  <si>
    <t>2. Progress towards Achieving Project Objective(s) (Development objective)</t>
  </si>
  <si>
    <t>(All inputs in this section should be cumulative from project start, not annual)</t>
  </si>
  <si>
    <t>Region:</t>
  </si>
  <si>
    <t>Project or Development Objective</t>
  </si>
  <si>
    <t>Outcomes</t>
  </si>
  <si>
    <t>Outcome indicators</t>
  </si>
  <si>
    <t>Baseline</t>
  </si>
  <si>
    <t>Mid-term Target</t>
  </si>
  <si>
    <t>End-of-project Target</t>
  </si>
  <si>
    <t>Cumulative progress level at 30 June 2026</t>
  </si>
  <si>
    <t>% of cumulative progress</t>
  </si>
  <si>
    <t>Progress rating</t>
  </si>
  <si>
    <t>Outcome 1: 900 tonnes of POPs and obsolete pesticides are disposed of in an environmentally sound manner; and risks from obsolete stocks, contaminated sites and empty pesticide containers are further quantified and reduced</t>
  </si>
  <si>
    <t>a) Technical capacity available for environmentally sound disposal options for POPs and other hazardous wastes in the Central Asian region</t>
  </si>
  <si>
    <t>No environmentally sound disposal option existing due to inability to export wastes because of transit restrictions. Alternatives in the region need to be evaluated: CKT, SCWO, HTI to be built/upgraded.</t>
  </si>
  <si>
    <t>Year 1: Follow up investigation on the feasibility of POPs pesticides disposal in AZE, TJK and TUR completed Political advocacy on lifting of export ban organized                         Year 2: Disposal strategy (new technology in the region or export) agreed</t>
  </si>
  <si>
    <t>Year 3: Test destruction in new regional facility completed</t>
  </si>
  <si>
    <t>b) 900 tonnes of POPs and other obsolete pesticides safeguarded and disposed of</t>
  </si>
  <si>
    <t>TUR: 1’239 tonnes of waste safeguarded</t>
  </si>
  <si>
    <t>Year 1: National inventories updated and validated in AZE, KAZ, and TJK Year 2: Risk reduction and disposal strategies for obsolete stocks adopted in AZE, KAZ and TJK and start of implementation</t>
  </si>
  <si>
    <t>Year 3: Inventoried stocks safeguarded in AZE, KGZ, and TJK (if disposal options in KGZ and TJK available). Start of disposal in AZE (KGZ and TJK) Year 4: Disposal of min. 900 MT completed in AZE (KGZ and TJK)</t>
  </si>
  <si>
    <t>c) % of populations engaging in high risk behaviours that expose them to sources of obsolete pesticides</t>
  </si>
  <si>
    <t>Communication strategies in KGZ have identified exposure routes from stockpile sites in communities through children’s behaviours and illegal excavation of products. Similar and other exposure routes have not been formally documented or quantified in any country</t>
  </si>
  <si>
    <t>Year 1: KAP survey to describe behaviours and set baseline % of respondents Year 2-3: Communication activities designed and implemented in 3 countries</t>
  </si>
  <si>
    <t>Year 4: KAP survey indicates declines of 30-50 % in high risk behaviours compared to 1st KAP</t>
  </si>
  <si>
    <t>Outcome 2: Regulatory and institutional framework for pesticide management strengthened in five countries</t>
  </si>
  <si>
    <t>a) National legislations comply with international standards in AZE, KGZ, and TJK</t>
  </si>
  <si>
    <t>Legal assessments conducted for AZE, KGZ and TJK have identified specific gaps in the existing laws, and recommend development of secondary legislatio</t>
  </si>
  <si>
    <t>Year 2: Draft revised and harmonized pesticide legislation in AZE, KGZ and TJK</t>
  </si>
  <si>
    <t>Year 3: Drafts consulted and approved by stakeholders for presentation to government for adoption</t>
  </si>
  <si>
    <t>b) Data requirements for pesticide registration are more comprehensive</t>
  </si>
  <si>
    <t>Registration of pesticides is possible in all countries without the full data requirements set out in the Code of Conduct and FAO/WHO specifications</t>
  </si>
  <si>
    <t>Year 1: Training provided and manuals and guidance translated and publishe</t>
  </si>
  <si>
    <t>Year 4: Labelling and packaging requirements; operator exposure data; pesticide specification data all required for dossiers</t>
  </si>
  <si>
    <t>Outcome 3: Farmers will use IPM alternatives to Highly Hazardous Pesticides (HHP), and reduce pesticide application frequencie</t>
  </si>
  <si>
    <t>a) Reduction in pesticide application frequency in four countries</t>
  </si>
  <si>
    <t>Conventional pesticide applications do not consider pest pressures Alternatives are not widely known so the only option considered is often pesticides</t>
  </si>
  <si>
    <t>Year 1: Data collected on conventional pesticide application rates Year 2 - 3: Monitoring of pesticide use in target sites in all countries</t>
  </si>
  <si>
    <t>Year 4: 20 % reduction in pesticide application compared to conventional approach; reported to policy makers</t>
  </si>
  <si>
    <t>b) Pest and disease prevalence data used to inform extension service advice</t>
  </si>
  <si>
    <t>Pest and disease monitoring is not a standard practice to guide decisions and advice for treatments The availability of advice to farmers is rather low imost countries</t>
  </si>
  <si>
    <t>Year 2: National training of at least 10 extension agents per country</t>
  </si>
  <si>
    <t>Year 3 - 4: pest monitoring data entered in forecasting models and extension advice provided to farmer</t>
  </si>
  <si>
    <t>c) Farmers applying IPM methods and familiar with alternative pest control methods</t>
  </si>
  <si>
    <t>TCP project data on farmer practices in preparation The use of IPM as an alternative to conventional pesticide spraying by farmers is limited or not practised in all countries</t>
  </si>
  <si>
    <t>Year 1 – 2: Continuation of existing TCP FFS and monitoring of trained and untrained farmers</t>
  </si>
  <si>
    <t>Year 3-4: At least 50 % of trained farmers apply IPM in their own fields</t>
  </si>
  <si>
    <t>Outcome 4: Project results are shared between project countries and outside stakeholders</t>
  </si>
  <si>
    <t xml:space="preserve">a) Number of project monitoring reports as per requirements           b) High level commitment from countries to life cycle management        </t>
  </si>
  <si>
    <t>None,                                                 Technical officers promote life cycle management but face weak involvement and support from decision makers</t>
  </si>
  <si>
    <t>Year 1: 1 PIR, 2 progress Year 2: 2 PIR, 4 progress, 1 MTR</t>
  </si>
  <si>
    <t>Year 3: 3 PIR, 6 progress, 1 MTR Year 4: 3 PIR, 7 progress, 1 final report, 1 MTR, 1 Evaluation                    Year 3: High level representatives of all countries attend PSC meetings Year 4: 5 roadmaps for life cycle management published</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</si>
  <si>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</si>
  <si>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</si>
  <si>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</si>
  <si>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</si>
  <si>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</si>
  <si>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FY2026 Development
Objective rating¹</t>
  </si>
  <si>
    <t>Project Manager/ Coordinator</t>
  </si>
  <si>
    <t>Lead Technical Officer13</t>
  </si>
  <si>
    <t>GEF Operational Focal Point</t>
  </si>
  <si>
    <t>Comments/reasons¹² justifying the ratings for FY2026 and any changes (positive or negative) in the ratings since the previous reporting period</t>
  </si>
  <si>
    <t>Measures to address MS, MU, U and HU ratings on Section 2 above</t>
  </si>
  <si>
    <t>Outcome</t>
  </si>
  <si>
    <t>Action(s) to be taken</t>
  </si>
  <si>
    <t>By whom?</t>
  </si>
  <si>
    <t>By When?</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</si>
  <si>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</si>
  <si>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</si>
  <si>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</si>
  <si>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</si>
  <si>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</si>
  <si>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</si>
  <si>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</si>
  <si>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Outcome 1.</t>
  </si>
  <si>
    <t>Output 1.1 National Inventory of obsolete pesticides and associated wastes finalized in 3 countries</t>
  </si>
  <si>
    <t>1) Tonnes of identified stocks entered and validated in PSMS
(note: PSMS is defunct since 2017)</t>
  </si>
  <si>
    <t>Output 1.2 Risk reduction and disposal strategy for sound management of obsolete and POPs pesticides completed</t>
  </si>
  <si>
    <t>2) Number of EAs and EMPs adopted
3) Disposal capacity</t>
  </si>
  <si>
    <t>Output 1.3 900 MT of obsolete and POPs pesticides are safeguarded and disposed of in AZE, KGZ and TJK</t>
  </si>
  <si>
    <t>4) Tonnes of wastes a) safeguarded and b) destroyed</t>
  </si>
  <si>
    <t>Output 1.4 Risk associated with one critical contaminated site in one country is reduced</t>
  </si>
  <si>
    <t>5) Rapid Environmental Assessment score for the site has reduced</t>
  </si>
  <si>
    <t>Output 1.5 Container management capacity developed in the region and risks of empty containers reduced in AZE</t>
  </si>
  <si>
    <t>6) Number of farmers (m/f) a) reusing containers and b) practicising triple rinsing
7) Number of containers collected in AZE</t>
  </si>
  <si>
    <t>Output 1.6 High risk behaviours by exposed populations are quantified and reduced</t>
  </si>
  <si>
    <t>8) Proportion of high risk populations practising high risk behaviours which expose them to obsolete pesticides</t>
  </si>
  <si>
    <t>Outcome 2</t>
  </si>
  <si>
    <t>Output 2.1 Revised legal frameworks in line with the Code of Conduct developed</t>
  </si>
  <si>
    <t>9) Number of identified non-conformances between national legislation and Code</t>
  </si>
  <si>
    <t>Output 2.2 Registration procedures and capacity strengthened by training and collection and consideration of field data on pesticide use and impacts
+
Output 2.3
Field data on PPE and spray operations is used to provide
advice to farmers</t>
  </si>
  <si>
    <t>10) Quality and comprehensiveness of data requirements for registration regulation in TAJ, TUR, and KAZ
11) Current and best case operator exposures quantified
12) Dissemination of results to extension advisors &amp; farmers including # of publications/events</t>
  </si>
  <si>
    <t>Outcome 3.</t>
  </si>
  <si>
    <t>Output 3.1 Pest and disease monitoring to guide plant protection decisions in key crop(s) established in 3 countries (AZE, KGZ, TJK)</t>
  </si>
  <si>
    <t>13) Number of advisors (m/f) trained and number of farmers participating
14) Frequency of pesticide applications reduced</t>
  </si>
  <si>
    <t>Output 3.2 Integrated pest management practices tested, validated and promoted to male and female farmers</t>
  </si>
  <si>
    <t>15) Number of farmers (m/f) participating in IPM demonstration sites and applying methods in their own fields</t>
  </si>
  <si>
    <t>Output 3.3 Quantify and promote the benefits of IPM and alternatives to HHPs, to farmers and pesticide management decision-makers</t>
  </si>
  <si>
    <t>16) Profit, pesticide use and exposure comparison for trained and untrained farmers
17) Dissemination of results and experience</t>
  </si>
  <si>
    <t>Outcome 4.</t>
  </si>
  <si>
    <t>Output 4.1 Project monitoring system fulfils all applicable donor and stakeholder reporting requirements</t>
  </si>
  <si>
    <t>18) Quality and timely project reports
19) Midterm and final evaluation reports</t>
  </si>
  <si>
    <t>Output 4.2 Project evidence and lessons are taken into consideration in
pesticide and agriculture policy-making, and widely disseminated to key national and international audiences</t>
  </si>
  <si>
    <t>20) Number of high-level participants attending project events and meetings
21) Media coverage of publications and awareness materials</t>
  </si>
  <si>
    <t xml:space="preserve">Implementation Progress (IP) , and Overall Assessment </t>
  </si>
  <si>
    <t>Please note that the overall IP ratings should be substantiated by evidence and progress reported above. The ratings and comments shoud reflect the overall progress of results during the fiscal year (July 1 2025, to June 30, 2026)</t>
  </si>
  <si>
    <t xml:space="preserve">Project Manager/ Coordinator </t>
  </si>
  <si>
    <t>Lead Technical Officer</t>
  </si>
  <si>
    <t>GEF Operational Focal Point (OFP)</t>
  </si>
  <si>
    <t>FY2026 Implementation Objective rating10</t>
  </si>
  <si>
    <t>Comments/reasons justifying the ratings for FY2026 and any changes (positive or negative) in the ratings since the previous reporting period</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</si>
  <si>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</si>
  <si>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 xml:space="preserve">4. Summary on progress and challenges </t>
  </si>
  <si>
    <t>Please provide a summary paragraph on project implementation progress consistent with the information reported in section 2 and 3 of the PIR (Max 400 words) (This section will be uploaded to the GEF portal)</t>
  </si>
  <si>
    <t>Please provide a summary paragraph on challenges of project implementation consistent with the information reported in section 2 and 3 of the PIR (Max 400 words) (This section will be uploaded to the GEF portal)</t>
  </si>
  <si>
    <t>Implementation of Exit Strategy</t>
  </si>
  <si>
    <t xml:space="preserve">Has the project developed an Exit Strategy? If yes, please describe the progress to implement it.
</t>
  </si>
  <si>
    <t xml:space="preserve">How is the project enhancing institutional capacities to foster country ownership for more durable / sustained results?
</t>
  </si>
  <si>
    <t>5. Environmental and Social Safeguards (ESS): risks from the project</t>
  </si>
  <si>
    <t>Initial ESS Risk Classification (at CEO Endorsement/Approval Stage)</t>
  </si>
  <si>
    <t>High</t>
  </si>
  <si>
    <t>New environmental and social risks.</t>
  </si>
  <si>
    <t>Progress made towards implementing the Enivronmental and Social Management Plan (ESMP) (only for Moderate and High Risk Projects)</t>
  </si>
  <si>
    <t>Grievance Redress Mechanism (GRM)</t>
  </si>
  <si>
    <t>6. Risks to the Project</t>
  </si>
  <si>
    <t>The following table summarizes risks identified in the Project Document and reflects also any new risks identified during the project implementation.</t>
  </si>
  <si>
    <t>Type of risk</t>
  </si>
  <si>
    <t>Risk rating11</t>
  </si>
  <si>
    <t>Identified in the ProDoc Y/N</t>
  </si>
  <si>
    <t>Description of Risk</t>
  </si>
  <si>
    <t>Mitigation measure implemented</t>
  </si>
  <si>
    <t>Project overall risk rating (Low, Moderate, Substantial or High):</t>
  </si>
  <si>
    <t>FY2025 rating</t>
  </si>
  <si>
    <t>FY2026 rating</t>
  </si>
  <si>
    <t>Comments/reason for the rating for FY2026 and any changes (positive or negative) in the rating since the previous reporting period</t>
  </si>
  <si>
    <t>Moderate</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</si>
  <si>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</si>
  <si>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</si>
  <si>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 xml:space="preserve">If the project had an MTR or a supervision mission in 2025, please report on how the recommendations were implemented during this fiscal year as indicated in the Management Response or in the supervision mission report. </t>
  </si>
  <si>
    <t>MTR or supervision mission recommendations</t>
  </si>
  <si>
    <t>Measures implemented during this Fiscal Year</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</si>
  <si>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</si>
  <si>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</si>
  <si>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Category of change </t>
  </si>
  <si>
    <t xml:space="preserve">Provide a description of the change </t>
  </si>
  <si>
    <t>Indicate the timing of the change</t>
  </si>
  <si>
    <t>Approved by</t>
  </si>
  <si>
    <t>Results framework</t>
  </si>
  <si>
    <t>Components and cost</t>
  </si>
  <si>
    <t xml:space="preserve">Institutional and implementation arrangements </t>
  </si>
  <si>
    <t>Financial management</t>
  </si>
  <si>
    <t>Implementation schedule</t>
  </si>
  <si>
    <t>Executing Entity</t>
  </si>
  <si>
    <t>Executing Entity Category</t>
  </si>
  <si>
    <t>Minor project objective change</t>
  </si>
  <si>
    <t>Safeguards</t>
  </si>
  <si>
    <t>Risk analysis</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</si>
  <si>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</si>
  <si>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</si>
  <si>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</si>
  <si>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</si>
  <si>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</si>
  <si>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</si>
  <si>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</si>
  <si>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Profile</t>
  </si>
  <si>
    <t xml:space="preserve">Stakeholder name </t>
  </si>
  <si>
    <t>Type of partnership</t>
  </si>
  <si>
    <t xml:space="preserve">Progress, results &amp; Challenges on Stakeholder's Engagement </t>
  </si>
  <si>
    <t>Government Institutions</t>
  </si>
  <si>
    <t>Isparta Fruit Research Institute</t>
  </si>
  <si>
    <t>Undertakes IPM trials in apple orchards in Türkiye</t>
  </si>
  <si>
    <t>Tajik Committee of Environmental Protection</t>
  </si>
  <si>
    <t>Governmental counterpart for activities in Tajikistan</t>
  </si>
  <si>
    <t>Turkish MoAF</t>
  </si>
  <si>
    <t>Governmental counterpart for activities in Türkiye</t>
  </si>
  <si>
    <t>NGOs</t>
  </si>
  <si>
    <t>NGO Peshsaf (Tajikistan)</t>
  </si>
  <si>
    <t>Main partner for work on mini-landfills and pesticide risk communication</t>
  </si>
  <si>
    <t>Center "Cooperation for Sustainable Development” (Kazakhstan)</t>
  </si>
  <si>
    <t>Main partner for awareness raising work on risks by obsolete pesticides and mitigation measures</t>
  </si>
  <si>
    <t>Private Sector entities</t>
  </si>
  <si>
    <t>Holcim Azerbaijan</t>
  </si>
  <si>
    <t>Potential national disposal solution</t>
  </si>
  <si>
    <t>Veolia Field Services</t>
  </si>
  <si>
    <t>Akademi Cevre</t>
  </si>
  <si>
    <t>Others</t>
  </si>
  <si>
    <t>Kyrgyz Army, Chemical Forces</t>
  </si>
  <si>
    <t>Kazakhstan MoE</t>
  </si>
  <si>
    <t>Governmental counterpart for activities in Kazakhstan</t>
  </si>
  <si>
    <t>Azerbaijan MENR, MoA and AFSA</t>
  </si>
  <si>
    <t>Governmental counterparts for activities in Azerbaijan</t>
  </si>
  <si>
    <t>Kyrgyzstan ministries</t>
  </si>
  <si>
    <t>Governmental counterparts for activities in Kyrgyzstan</t>
  </si>
  <si>
    <t>Main partner for regional awareness raising work on risks by obsolete pesticides and mitigation measures</t>
  </si>
  <si>
    <t>Public Association “Human Health Institute”</t>
  </si>
  <si>
    <t>SP for inventory of obsolete pesticides</t>
  </si>
  <si>
    <t>Association of legal entities "Association Ecoforum of Kazakhstan"</t>
  </si>
  <si>
    <t>Public Foundation “Karaganda Regional Environmental Museum”</t>
  </si>
  <si>
    <t>Institute of Quarantine and Plant Protection</t>
  </si>
  <si>
    <t>Kazakh Research Institute promoting IPM</t>
  </si>
  <si>
    <t>Institute of Biology and Biotechnology of Plants</t>
  </si>
  <si>
    <t>Republican State Enterprise with Right for Economic Management
"Institute of Plant Biology and Biotechnology" undertake soil phyto-bio remediation.</t>
  </si>
  <si>
    <t>Scientific analytical center</t>
  </si>
  <si>
    <t>Kazakh laboratory providing analysis of various pesticide samples</t>
  </si>
  <si>
    <t>Agriman</t>
  </si>
  <si>
    <t>Azerbaijani laboratory providing analysis of various pesticide samples</t>
  </si>
  <si>
    <t>PAN UK</t>
  </si>
  <si>
    <t>Provides assessments of farmer-level pesticide exposure</t>
  </si>
  <si>
    <t>Biocidal Occupational and Environmental Health Association
(Biyosidal Is ve Cevre Sagligi Dernegi)</t>
  </si>
  <si>
    <t>Group of medical doctors providing targeted training on diagnosis and treatment of pesticide poisoning</t>
  </si>
  <si>
    <t>10. Gender Mainstreaming</t>
  </si>
  <si>
    <t>Information on Progress on Gender-responsive measures as documented at CEO Endorsement/Approval in the gender action plan or equivalent (when applicable) during this reporting period. (This section will be uploaded to the GEF Portal)</t>
  </si>
  <si>
    <t>Category</t>
  </si>
  <si>
    <t>Yes/No</t>
  </si>
  <si>
    <t xml:space="preserve">Briefly describe progress and results achieved during this reporting period. </t>
  </si>
  <si>
    <t>a. Closing gender gaps in access to and control overal natural resources</t>
  </si>
  <si>
    <t>b. Improving women's participation and decision making</t>
  </si>
  <si>
    <t>c. generating socio-economic benefits or services for women</t>
  </si>
  <si>
    <t>Any other good practices on gender</t>
  </si>
  <si>
    <t>11. Knowledge and Learning Activities</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</si>
  <si>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</si>
  <si>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</si>
  <si>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If YES, what is the implementation progress? 
In your answer, please describe how the project is fostering knowledge sharing and learning among stakeholders at national and sub-national level.</t>
  </si>
  <si>
    <t xml:space="preserve"> If NO, how does the project identify, collect and document good practices? </t>
  </si>
  <si>
    <t xml:space="preserve">Please list good practices, including key-technical and/or institutional innovations, from the project thus far. </t>
  </si>
  <si>
    <t>Communication strategy:
Does the project have a communication strategy?</t>
  </si>
  <si>
    <t xml:space="preserve"> Please provide a brief overview of the communications successes and challenges this fiscal year.</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</si>
  <si>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</si>
  <si>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Please provide links to related website, social media account</t>
  </si>
  <si>
    <t xml:space="preserve">Please provide a list of publications, leaflets, video materials, newsletters, or other communications assets publised on the web, if any. </t>
  </si>
  <si>
    <t>Please indicate the Communication and/or knowledge management focal point's name and contact detais.</t>
  </si>
  <si>
    <t xml:space="preserve">12. Indigenous Peoples and Local Communites Involvement </t>
  </si>
  <si>
    <t>Are Indigenous Peoples and local communities involved in the project (as per the approved Project Document)? If yes, please briefly explain.</t>
  </si>
  <si>
    <t>If applicable, please describe the process and current status of on-going/completed, legitimate consultations to obtain Free, Prior and Informed Consent (FPIC) with the indigenous communities. 
N/A
Do indigenous peoples and/or local communities have an active partcipation in the project activities? If yes, briefly describe how.</t>
  </si>
  <si>
    <t>13. Co-Financing Table</t>
  </si>
  <si>
    <t>Sources of Co-financing</t>
  </si>
  <si>
    <t>Name of Co-financer</t>
  </si>
  <si>
    <t>Type of Co-financing</t>
  </si>
  <si>
    <t>Amount Confirmed at CEO endorsement/approval (in USD)</t>
  </si>
  <si>
    <t>Actual Amount Materialized at 30 June 2026 (in USD)</t>
  </si>
  <si>
    <t>Recipient Country Government</t>
  </si>
  <si>
    <t>Azerbaijan MoA**</t>
  </si>
  <si>
    <t xml:space="preserve">Other </t>
  </si>
  <si>
    <t>In-kind</t>
  </si>
  <si>
    <t>Azerbaijan MoE**</t>
  </si>
  <si>
    <t>Kazakhstan MoA</t>
  </si>
  <si>
    <t>no pledge</t>
  </si>
  <si>
    <t>Kyrgyzstan MoA*</t>
  </si>
  <si>
    <t>Kyrgyzstan SAEPF*</t>
  </si>
  <si>
    <t>Tajikistan MoA</t>
  </si>
  <si>
    <t>Tajikistan CEP</t>
  </si>
  <si>
    <t>MoA Türkiye</t>
  </si>
  <si>
    <t>GEF Agency</t>
  </si>
  <si>
    <t>FAO FTPP, FTFP</t>
  </si>
  <si>
    <t>FAO TCP</t>
  </si>
  <si>
    <t>FAO Locust</t>
  </si>
  <si>
    <t>FAO Regular</t>
  </si>
  <si>
    <t>FAO 040</t>
  </si>
  <si>
    <t>FAO STDF</t>
  </si>
  <si>
    <t>Tajikistan EC</t>
  </si>
  <si>
    <t>Tajikistan JICA</t>
  </si>
  <si>
    <t>Tajikistan UNECE</t>
  </si>
  <si>
    <t>Tajikistan UNEP</t>
  </si>
  <si>
    <t>World Bank</t>
  </si>
  <si>
    <t>Total</t>
  </si>
  <si>
    <t xml:space="preserve">Please explain any significant changes in project co-financing since CEO Endorsement/Approval, or differences between the pledged and materialized co-financing amounts. </t>
  </si>
  <si>
    <t>GEF CoFinancing Guidelines 2018</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</si>
  <si>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</si>
  <si>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</si>
  <si>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 xml:space="preserve">Are there any changes in the geographic coverage of the project activities since the last PIR report? </t>
  </si>
  <si>
    <t>Location Name</t>
  </si>
  <si>
    <t>Latitude</t>
  </si>
  <si>
    <t>Longitude</t>
  </si>
  <si>
    <t>Geo Name ID</t>
  </si>
  <si>
    <t>Location &amp; Activity Description*</t>
  </si>
  <si>
    <t>30/06/2026</t>
  </si>
  <si>
    <t>19/12/2025</t>
  </si>
  <si>
    <t>Nabil Gangi</t>
  </si>
  <si>
    <t>Nabil.Gangi@fao.org</t>
  </si>
  <si>
    <t>Artur Shamilov, Regional Agricultural Officer, FAO REU</t>
  </si>
  <si>
    <t>artur.shamilov@fao.org</t>
  </si>
  <si>
    <t>15-Oct-2019, Khoshgadam Alasgarova, Azerbaijan
2022-2024: EcoForum, EcoMuseum, Human Health Institute, Kazakhstan
National Team Leaders</t>
  </si>
  <si>
    <r>
      <t>Output 3.2: IPM trials</t>
    </r>
    <r>
      <rPr>
        <sz val="10"/>
        <color rgb="FF000000"/>
        <rFont val="Calibri"/>
        <family val="2"/>
      </rPr>
      <t xml:space="preserve">
AZE:
* An IPM baseline assessment was undertaken, IPM practices introduced in 2022 in vegetable growing, technical guidelines developed. Harvest yield were evaluated in trial fields and showed to be highest in IPM fields.
* Work showed that basic concepts of IPM need to be strengthened. Hence, a national IPM workshop was held in February 2024 to define gaps, followed by the development of a Capacity Enhancement Plan for relevant stakeholders and of an IPM NAP. In parallel, IPM trials 2024 and 2025 were held on three fields for sunflower, tomato and apple in the Ganja and Samukh regions. Trainings for local facilitators on the implementation of Integrated Pest Management (IPM) activities were held in June 2024 in Azerbaijan. The sessions took place at different locations: at the Sunflower IPM demo plot in Samukh rayon (11 June 2024), at the Tomato/Cucumber IPM demo plot of the Agrarian State University in Ganja (14 June 2024), and at the Apple IPM demo plot of the Agrarian State University in Ganja (18 June 2024). A final report was developed summarising the results and conclusions of the two-season trial. In parallel to the IPM trials a series of trainings in 6 rayons with 1’500 farmers, including 30 % women and youth, about proper pesticide application and triple rinsing of pesticide containers was implemented.
* At the request of the Agrarian Service Agency (MoA), to enlarge the toolbox of available IPM methods, an assessment of the biological laboratory for research and production of biological control agents in Baku was undertaken in February 2024. The current human capacity and infrastructure to produce two new biological agents (Bracon Hebetor, Chrysopa carnea) was evaluated. In a next step, a partnership with a similar laboratory in Kazakhstan (the former Soviet Centre of Excellence with 65 years of experience in biological plant control and also SP for the KAZ IPM trials) was established. An exchange visit and training session took place 10-11 February 2025 (total 14 participants; 5 women; 9 men) to share skills necessary for the establishment of mobile laboratories for the diagnosis and identification of harmful organisms in agricultural fields, develop capacity for the production and application of biological plant protection agents, to promote IPM techniques, and to foster cross-border cooperation for pest management, especially for invasive species. Additionally, a list of equipment upgrades for a bio-lab was developed and tendered. The equipment is delivered in summer 2026.
*To promote an understanding among the younger generation on the risks of pesticide use and available alternatives, Organic School Garden work was implemented at four schools in summer 2023. In addition, an extra school curriculum programme on organic school garden was developed and incorporated into the formal education programme.
* To promote sustainable agricultural practices and reduce reliance on chemical pesticides, a National Action Plan for alternatives to pesticides and for development of sustainable agriculture was developed and submitted to ASA’s respective Department. Following the completion of the NAP, ASA requested further technical support to develop a complementary national IPM Programme, which was provided.
KAZ:
* IPM field trials started in 2023 in Almaty oblast in cabbage, tomato and apple and were extended into a second season in 2024. Trials included the use of different biological and chemical protection tools like Malesa traps for insect monitoring, light traps, hanging of pheromone traps and rods, and implementation of a weather station for disease forecast. Results showed a reduction of pesticide use up to70 % in apple. Proper preparation and planting of seedlings including the use of bio-stimulants in the soil reduces pesticide use by 25 % in tomato and 40 % in cabbage. Also a yield increase was seen, with +95 % for cabbage and + 70 % for tomato. This approach, combined with the selective use of low-toxicity chemical pesticides only when necessary and the incorporation of biological control methods, underscores a shift towards more sustainable pest management practices. Furthermore, optimizing conditions for plant growth through careful planning of planting and fertilization also contributes to better pest/disease control.
* Various trainings on IPM and better spraying practices were organised for farmers and students associated to the IPM trials:
-- Field Days for the "Demonstration of IPM in apple, tomato and cabbage trials" were conducted on 5-6 September 2023 in Almaty oblast, Enbekshikazakh region, with 25 participants attending (9 women, 16 men). Three related IPM guides on apple, tomato and cabbage  with practical field recommendations were developed.
-- A “Discussion of pesticide life cycle management” took place in the frame of a national workshop in Astana on 28 November 2023. The audience was predominantly male, with many being managers of their organisations. In total, 33 participants attended (14 women, 19 men).
-- An "Online Meeting to Discuss Pesticide Container Disposal and Safe Alternatives to Highly Hazardous Pesticides" was conducted on 26 January 2024, with 175 people participating in total (52 women, 123 men).
-- An IPM Field Day was held in the frame of the Regional Project Steering Committee on 17 April 2024 with participation of international participants from Azerbaijan, Kyrgyzstan, Tajikistan, Türkiye. In total, 52 participants attended (25 women, 27 men).
-- A Training for Farmers on the reduction of pesticide use and related risks as well as on triple rinsing of empty pesticide containers was conducted on 27-28 May 2024 in Almaty (50 % women participation). Also, a session to discuss gender aspects was included. Five more similar trainings were held 1-19 July 2024 in various villages across Kazakhstan. Total 154 participants (75 women, 79 men). The participants could see that triple rinsing significantly reduces the level of residual contamination in containers. Laboratory studies analysing triple rinsed plastic from the trainings showed that consecutive triple rinsing indeed removes the majority of pesticide residues, after which containers can be safely punctured and transferred to collection systems, reducing risks to human health and the environment.
-- To scale up farmer level knowledge on IPM, two IPM trainings were held in April and June 2025 in Baiseit village (45 men, 2 women). The trainings aimed at 1) Improving pesticide selection and application, ensuring that farmers can distinguish between pesticides that align with IPM principles and those that disrupt ecological balance or pose environmental risks, 2) Enhancing weather-based decision-making by building farmers' ability to assess weather conditions and their impact on pest and disease management, 3) Developing effective monitoring and sampling techniques by showing farmers on how to use pheromone traps and other methods to accurately assess pest and disease pressure in real time, 4) Understanding economic damage thresholds, thus promoting smarter pest control decisions based on economic damage assessments and reducing unnecessary pesticide use while improving worker safety and cost efficiency, and 5) Strengthening farmer networks and communication, encouraging information sharing and collaboration through farmer groups, including digital platforms such as WhatsApp, to exchange knowledge and best practices.
* A National Action Plan for promotion of alternatives to HHPs was developed in 2023 and cleared in 2024. A national validation workshop was held 30/31 January 2025, combined with a visit to the 2023-2024 IPM trial fields in Baiseit village.
KGZ:
* IPM trials were undertaken in the period 2020-2022 (three seasons) in five key crops (corn, potato, sugar beet, wheat, kidney beans) on an area of 1.5 ha in the village of Studencheskoye (Sokuluk district) near Bishkek. The trials compared Organic agriculture, Integrated pest management, and Traditional agriculture. 78 students from the Kyrgyz National Agrarian University (KNAU) participated in the field trials and learned IPM work on-the-job. The economic analysis of the comparison trials showed that traditional practices and IPM generated very comparable yields and profits, but IPM with less negative impacts due to reduced pesticide use. Together with the field trials, KNAU also developed an IPM training curriculum for five crops (in Kyrgyz).
* Fertiliser trials showed a differentiated picture: Largest yield of beans and corn was obtained with one and a half norm of potassium and the use of 150 mg of organic fertilizer. For potatoes, highest yield was received with a double norm of potassium together with 200 mg of organic fertilizer.
* A national concept on promotion of rational use and reduction of pesticides and mineral fertilizers as well as promotion of alternatives to pesticides was drafted (National IPM Action Plan). The document resulted from a series of five working group meetings followed by two public round-tables. The feedback received was integrated into the final draft of the National IPM Action Plan. The plan was submitted in 2022 to the government for comment and consideration.
* To scale up IPM use nationally and thus contribute to pesticide use reduction, the approaches developed during the prior IPM trials with the Kyrgyz National Agrarian University were replicated with private companies. Using the results from the 2020-2022 trials in Sokuluk district (see above), IPM approaches were promoted in 2025 among 3 private companies growing tomato (60 ha), apple (6 ha) and corn (10 ha). Results of IPM tests confirmed economic and agro-ecological feasibility of implementing IPM. Despite the increase of some cost positions (e.g. monitoring, manual labour, bio-preparations), the overall economic result is positive. Switching to IPM is especially beneficial in the context of intensified production and stable demand for environmentally friendly products. This activity was supported by university students, who had opportunity to participate on farm internships and visits.
* As a further element to improve agricultural practices and reduce pesticide use, a LoA was concluded in 2023 to strengthen knowledge and capacities of agronomists on 1) reducing pesticides use by proper application as well as on 2) pest surveillance to enhance evidence-based decision-making processes on plant protection based on Integrated Pest Management. The trainings covered Control measures for pests, diseases and weeds; Integrated plant protection; Preparation, application and storage of pesticides; Monitoring of pests, diseases and weeds; External plant quarantine; and Internal Plant Quarantine. A total of 32 days of trainings were provided from May-November 2023 to 560 agricultural experts in seven Oblasts.
* The trainings continued in the first half of 2025 with specialists from district departments of agricultural development and local government bodies as well as 107 regional employees of DCPPQ. The trainees were formed into 45 groups across the country (8-10 agronomists in each group, a total of 400 agronomists), which were then trained during the entire growing season from March 2025 to July 2025 on advanced agricultural practices on pest and disease monitoring, spraying, integrated pest management, and improved pesticide management (storage and disposal).
TJK:
* A potato seed bank based on IPM principles was developed in Tajikistan in 2020-2021. Average potato yield per hectare is 25 % higher in IPM fields and selected potatoes are more resistant to potato late blight disease. In 2022, from the potato seeds bank established in 2021, 100 tonnes of potato seeds “Red Scarlet” (R-2) could be distributed for planting in season 2022.
* IPM trials in tomato, potato and apricot were undertaken in agricultural seasons 2023 and 2024. Across both demonstration sites, the introduction of the IPM packages reduced pesticide use, improved pest suppression, boosted yields, and substantially increased farmers' net income, demonstrating clear agronomic, environmental, and economic benefits. The evaluation of field data in 2025 showed that the IPM package for potato significantly reduced Colorado potato beetle (CPB) infestation, with lower damage levels (15–20 % in IPM varieties) compared to 30–55 % in farmers’ conventional fields. IPM varieties Red Scarlet (25 t/ha) and Tajikistan (23.75 t/ha) outyielded the farmer variety Picasso (21.25 t/ha). The IPM approach reduced pesticide applications from 6 spraying rounds to only 2, while maintaining effective pest suppression. As a result, profitability increased substantially, reaching 69.6 % (Red Scarlet) and 61.1 % (Tajikistan) compared with 40.1 % under farmer conventional practice. The tomato IPM package effectively reduced infestation from major pests, especially Helicoverpa armigera and Tuta absoluta, which caused up to 50–75 % leaf and fruit damage in farmer practice fields. In the IPM plots, resistant hybrids and biological control kept pest pressure lower, requiring only 2 insecticide applications, compared with 11 total spraying rounds used by farmers. Tomato yields were markedly higher in IPM plots: Zamira F1 produced 145.8 t/ha and Wolverine F1 137.5 t/ha, compared to 129.2 t/ha in farmer practice. Profitability under IPM increased dramatically to 199.7 % (Zamira F1) and 184.4% (Wolverine F1) compared to 81.6% in farmer plots.
* Tajikistan developed and approved its Integrated Pest Management Programme (IPMP) 2025–2030, supported by a detailed multi‑year national action plan. A formal Working Group was established on 9 August 2024, and the draft IPMP was reviewed through a multi‑stakeholder roundtable on 20 November 2024, before being officially endorsed by SEPPAC on 21 November 2024. The LoA also delivered a fully structured Detailed Activity Plan (DAP) outlining institutional, technical, research, monitoring, and farmer‑support measures required for national IPM implementation, which is now formally endorsed and ready for rollout.
* Two illustrated manuals (brochures) on “Tomato pests in Tajikistan and methods of their control” and “Potato pests in Tajikistan and methods of their control” were developed in Tajik for distribution to key project beneficiaries (2 x 500=1000 copies).
* Trainings were conducted in 2023-2024 in Khatlon, Sughd and Rasht regions on “Integrated Pest Management (IPM) against apricot pests and diseases” (94 participants), “Integrated Pest Management (IPM) against potato pests and diseases” (187 participants), and “Integrated Pest Management (IPM) against tomato pests and diseases” (207 participants).
* Eight Farmer Field Days were held in 2023-2024 on “Integrated Pest Management (IPM) against apricot, tomato and potato pests and diseases” (total 346 participants).
* Two trial plots for IPM in tomato and potato were established in 2023 and 2024.
TUR:
* Five seasons of IPM trials on codling moth control were undertaken in apple orchards (2020-2024), complemented in 2022-2024 by a holistic approach balancing control of the five most important apple pests and diseases with minimum pesticide use. By 2024, many local farmers had adopted the technique themselves and were covering costs themselves. On average, pesticide use against codling moth could be reduced by 70 %, in the orchards of two champion farmers no codling moth adults could be detected, despite that the two farmers were not using any control methods besides pheromone dispensers. Economic analysis showed that the costs for the IPM and conventional approach are comparable, however, less labour is involved in the IPM approach; products can be obtained with no residue risks; and pheromone dispensers do not build a harmful legacy for the future by damaging the environment or building up pesticide resistance. The final report summarising the results from the coddling moth trials 2020-2024 and the comprehensive control of five apple pests has been developed.
* Work in more detail is described in the following:
</t>
    </r>
    <r>
      <rPr>
        <b/>
        <sz val="10"/>
        <color rgb="FF000000"/>
        <rFont val="Calibri"/>
        <family val="2"/>
        <charset val="1"/>
      </rPr>
      <t>-- In the first year, trials were conducted in the Isparta Fruit Research Institute’s orchards to compare IPM, conventional and organic productions based on residue analysis and damage inspections. A five-day online training of trainers was held for 110 extension specialists to discuss IPM methods for controlling the main plant pests and diseases in Ankara. A ‘Manual for Trainers on Integrated Pest Management in Apple Production’ was developed and 35 extension specialists were trained on IPM. 8 leaflets were prepared and printed on different subjects like IPM basics, IPM in codling moth, IPM in apple scab and organic production, empty container management and so on. 200 fruit producers participated in an outdoor training/visit programme and two large meetings were conducted to inform 66 local producers about the results of the trials.
-- In the second year (2021), the trials were expanded to 70 ha of apple orchards tended by 30 beneficiary farmers in Isparta, They were supported by season-long trainings. Another 80 local producers were informed on IPM in apple production. In June 2021, a training of trainers on increasing marketability of low-input apple product was held in Isparta for 40 representatives of local stakeholders.
-- The third season (2022) involved 46 new beneficiary apple producers with almost 90 ha of apple orchards. 90 000 pheromone dispensers were distributed. In addition, 300 delta-type pheromone traps were distributed for monitoring codling moth populations. Continuous trainings on IPM and regular monitoring visits to the orchards were implemented. 120 local producers were trained during field days on IPM and results and experience were shared to further promote IPM. Besides this, a second training of trainers and a farmers’ training on how to enhance marketability for low-input apple production were conducted in order to increase competitiveness. The 2022 data confirmed the prior year results that with the use of pheromone traps the use of pesticides could be reduced on average by more than 70 %, with some farmers not applying pesticides at all.
-- Trainings were continued in 2023, this time involving also apple producers from a wider neighbouring region. Field visits were organised throughout the 2023 apple producing season for at least 60 farmers, apple producers, extension service providers and media from other regions where apple production is intensive, namely Denizli (Çivril), Konya (Karaman) and Antalya (Elmalı) provinces. The visits were to introduce and promote the results of IPM apple production and related environmental and economic benefits. In addition, field visits were organised for local 20 beneficiary farmers. A new leaflet on Apple Scab Disease Control was prepared and printed (500 copies) for the meetings. In total over the years, more than 500 growers had been trained.
-- A meeting with beneficiary farmers on 14 June 2023 showed that they are actively up-taking the IPM practices and paying for the pheromone dispensers themselves, not the least because they are aware of the health risks related to pesticide use; but also because pheromone dispensers can be hung by women farmers, unlike pesticide spraying, which is done mainly by men, and pheromone dispensers work efficiently also in high trees, where it is difficult to apply pesticides.
-- Trials with pheromone dispensers were continued in 2024, albeit on a reduced level as many local farmers had adopted the technique themselves by now. 60 farmers from Gelendost, Senirkent, and Uluborlu and 30 local farmers from Eğirdir region passed training. Studies in the orchards of two champion farmers did not show any codling moth adults, despite that the two farmers were not using any control methods besides pheromone dispensers.
* Evaluation of the pheromone dispensers showed that pesticide use against codling moth could be reduced on average by 70 % (with some farmers using no pesticides at all). Economic analysis shows that costs for the IPM and conventional approach are comparable; less labour is involved in the IPM approach; products can be obtained with no residue risks; and pheromone dispensers do not build a harmful legacy for the future by damaging the environment or building up pesticide resistance.
* The evaluation of the 2020-2022 data showed that the reduced use of pesticides for codling moth control, however, led to an increase of other apple pests. In response, the SP developed and tested in 2023 a holistic approach balancing control of the five most important apple pests and diseases with minimum pesticide use and other control measures. The tests included further application of 1’200 pheromone sticks to disrupt mating of codling moth as well as the use of biological control agents (Chilocorus bipustulatus and Phytoseiulus persimilis) to control San Jose Scale (Quadraspidiotus perniciosus) and two-spotted spider mite (Tetranychus urticae) and European red mite (Panonychus ulmi, added in 2024). Chilocorus bipustulatus was reared in the SP facilities and released into apple orchards. Phytoseiulus persimilis (750,000 insects) were purchased from a commercial company. For apple scab, disease rates were determined by observing the symptoms resulting from the first infections in this period, and necessary control practices using a 2,000 l-atomiser were implemented taking into account the meteorological conditions and the phenology of the trees.
* Due to the very dry weather in 2023, apple scab infections remained at a low level. Nevertheless, initial results showed that the use of alternative control methods could reduce pesticide use by 22-40 % compared to regional conventional production.
* Apple scab trials in 2024 included three plots with different alternative control methods, one plot with conventional fungicide application, and two control plots. Trial results will become available in spring 2025. To control T. urticae and P. ulmi, after passing control thresholds in August 2024 Amblyseius californicus was released. One week after release of these predatory mites, no pest individuals were found anymore. Beneficial insects to control both Two-spotted spider mite (Tetranychus urticae) and European red mite (Panonychus urticae) released at the same time. No need to use pesticides at all.
* Trainings were held in 2021 and 2022 for direct marketing of low-input agricultural products to generate additional benefits for farmers for using healthy production practices.
* In order to share and raise awareness among producers on the results and to promote IPM in the region, closing events were organized in 2021, 2022 and 2023. Representatives from different stakeholder groups such as apple producers, Isparta Provincial Directorate, Egirdir District Directorate, and the Fruit Research Institute of the Ministry of Agriculture and Forestry actively participated in the events. A video showing the work with pheromone dispensers in the Isparta apple orchards was developed in 2021 (https://youtu.be/HbfSq6OZ7UA). In addition, during the third Project Steering Committee meeting, project countries representatives visited the IPM trials for knowledge exchange (https://youtube.com/shorts/5S4Y0AcVe-c?si=Dk6sZDRfESUSpBCb).</t>
    </r>
  </si>
  <si>
    <r>
      <rPr>
        <b/>
        <sz val="10"/>
        <color rgb="FF000000"/>
        <rFont val="Calibri"/>
        <family val="2"/>
      </rPr>
      <t>Output 3.1: Pest and disease monitoring</t>
    </r>
    <r>
      <rPr>
        <sz val="10"/>
        <color rgb="FF000000"/>
        <rFont val="Calibri"/>
        <family val="2"/>
      </rPr>
      <t xml:space="preserve">
* AZE, KGZ, TJK: Baseline assessments of existing pest surveillance systems undertaken. All countries show a need to strengthen pest surveillance.
* A Technical webinar on Pest Surveillance for Sustainable Agriculture was held on 25 February 2021 (116 participants).
* A study of the impact of climate change on 20 crop pests in the countries of the FAO REU region was published in 2021:  https://www.fao.org/documents/card/en/c/cb5954en. The report provides important input to understand how agricultural systems must be adapted to climate change without resorting to increased pesticide use.
* TJK: In December 2025, a three-day training was held on management of dryland beetles (Rhizotrogus fortis Reitter) in pastures and rain-fed arable lands. It included 21 plant protection specialists from the State Entity for Plant Protection and Agricultural Chemicals (SEPPAC) and provided the essential skills for effective pest monitoring and management. Through the intensive programme, participants gained theoretical and practical knowledge in survey design, accurate pest identification, and the use of advanced digital tools for data collection and mapping. This initiative strengthens Tajikistan’s ability to manage agricultural threats with precision, thereby supporting more resilient food systems and protecting rural livelihoods.
In a related activity, tablets and computers were provided to move the Tajik pest monitoring system from a paper-based to an electronic system.</t>
    </r>
  </si>
  <si>
    <r>
      <rPr>
        <b/>
        <sz val="10"/>
        <color rgb="FF000000"/>
        <rFont val="Aptos Narrow"/>
        <family val="2"/>
        <scheme val="minor"/>
      </rPr>
      <t>Output 4.1: Project monitoring</t>
    </r>
    <r>
      <rPr>
        <sz val="10"/>
        <color rgb="FF000000"/>
        <rFont val="Calibri"/>
        <family val="2"/>
      </rPr>
      <t xml:space="preserve">
* Seven PIRs and eight PPRs submitted.
* Finance and activity tracking tools in place.
* Project internal M&amp;E system developed and in place.
* Mid-term evaluation finalised, related management response submitted (1H/2022).
* Terminal evaluation started in summer 2025. Evaluation team visited selected sites in all five countries, held interviews and reviewed project publications and other materials. The Terminal Evaluation Report will be published in summer 2026.
Output 4.2: Lessons learnt shared
* Six PSCMs and one country briefing held. Trainings on safeguarding and the gender dimension of pesticide use were provided in the frame of the 2nd PSCM. During the 3rd PSCM, participants were introduced to the Turkish pesticide registration system and the related QR-code system to track pesticide containers. An overview was given on Türkiye’s IPM work and the project’s IPM trial orchards could be visited, including testimonials from beneficiary farmers. Also, two facilities producing beneficiary pests were visited. The 4th PSCM provided an opportunity to organise conferences on digitalisation in agriculture and its benefits for reducing pesticide use; on remediation methods for pesticide contaminated soils (bio-/phyto-remediation and other nature-based solutions); and to hold a national workshop on Management and Disposal of Obsolete Pesticides in Kazakhstan. A virtual 5th PSCM was held 12 December 2024. The meeting presented, discussed and endorsed the final work plan and budget until project end. Implementation progress was then presented to the countries at a virtual briefing on 10 July 2025. The meeting also endorsed a final operational extension of the project until April 2026, in order to allow enough time for the Terminal Evaluation. The final PSCM was held on 19 December 2025 in Istanbul and provided a summary of all project achievements and results. The project exit strategy was discussed. The prior day, a workshop was held on health and environmental impacts of pesticides and the importance of trainings for medical staff on pesticide poisoning diagnosis and treatment and of establishing national Poison Centres.
* FAO work on IPM and results of the apple orchards IPM field trials were presented 17-20 November 2022 at the 6th Biocidal conference in Antalya, Türkiye.
*  In the frame of World Soil Day on 6 December 2022, a webinar on HHP and contaminated soil management brought together 59 participants from 4 continents. The World Soil Day on 19 December 2024 provided an opportunity to inform on key project results on national obsolete pesticides inventory, soil remediation tests, IPM trials, and pesticide exposure assessment (PAN UK).
*  In the frame of the 14th HCH1 &amp; Pesticide Forum, a special session was organised on 22 February 2023 dedicated to the special challenges in the Central Asia region on contaminated soil and on solutions promoted by the project to introduce better life-cycle management. The Forum was also a good venue to exchange and receive latest information on best options to safely manage various types of hazardous agricultural wastes.
* In the frame of 16th Joint FAO/WHO Meeting on Pesticide Management (JMPM) on 6 November 2023, a presentation was delivered to explain pesticide management activities carried out by FAO REU including in the frame of this project.  Information was submitted regarding the progress of FAO pesticide management since the 16th JMPM in October 2024 to be shared at the 17th JMPM.
* Project website operating since September 2021. Besides project materials and information, various news pieces as well as project publications are available (see project website, https://www.fao.org/in-action/pesticides-central-asia/news/news/en).
* Ten FAO guidelines and publications were translated into various project languages; leaflets on pesticide life-cycle management, risks by obsolete pesticides in Tajikistan, and on collection of empty pesticide packaging in the frame of a pilot project in Silifke (Türkiye) published; report on climate change impacts on crop pests published; books for children on pesticide risks and alternatives to pesticides published (in English, Turkish, Azerbaijani); the FAO Activity Book on plant health was translated into Azerbaijani and Turkish; two information videos about IPM practices in Türkiye developed and published on YouTube; one video about Jangi  safeguarding in Azerbaijan is online in YouTube; a regional video covering the various elements of pesticide lifecycle management including obsolete pesticide management, pesticide risks, regional issue and FAO’s interventions to address them is in development; four webinars held. (see project website.)
* Various technical reports developed: regional risk reduction and disposal strategy for obsolete stocks; four legal baseline assessments; five national assessments of CMS and APW baseline; regional strategy for container management; assessment of disposal options for Azerbaijan and Kazakhstan;DE/DRE calculation of Azerbaijan performance test; gender, socio-economic and health dimensions of pesticide use and management; regional study on impact of climate change on pest; three assessments of national pest surveillance systems; draft regional IPM strategy; IPM National Actions Plans for AZE, KAZ, KGZ and TJK; farmers level pesticide exposure assessment; training materials on pesticide poisoning diagnosis and treatment; HHP assessment in all five countries; identification of alternatives to the use of alpha-cypermethrin and thiacloprid (both HHPs); Azerbaijan and Tajikistan National Profiles for the Rotterdam Convention, Stockholm NAP for Azerbaijan as well as economic justification for the planned EPR legislation.
* A project leaflet (in English, Russian and Kazakh) and Yearbooks 2021, 2022, 2023 as well as the Project Final Publication describing progress under the project in each country were published. The Yearbooks target national stakeholders and a wider audience.
Various news pieces published (see project website, https://www.fao.org/in-action/pesticides-central-asia/news/news/en).
A regional video covering the various elements of pesticide lifecycle management including obsolete pesticide management, pesticide risks, regional issue and FAO’s interventions to address them was published on YouTube Shorts in mid-February 2025 (Pesticide Management in Central Asia: https://youtu.be/0glGHvG_a7I). This video was also mentioned and linked in the GEF Newsletter dating 31 May 2025. A project end video was published on 15 December 2025 ( https://youtu.be/TQvshG7AeGI ). A regional IPM video and three thematic short videos on youth and children (next generation), farmers (changing lives), soil remediation video for Village Number 1 in Tajikistan on cleaning up obsolete pesticides were finalised along with  Country Specific Achievements videos for Azerbaijan, Kazakhstan, Kyrgyzstan, Tajikistan and Türkiye. A project end publication entitled ‘From stockpiles to sustainability: Seven years of transforming pesticide management in Central Asia and Türkiye’ was published in December 2025. The report synthesizes the project's major accomplishments, critical insights, and strategic guidance gained over seven years of regional collaboration. Furthermore, an Integrated Pest Management (IPM) booklet is currently being developed to document regional activities and the project's on‑the‑ground achievements. This resource will showcase the practical guidance provided by the project throughout its implementation to reduce pesticide use and phase out of Highly Hazardous Pesticides (HHPs).</t>
    </r>
  </si>
  <si>
    <r>
      <rPr>
        <b/>
        <sz val="10"/>
        <color rgb="FF000000"/>
        <rFont val="Aptos Narrow"/>
        <family val="2"/>
        <scheme val="minor"/>
      </rPr>
      <t>Output 3.3: IPM promotion</t>
    </r>
    <r>
      <rPr>
        <sz val="10"/>
        <color rgb="FF000000"/>
        <rFont val="Aptos Narrow"/>
        <family val="2"/>
        <scheme val="minor"/>
      </rPr>
      <t xml:space="preserve">
* A synthesis of the data of the various IPM trials was developed by April 2026.
* Guidance for producers to reduce pesticide use for annual and perineal crops was developed, which includes suggestions on farm management, agroecological practices as well as suggestions on specific requirements for each crop and for disease and pest management. The Guidebook has been prepared in both Turkish and English and is about to be published.
* A meeting with beneficiary farmers in Türkiye on 14 June 2023 showed that they are actively up-taking the IPM practices and paying for the pheromone dispensers themselves, not the least because they are aware of the health risks related to pesticide use; but also because pheromone dispensers can be hung by female farmers, unlike pesticide spraying, which is done mainly by men; and pheromone dispensers work efficiently also in high trees, where it is difficult to apply pesticides. A video on this meeting was prepared and is available in YouTube https://youtube.com/shorts/5S4Y0AcVe-c?si=Dk6sZDRfESUSpBCb.  In 2023, all 46 farmers participating in the 2022 trials continued to use pheromone traps, and they estimated that another 100-150 fellow farmers had switched to the new practices after seeing the trial results of the last years.
* A report on the “Status of pest resistance to pesticides and its management with IPM strategies in Apple orchards in Türkiye” was drafted.
* The article"The Effect of Mating Disruption Pheromone Dispensers on the Control of the Codling Moth [Cydia pomonella L.] (Lep.: Tortricidae) in Lake District Apple Orchards" was published in Fruit Science Journal in 2023 to discuss the first two years results within the IPM implementations in Türkiye. The article can be accessed here.
* A regional IPM workshop was organised in Budapest 21-22 May 2025. Project outcomes from IPM trials in all five countries were presented and discussed. The team emphasized region-specific achievements and shared technical insights on improved pest surveillance, farmer engagement, and lessons from IPM implementation in the five project countries between 2020–2025. Experiences from national programs were shared, including roll-out strategies, institutional uptake of IPM practices, reports on latest development and technologies to reduce pesticide use and spraying losses, and integration of local knowledge into IPM protocols. The interaction between participants strengthened technical dialogue and identified priority areas for sustained capacity-building. A field trip to a demonstration site outside Budapest allowed participants to observe practical IPM methods in use, including trap cropping, beneficial insect release, and low-impact pesticide trials. Participants were involved in engaged and detailed discussions with the farmer and his staff. Follow-up discussions were facilitated linking field observations with national implementation challenges and best practices. Several countries expressed interest in adapting similar demonstration activities at the local level post-project.</t>
    </r>
  </si>
  <si>
    <r>
      <rPr>
        <b/>
        <sz val="10"/>
        <color theme="1"/>
        <rFont val="Aptos Narrow"/>
        <family val="2"/>
      </rPr>
      <t>Output 1.1: National inventories</t>
    </r>
    <r>
      <rPr>
        <sz val="10"/>
        <color theme="1"/>
        <rFont val="Aptos Narrow"/>
        <family val="2"/>
      </rPr>
      <t xml:space="preserve">
* AZE: Inventory of 19 sites was done in 2019. All sites must be considered contaminated. At seven sites, a total of 350 metric tonnes (MT) of OP identified, additional buried amount of 100 MT suspected at one site. In addition, 10’000+ MT of obsolete pesticides (mostly POPs) centralised at Jangi storage facility and at least 25’000 MT of contaminated soil needing treatment. Azerbaijan requested in April 2023 an additional inventory in its new areas, however, due to lack of demining of the potential sites the request has been canceled;
* KAZ: In view that only fragmented data existed on obsolete pesticides in Kazakhstan, it was decided to implement a full national inventory. In a first step, archival data were researched and eight inventory trainings conducted for representatives of government agencies, local executive bodies, and NGOs) across all regions of Kazakhstan (129 participants, 86 women, 43 men). Three Oblasts were inventoried in 2022, followed by all remaining Oblasts in 2023. Based on the initial screening of historical data, a total of 964 sites across 15 Oblasts were visited in 2022-2023. The inventory identified 168 sites with obsolete pesticides containing  a total of 1 261 m³ of mixed pesticides without packaging, at least 146 728 m3 of contaminated soil, about 81 metric tonnes of solid and 404 litres of liquid obsolete pesticides as well as about 1 500 empty pesticide containers needing management. In addition, six burial sites across four Oblasts have been identified. The amount of wastes buried there will be known only after undertaking site-specific investigations. It must be assumed that the figures above are lower estimates. It is likely that more sites will be identified in future or that existing sites contain larger quantities of materials (e.g., buried pesticides) than estimated during the inventories. An inventory report has been developed which provides the inventory data, identifies the highest risk sites, which should be prioritised for remediation, and provides recommendations for an effective national approach to manage in a safe manner Kazakhstan’s obsolete pesticide legacy. All data have been introduced into a GIS system installed at and managed by the MoE. Based on the inventory work, MoE established a Working Group on POPs management, which includes other ministries and institutions.
* KGZ: A national inventory of 62 sites was done in 2021. At 26 sites, approximately 5’000 MT of OP found (90 % buried at three landfills, rest scattered across various sites). Many of the former store sites are ownerless, in poor condition, posing a potential hazard to human health and the environment;
* TJK: Project inventoried obsolete pesticides at 55 sites in Sukhd Oblast, the last non-inventoried region, and reconciled data from various prior inventories to generate a first national inventory. Data show that main challenge in Tajikistan is not obsolete pesticides in stores but the large volumes of contaminated soil around the 200 mini-landfills across the country. However, there is currently no understanding of the size of the challenge to remediate these 200 sites (contaminants, concentrations, total volume of contaminated materials). Hence, 20 Rapid Environmental Assessments (REAs) were undertaken in October-November 2023 to contribute to a national mini-landfill inventory. Samples taken were send to an analytical lab, based on which the site risk characterisations were done in February 2024.
* TUR: OP inventoried at 16 stores across the country. The stocks have been pre-centralised at 11 stores for their safeguarding and disposal in 2024 (→ see Output 1.3).
* AZE, KAZ, KGZ, TJK: Training and technical support was provided for better information management of obsolete pesticides by using a Geographical Information System (GIS). The trainings conveyed fundamental methods for data management, digitalisation and spatial analysis of national inventory data on obsolete pesticides using GIS tools and methods. In total, 86 country representatives participated in the trainings. Based on the training, digitalisation of the KAZ inventory data was done. The key role of GIS technologies in obsolete pesticide management was presented for further awareness raising in the conference on digitalisation in agriculture (attached to the April 2024 PSCM in Almaty) and on the World Soil Day (19 December 2024 in Astana).
</t>
    </r>
  </si>
  <si>
    <t>N/A as project is closed</t>
  </si>
  <si>
    <t>No new achievements in final project period.</t>
  </si>
  <si>
    <t>* AZE: The performance test has been undertaken 13-27 April 2026. The test was successful, reaching a DDT destruction level (DE and DRE) between 99.9999980 % and 99.9999988 %, which is about 80 times higher than the DRE of 99.9999 % required by the Basel Convention.
* AZE: Electronic Waste Management Information System (WMIS) delivered to ASA in October 2025. Equipment for safe handling of wastes at Jangi storage facility procured in 2Q/2026.
* KAZ: As treatment of hazardous wastes is to happen in a legally regulated space, legislation is needed to allow co-processing as a technology for hazardous waste treatment. A legislation draft based on best practices for co-processing wastes was developed.</t>
  </si>
  <si>
    <t>* KAZ: From 30 March – 6 April 2026, an obsolete pesticides store in the village of Nekrasovka, Denisov District, Kostanay Region, was safeguarded. In total, 6,916.8 kg of obsolete pesticides and contaminated materials were repacked into UN-certified packaging in line with best international practice for hazardous chemicals management. The work took place in presence of an experienced FAO supervisor. An Act of Completion of Works was signed, thus handing the waste back to MoE, which intends to move it away and dispose of it until end 2026.
* KGZ: From 20-27 April 2026, the remaining 9 drums with liquid obsolete pesticides remaining from the 2025 safeguarding campaign have been repackaged and the materials transferred to Ministry of Defense. And in Batken, 16 953 kg of obsolete pesticides with soils have been repackaged and the materials transferred to the Kulundu local self-government.</t>
  </si>
  <si>
    <t>* KGZ: A CMS pilot project was launched in Sokoluk district in 2025 by pesticide sales companies to quantify the volume of containers generated in the district annually, investigate potential disposal options within the country, and define options for collection schemes and delivery points. A workshop was held on October 2025 to present the pilot results and discuss replication on a national level based on a draft CMS model developed on the pilot results. Recommendations to implement a CMS has been submitted to the Government for further action.</t>
  </si>
  <si>
    <t>* KAZ: Various pieces of legislation were drafted for the further consideration by the government. First, a draft national standard on co‑processing of hazardous waste in cement kilns was developed. This will allow the use of Alternative Fuels and Raw Materials in cement kilns, including obsolete pesticides. Upon request by the MoE, a further two legislation drafts were developed to address several unregulated areas related to hazardous and legacy waste. One regulation draft addresses “Operation of Landfills and Temporary Waste Storage Sites in Rural Settlements”, while the other deals with “ Historical Pollution Management”.</t>
  </si>
  <si>
    <t>* TJK: In December 2025, a three-day training was held on management of dryland beetles (Rhizotrogus fortis Reitter) in pastures and rain-fed arable lands. It included 21 plant protection specialists from the State Entity for Plant Protection and Agricultural Chemicals (SEPPAC) and provided the essential skills for effective pest monitoring and management. Through the intensive programme, participants gained theoretical and practical knowledge in survey design, accurate pest identification, and the use of advanced digital tools for data collection and mapping. This initiative strengthens Tajikistan’s ability to manage agricultural threats with precision, thereby supporting more resilient food systems and protecting rural livelihoods.
In a related activity, tablets and computers were provided to move the Tajik pest monitoring system from a paper-based to an electronic system.</t>
  </si>
  <si>
    <t>* KGZ: The trainings continued in 2025 with specialists from district departments of agricultural development and local government bodies as well as 107 regional employees of DCPPQ. The trainees were formed into 45 groups across the country (8-10 agronomists in each group, a total of 400 agronomists), which were then trained during the entire growing season from March 2025 to July 2025 on advanced agricultural practices on pest and disease monitoring, spraying, integrated pest management, and improved pesticide management (storage and disposal).
* KGZ: To scale up IPM use nationally and thus contribute to pesticide use reduction, the approaches developed during the prior IPM trials with the Kyrgyz National Agrarian University were replicated with private companies. Using the results from the 2020-2022 trials in Sokuluk district (see above), IPM approaches were promoted in 2025 among 3 private companies growing tomato (60 ha), apple (6 ha) and corn (10 ha). Results of IPM tests confirmed economic and agro-ecological feasibility of implementing IPM. Despite the increase of some cost positions (e.g. monitoring, manual labour, bio-preparations), the overall economic result is positive. Switching to IPM is especially beneficial in the context of intensified production and stable demand for environmentally friendly products. This activity was supported by university students, who had opportunity to participate on farm internships and visits.</t>
  </si>
  <si>
    <t>* A synthesis of the data of the various IPM trials was developed by April 2026.</t>
  </si>
  <si>
    <t>* The final PSCM was held on 19 December 2025 in Istanbul and provided a summary of all project achievements and results. The project exit strategy was discussed. The prior day, a workshop was held on health and environmental impacts of pesticides and the importance of trainings for medical staff on pesticide poisoning diagnosis and treatment and of establishing national Poison Centres.
* A project end video was published on 15 December 2025 ( https://youtu.be/TQvshG7AeGI ). A regional IPM video and three thematic short videos on youth and children (next generation), farmers (changing lives), soil remediation video for Village Number 1 in Tajikistan on cleaning up obsolete pesticides were finalised along with Country Specific Achievements videos for Azerbaijan, Kazakhstan, Kyrgyzstan, Tajikistan and Türkiye. A project end publication entitled ‘From stockpiles to sustainability: Seven years of transforming pesticide management in Central Asia and Türkiye’ was published in December 2025. The report synthesizes the project's major accomplishments, critical insights, and strategic guidance gained over seven years of regional collaboration. Furthermore, an Integrated Pest Management (IPM) booklet is currently being finalised to document regional activities and the project's on‑the‑ground achievements. This resource will showcase the practical guidance provided by the project throughout its implementation to reduce pesticide use and phase out of Highly Hazardous Pesticides (HHPs).</t>
  </si>
  <si>
    <t xml:space="preserve">Component 1: Safe Disposal and Risk Reduction
The key achievement at project end was the successful POPs disposal performance test in Azerbaijan. The test reached a DDT destruction level (DE and DRE) between 99.9999980 % and 99.9999988 %, which is about 80 times higher than the DRE of 99.9999 % required by the Basel Convention. The project also managed to build up capacity on POPs waste management based on country-specific needs: Disposal and landfill management for Azerbaijan, national inventory and contaminated site assessment for Kazakhstan, inventory, safeguarding and piloting of a CMS in Kyrgyzstan, safeguarding of mini-landfills in Tajikistan. The project also demonstrated that bio- and phyto-remediation of POPs and heavy metal-contaminated soils is an effective and at the same time cost-effective method. 
Component 2: Regulatory and Institutional Strengthening
The project was able to strengthen various elements of pesticide life-cycle management. Key achievements were the establishment of an electronic pesticide registration system in Kyrgyzstan and the elaboration of the model of a similar system for Tajikistan. Also, with support by the project, both Tajikistan and Azerbaijan ratified the Rotterdam Convention. Farmer-level pesticide exposure assessment in KAZ, KGZ and TJK gave a better understanding of the issues to address in the field in this and future projects. A training on diagnosis and treatment of pesticide poisoning was developed and implemented. Finally, establishment of a post-sales inspection system for pesticide spraying equipment has been facilitated in Türkiye. The system will be rolled out by MoAF country-wide based on experience gained with the test system. 
Component 3: Integrated Pest Management (IPM) and Alternatives to Hazardous Pesticides
Promoting IPM practices remained a core element as it is key to provide alternatives to pesticide use. Experience gained over the project and all five project countries was shared at a regional meeting in Budapest in May 2025. All results showed the validity of IPM to reduce pesticide use by 20-100 %.
Component 4: Knowledge Sharing and High-Level Commitment
Project learnings were shared through workshops, trainings, development of information materials, guidelines and videos. Each PSCM was used as an opportunity for participants to visit some project field site and learn first hand on possible solutions to improve agricultural and waste management practices. </t>
  </si>
  <si>
    <t xml:space="preserve">Strategy developed and presented at December 2025 final PSCM to project countries. </t>
  </si>
  <si>
    <t xml:space="preserve">IPM: NAPs were developed for four countries, giving them long-term guidance along which to develop IPM.
Disposal: The successful performance test will be used by Azerbaijan to dispose of its POPs legacy as part of a new state programme. 
Pesticide registration: Kyrgyzstan has gained a new understanding of the role of pesticide registration during the development of the electronic pesticide registration system. It has created a core team which will continue the work. 
Contaminated site clean-up: Tajikistan has learned through the Village #1 mini-landfill clean-up how to manage such activities according to best international practices. Further work will be supported by the related GEF/UNEP project. </t>
  </si>
  <si>
    <t>None</t>
  </si>
  <si>
    <t>Political</t>
  </si>
  <si>
    <t>Project agreement with FAO will not be signed in different countries in a timely manner and season-sensitive activities such as inventory field work and cropping systems are unavoidably delayed to Year 2</t>
  </si>
  <si>
    <t>FAO followed up regularly in the project initiation phase to ensure that countries join in a timely manner. All countries have joined the project and are actively participating.</t>
  </si>
  <si>
    <t>Safety &amp; Security</t>
  </si>
  <si>
    <t>Lack of disposal options in the Central Asia Region means that safeguarded stocks will not be able to be finally disposed</t>
  </si>
  <si>
    <t>Re. 1) Export options were repeatedly investigated, with negative result.
Re. 2) In AZE, a national disposal option has been identified. Government has requested project to undertake a performance test to show that the Garadagh cement kiln provides environmentally sound POPs pesticide disposal in compliance with the standards set forth by the Basel Convention Technical Guidelines.
A potential national disposal option has been identified in Kazakhstan, however, key obstacle for continuing work is the absence of regulations on using co-processing for the disposal of wastes.
Kyrgyzstan and Tajikistan have declined further work on developing national disposal solutions due to a lack of capacity to deal with and regulate such systems. They favour temporary safe storage of hazardous wastes instead.</t>
  </si>
  <si>
    <t>Political instability in project countries</t>
  </si>
  <si>
    <t xml:space="preserve">To reduce risks of work stalled due to a paralysed government, work should also be carried out through universities and other actors independent from government. IPM trials are done mainly in collaboration with research and academic institutions.
Safeguarding and disposal work is done through experienced Service Providers.
CMS work aims at involving crop protection industry as a process driver.
</t>
  </si>
  <si>
    <t>Legal &amp; Regulatory</t>
  </si>
  <si>
    <t>Contradiction between national and international legislation/ standards; and between ministries</t>
  </si>
  <si>
    <t>Operational &amp; Logistical</t>
  </si>
  <si>
    <t>Lack of technical capacity (personnel and equipment) in project countries, including staff mobility</t>
  </si>
  <si>
    <t>Social</t>
  </si>
  <si>
    <t>Objections and non-cooperation with disposal activities by governments and civil society in project and transit countries.</t>
  </si>
  <si>
    <t>Economic</t>
  </si>
  <si>
    <t>Insufficient funds for safeguarding of major contaminated sites, the disposal of POPs and other project activities.</t>
  </si>
  <si>
    <t>Accidents and exposure during safeguarding, transport and handling of wastes and empty containers.</t>
  </si>
  <si>
    <t xml:space="preserve">Only experienced waste management companies adhering to best international practices and with a proven track record are eligible to participate in safeguarding/disposal tenders. These companies are to provide trainings to national teams before start of work to lower risks, ensure adequate supervision during work, but also build up national capacity and experience. Work is supervised by FAO international consultants and FAO national representatives.
Work on contaminated site remediation is supervised by an IC with 30 years of field experience.
</t>
  </si>
  <si>
    <t>Lack of awareness about OP problems among populations and decision makers.</t>
  </si>
  <si>
    <t xml:space="preserve">Awareness raising activities are to be undertaken in parallel to IPM resp. safeguarding work. 
Information campaigns are held in all project countries.
</t>
  </si>
  <si>
    <t>Environmental</t>
  </si>
  <si>
    <t>Climate risks such as heavy winters and hot summers, crop calendars disruption or increase of pest invasions.</t>
  </si>
  <si>
    <t xml:space="preserve">Seeds and cultivation methods adapted to the climate zone must be selected.
Study on impact of Climate Change on pests and diseases published, which provides directions on mitigation options.
</t>
  </si>
  <si>
    <t>Low existing use and uptake of alternative technologies by producers.</t>
  </si>
  <si>
    <t xml:space="preserve">Change agents like NGOs or farmer associations are involved to ensure sustainability and to multiply uptake. Advantages of alternative technologies are documented and information shared. Farmers involved in apple orchard trials in Isparta, Türkiye, have expressed their will to take up the newly introduced IPM methods.
</t>
  </si>
  <si>
    <t>Slow down or inability of implementing some activities due to Covid-19</t>
  </si>
  <si>
    <t xml:space="preserve">Covid-19 restrictions have been lifted in all project countries.
</t>
  </si>
  <si>
    <t>Recommendation 1: The MTR recommends a no-cost extension of the project until at least December 2024, in order to make it possible for the project team and the executing partners to achieve the project outputs and outcomes and capitalize on all the preparatory work done so far. For Kazakhstan, it is necessary to have additional discussions between the government counterparts and FAO on short notice as in this country all activities still need to be implemented (accelerating/intensifying activities, running activities in parallel, preparation of a follow-up project).</t>
  </si>
  <si>
    <t>Recommendation 2: FAO to ensure that communication, coordination and regular flow of information with (and between) national stakeholders of the project become more structured, and the functioning of the PSC is strengthened.</t>
  </si>
  <si>
    <t xml:space="preserve">Final PSC meeting was held in December 2025 and was used to provide countries with a comprehensive overview of all the work implemented over the six project years as well as an exit strategy with work to be continued by the countries. </t>
  </si>
  <si>
    <t>Recommendation 3: FAO to ensure that methodical/strategic communication and awareness raising/outreach strategies are prepared (that considers increasing rural women’s (and children's) access to knowledge and participation in project activities) and implemented.</t>
  </si>
  <si>
    <t>The majority of project events are accompanied by work with media. Surveys, trainings and related information materials take up gender considerations where possible. Also, information materials on pesticide risks and IPM where developed and translated into national languages so that they are accessible also to farmers in rural areas.</t>
  </si>
  <si>
    <t>Recommendation 4: FAO to ensure that (exit) strategies (including elements on what will happen after project end) and national action plans will be agreed with the government counterparts, to ensure sustainability and upscaling of project results.</t>
  </si>
  <si>
    <t>Exit strategy was developed and presented during the Final PSCM in December 2025 to the countries.</t>
  </si>
  <si>
    <t>Recommendation 5: FAO to keep ensuring that all activities are in-line with relevant national and international rules and regulations. For this reason, conduct due diligence prior to major activities of the project (safeguarding, transport, temporary storage and disposal).</t>
  </si>
  <si>
    <t>All activities are done in line with national regulations (e.g. asking for specific permits or developing an EIA for an activity) and the standards set forth by the BRS Conventions, the UNECE ADR and other international standards as appropriate.</t>
  </si>
  <si>
    <t>Recommendation 6: Align the separate national inventory studies in the region and put all data into a common database in a systematic manner (as the project will not be able to resolve all issues and a well-organized database may be useful in future projects in the region). Ensure agreement of the relevant ministries with the inventories conducted.</t>
  </si>
  <si>
    <t>Improvement of data management at government level is supported by various activities (GIS introduction and training for managing inventory data, development of electronic pesticide registration systems).</t>
  </si>
  <si>
    <t>Recommendation 7: FAO to focus on the disposal of 900 tonnes of obsolete pesticides. If this target cannot be achieved, the project should secure safeguarding of obsolete pesticides (of larger amounts than 900 tonnes) in UN-approved packaging, temporary storage in a licensed facility, and obtaining a letter of intent for completion of disposal from the government authority.</t>
  </si>
  <si>
    <t>The goal of disposing 900 MT of OP could not be achieved. However, the project successfully finalised testing of a co-processing disposal option in Azerbaijan, thus opening the door to the disposal of 10 000 MT of OP in Azerbaijan and providing a technical example for the other Central Asia countries. 
In TUR, smaller stocks were disposed and the government is working on reducing the amount of expired pesticides. Stocks were also safeguarded in KAZ and KGZ In TJK, a mini-landfill was remediated (over 5 000 MT of OP and contaminated materials removed) and central storage capacity increased (six soil cells and a store building built). This all reduces risks to the local population and the environment.</t>
  </si>
  <si>
    <t>Recommendation 8: Considering the POPs disposal limitations in the region and the huge number of buried pesticides (leading to large volumes of contaminated soil) in all project countries except Turkey, it is recommended that the project focuses more on upscaling of the bioremediation trials, potentially through promoting commercialization of these technologies in project countries.</t>
  </si>
  <si>
    <t>Phyto- and bio-remediation trials in pesticide contaminated soils (both POPs and heavy metals) achieved 85–99 % reduction of contamination levels. Results and recommendations on the best use of bio-/phyto-remediation have been developed and are currently developed into a FAO resource document.</t>
  </si>
  <si>
    <t>Recommendation 9: Ensure life-cycle management of pesticides containers and Agricultural Plastic Waste in demonstration projects rather than just collecting pesticide containers, and consider applying innovative circular solutions such as demonstrating pest-control services with “product as a service approach”.</t>
  </si>
  <si>
    <t xml:space="preserve">A CMS pilot was successfully tested by pesticide sales companies in KGZ. The pilot results were sent to the government for replication on a national level.
TUR has developed with support by the project a CMS based on its existing container tracking system. </t>
  </si>
  <si>
    <t>Recommendation 10: Ensure that recommendations provided by the MTR gender consultant are implemented to increase gender mainstreaming in the project, including (additional) specific field studies on gender, identifying gender-disaggregated indicators, increasing awareness of the decision-makers on gender concerns, preparing a gender action plan, and regularly consulting a gender expert in the project.</t>
  </si>
  <si>
    <t>A regional report has been developed on gender and pesticide use in all project countries except KAZ. As a next step, a Farmers’ pesticide exposure assessment generated gender disaggregated data on which to build further efforts and inform the national system.</t>
  </si>
  <si>
    <t>Project has been extended until June 2026</t>
  </si>
  <si>
    <t>Approved by the GEF Operational Focal Points (OFPs) through email consultations.</t>
  </si>
  <si>
    <t xml:space="preserve">Development of a model for a Tajik electronic pesticide registration system could be finalised. Further work will be done by CEP beyond project lifetime. </t>
  </si>
  <si>
    <t xml:space="preserve">Tested successfully the procured spraying equipment inspection system and will role it out across the country as part of its state programme. </t>
  </si>
  <si>
    <t xml:space="preserve">CSD will continue to operate ToxicNet in the four Central Asia countries beyond project lifetime. </t>
  </si>
  <si>
    <t>Supported successful co-processing performance test and informed government that it is ready to co-process the 10 000 MT of POPs pesticides from Jangi storage facility.</t>
  </si>
  <si>
    <t>Were involved in the April 2026 safeguarding at Saray military base and in Batken.</t>
  </si>
  <si>
    <t>Supervised safeguarding of obsolete pesticides at Nekrasovka.</t>
  </si>
  <si>
    <t>Followed closely the proceedings of the performance test and provided temporary permit for the test.</t>
  </si>
  <si>
    <t xml:space="preserve">Intensively participated in the development and deployment of the new electronic pesticide registration system. </t>
  </si>
  <si>
    <t xml:space="preserve">Safeguarded obsolete pesticides at Nekrasovka. </t>
  </si>
  <si>
    <t xml:space="preserve">Provided synthesis report on the results of the bio- and phyto-remediation trials. </t>
  </si>
  <si>
    <t>The project does not have a dedicated knowledge management strategy, but has published a large number of various information materials, guidelines and videos, summarising good practices implemented by the project (e.g. IPM, safeguarding, site remediation, etc.). Materials are available on the project website. Technical reports are shared with counterpart governments. GEF has requested the project to document in detail all steps undertaken to assess, test and permit co-processing for POPs-disposal.</t>
  </si>
  <si>
    <t xml:space="preserve">Development of a series of youtube short and resource documents for keeping the learnings of the project available for future use. </t>
  </si>
  <si>
    <t>See various youtube short on project website</t>
  </si>
  <si>
    <t>Project website: https://www.fao.org/in-action/pesticides-central-asia/en</t>
  </si>
  <si>
    <t>Ms. Birim Mor, birim.mor@fao.org</t>
  </si>
  <si>
    <t>Holcim Garadagh cement plant, Sahil settlement, Azerbaijan</t>
  </si>
  <si>
    <t>Nekrasovka, Denisov district, Kostanay oblast</t>
  </si>
  <si>
    <t>Bulak-Bashy, Batken, Kyrgyzstan</t>
  </si>
  <si>
    <t>Safeugarding of obsolete pesticides April 2026</t>
  </si>
  <si>
    <t>2026 safeguarding site</t>
  </si>
  <si>
    <t>The project achieved several strategic results, which will be of importance beyond the project lifetime: a successful performance test in AZE, an electronic pesticide registration system in KGZ, and the uptake of IPM practices in all countries.</t>
  </si>
  <si>
    <t>The project was successfully completed, with an overall delivery rate of 99.92% (at the time of reporting), demonstrating the effective utilization of the available resources and strong implementation performance throughout the project period. As reflected in this final PIR, the project delivered its planned activities and key outputs successfully, while establishing important results and systems that are expected to continue providing benefits beyond project closure.</t>
  </si>
  <si>
    <t>The project’s annual progress and work plans were shared with the GEF Operational Focal Points in all participating countries through Project Steering Committee meetings, workshops, conferences, and regular meetings with regional and national project teams. Feedback received from these stakeholders has been positive.</t>
  </si>
  <si>
    <t>The project encountered challenges like legislative barriers, institutional constraints and lack of expertise and materials in the countries. In certain cases, the lack of a designated responsible entity for obsolete pesticide management hindered progress. Despite these hurdles and with persistent efforts, substantial advancements were made in safeguarding pesticides, improving regulatory frameworks, and promoting sustainable pest management practices.</t>
  </si>
  <si>
    <t xml:space="preserve">The project substantially achieved its development objective of reducing risks from obsolete pesticide stocks and strengthening life-cycle pesticide management. The most significant technical result is the successful performance test at the Holcim Garadagh cement kiln in Azerbaijan (April 2026), which demonstrated a Basel Convention-compliant destruction route for POPs pesticides at a destruction efficiency roughly 80 times the required threshold - opening a viable national disposal pathway for Azerbaijan's stockpile of approximately 10,000 MT and drawing the interest of other countries in the region for this disposal option. Outcomes 2 and 3 were substantially achieved: legal and regulatory frameworks were strengthened in four countries, including legislation now in force in Kazakhstan and two Rotterdam Convention ratifications, and IPM trials in all five countries demonstrated pesticide-use reductions of 25-70% with farmer uptake reaching some 20 times the original target.
 </t>
  </si>
  <si>
    <t xml:space="preserve">The project was successfully completed, with an overall delivery rate of 99.92% (at the time of reporting), demonstrating the effective utilization of the available resources and strong implementation performance throughout the project period. As reflected in this final PIR, the project delivered its planned activities and key outputs successfully, while establishing important results and systems that are expected to continue providing benefits beyond project closure. </t>
  </si>
  <si>
    <r>
      <rPr>
        <b/>
        <sz val="10"/>
        <color theme="1"/>
        <rFont val="Aptos Narrow"/>
        <family val="2"/>
        <scheme val="minor"/>
      </rPr>
      <t>Output 1.6: Risk communication</t>
    </r>
    <r>
      <rPr>
        <sz val="10"/>
        <color theme="1"/>
        <rFont val="Aptos Narrow"/>
        <family val="2"/>
        <scheme val="minor"/>
      </rPr>
      <t xml:space="preserve">
* KAZ: The pesticide risk communication network “ToxicNet” was initially established in Kazakhstan in 2023 as a national initiative and subsequently expanded into a regional platform. At the national level, the network engaged 91 members (45 individuals and 46 organisations from government agencies, NGOs, academia and industry). During this phase, 18 bi-weekly newsletters were disseminated, five partner organisations implemented awareness campaigns, and information on obsolete pesticide risks was disseminated through a hotline, social media channels and outreach to 49 editorial offices. Two national trainings were conducted (November 2023 and April 2024), resulting in a total of 73 trained network members (female participation: 73 %), complemented by a national webinar with 50 participants enabling country-wide outreach.
* Building on these achievements, ToxicNet was expanded in 2025 into a regional network covering Azerbaijan, Kazakhstan, Kyrgyzstan and Tajikistan. National coordinators were appointed in each country and a Network Charter was approved. By the end of 2025, the network comprised 151 members from government bodies, NGOs, research institutions, universities and independent experts. A regional communication strategy was developed and implemented, supported by an updated website (toxicnet.asia), active outreach via Instagram, Facebook and TikTok reaching over 5’000 people monthly, and the production of multilingual awareness materials (brochures and videos). Information materials in six languages were developed with the participation of over 120 representatives of competent authorities and practitioners. The network is a sustainable result of the project and will continue to operate after the project's completion as a regional mechanism for knowledge‑sharing and capacity development in the safe management of chemicals.
* Capacity development and stakeholder engagement were further strengthened through four youth-focused interactive events across the region (female participation ranging from 42 % to 69 %), two regional roundtables (with additional roundtables planned), and a regional online training engaging over 100 specialists. The network continues to operate as a sustainable regional platform for knowledge exchange, awareness raising and cooperation on POPs and pesticide risk management.
* TJK: Four awareness raising seminars on risks by obsolete pesticides were organised 8-11 November 2022. All four seminars together attracted about 140 participants from as various stakeholder groups as central, regional and local administrations and services, farmers, women’s organisations, NGOs, Aarhus centre, etc. A leaflet and a poster were specifically developed for the four seminars. The overall number of printed leaflets (A4) and posters (100*70cm) is 1 000 Tajik and 100 English copies, each. In addition, 200 A3 size posters (Tajik only) were printed. The materials can be accessed at:
https://www.fao.org/documents/card/en/c/cc2765en (leaflets)
https://www.fao.org/documents/card/en/c/CC2777EN (posters)
* These seminars were repeated 10-24 November 2023 in three regions of Tajikistan and in Dushanbe. In total, more than 200 persons participated in the eight seminars including 80 women.
* In parallel to the mini-landfill remediation work at Village #1 in 2025 (see 1.4 above), various information meetings were held with local communities to inform on the work and on pesticide hazards.
* KAZ, KGZ, TJK: As part of the second phase of the pesticide exposure assessment in autumn 2024 (see output 2.2 and 2.3 below), posters (100 copies) and leaflets (1’000 copies) were prepared on safety measures and pesticide exposure hazards in each country and distributed during awareness raising meetings.</t>
    </r>
  </si>
  <si>
    <r>
      <rPr>
        <b/>
        <sz val="10"/>
        <color theme="1"/>
        <rFont val="Aptos Narrow"/>
        <family val="2"/>
        <scheme val="minor"/>
      </rPr>
      <t>Output 2.1: Legal assessments</t>
    </r>
    <r>
      <rPr>
        <sz val="10"/>
        <color theme="1"/>
        <rFont val="Aptos Narrow"/>
        <family val="2"/>
        <scheme val="minor"/>
      </rPr>
      <t xml:space="preserve">
* Assessments of the legal frameworks on pesticide life-cycle management were undertaken in Azerbaijan, Kazakhstan, Kyrgyzstan, and Tajikistan. Synthesis report showing regional commonalities and shortcomings was developed.
* AZE: The Azerbaijan legal assessment report was updated in spring 2023 to include recent legislative updates. Further support was provided by developing a NAP for Azerbaijan’s implementation of the Stockholm Convention, also with a view to new POPs to be added, and by supporting the economic justification for an EPR law, which is key for empty pesticide container management;
* KGZ: The Kyrgyz legal assessment report was presented on 20 April 2023 in a workshop in Bishkek. With the support of the Department of Chemicalization, Plant Protection, and Quarantine of the Ministry of Agriculture of the Kyrgyz Republic, a draft road map for pesticide life-cycle management was developed. The road map includes an overview of all existing gaps and issues identified throughout the pesticide life-cycle in Kyrgyzstan. For each gap and issue, the road map proposes short-, medium-, and long-term solutions. An update of this prior legal assessment was then undertaken in March – May 2025. Further, national and international consultants were working on draft regulation on pesticides registration and management to support the introduction of the electronic pesticide registration system (see also output 2.2+2.3 below).
* KAZ: The Kazakhstan legal assessment was updated to include relevant legislation changes which occurred in June 2023. Legal work was initiated on drafting legal documents in relation to the safe disposal of pesticides. It identified the need to strengthen requirements for registration, labelling, data, as well as for safe rinsing, puncturing and collection of empty containers. A round table “Legislation of the Republic of Kazakhstan on Pesticide Management: Current Status and Recommendations for Improvement” was held in Astana on 24 October 2024 (women – 64 %, men – 36 %). Also, work was undertaken to develop laboratory standards for pesticides analysis (see also 1.3 above) as well as various missing pieces of legislation needed for improved waste management. Inclusion of a CMS into the EPR system was developed, including a considerations of roles and responsibilities, financing, and collection pathways as well as a road map for introduction. Based on the results of the FAO assessment of the pesticide legal framework, several amendments to the registration rules were drafted on labeling, safety information and empty container management. E.g. a mandatory provision of including a safety data sheet (SDS) for each registered pesticide was established, and on pesticide labels a requirement for triple rinsing of containers and brief instructions on the handling of rinse water and used containers is to be included. These changes were included in legislation updates, which entered into force on 13 April 2026.
* KAZ: Several pieces of legislation were drafted for the further consideration by the government. First, a draft national standard on co‑processing of hazardous waste in cement kilns was developed. This will allow the use of Alternative Fuels and Raw Materials in cement kilns, including obsolete pesticides. Upon request by the MoE, a further two legislation drafts were developed to address several unregulated areas related to hazardous and legacy waste. One regulation draft addresses “Operation of Landfills and Temporary Waste Storage Sites in Rural Settlements”, while the other deals with “ Historical Pollution Management”. (see also activity 1.2 above)
* AZE: The National Profile needed for the ratification of the Rotterdam Convention was developed in 2Q/2023 and submitted to MENR for further use. MENR requested further project support in preparation of economic and financial justification for ratification of the Convention, which was provided. Azerbaijan ratified the Rotterdam Convention on 25 November 2025.
* TJK: National Profile needed for the ratification of the Rotterdam Convention was developed in 3Q/2023. Based on this work and prior work by other donors, Tajikistan ratified the Rotterdam Convention on 1 October 2024.
* Regional: A regional meeting was co-organized with the Rotterdam Secretariat. The meeting which was held 4-6 July 2023 in Baku aimed at accelerating ratification of the Rotterdam Convention by several countries of the EECCA region, including Azerbaijan and Tajikistan.</t>
    </r>
  </si>
  <si>
    <r>
      <rPr>
        <b/>
        <sz val="10"/>
        <color rgb="FF000000"/>
        <rFont val="Aptos Narrow"/>
        <family val="2"/>
        <scheme val="minor"/>
      </rPr>
      <t>Output 2.2: Registration procedures + Output 2.3: Field data on PPE use and spraying operations</t>
    </r>
    <r>
      <rPr>
        <sz val="10"/>
        <color rgb="FF000000"/>
        <rFont val="Aptos Narrow"/>
        <family val="2"/>
        <scheme val="minor"/>
      </rPr>
      <t xml:space="preserve">
* A regional report on the gender, socio-economic and health dimensions of pesticide use and management in Central Asia and Türkiye was developed. The report includes data on current spraying practices in various agricultural sectors and countries and shows that in general women have less access to information on safe spraying practices and on PPE selection and use.
* KAZ, KGZ, TJK: An exposure assessment study based on interviews with farmers in all three countries was undertaken. The results were presented at national workshops in November 2023. In line with global levels, about 30-40 % of pesticide users suffer from exposure. The study also shows how farmers deal with empty pesticide containers in absence of a collection system. The study data allow to develop trainings and activities targeting the most affected groups.
* The exposure assessment study was repeated in a more targeted manner in late 2024. A larger number of interviews were held in the cropping systems and geographical areas which had been found in the initial study as being the highest risk areas (e.g. 750+ farmers surveyed in six regions in Kazakhstan, in Tajikistan 250 farmers in three regions). This was combined with awareness raising meetings on pesticide hazards with vulnerable groups from the same areas (see output 1.6 above), which has in Kazakhstan led to a visible drop in poisoning incidences. The study confirmed the high levels of pesticide exposure incidence found in the phase 1 study and provided more information helpful for designing future interventions like for Kazakhstan introducing a CMS to address unresolved problem of empty pesticide containers or strengthening the poisoning reporting system.
* KAZ, KGZ, TJK: During the first phase exposure assessment study (see prior bullet), governments asked for a targeted training for medical staff (doctors and nurses) on pesticide poisoning, its diagnosis and treatment. Three national trainings were held in the period between 25 November – 5 December 2024. The trainings were attended by 53 medical staff (35 female, 18 male) in KAZ, 56 (30 female, 26 male) in TJK, and 29 (22 female, 7 male) in KGZ. In meetings with the MoHs in the three countries, the establishment of national poisoning centres was discussed. Participants in all three countries emphasised that the training contents was up-to-date and practical, and asked for the training to be repeated in more detail and for a longer period of time. The final report with more country data and the training materials are currently in formatting for publication.
* KAZ: A 2023 report with results from assessments of the use of PPE and spraying systems revealed that many farmers lack sufficient knowledge on proper use of spraying devices, and often necessary components are not readily available. There is a significant knowledge gap in calculating the correct spray volume in function of specific crop ages, accurately calibrating equipment, and using label recommendations for chemical amounts, spray intervals, re-application intervals, and pre-harvest intervals. Many farmers also do not understand the dangers of pesticides to their own and their families' health, nor the importance of using appropriate PPE.
* A training was held on PPE use and correct pesticide spraying on 30 March 2023 and two reports describing PPE use, pesticide use and application training in KAZ were developed. Six trainings on IPM, sprayer calibration and triple rinsing of pesticide containers were held in the period 27 May – 18 July 2024 (154 farmers, of which 75 women) (see also 1.5 above).
* Regional: A focus activity in 2H/2023 was creating understanding on the importance of comprehensive life-cycle management (LCM) of pesticides to reduce pesticide exposure and use levels and developing for the four CA countries LCM road maps with short-, mid- and long-term priorities and targets. During a regional LCM workshop in Baku on 18-19 September 2023, country representatives were introduced to the approaches as promoted by the FAO/WHO International Code of Conduct (CoC) on Pesticide Management. In country working groups, participants then could define gaps compared to the CoC and obstacles to overcome. A first draft of national LCM road maps was developed based on workshop input and presented for further comments in national workshops in TJK (24 November 2023) and KAZ (28 November 2023). In Tajikistan, this resulted in the endorsement of the LCM road map based on the workshop inputs. In Kazakhstan, the proposals from the LCM road map served as a basis for the development of regulatory documents aimed at strengthening life-cycle management as well as for further government-led actions and their integration into national strategic planning documents.
* TJK: In 2021, a report on the State of the Pesticide Registration System in the Republic of Tajikistan was developed. The report was submitted to the Committee for Environmental Protection.
* A regional video covering the various elements of pesticide lifecycle management including obsolete pesticide management, pesticide risks, regional issue and FAO’s interventions to address them was prepared and it accessible at https://www.youtube.com/watch?v=0glGHvG_a7I. A filming mission was arranged in 2Q/2025 to take footage and interviews for a project end video, a regional IPM video and three thematic short videos on soil contamination, obsolete pesticide management and CMS. The project end video was released on 15 December 2025 and can be found at https://youtu.be/TQvshG7AeGI?si=kJavrnIJcdlVqG73 and is also available on the project website. The other videos were finalised and published in 2Q/2026.
* KGZ: The development of an electronic registration and sellers licensing system was finalised. The development process contributed to a better understanding in the MoA how to improve the registration system. The current paper-based registration list was imported into the electronic database (about 1’500 products) and completed with missing information. The exercise was also used to discuss with MoA staff the principles of registration and toxicity testing. The new electronic system was also welcomed by pesticide suppliers as it makes import application and product registration far more efficient. The new system started to operate in 2026.
* TJK: Work was supported to lay the foundations for an electronic pesticide registration system. Through a LoA, a national model for the state registration of agrochemicals and pesticides has been developed and described, covering a digital agrochemicals register, expert assessment of registration dossier, market authorisation, registration of sellers and importers, traceability of packaging throughout its life cycle, and the preparation of a methodological framework for identifying and regulating potentially hazardous chemicals. The model covers the entire pesticide life cycle: from dossiers and certificates through to sale, use, identification and tracking through a QR-code of packaging, return, rinsing and recovery/disposal.
* Registration lists of all five project countries were reviewed against the eight FAO/WHO criteria defining HHPs. In each country, active ingredients qualifying as HHPs are still in use. In a follow-on step, the initial draft of a HHP Risk Reduction Plan was developed for Tajikistan and alternatives to two Active Ingredients (alpha cypermethrin used for controlling aphids in cotton, thiacloprid used against chewing insects on apples) were identified for all project countries. In Kazakhstan the project focused on regulatory and evidence-based risk reduction by reviewing national pesticide registration practices and supporting national authorities through the provision of scientific and regulatory assessments, including translated EFSA and European Commission decisions on selected active ingredients, to inform policy dialogue and future national strategies on HHP risk reduction (imidacloprid, iprodione, oxamyl, propargite, triasulfuron and acetochlor).
* AZE/TUR: A study tour was organised in January 2023 for an Azerbaijani delegation to study the Turkish pesticide registration system and attached QR-code system to track pesticide containers from import/production to the end user. This was followed up by a second visit in September 2023 to further discuss cooperation and activities to be undertaken. 2024 has seen a regular exchange between the two countries. In December 2024, two FAO ICs visited Azerbaijan to discuss with various ministries the current Azerbaijani registration system and define gaps and develop a roadmap for further developing the current system. This was followed by an online training improving skills in pesticide registration, traceability, dossier evaluation, and market control on 4-7 February 2025 (total 50 participants; 30 women and 20 men). Based on the trainings, a report with recommendations on further development of the Azerbaijani pesticide LCM system was developed and submitted to the Azerbaijani authorities.
* TUR: Procurement of a post-sales inspection system for pesticide spraying equipment was held. The system was delivered to three pilot areas in 4Q/2025 and local trainings provided. The management software was translated into Turkish and adapted to include the spraying equipments used in Türkiye. Based on the experience with the pilot systems, MoAF foresees replication across all agricultural regions as part of its state programme.
* TUR: To improve pesticide spraying practices and reduce the overall volume of pesticides used, a training was held with six topical modules: Selection of Appropriate Spraying Machines and Tools; Good Practices Before and After Spraying; Usage of Agricultural Tools and Machines; Maintenance and Calibration of Spraying Machines and Tools; Risks and Related Safety Measures; and Selection, Use and Disposal of PPE. Following an initial ToT on 22-23 September 2025, the training has been completed by experts from in 30 provinces and will be extended in 2026 to all 81 provinces as part of the state programme. Based on participant feedback, it was decided to extend the training from 2 to 3 days to allow more time for practical training with machinery in the field.
* Twelve handbooks and guidelines related to agricultural practices relying on less amounts and less dangerous pesticides were prepared; with some developed originally by the project and some translated into Turkish, Russian, and/or Azerbaijani (for accessing the materials, visit the project website https://www.fao.org/in-action/pesticides-central-asia/resources/publications/en).</t>
    </r>
  </si>
  <si>
    <t xml:space="preserve">Project has worked a lot in building capacities, national and regional structures to ensure enahnced lifecycle management of pesticides and safeguarding against the risks of their use, stockpiling; promoting efficient techniques and infrastructure for their safe storage and potential disposal. It has encountered a lot of difficulties regarding the setting, legal framework and ability to regulate and transform the production and pesticide application/disposal systems; but it has trialed succesful applications to lay the groundwork for further uptaking and resolution of the issues that are being faced. It has identified in the end more work that needs to be done for the outreach to the farmers and consumers to boost the push towards improved safety of agricultural production and plant protection techniques; for follow-up projects. </t>
  </si>
  <si>
    <t>* KAZ + KGZ: Phyto- and bio-remediation trials in pesticide contaminated soils (both POPs and heavy metals) in both countries achieved 85–99 % reduction of contamination levels. Results and recommendations on the best use of bio-/phyto-remediation have been developed by both projects and are developed into a FAO resource document.</t>
  </si>
  <si>
    <t>* AZE, KAZ, KGZ, TJK: ToxicNet chemicals information network was expanded in 2025 into a regional network covering Azerbaijan, Kazakhstan, Kyrgyzstan and Tajikistan. National coordinators were appointed in each country and a Network Charter was approved. By the end of 2025, the network comprised 151 members from government bodies, NGOs, research institutions, universities and independent experts. A regional communication strategy was developed and implemented, supported by an updated website (toxicnet.asia), active outreach via Instagram, Facebook and TikTok reaching over 5’000 people monthly, and the production of multilingual awareness materials (brochures and videos). Information materials in six languages were developed with the participation of over 120 representatives of competent authorities and practitioners. The network is a sustainable result of the project and will continue to operate after the project's completion as a regional mechanism for knowledge‑sharing and capacity development in the safe management of chemicals.</t>
  </si>
  <si>
    <t>* A regional video covering the various elements of pesticide lifecycle management including obsolete pesticide management, pesticide risks, regional issue and FAO’s interventions to address them was prepared and it accessible at https://www.youtube.com/watch?v=0glGHvG_a7I. A filming mission was arranged in 2Q/2025 to take footage and interviews for a project end video, a regional IPM video and three thematic short videos on soil contamination, obsolete pesticide management and CMS. The project end video was released on 15 December 2025 and can be found at https://youtu.be/TQvshG7AeGI?si=kJavrnIJcdlVqG73 and is also available on the project website. The other videos were finalised and published in 2Q/2026.
* KGZ: The development of an electronic registration and sellers licensing system was finalised. The development process contributed to a better understanding in the MoA how to improve the registration system. The current paper-based registration list was imported into the electronic database (about 1’500 products) and completed with missing information. The exercise was also used to discuss with MoA staff the principles of registration and toxicity testing. The new electronic system was also welcomed by pesticide suppliers as it makes import application and product registration far more efficient. The new system started to operate in 2026.
* TJK: Work was supported to lay the foundations for an electronic pesticide registration system. Through an LoA, a national model for the state registration of agrochemicals and pesticides has been developed and described, covering a digital agrochemicals register, expert assessment of registration dossier, market authorisation, registration of sellers and importers, traceability of packaging throughout its life cycle, and the preparation of a methodological framework for identifying and regulating potentially hazardous chemicals. The model covers the entire pesticide life cycle: from dossiers and certificates through to sale, use, identification and tracking through a QR-code of packaging, return, rinsing and recovery/disposal.
* TUR: Procurement of a post-sales inspection system for pesticide spraying equipment was done. The system was delivered to three pilot areas in 4Q/2025 and local trainings provided. The management software was translated into Turkish and adapted to include the spraying equipments used in Türkiye. Based on the experience with the pilot systems, MoAF foresees replication across all agricultural regions as part of its state programme.
* TUR: To improve pesticide spraying practices and reduce the overall volume of pesticides used, a training was held with six topical modules: Selection of Appropriate Spraying Machines and Tools; Good Practices Before and After Spraying; Usage of Agricultural Tools and Machines; Maintenance and Calibration of Spraying Machines and Tools; Risks and Related Safety Measures; and Selection, Use and Disposal of PPE. Following an initial ToT on 22-23 September 2025, the training has been completed by experts from 30 provinces and will be extended in 2026 to all 81 provinces as part of the state programme. Based on participant feedback, it was decided to extend the training from 2 to 3 days to allow more time for practical training with machinery in the field.</t>
  </si>
  <si>
    <t>* Seventh PIR prepared; eighth PPR finalized.
* Finance and activity tracking tools in place.
* Project internal M&amp;E system in place.
* Terminal evaluation started in summer 2025. Evaluation team visited selected sites in all five countries, held interviews and reviewed project publications and other materials. The Terminal Evaluation Report will be published in summer 2026.</t>
  </si>
  <si>
    <t xml:space="preserve">Implementation during this final reporting period focused on closing out the project's most technically complex activities: the Azerbaijan performance test was successfully completed (13-27 April 2026) following a rescheduling necessitated by kiln operational issues in October 2025, Kyrgyzstan completed final safeguarding of its remaining obsolete pesticide stocks. Kyrgyzstan's electronic pesticide registration system was finalised and turned operative, and both Kazakhstan and Kyrgyzstan completed safeguarding of obsolete pesticides stocks. </t>
  </si>
  <si>
    <t xml:space="preserve">The final year of implementation has focused on wrapping up the remaining activities and have achieved several results that will be significant in ensuring continued impact of the project's achievements, such as the finalization of test burning in Azerbaijan, draft legislations in Kazakhstan; development of knowledge products on phyto and bio remediation as well as IPM practices; training and development of protocol for monitoring of spraying devices in Turkiye, which is mainstreamed in the Ministry's program. Overall the progress in the reporting year is quite satisfactory. </t>
  </si>
  <si>
    <t>Risks related to safeguarding, transport and disposal of obsolete pesticides were considered “High” at time of endorsement of project.
Risks during safeguarding of 210 MT of POPs pesticides at Jangi landfill (Azerbaijan) were mitigated by using an experienced international contractor which developed an HSE plan reviewed by FAO and submitted to AZE government. Safeguarding staff has been trained by the international contractor. FAO had an international consultant overseeing safeguarding work independently.
Risks during safeguarding of 10 MT of obsolete pesticides in Türkiye were mitigated by using an experienced, licensed national waste contractor who developed an HSE plan reviewed by FAO. Contractor used its own, experienced staff for safeguarding. FAO had an experienced international consultant overseeing safeguarding work independently.
Risks during safeguarding of 90 MT of obsolete pesticides in Osh region (Kyrgyzstan) were mitigated by using staff of the Army’s Chemical Forces. Along with their military training, they were trained on the specifics of pesticide repackaging by an experienced international consultant provided by the project, and the consultat was also overseeing the safeguarding work.
For the Azerbaijan co-processing performance test, a performance test protocol was developed by an IC with 15 years of relevant experience. The test was implemented in close coordination with an experienced emission monitoring contractor, the cement company, the regulator and FAO supervisors.
Work for contaminated soil and landfill management was done in line with relevant Stockholm and Basel Convention Guidelines. Procurement list and SOPs were reviewed by FAO. Work was supervised by an experienced international consultant.</t>
  </si>
  <si>
    <t>No grievances were received.
Ad-hoc Grievance Redress Mechanism (GRM) is:
Review Level: National Team Leaders and FAO Representations in countries: Azerbaijan, Kazakhstan, Kyrgyzstan, Tajikistan, Türkiye
Next level: FAO SEC Office, FAO-SEC@fao.org
Higher level: Mr. Viorel Gutu, Assistant Director-General. Regional Representative for Europe and Central Asia, viorel.gutu@fao.org
Office of the Inspector General (OIG): By confidential hotline: fao.ethicspoint.com
By e-mail: Investigations-hotline@fao.org or inspector-general-office@fao.org
By regular mail: Office of the Inspector General Food and Agriculture Organization of the United Nations Viale delle Terme di Caracalla, 00153 Rome, Italy</t>
  </si>
  <si>
    <t>FAO legal assessment defined gaps in existing legislation and made suggestions for harmonisation with international standards. Certain topics are hardly covered by legislation (CMS) and model regulations needed to be developed by FAO for further adaptation by countries. Gaps of current legislation against the Code of Conduct have been defined and model legislation to close gaps is developed for the further use by the countries.</t>
  </si>
  <si>
    <t xml:space="preserve">Provide countries with guidelines and relevant trainings. Activities in the countries include considerations of how to create national sustainability.
The project’s PSCs are used as an opportunity to provide countries with information and trainings on safeguarding, pesticide registration, IPM, digital tools in agriculture and remediation of contaminated soils.
Bio-remediation trials develop an approach which is affordable and low-tech to address the huge volumes of contaminated soil.
Post-sales inspection of spraying equipment is strengthened in Türkiye through development of a mobile inspection system. Also, alternatives to the use of HHP have been developed.
Trainings on better landfill management were implemented.
All work is done under supervision by experienced ICs or the project core team.
</t>
  </si>
  <si>
    <t xml:space="preserve">Lack of a perspective on disposal options exist in both Kyrgyzstan and Tajikistan. Preferably, a national dialogue on waste management will be established to ensure better understanding across stakeholder groups and work towards a national consensus.
Community involvement ahead of safeguarding and disposal activities has been a key consideration.
</t>
  </si>
  <si>
    <t xml:space="preserve">In view of the enormous legacy waste amounts, funds for safeguarding/ remediation will always remain insufficient. Without governments committing national funding and developing cost covering schemes for legacy wastes, progress will be stalled. The topic is regularly addressed in meetings with governments. Azerbaijan governments starts to plan own annual budget lines on obsolete pesticides management.
</t>
  </si>
  <si>
    <t>The nature and incidence of risks identified during project formulation has in general remained unchanged. Mitigation measures are implemented.
All activities are of an innovative nature and ask national partners to change traditional approaches. Intensive discussions were needed to ensure the needed understanding and buy-in. Work is implemented using tight supervision by FAO core staff or experienced international consultant.
Safeguarding and disposal work was done following the standards set forth by the Basel and Stockholm Conventions as well as the UNECE ADR.</t>
  </si>
  <si>
    <t xml:space="preserve">Project was extended operationally until June 2026. KAZ NTL has been very successful in pushing implementation and the project has implemented a comprehensive national work programme meeting requests and needs of MoE. </t>
  </si>
  <si>
    <t xml:space="preserve">Co-processing at a modern dry kiln can successfully dispose POPs. 
IPM can reduce pesticide use levels by 20-100 %.
A post-sales inspection system for spraying equipment is further important to reduce pesticide use levels. 
Bio- and phyto-remediation are effective and economic methods for remediating POPs pesticide contaminated soil. 
Efficient (electronic) pesticide registration systems, connected with a container tracking system, are important to control the pesticide market. </t>
  </si>
  <si>
    <r>
      <t xml:space="preserve">A. Technical Reports and Studies 
</t>
    </r>
    <r>
      <rPr>
        <sz val="9"/>
        <rFont val="Arial"/>
        <family val="2"/>
      </rPr>
      <t xml:space="preserve">1. Regional Disposal Strategy for Obsolete Stocks (2021) 
2. Regional Report on CMS and Agricultural Plastic Waste (APW) Baselines (2023) 
3. Regional Report on contaminated land baseline assessment 
4. Legal Assessment Reports for Azerbaijan, Kazakhstan, Kyrgyzstan, and Tajikistan (including synthesis report) 
5. National pesticide lifecycle management roadmaps (Azerbaijan, Kazakhstan, Kyrgyzstan, Tajikistan) 
6. Regional Report: Gender, socio-economic and health dimensions of pesticide use and management in Central Asia and Türkiye (2025) 
7. Pesticide Exposure Assessment Studies (Two phases in 2023 and 2024 in Kazakhstan, Kyrgyzstan, Tajikistan) 
8. Assessment of Pest Surveillance Systems in Azerbaijan, Kyrgyzstan, Tajikistan 
9. Report on Climate Change Impact on 20 Crop Pests in the FAO REU region (2021) 
10. HHP Assessment Reports for all five project countries 
11. Report on Identification of Alternatives to alpha-cypermethrin and thiacloprid (HHP) 
12. National Profile for the Rotterdam Convention (Azerbaijan and Tajikistan) 
13. Feasibility Assessments for cement kiln co-processing in Azerbaijan and Kazakhstan (benchmark report against Basel Convention 2020, scientific-technical study 2023) 
14. Regional IPM Strategy 
15. National IPM Action Plans (Kazakhstan, Kyrgyzstan, Azerbaijan) 
16. Training Materials on Diagnosis and Treatment of Pesticide Poisoning for medical staff 
17. National inventory of obsolete pesticides and associated materials (Azerbaijan, Kazakhstan, Kyrgyzstan, Türkiye) 
18. Digital high-resolution maps for site management planning of Vakhsh and Bagara sites (Tajikistan) as well as Ujar site and Jangi storage facility (Azerbaijan) 
19. Report on contaminated site assessment for the Leninsk site (Kazakhstan) 
20. Conceptual Site Model and Remedial Approach for the Ujar site (Azerbaijan) 
21. Report on establishing school gardens (Azerbaijan) 
22. National reports on IPM pilot implementations (for all countries) 
23. Policy Paper: Gender dynamics in pesticide use and management in Central Asia and Turkiye (English and Russian)
</t>
    </r>
    <r>
      <rPr>
        <b/>
        <sz val="9"/>
        <rFont val="Arial"/>
        <family val="2"/>
      </rPr>
      <t xml:space="preserve">B. Practical Guidelines, Manuals, and Handbooks 
</t>
    </r>
    <r>
      <rPr>
        <sz val="9"/>
        <rFont val="Arial"/>
        <family val="2"/>
      </rPr>
      <t xml:space="preserve">1. Manual for Trainers on integrated pest management in Apple Production (for Türkiye) 
2. Manual on Contaminated Site Management (Azerbaijan, based on Stockholm Convention guidelines) 
3. Guidance for producers to reduce pesticide use for annual and perennial crops (Turkish and English) 
4. Standard operating procedures (SOPs) for Jangi Storage Facility (for Azerbaijan) 
5. Waste Management Information System for Jangi Storage Facility (for Azerbaijan, IT programme) 
6. Electronic Pesticide Registration System (for Kyrgyzstan, IT programme) 
7. 10 FAO Handbooks and Guidelines on agricultural practices and reduced pesticide use (various, some translated into Turkish and Azerbaijani) 
› The International Code of Conduct on Pesticide Management; 
› Guidelines on Prevention and Management of Pesticide Resistance; 
› Guidance on Pest and Pesticide Management Policy Development; 
› Guidelines for Personal Protection when Handling and Applying Pesticides; 
› Guidelines on Good Practice for Ground Application of Pesticides; 
› Guidelines on Management Options for Empty Pesticide Containers; 
› Guidelines on the Organization of Schemes for Testing and Certification of Agricultural Pesticide Sprayers in Use; 
› Guidelines on Highly Hazardous Pesticides; 
› Agroecology in Europe and Central Asia: An overview; 
› Activity book: Healthy Plants, Healthy Planet. 
8. Upcoming publication on: Promotion of Integrated Pest Management in Central Asia and Türkiye within the scope of Lifecycle Management of Pesticides and Disposal of POPs Pesticides in Central Asian countries and Türkiye.
9. Upcoming publication on: Treatment and response to pesticide poisoning for health care professionals and introduction of the poison centre concept
</t>
    </r>
    <r>
      <rPr>
        <b/>
        <sz val="9"/>
        <rFont val="Arial"/>
        <family val="2"/>
      </rPr>
      <t xml:space="preserve">C. Awareness-Raising Materials (Leaflets, Posters, Booklets and Digital Presence) 
</t>
    </r>
    <r>
      <rPr>
        <sz val="9"/>
        <rFont val="Arial"/>
        <family val="2"/>
      </rPr>
      <t xml:space="preserve">1. Project Leaflet (in English, Russian, and Kazakh) 
2. Leaflets and Posters on obsolete pesticide risks (Tajik and English) 
3. Leaflet on Empty Pesticide Container Management (Azerbaijani) 
4. Leaflet on Bio- and Phyto-Remediation Technologies (English and Russian) 
5. Leaflet on Pesticide Lifecycle Management: Facilitating Safer and Greener Agriculture (English, Russian and Azerbaijani) 
6. Leaflet on Apple Scab Disease Control (Turkish) 
7. 8 IPM-themed Leaflets (Turkish) 
8. Illustrated Manuals/Brochures: “Tomato pests in Tajikistan and methods of their control” and “Potato pests in Tajikistan and methods of their control” (Tajik) 
9. Children’s Books on pesticide risks and alternatives: Sue’s Apple Orchard (English, Turkish, Azerbaijani, Russian) 
10. “ToxicNet” Network Website and Social Media Channels (Instagram, Facebook, TikTok, weekly newsletters)
11. Poster on Integrated Pest Management (2025)
12. Upcoming poster on pesticides health risks
13. Upcoming leaflet on Bio- and Phyto- Remediation in Kyrgyzstan and Kazakhstan (English and Russian)
</t>
    </r>
    <r>
      <rPr>
        <b/>
        <sz val="9"/>
        <rFont val="Arial"/>
        <family val="2"/>
      </rPr>
      <t xml:space="preserve">D. Audiovisual Materials 
</t>
    </r>
    <r>
      <rPr>
        <sz val="9"/>
        <rFont val="Arial"/>
        <family val="2"/>
      </rPr>
      <t xml:space="preserve">1. Project Website: https://www.fao.org/in-action/pesticides-central-asia (Regularly updated with news and publications) 
2. FAO YouTube Channel Video: “Promotion of Integrated Pest Management pays off in reduction of pesticide use in Turkey” (Türkiye) (2022) 
3. FAO YouTube Channel Video: “Improving obsolete pesticide management in Azerbaijan: Safeguarding in Jangi” (Azerbaijan) (2023)
4. FAO YouTube Channel Video: “Pesticide Management in Central Asia” (Regional) (2025) 
5. FAO YouTube Channel Shorts: “Experience sharing on integrated pest management in apple production in Türkiye” (Türkiye) (2023)
6. FAO YouTube Channel Video: “Innovative Pesticide Management for a Sustainable Agricultural Future in Central Asia and Türkiye”- Project End Video (Regional) (2025)
7. FAO YouTube Channel Video: “Integrated Pest Management in Central Asian Countries and Türkiye to reduce pesticide use” (Regional) (2026)
8. FAO YouTube Channel Video: “From poison to promise” (2026)
9. FAO YouTube Channel Video: “Little hands, big harvest” (2026)
10. FAO YouTube Channel Video: “A student’s message” (2026)
11. FAO YouTube Channel Videos: Country Specific Achievements (2026)
- Upcoming video on Azerbaijan, 
- Upcoming video on Kazakhstan, 
- Kyrgyzstan: “Protecting Kyrgyzstan against pesticide risk”
- Tajikistan: “A new era of pesticide management in Tajikistan”
- Türkiye: “Pesticide management in Türkiye”
12. FAO YouTube Channel Video: “A Clean start for Tajikistan”-Soil remediation on Village#1 in Tajikistan (2026)
13. FAO YouTube Channel Video: Upcoming video on Performance Test in Azerbaijan 
14. Awareness Video on pesticide risks (Translated into 5 languages for ToxicNet) (2025)
15. Four Project Webinars held on specialized topics (e.g. POPs disposal, container management, pest surveillance, HHP and soil management)
</t>
    </r>
    <r>
      <rPr>
        <b/>
        <sz val="9"/>
        <rFont val="Arial"/>
        <family val="2"/>
      </rPr>
      <t xml:space="preserve">E. Periodic Reporting
</t>
    </r>
    <r>
      <rPr>
        <sz val="9"/>
        <rFont val="Arial"/>
        <family val="2"/>
      </rPr>
      <t xml:space="preserve">1. Six Project Implementation Reports submitted to the GEF 
2. Project Yearbooks 2021, 2022, 2023 (Describing annual progress in each country, in English and Russian) 
3. Project end publication: From stockpiles to sustainability: Seven years of transforming pesticide management in Central Asia and Türkiye (2025)
</t>
    </r>
    <r>
      <rPr>
        <b/>
        <sz val="9"/>
        <rFont val="Arial"/>
        <family val="2"/>
      </rPr>
      <t xml:space="preserve">F. Scientific and Conference Contributions 
</t>
    </r>
    <r>
      <rPr>
        <sz val="9"/>
        <rFont val="Arial"/>
        <family val="2"/>
      </rPr>
      <t>1. Article: “The Effect of Mating Disruption Pheromone Dispensers on the Control of the Codling Moth [Cydia pomonella L.] (Lep.: Tortricidae) in Lake District Apple Orchards” (Published in Fruit Science Journal, 2023) 
2. Presentation at the 6th Biocidal Conference, Antalya (2022) 
3. Special Session dedicated to Central Asian challenges at the 14th HCH &amp; Pesticide Forum (2023) 
4. Presentation at the 16th Joint FAO/WHO Meeting on Pesticide Management (JMPM) (2023) 
5. Input to the 17th JMPM (2024) on regional progress.</t>
    </r>
  </si>
  <si>
    <t>Grant</t>
  </si>
  <si>
    <r>
      <rPr>
        <b/>
        <sz val="10"/>
        <color theme="1"/>
        <rFont val="Aptos Narrow"/>
        <family val="2"/>
      </rPr>
      <t>Output 1.2: Disposal strategy</t>
    </r>
    <r>
      <rPr>
        <sz val="10"/>
        <color theme="1"/>
        <rFont val="Aptos Narrow"/>
        <family val="2"/>
      </rPr>
      <t xml:space="preserve">
* Regional disposal strategy developed 2021.
* Options for export for disposal were investigated with negative result for all countries. Last turndown received in 2023 in communication between KGZ and China.
* AZE: The Holcim Garadagh cement kiln was benchmarked in 2021 for its ability to co-process POPs wastes in compliance with relevant Basel Convention Technical Guidelines. Discussion was held with GEF on 10 June 2022 whether and how to move forward with testing and permitting co-processing. GEF directed to explore further the option of co-processing in close collaboration with GEF STAP and with all steps to be documented for GEF. Following a meeting with Holcim Azerbaijan and Geocycle (the alternative fuels arm of Holcim) in Baku in September 2022 to discuss the benchmark results and the further way forward, a scientific-technical assessment of the probability of successful destruction of POPs pesticides in compliance with the Basel Convention Technical Guidelines at the Holcim Garadagh kiln was undertaken in 2H/2022. Based on the positive recommendations of both assessment reports, three Azerbaijani ministries requested a performance test to demonstrate compliance of POPs co-processing with Basel Convention and national requirements. Following the request, a Task Force has been established including all relevant government institutions, project team and technical consultants to share information, advice and provide necessary support in developing and conducting the performance test. The test protocol has been developed and presented at a first Task Force meeting on 14 June 2024. The test protocol has been submitted to FAO NSP and the GEF for review and comment. Following the non-objection of all reviewing parties,  three major activities were undertaken in 2025 for the preparation of the performance test: 1) Additional chemical analysis of the waste to be co-processed during the performance test was undertaken. Aim was to establish the relation between chlorine and DDT contents in the drums, which is important to know to compute the DE/DRE of the performance test. Based on the lab results, the feed order of the drums ensuring a constant chlorine level in the kiln was defined. A total of 757 drums were palletised in the feed order and are now ready for the test. 2) A logistics company was selected which will load the pallets into shipping containers and transport them from their current location to the Garadagh kiln. 3) Emission monitoring during the performance test was tendered. Based on a competitive selection, a highly experienced emission testing company was contracted. The test was initially scheduled for October 2025, but had to be canceled on a very short notice as the kiln did not run stably and could potentially have to be shut down in the midst of the performance test. Following a personal meeting between the Minister of Agriculture of Azerbaijan and the project BH, it was decided to move the test to April 2026 following the annual shutdown, servicing and upgrade of the kiln. The performance test has been undertaken 13-27 April 2026. The test was successful, reaching a DDT destruction level (both DE and DRE) between 99.9999980 % and 99.9999988 %, which is about 80 times higher than the DRE of 99.9999 % required by the Basel Convention.
* AZE: On 20 September 2023, a workshop was held in Baku on improving the management of obsolete pesticides and prevent their recurrence. The workshop, among other, has facilitated the establishment of an inter-ministerial commission addressing the management of obsolete pesticides and contaminated soils.
* AZE: Following a request by MoA, an assessment of the management capacity at the Jangi obsolete pesticides storage facility was done in July 2023. Based on identified gaps, a training to improve site management and discuss equipment and site upgrade needs was held in 11-15 December 2023. In July/August 2024, SOPs for handling the wastes at the Jangi storage facility were developed by an IC based on International Best Practices. A NC was subsequently recruited to review and adapt these SOPs considering national Azerbaijani requirements and identify additional national capacity gaps for their proper implementation. 150 IBCs for storing liquid wastes were procured for Jangi. The development of an electronic Waste Management Information System (WMIS) was tendered. Work on the WMIS started in January 2025, the system is to register delivered wastes, its storage location, safety information, and in future also mark disposal of the volumes. The system has been delivered to ASA in October 2025, which will manage its further operation and development. To improve capacity for safe handling of wastes at Jangi, a tender was published on UNGM to procure various equipment, which was delivered in 2Q/2026.
* KAZ: Benchmarking of one cement kiln (JSC “Jambyl Cement”, Vicat company) for its ability to co-process POPs wastes in compliance with the relevant Basel Convention Technical Guidelines was done in December 2022. The results were presented to the government during a 19 April 2024 workshop in Almaty. While based on the initial assessment the plant is technically able to co-process POPs wastes, current legislation does only have provisions for incinerating, but not for co-processing hazardous wastes. As treatment of hazardous wastes is to happen in a legally regulated space, legislation should be updated first to add co-processing as an allowed technology for hazardous waste treatment. A legislation draft based on best practices for co-processing wastes was developed.
* KAZ: An initial review of existing high-temperature disposal capacity in the country was made. Compliance of these incinerators with international standards is doubtful, waste can only be fed in very small batches, and annual disposal capacity for highly chlorinated halogens is incongruent with the amount to be disposed of. Also, national legislation does not foresee regular monitoring of dioxin and furan in absence of accredited national labs. There is also no clear understanding of the role of a performance test to demonstrate disposal safety and compliance of the disposal DE/DRE with the levels set forth by the Stockholm and Basel Conventions. To overcome all these challenges, the MoE established a Working Group on POPs management.
* KGZ: A round-table was held on 20 April 2023 in Bishkek to discuss the development of a national strategy for OP management. As an element of this strategy, a roadmap for the construction of two central stores for safeguarded obsolete pesticides in the North and the South of the Republic has been jointly developed with the main partners and approved by relevant Ministries. The road map includes: volumes of OP to be safeguarded; possible store locations with advantages and disadvantages; criteria for the selection of stores. A key obstacle for the overall safeguarding process is the missing designation of the government entity responsible for the management of obsolete pesticides, without which work cannot start. Despite repeated discussions with ministries and the presidential office, no decision on the responsible entity was obtained, which impacted plans for safeguarding obsolete pesticides and constructing central stores. In view of the remaining limited project time, it was decided to refrain from constructing a central store(s), as no decision on the siting could be obtained in 2024. However, nearly 100 MT of obsolete pesticides in the Osh region can still be safeguarded without a governmental decision (see next Output 1.3). The project also supported the design of three options for a central store, the design documents have been transferred to the ministry for further action. (Note: The Ministry of Natural Resources, Ecology and Technical Supervision has been designated as the responsible entity on 21 January 2026.)
* For KGZ + TJK: both countries will not investigate disposal options but want waste to be contained (information from communication with related GEF/UNEP project).
* TUR: Has well developed national disposal capacity including for POPs waste (but does not accept imported waste).
* Webinars were held on POPs disposal options (24 June 2020, 21 participants) and empty pesticides container management systems (CMS) (14 October 2020, 170 participants).
Output 1.3: Safeguarding and disposal of 900 metric tonnes (MT)
*AZE: 210.342 MT of liquid POPs and other obsolete pesticides safeguarded at central Jangi storage facility. Materials repacked in 11 402 UN-approved drums in a locked store building and awaiting disposal. A video on Jangi and obsolete pesticides safeguarding was finalised in early 2024. The safeguarded wastes are ready for disposal following a successful performance test at the Holcim plant (see 1.2 above), however, while about 500 drums were used for the performance test, the balance will have to be managed by ASA under a government-funded disposal campaign. During discussions in October 2025 and April 2026, ASA underlined that based on a successful performance test they will make a budget request for the disposal of the remaining drums and initiate work for disposing of the solid OP in the Soviet bunkers (10 000 MT).
* KAZ: From 30 March – 6 April 2026, an obsolete pesticides store in the village of Nekrasovka, Denisov District, Kostanay Region, was safeguarded. In total, 6 916.8 kg of obsolete pesticides and contaminated materials were repacked into UN-certified packaging in line with best international practice for hazardous chemicals management. The work took place in presence of an experienced FAO supervisor. An Act of Completion of Works was signed, thus handing the waste back to MoE, which intends to move it away and dispose of it until end 2026.
* KAZ: The development of lab standards for the analysis of certain key pesticides was supported as otherwise safeguarding and disposal of OP could not be monitored. National methodologies needed to be developed standardising laboratory testing procedures, accreditation, staff certification, and quality management, ensuring reliable and comparable results; defining regulatory standards, providing clear guidelines for accreditation and testing standards, inspections and compliance checks. Although many methodologies exist as European standards, they cannot be directly applied in Kazakhstan due to differences in legislation, technical infrastructure, and local conditions. Therefore, they require first formal adaptation and approval as Kazakh national standards to ensure legal recognition and practical applicability. The same applies to ISO standards, which, under national legislation, cannot be used for national laboratory accreditation or state procurement unless officially adopted as National Standards (ST RK) or as GOST. The adoption order was issued on 30 December 2025 and the standards will enter into force on 1 July 2026.
* KGZ: The plan to construct two central stores for obsolete pesticides had to be terminated due to the lack of a governmental entity which would be responsible for the stores (see 1.2 above). The project decided thus to safeguard as much as possible of the known 26 OP sites, but had also to refrain from this plan for the same reason. Nevertheless, safeguarding of a stock of almost 100 MT of obsolete pesticides stored at a military base in the Osh region was initiated as for this site, no governmental decision was needed. An Environmental Impact Assessement (EIA) for the safeguarding work was developed and approved by MoE. a training for the safeguarding team was held 25/26 June 2024. Safeguarding was undertaken in April 2025. Due to a wrong delivery of salvage drums, correct salvage drums needed to be re-procured from a different provider. The salvage drums arrived in late December 2025. From 20-27 April 2026, the remaining  9 drums with liquid obsolete pesticides remaining from the 2025 safeguarding campaign have been repackaged and the materials transferred to Ministry of Defense. And in Batken, 16 953 kg of obsolete pesticides with soils have been repackaged and the materials transferred to the Kulundu local self-government.
* TUR: A total of 14.173 MT of obsolete pesticides collected from 11 stores were safeguarded and disposed of by high-temperature incineration in July 2024. The obsolete pesticides were initially located at 16 stores, but pre-centralised by MoAF to 11 stores. Also, MoAF is continuing its efforts to reduce the generation of expired and obsolete pesticides, which need costly disposal.
Output 1.4: Contaminated sites
* AZE: A contaminated site assessment including a drone map and the drilling of a series of sampling and monitoring wells was done at the Ujar former pesticide store. Based on the data, a Phase 2 Conceptual Site Model and a site management plan were developed by June 2024. In parallel, the project was contacted by the newly created Azerbaijan inter-ministerial "Commission for coordinating the activities of state bodies in the field of ensuring the safe operation of potentially dangerous objects" to provide methodological support and advice for the assessment and management of pesticide contaminated sites in the country. A targeted training was held 3-6 August 2024 for the Commission members at the contaminated Yevlakh site. It included training in line with the new guidelines for the management of POPs contaminated sites of the Stockholm Convention, particularly on the initial site assessment phase, interviews with local stakeholders, installation of boreholes and soil sampling. Further, a Manual on Contaminated Site Management was drafted summarising the main elements of the Stockholm Convention guidance.
* KAZ: A training on management of POPs contaminated sites in line with the Stockholm Convention Guidance was provided 14-16 May 2025 at the Leninsk (Atameken) contaminated site, particularly on the initial site assessment phase, interviews with local stakeholders, installation of boreholes, soil sampling and development of a conceptual site model to plan further remediation measures. The training was attended by 13 women and 7 men participants. Based on a post-training questionnaire, participants expressed high satisfaction with the new theoretical knowledge on risk assessment and remediation planning and practical skills during field work, and noted that the knowledge gained would be applicable in their current work. The training also generated 21 publications in various media.
* KAZ + KGZ: Lab and field trials on phyto- and bio-remediation of pesticide contaminated soils (both POPs and heavy metals) have been undertaken. Both trials showed encouraging levels of POPs reduction. In Kazakhstan, the use of degrader microorganisms and phytoremediation plants achieved an effect of 85–90 % reduction and up to 98–99 % for some compounds. The tree crop Paulownia elongata achieved removal up to 90 % and up to 99 % for some compounds. These data were confirmed by similar data from the Kyrgzy trials. Results and recommendations on the best use of bio-/phyto-remediation have been developed by both projects and are currently now developed into a FAO resource document.
* TJK: Work was done to upgrade Vakhsh landfill to become a recipient site for excavated obsolete pesticides from mini-landfills being remediated. A topographical map for site management and planning was developed. A store annex able to host about 1 000 MT of obsolete pesticides and other materials was built in early 2023 (inaugurated on 8 April 2023). For the remediation of the DDT-containing mini-landfill at Village #1, two tenders were published: one for the excavation and transport of the contaminated materials at the mini-landfill, and one for the construction of six soil cells at Vakhsh for storing the excavated materials. Both tenders were evaluated and the SPs contracted in late 2024. All remediation work was undertaken in the course of 2025. In total, 33.5 MT of obsolete pesticides (mainly DDT) and 5 124 MT of contaminated soil were excavated and are now stored at Vakhsh landfill in the store annex and the soil cells. To ensure that Vakhsh Landfill staff clearly understands how to hold regular monitoring and safety checks of the integrity of the soil cells, an “Instruction for Monitoring of Constructed Soil Cells at Vakhsh Landfill” was prepared in both Tajik and English. This instruction manual was introduced to the landfill staff during a dedicated session.
* TJK: In a separate activity, a drone map of the Bagara mini-landfill was made, which forms the base for any future remediation planning. The digital map was provided to CEP.
* Regional: On 16 April 2024, an International Conference on “Bio- And Phyto-Remediation Technologies for Contaminated Agricultural Soil towards Green Agriculture” was held in Almaty, bringing together 61 experts (including 28 women) from different countries to discuss international best practices in management of contaminated soils and to provide a platform to present recent studies and field works in the region aiming at rehabilitation and restoration of pesticides contaminated areas. One outcome of the conference was the proposal to establish a Central Asia Working Group on Contaminated Soil as part of FAO’s Global Soil Partnership. On 17 April 2024, conference participants could then visit the bio-/phyto-remediation trial site. A leaflet on remediation technologies was prepared in English and Russian. https://openknowledge.fao.org/items/2bc92de0-2aef-4a08-847c-63d1c04423a8.
Output 1.5: Container management system (CMS)
* Regional: CMS and Agricultural Plastic Waste (APW) baselines were assessed in all five project countries and reconciled in a regional report. Assessments of national pesticide management frameworks showed that CMS regulation is widely absent in all countries.
* AZE: A national CMS workshop was conducted in May 2024. The workshop aimed to familiarise participants with the history and best practices of CMS, present the results of the baseline assessment on CMS and Agricultural Plastic Waste (APW) in Azerbaijan, and explore pathways to establish effective management of empty pesticide containers and APW. Representatives from relevant ministries and local companies participated. The workshop identified that empty pesticide container collection falls withing the scope of the new Extended Producer Responsibility (EPR) law. A ToT on triple rinsing of empty pesticide containers was held in March 2025. Also, several meetings with potential industrial solution providers and responsible government entities were held to discuss models for a CMS managing body. Based on that input, a roadmap for introducing a CMS in Azerbaijan was developed and submitted to AFSA for review and further action. Finally, an economic assessment was made for a potential integration of a CMS into Azerbaijan’s new EPR system;
* KAZ: The national baseline assessment of empty pesticide containers and Agricultural Plastic Waste (APW) was presented to the Government and other stakeholders at a National Workshop on 28 November 2023. Discussions are ongoing how to best connect and build upon some already existing regional collection systems and how the government best stimulates a national system. Also, driving establishment of a national CMS in the frame of new EPR legislation is discussed. For this, a Road Map for the inclusion of empty pesticide containers under the EPR framework has been developed. The Road Map identifies the need for a regulatory impact analysis as a subsequent step to support the inclusion of pesticide containers in the EPR list. In parallel, a ToT on triple rinsing and container collection was held 27/28 May 2024. The ToT was followed by five additional trainings on triple rinsing and container collection in July 2024 across Kazakhstan. In addition, laboratory testing as requested by MOE of triple-rinsed containers was conducted to determine residual pesticide levels in order to provide evidence of the effectiveness of triple-rinsing (result: 16–642-fold reduction).
* KGZ: A CMS pilot project was launched in Sokoluk district in 2025 by pesticide sales companies to quantify the volume of containers generated in the district annually, investigate potential disposal options within the country, and define options for collection schemes and delivery points. Initial results were discussed during a visit by the IC on CMS in April 2025. At that occasion, also 70 farmers were trained on triple rinsing of empty pesticide containers. A workshop was held on October 2025 to present the pilot results and discuss replication on a national level based on a draft CMS model developed on the pilot results. Recommendations to implement a CMS has been submitted to the Government for further action.
* TJK: Emphasis is on developing legislation imposing an obligation to return/collect empty containers. CEP established a Working Group for the development of a CMS covering pesticide containers and agricultural plastic waste. The Working Group includes representatives from eight key ministries and agencies. A tender for the development of pesticides legislation, including a bylaw on CMS, has been published on UNGM. However, no bidder with relevant experience could be identified and the tender had to be canceled. Other ways of support were discussed with CEP, but it had to be concluded that not enough time remained until project closure to still implement work.
*TUR: 50 collection containers for empty pesticide packaging were provided for the Silifke region. The inauguration meeting was held on 2 June 2023, a flyer (1 000 copies) explaining the risks related to improper disposal of empty pesticide packaging and how to use the collection containers was developed and distributed to farmers. Feedback from local extension service and farmers at end of season was very positive. In total, 1 300 kg of empty pesticide packaging was collected between 2023-2025 and disposed by co-processing in a cement kiln. This collection pilot also provided data on collection rates serving as input to a CMS working group developing a road map for the management of containers from collection to disposal. MoAF is launching a new system, “The Plant Protection Products Tracking System (BKUTS)”, which is built upon the already available QR code system. With this system, farmers will no longer be able to purchase pesticides without a prescription. The pilot phase of this system began in early  2025 and is expected to be launched for national operation within 2026. Once this new system is properly implemented, a nation-wide CMS will be put into effect through this system.</t>
    </r>
  </si>
  <si>
    <t>Final PIR</t>
  </si>
  <si>
    <t>Europe and Central Asia (REU)</t>
  </si>
  <si>
    <t>completed</t>
  </si>
  <si>
    <t>Gender was mainstreamed as a cross-cutting consideration throughout the project rather than managed as a separate stream of work: sex-disaggregated data collection was applied as standard practice across all training and monitoring activities, and a dedicated regional gender study  "Gender Dynamics in Pesticide Use and Management in Central Asia and Türkiye" (2025) — was commissioned specifically to generate an evidence base on gender-specific vulnerabilities in pesticide exposure and access to protective equipment, drawing on surveys with nearly 600 farmers and over 100 experts across four countries.</t>
  </si>
  <si>
    <t>Throughout implementation, the project's approach to closing gender gaps in access to natural resources was evidence-based: a pesticide exposure assessment conducted in two phases (2023 and 2024) in Kazakhstan, Kyrgyzstan and Tajikistan explicitly included gender disaggregation, establishing that women have comparatively less access to information, formal pesticide sources and personal protective equipment than men, and are more likely to rely on cheaper, illegal or obsolete products, particularly in informal and seasonal work such as greenhouse cultivation. This evidence directly informed the project's later risk-communication and training activities and is consolidated in the paper "Gender Dynamics in Pesticide Use and Management in Central Asia and Türkiye" (2025). The approach described above was established in earlier project phases and informs the sustainability of results after project closure.</t>
  </si>
  <si>
    <t>The project's approach to strengthening women's participation was to set and monitor sex-disaggregated participation across all capacity-building activities, rather than treat gender as a stand-alone stream of work. This is reflected across the project's training record: women made up 73 percent of ToxicNet network members trained nationally in Kazakhstan and a consistent share of participants in registration, exposure-assessment and IPM trainings across all five countries, with results tracked and reported by sex throughout implementation. The regional ToxicNet risk-communication network, which by end-2025 comprised 151 members/organisations across four countries under a formal Network Charter, provides a continuing platform for women's engagement beyond project closure.</t>
  </si>
  <si>
    <t>The project's approach to generating economic benefit for women centred on introducing lower-cost, lower-risk alternatives to conventional pesticide use that are more accessible to women than existing practice. In Türkiye, the project's IPM model demonstrated that pheromone dispensers — unlike conventional pesticide spraying, typically carried out by men — can be installed by women, opening a role in orchard management not previously accessible to them while eliminating personal protective equipment costs and exposure risk. Training in safer pesticide handling reached women farmers directly across the region, including 75 out of 154 farmers trained in Kazakhstan, and women and youth comprising 30 percent of the 1,500 farmers trained in Azerbaijan. Training on pesticide-poisoning diagnosis and treatment, which reached predominantly female health workers (87 of 138 medical staff trained across three countries), also strengthened women's professional standing in the health sector.</t>
  </si>
  <si>
    <t>Co-processing trial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</si>
</sst>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_-[$$-409]* #,##0.000000_ ;_-[$$-409]* \-#,##0.000000\ ;_-[$$-409]* &quot;-&quot;??_ ;_-@_ "/>
    <numFmt numFmtId="166" formatCode="&quot;$&quot;#,##0"/>
    <numFmt numFmtId="167" formatCode="&quot;$&quot;#,##0.00"/>
    <numFmt numFmtId="168" formatCode="_-[$$-409]* #,##0.00_ ;_-[$$-409]* \-#,##0.00\ ;_-[$$-409]* &quot;-&quot;??_ ;_-@_ "/>
  </numFmts>
  <fonts count="73" x14ac:knownFonts="1">
    <font>
      <sz val="11"/>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11"/>
      <color theme="1"/>
      <name val="Arial"/>
      <family val="2"/>
    </font>
    <font>
      <b/>
      <sz val="9"/>
      <name val="Arial"/>
      <family val="2"/>
    </font>
    <font>
      <b/>
      <sz val="11"/>
      <color theme="1"/>
      <name val="Aptos Narrow"/>
      <family val="2"/>
      <scheme val="minor"/>
    </font>
    <font>
      <sz val="11"/>
      <color rgb="FFFF0000"/>
      <name val="Aptos Narrow"/>
      <family val="2"/>
      <scheme val="minor"/>
    </font>
    <font>
      <sz val="9"/>
      <color rgb="FF000000"/>
      <name val="Arial"/>
      <family val="2"/>
    </font>
    <font>
      <b/>
      <sz val="8"/>
      <color theme="1"/>
      <name val="Arial"/>
      <family val="2"/>
    </font>
    <font>
      <i/>
      <sz val="9"/>
      <name val="Arial"/>
      <family val="2"/>
    </font>
    <font>
      <sz val="8.6999999999999993"/>
      <color theme="1"/>
      <name val="Arial"/>
      <family val="2"/>
    </font>
    <font>
      <u/>
      <sz val="10"/>
      <color rgb="FF0000FF"/>
      <name val="Arial"/>
      <family val="2"/>
    </font>
    <font>
      <sz val="9"/>
      <color rgb="FF000000"/>
      <name val="Aptos Narrow"/>
      <family val="2"/>
      <scheme val="minor"/>
    </font>
    <font>
      <b/>
      <sz val="8"/>
      <name val="Arial"/>
      <family val="2"/>
    </font>
    <font>
      <sz val="20"/>
      <color rgb="FFFFFF00"/>
      <name val="Aptos Narrow"/>
      <family val="2"/>
      <scheme val="minor"/>
    </font>
    <font>
      <b/>
      <sz val="13"/>
      <color theme="1"/>
      <name val="Aptos Narrow"/>
      <family val="2"/>
      <scheme val="minor"/>
    </font>
    <font>
      <sz val="13"/>
      <color theme="1"/>
      <name val="Aptos Narrow"/>
      <family val="2"/>
      <scheme val="minor"/>
    </font>
    <font>
      <sz val="13"/>
      <color rgb="FF000000"/>
      <name val="Calibri"/>
      <family val="2"/>
    </font>
    <font>
      <b/>
      <sz val="15"/>
      <color rgb="FFFFFF00"/>
      <name val="Aptos Narrow"/>
      <family val="2"/>
      <scheme val="minor"/>
    </font>
    <font>
      <sz val="13"/>
      <name val="Aptos Narrow"/>
      <family val="2"/>
      <scheme val="minor"/>
    </font>
    <font>
      <b/>
      <sz val="13"/>
      <name val="Aptos Narrow"/>
      <family val="2"/>
      <scheme val="minor"/>
    </font>
    <font>
      <b/>
      <sz val="9"/>
      <color rgb="FF000000"/>
      <name val="Arial"/>
      <family val="2"/>
    </font>
    <font>
      <sz val="11"/>
      <name val="Aptos Narrow"/>
      <family val="2"/>
      <scheme val="minor"/>
    </font>
    <font>
      <b/>
      <sz val="11"/>
      <name val="Aptos Narrow"/>
      <family val="2"/>
      <scheme val="minor"/>
    </font>
    <font>
      <b/>
      <sz val="10"/>
      <color rgb="FF000000"/>
      <name val="Arial"/>
      <family val="2"/>
    </font>
    <font>
      <u/>
      <sz val="13"/>
      <name val="Aptos Narrow"/>
      <family val="2"/>
      <scheme val="minor"/>
    </font>
    <font>
      <b/>
      <u/>
      <sz val="13"/>
      <color theme="1"/>
      <name val="Aptos Narrow"/>
      <family val="2"/>
      <scheme val="minor"/>
    </font>
    <font>
      <sz val="13"/>
      <name val="Aptos Narrow"/>
      <family val="2"/>
    </font>
    <font>
      <b/>
      <sz val="13"/>
      <color rgb="FFFF0000"/>
      <name val="Aptos Narrow"/>
      <family val="2"/>
      <scheme val="minor"/>
    </font>
    <font>
      <b/>
      <sz val="15"/>
      <color rgb="FFFF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11"/>
      <name val="Aptos Narrow"/>
      <family val="2"/>
    </font>
    <font>
      <sz val="8"/>
      <name val="Arial"/>
      <family val="2"/>
    </font>
    <font>
      <b/>
      <sz val="10"/>
      <color rgb="FF000000"/>
      <name val="Calibri"/>
      <family val="2"/>
      <charset val="1"/>
    </font>
    <font>
      <sz val="8"/>
      <color theme="1"/>
      <name val="Arial"/>
      <family val="2"/>
    </font>
    <font>
      <b/>
      <i/>
      <sz val="10"/>
      <color theme="1"/>
      <name val="Arial"/>
      <family val="2"/>
    </font>
    <font>
      <sz val="10"/>
      <color theme="1"/>
      <name val="Aptos Narrow"/>
      <family val="2"/>
      <scheme val="minor"/>
    </font>
    <font>
      <sz val="7.5"/>
      <color theme="1"/>
      <name val="Arial"/>
      <family val="2"/>
    </font>
    <font>
      <sz val="10"/>
      <color rgb="FF000000"/>
      <name val="Calibri"/>
      <family val="2"/>
    </font>
    <font>
      <b/>
      <sz val="10"/>
      <color rgb="FF000000"/>
      <name val="Calibri"/>
      <family val="2"/>
    </font>
    <font>
      <b/>
      <sz val="10"/>
      <color theme="1"/>
      <name val="Aptos Narrow"/>
      <family val="2"/>
      <scheme val="minor"/>
    </font>
    <font>
      <b/>
      <sz val="10"/>
      <color rgb="FF000000"/>
      <name val="Aptos Narrow"/>
      <family val="2"/>
      <scheme val="minor"/>
    </font>
    <font>
      <sz val="10"/>
      <color rgb="FF000000"/>
      <name val="Aptos Narrow"/>
      <family val="2"/>
      <scheme val="minor"/>
    </font>
    <font>
      <sz val="10"/>
      <color theme="1"/>
      <name val="Aptos Narrow"/>
      <family val="2"/>
    </font>
    <font>
      <b/>
      <sz val="10"/>
      <color theme="1"/>
      <name val="Aptos Narrow"/>
      <family val="2"/>
    </font>
    <font>
      <sz val="9"/>
      <color theme="1"/>
      <name val="Arial"/>
      <family val="2"/>
      <charset val="1"/>
    </font>
  </fonts>
  <fills count="18">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89999084444715716"/>
        <bgColor indexed="64"/>
      </patternFill>
    </fill>
    <fill>
      <patternFill patternType="solid">
        <fgColor theme="0" tint="-0.14999847407452621"/>
        <bgColor rgb="FFDDDDDD"/>
      </patternFill>
    </fill>
    <fill>
      <patternFill patternType="solid">
        <fgColor theme="0"/>
        <bgColor rgb="FFFAFAFA"/>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style="thin">
        <color rgb="FF000000"/>
      </top>
      <bottom/>
      <diagonal/>
    </border>
    <border>
      <left style="thin">
        <color rgb="FF000000"/>
      </left>
      <right style="thin">
        <color rgb="FF000000"/>
      </right>
      <top/>
      <bottom/>
      <diagonal/>
    </border>
  </borders>
  <cellStyleXfs count="2">
    <xf numFmtId="0" fontId="0" fillId="0" borderId="0"/>
    <xf numFmtId="0" fontId="13" fillId="0" borderId="0"/>
  </cellStyleXfs>
  <cellXfs count="450">
    <xf numFmtId="0" fontId="0" fillId="0" borderId="0" xfId="0"/>
    <xf numFmtId="0" fontId="8" fillId="0" borderId="0" xfId="0" applyFont="1"/>
    <xf numFmtId="0" fontId="0" fillId="0" borderId="0" xfId="0" applyAlignment="1">
      <alignment vertical="top"/>
    </xf>
    <xf numFmtId="0" fontId="11" fillId="0" borderId="0" xfId="0" applyFont="1"/>
    <xf numFmtId="0" fontId="14" fillId="6" borderId="13" xfId="0" applyFont="1" applyFill="1" applyBorder="1" applyAlignment="1">
      <alignment vertical="top" wrapText="1"/>
    </xf>
    <xf numFmtId="0" fontId="14" fillId="7" borderId="13" xfId="0" applyFont="1" applyFill="1" applyBorder="1" applyAlignment="1">
      <alignment vertical="top" wrapText="1"/>
    </xf>
    <xf numFmtId="0" fontId="8" fillId="0" borderId="0" xfId="0" applyFont="1" applyAlignment="1">
      <alignment wrapText="1"/>
    </xf>
    <xf numFmtId="0" fontId="8" fillId="0" borderId="0" xfId="0" applyFont="1" applyAlignment="1">
      <alignment horizontal="left" vertical="top" wrapText="1"/>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center" vertical="top" wrapText="1"/>
    </xf>
    <xf numFmtId="0" fontId="9" fillId="0" borderId="0" xfId="0" applyFont="1"/>
    <xf numFmtId="0" fontId="0" fillId="0" borderId="0" xfId="0" applyAlignment="1">
      <alignment vertical="center" wrapText="1"/>
    </xf>
    <xf numFmtId="0" fontId="0" fillId="0" borderId="0" xfId="0" applyAlignment="1">
      <alignment horizontal="left"/>
    </xf>
    <xf numFmtId="0" fontId="8" fillId="0" borderId="0" xfId="0" applyFont="1" applyAlignment="1">
      <alignment horizontal="left"/>
    </xf>
    <xf numFmtId="0" fontId="33" fillId="0" borderId="0" xfId="0" applyFont="1" applyAlignment="1">
      <alignment horizontal="left"/>
    </xf>
    <xf numFmtId="0" fontId="34" fillId="0" borderId="0" xfId="0" applyFont="1"/>
    <xf numFmtId="0" fontId="35" fillId="0" borderId="0" xfId="0" applyFont="1"/>
    <xf numFmtId="0" fontId="37" fillId="9" borderId="0" xfId="0" applyFont="1" applyFill="1"/>
    <xf numFmtId="0" fontId="38" fillId="0" borderId="0" xfId="0" applyFont="1"/>
    <xf numFmtId="0" fontId="41" fillId="0" borderId="0" xfId="0" applyFont="1"/>
    <xf numFmtId="0" fontId="2" fillId="0" borderId="0" xfId="0" applyFont="1"/>
    <xf numFmtId="0" fontId="44" fillId="0" borderId="0" xfId="1" applyFont="1"/>
    <xf numFmtId="0" fontId="46" fillId="0" borderId="0" xfId="0" applyFont="1"/>
    <xf numFmtId="0" fontId="45" fillId="0" borderId="0" xfId="0" applyFont="1"/>
    <xf numFmtId="0" fontId="39" fillId="0" borderId="0" xfId="0" applyFont="1"/>
    <xf numFmtId="0" fontId="27" fillId="3" borderId="1" xfId="0" applyFont="1" applyFill="1" applyBorder="1" applyAlignment="1">
      <alignment horizontal="center" vertical="center" wrapText="1"/>
    </xf>
    <xf numFmtId="0" fontId="47" fillId="0" borderId="0" xfId="0" applyFont="1"/>
    <xf numFmtId="0" fontId="36" fillId="0" borderId="0" xfId="0" applyFont="1"/>
    <xf numFmtId="0" fontId="10" fillId="0" borderId="0" xfId="0" applyFont="1" applyAlignment="1">
      <alignment vertical="top" wrapText="1"/>
    </xf>
    <xf numFmtId="0" fontId="0" fillId="8" borderId="41" xfId="0" applyFill="1" applyBorder="1" applyAlignment="1">
      <alignment vertical="center" wrapText="1"/>
    </xf>
    <xf numFmtId="0" fontId="0" fillId="8" borderId="40" xfId="0" applyFill="1" applyBorder="1" applyAlignment="1">
      <alignment vertical="center" wrapText="1"/>
    </xf>
    <xf numFmtId="0" fontId="0" fillId="12" borderId="41" xfId="0" applyFill="1" applyBorder="1" applyAlignment="1">
      <alignment vertical="center" wrapText="1"/>
    </xf>
    <xf numFmtId="0" fontId="0" fillId="12" borderId="40" xfId="0" applyFill="1" applyBorder="1" applyAlignment="1">
      <alignment vertical="center" wrapText="1"/>
    </xf>
    <xf numFmtId="0" fontId="24" fillId="10" borderId="34" xfId="0" applyFont="1" applyFill="1" applyBorder="1" applyAlignment="1">
      <alignment vertical="center" wrapText="1"/>
    </xf>
    <xf numFmtId="0" fontId="24" fillId="10" borderId="36" xfId="0" applyFont="1" applyFill="1" applyBorder="1" applyAlignment="1">
      <alignment vertical="center" wrapText="1"/>
    </xf>
    <xf numFmtId="0" fontId="0" fillId="10" borderId="37" xfId="0" applyFill="1" applyBorder="1" applyAlignment="1">
      <alignment vertical="center" wrapText="1"/>
    </xf>
    <xf numFmtId="0" fontId="0" fillId="10" borderId="38" xfId="0" applyFill="1" applyBorder="1" applyAlignment="1">
      <alignment vertical="center" wrapText="1"/>
    </xf>
    <xf numFmtId="0" fontId="49" fillId="11" borderId="32" xfId="0" applyFont="1" applyFill="1" applyBorder="1"/>
    <xf numFmtId="0" fontId="49" fillId="11" borderId="33" xfId="0" applyFont="1" applyFill="1" applyBorder="1"/>
    <xf numFmtId="0" fontId="50" fillId="11" borderId="34" xfId="0" applyFont="1" applyFill="1" applyBorder="1" applyAlignment="1">
      <alignment wrapText="1"/>
    </xf>
    <xf numFmtId="0" fontId="50" fillId="11" borderId="36" xfId="0" applyFont="1" applyFill="1" applyBorder="1" applyAlignment="1">
      <alignment wrapText="1"/>
    </xf>
    <xf numFmtId="0" fontId="49" fillId="11" borderId="37" xfId="0" applyFont="1" applyFill="1" applyBorder="1" applyAlignment="1">
      <alignment wrapText="1"/>
    </xf>
    <xf numFmtId="0" fontId="49" fillId="11" borderId="38" xfId="0" applyFont="1" applyFill="1" applyBorder="1" applyAlignment="1">
      <alignment wrapText="1"/>
    </xf>
    <xf numFmtId="0" fontId="53" fillId="11" borderId="0" xfId="0" applyFont="1" applyFill="1" applyAlignment="1">
      <alignment wrapText="1"/>
    </xf>
    <xf numFmtId="0" fontId="53" fillId="11" borderId="35" xfId="0" applyFont="1" applyFill="1" applyBorder="1" applyAlignment="1">
      <alignment wrapText="1"/>
    </xf>
    <xf numFmtId="0" fontId="54" fillId="10" borderId="32" xfId="0" applyFont="1" applyFill="1" applyBorder="1"/>
    <xf numFmtId="0" fontId="54" fillId="10" borderId="33" xfId="0" applyFont="1" applyFill="1" applyBorder="1"/>
    <xf numFmtId="0" fontId="54" fillId="10" borderId="0" xfId="0" applyFont="1" applyFill="1" applyAlignment="1">
      <alignment vertical="center" wrapText="1"/>
    </xf>
    <xf numFmtId="0" fontId="54" fillId="10" borderId="35" xfId="0" applyFont="1" applyFill="1" applyBorder="1" applyAlignment="1">
      <alignment vertical="center" wrapText="1"/>
    </xf>
    <xf numFmtId="0" fontId="55" fillId="8" borderId="39" xfId="0" applyFont="1" applyFill="1" applyBorder="1" applyAlignment="1">
      <alignment horizontal="center" vertical="center" wrapText="1"/>
    </xf>
    <xf numFmtId="0" fontId="55" fillId="12" borderId="39" xfId="0" applyFont="1" applyFill="1" applyBorder="1" applyAlignment="1">
      <alignment horizontal="center" vertical="center" wrapText="1"/>
    </xf>
    <xf numFmtId="0" fontId="56" fillId="10" borderId="31" xfId="0" applyFont="1" applyFill="1" applyBorder="1"/>
    <xf numFmtId="0" fontId="56" fillId="11" borderId="31" xfId="0" applyFont="1" applyFill="1" applyBorder="1"/>
    <xf numFmtId="0" fontId="42" fillId="13" borderId="31" xfId="0" applyFont="1" applyFill="1" applyBorder="1"/>
    <xf numFmtId="0" fontId="42" fillId="13" borderId="32" xfId="0" applyFont="1" applyFill="1" applyBorder="1"/>
    <xf numFmtId="0" fontId="42" fillId="13" borderId="33" xfId="0" applyFont="1" applyFill="1" applyBorder="1"/>
    <xf numFmtId="0" fontId="25" fillId="13" borderId="34" xfId="0" applyFont="1" applyFill="1" applyBorder="1"/>
    <xf numFmtId="0" fontId="25" fillId="13" borderId="0" xfId="0" applyFont="1" applyFill="1"/>
    <xf numFmtId="0" fontId="41" fillId="13" borderId="30" xfId="0" applyFont="1" applyFill="1" applyBorder="1"/>
    <xf numFmtId="0" fontId="25" fillId="13" borderId="35" xfId="0" applyFont="1" applyFill="1" applyBorder="1"/>
    <xf numFmtId="0" fontId="41" fillId="13" borderId="40" xfId="0" applyFont="1" applyFill="1" applyBorder="1"/>
    <xf numFmtId="0" fontId="25" fillId="13" borderId="36" xfId="0" applyFont="1" applyFill="1" applyBorder="1"/>
    <xf numFmtId="0" fontId="25" fillId="13" borderId="37" xfId="0" applyFont="1" applyFill="1" applyBorder="1"/>
    <xf numFmtId="0" fontId="25" fillId="13" borderId="38" xfId="0" applyFont="1" applyFill="1" applyBorder="1"/>
    <xf numFmtId="0" fontId="0" fillId="0" borderId="48" xfId="0" applyBorder="1"/>
    <xf numFmtId="0" fontId="57" fillId="14" borderId="46" xfId="0" applyFont="1" applyFill="1" applyBorder="1" applyAlignment="1">
      <alignment vertical="top" wrapText="1"/>
    </xf>
    <xf numFmtId="10" fontId="8" fillId="0" borderId="46" xfId="0" applyNumberFormat="1" applyFont="1" applyBorder="1" applyAlignment="1">
      <alignment horizontal="left" vertical="top" wrapText="1"/>
    </xf>
    <xf numFmtId="10" fontId="9" fillId="0" borderId="46" xfId="0" applyNumberFormat="1" applyFont="1" applyBorder="1" applyAlignment="1">
      <alignment horizontal="left" vertical="top" wrapText="1"/>
    </xf>
    <xf numFmtId="0" fontId="57" fillId="14" borderId="43" xfId="0" applyFont="1" applyFill="1" applyBorder="1" applyAlignment="1">
      <alignment vertical="top" wrapText="1"/>
    </xf>
    <xf numFmtId="0" fontId="58" fillId="0" borderId="1" xfId="0" applyFont="1" applyBorder="1" applyAlignment="1">
      <alignment vertical="top" wrapText="1"/>
    </xf>
    <xf numFmtId="0" fontId="0" fillId="0" borderId="1" xfId="0" applyBorder="1" applyAlignment="1">
      <alignment wrapText="1"/>
    </xf>
    <xf numFmtId="0" fontId="10" fillId="0" borderId="48" xfId="0" applyFont="1" applyBorder="1" applyAlignment="1">
      <alignment vertical="top" wrapText="1"/>
    </xf>
    <xf numFmtId="0" fontId="9" fillId="0" borderId="48" xfId="0" applyFont="1" applyBorder="1" applyAlignment="1">
      <alignment horizontal="left" vertical="top" wrapText="1"/>
    </xf>
    <xf numFmtId="0" fontId="28" fillId="5" borderId="48" xfId="0" applyFont="1" applyFill="1" applyBorder="1" applyAlignment="1" applyProtection="1">
      <alignment vertical="center"/>
      <protection locked="0"/>
    </xf>
    <xf numFmtId="0" fontId="27" fillId="5" borderId="48" xfId="0" applyFont="1" applyFill="1" applyBorder="1" applyAlignment="1">
      <alignment vertical="top" wrapText="1"/>
    </xf>
    <xf numFmtId="0" fontId="32" fillId="5" borderId="48" xfId="0" applyFont="1" applyFill="1" applyBorder="1" applyAlignment="1" applyProtection="1">
      <alignment vertical="center" wrapText="1"/>
      <protection locked="0"/>
    </xf>
    <xf numFmtId="0" fontId="8" fillId="5" borderId="48" xfId="0" applyFont="1" applyFill="1" applyBorder="1" applyAlignment="1">
      <alignment vertical="top" wrapText="1"/>
    </xf>
    <xf numFmtId="0" fontId="9" fillId="5" borderId="48" xfId="0" applyFont="1" applyFill="1" applyBorder="1" applyAlignment="1">
      <alignment vertical="top" wrapText="1"/>
    </xf>
    <xf numFmtId="0" fontId="8" fillId="0" borderId="48" xfId="0" applyFont="1" applyBorder="1" applyAlignment="1">
      <alignment vertical="top" wrapText="1"/>
    </xf>
    <xf numFmtId="10" fontId="8" fillId="5" borderId="48" xfId="0" applyNumberFormat="1" applyFont="1" applyFill="1" applyBorder="1" applyAlignment="1">
      <alignment vertical="top" wrapText="1"/>
    </xf>
    <xf numFmtId="1" fontId="8" fillId="5" borderId="48" xfId="0" applyNumberFormat="1" applyFont="1" applyFill="1" applyBorder="1" applyAlignment="1">
      <alignment horizontal="center" vertical="center" wrapText="1"/>
    </xf>
    <xf numFmtId="10" fontId="9" fillId="5" borderId="48" xfId="0" applyNumberFormat="1" applyFont="1" applyFill="1" applyBorder="1" applyAlignment="1">
      <alignment vertical="top" wrapText="1"/>
    </xf>
    <xf numFmtId="0" fontId="28" fillId="0" borderId="48" xfId="0" applyFont="1" applyBorder="1" applyAlignment="1" applyProtection="1">
      <alignment vertical="center"/>
      <protection locked="0"/>
    </xf>
    <xf numFmtId="0" fontId="32" fillId="0" borderId="48" xfId="0" applyFont="1" applyBorder="1" applyAlignment="1" applyProtection="1">
      <alignment vertical="center"/>
      <protection locked="0"/>
    </xf>
    <xf numFmtId="2" fontId="9" fillId="0" borderId="48" xfId="0" applyNumberFormat="1" applyFont="1" applyBorder="1" applyAlignment="1">
      <alignment horizontal="center" vertical="center" wrapText="1"/>
    </xf>
    <xf numFmtId="2" fontId="9" fillId="0" borderId="48" xfId="0" applyNumberFormat="1" applyFont="1" applyBorder="1" applyAlignment="1">
      <alignment vertical="top" wrapText="1"/>
    </xf>
    <xf numFmtId="0" fontId="23" fillId="0" borderId="48" xfId="0" applyFont="1" applyBorder="1" applyAlignment="1" applyProtection="1">
      <alignment vertical="center"/>
      <protection locked="0"/>
    </xf>
    <xf numFmtId="10" fontId="9" fillId="0" borderId="48" xfId="0" applyNumberFormat="1" applyFont="1" applyBorder="1" applyAlignment="1">
      <alignment vertical="top" wrapText="1"/>
    </xf>
    <xf numFmtId="10" fontId="9" fillId="0" borderId="48" xfId="0" applyNumberFormat="1" applyFont="1" applyBorder="1" applyAlignment="1">
      <alignment vertical="top"/>
    </xf>
    <xf numFmtId="10" fontId="9" fillId="0" borderId="48" xfId="0" applyNumberFormat="1" applyFont="1" applyBorder="1" applyAlignment="1">
      <alignment horizontal="center" vertical="center" wrapText="1"/>
    </xf>
    <xf numFmtId="0" fontId="9" fillId="0" borderId="48" xfId="0" applyFont="1" applyBorder="1" applyAlignment="1">
      <alignment vertical="top"/>
    </xf>
    <xf numFmtId="0" fontId="4" fillId="5" borderId="48" xfId="0" applyFont="1" applyFill="1" applyBorder="1" applyAlignment="1">
      <alignment horizontal="center" vertical="center"/>
    </xf>
    <xf numFmtId="0" fontId="8" fillId="0" borderId="48" xfId="0" applyFont="1" applyBorder="1" applyAlignment="1">
      <alignment horizontal="center" vertical="top"/>
    </xf>
    <xf numFmtId="0" fontId="4" fillId="0" borderId="48" xfId="0" applyFont="1" applyBorder="1" applyAlignment="1">
      <alignment vertical="top" wrapText="1"/>
    </xf>
    <xf numFmtId="0" fontId="8" fillId="0" borderId="48" xfId="0" applyFont="1" applyBorder="1" applyAlignment="1">
      <alignment horizontal="left" vertical="top" wrapText="1"/>
    </xf>
    <xf numFmtId="0" fontId="8" fillId="0" borderId="48" xfId="0" applyFont="1" applyBorder="1"/>
    <xf numFmtId="0" fontId="8" fillId="0" borderId="1" xfId="0" applyFont="1" applyBorder="1" applyAlignment="1">
      <alignment vertical="center" wrapText="1"/>
    </xf>
    <xf numFmtId="0" fontId="48" fillId="5" borderId="0" xfId="0" applyFont="1" applyFill="1"/>
    <xf numFmtId="0" fontId="6" fillId="0" borderId="0" xfId="0" applyFont="1" applyAlignment="1">
      <alignment horizontal="left"/>
    </xf>
    <xf numFmtId="0" fontId="12" fillId="0" borderId="0" xfId="0" applyFont="1" applyAlignment="1">
      <alignment horizontal="left"/>
    </xf>
    <xf numFmtId="0" fontId="13" fillId="0" borderId="0" xfId="1" applyAlignment="1">
      <alignment horizontal="left"/>
    </xf>
    <xf numFmtId="0" fontId="16" fillId="0" borderId="0" xfId="1" applyFont="1" applyAlignment="1">
      <alignment horizontal="left"/>
    </xf>
    <xf numFmtId="0" fontId="11" fillId="0" borderId="0" xfId="0" quotePrefix="1" applyFont="1" applyAlignment="1">
      <alignment horizontal="left"/>
    </xf>
    <xf numFmtId="0" fontId="11" fillId="0" borderId="0" xfId="0" applyFont="1" applyAlignment="1">
      <alignment horizontal="left"/>
    </xf>
    <xf numFmtId="0" fontId="13" fillId="0" borderId="0" xfId="1"/>
    <xf numFmtId="0" fontId="11" fillId="0" borderId="0" xfId="0" quotePrefix="1" applyFont="1"/>
    <xf numFmtId="0" fontId="24" fillId="0" borderId="0" xfId="0" applyFont="1"/>
    <xf numFmtId="0" fontId="52" fillId="0" borderId="0" xfId="1" applyFont="1"/>
    <xf numFmtId="0" fontId="9" fillId="0" borderId="0" xfId="0" applyFont="1" applyAlignment="1">
      <alignment wrapText="1"/>
    </xf>
    <xf numFmtId="0" fontId="9" fillId="5" borderId="0" xfId="0" applyFont="1" applyFill="1" applyAlignment="1">
      <alignment wrapText="1"/>
    </xf>
    <xf numFmtId="0" fontId="15" fillId="0" borderId="0" xfId="0" applyFont="1"/>
    <xf numFmtId="0" fontId="23" fillId="5" borderId="0" xfId="0" applyFont="1" applyFill="1" applyAlignment="1">
      <alignment vertical="center" wrapText="1"/>
    </xf>
    <xf numFmtId="0" fontId="17" fillId="5" borderId="0" xfId="0" applyFont="1" applyFill="1" applyAlignment="1">
      <alignment vertical="center" wrapText="1"/>
    </xf>
    <xf numFmtId="0" fontId="28" fillId="0" borderId="0" xfId="0" applyFont="1" applyAlignment="1">
      <alignment vertical="center" wrapText="1"/>
    </xf>
    <xf numFmtId="0" fontId="19" fillId="5" borderId="0" xfId="0" applyFont="1" applyFill="1" applyAlignment="1">
      <alignment horizontal="left" wrapText="1"/>
    </xf>
    <xf numFmtId="0" fontId="8" fillId="5" borderId="0" xfId="0" applyFont="1" applyFill="1" applyAlignment="1">
      <alignment vertical="center"/>
    </xf>
    <xf numFmtId="0" fontId="8" fillId="0" borderId="0" xfId="0" applyFont="1" applyAlignment="1">
      <alignment vertical="center"/>
    </xf>
    <xf numFmtId="0" fontId="9" fillId="0" borderId="0" xfId="0" applyFont="1" applyAlignment="1">
      <alignment horizontal="left" vertical="top"/>
    </xf>
    <xf numFmtId="0" fontId="8" fillId="0" borderId="1" xfId="0" applyFont="1" applyBorder="1" applyAlignment="1" applyProtection="1">
      <alignment vertical="top" wrapText="1"/>
      <protection locked="0"/>
    </xf>
    <xf numFmtId="0" fontId="0" fillId="0" borderId="1" xfId="0" applyBorder="1" applyAlignment="1">
      <alignment vertical="top" wrapText="1"/>
    </xf>
    <xf numFmtId="10" fontId="58" fillId="0" borderId="1" xfId="0" applyNumberFormat="1" applyFont="1" applyBorder="1" applyAlignment="1" applyProtection="1">
      <alignment vertical="top" wrapText="1"/>
      <protection locked="0"/>
    </xf>
    <xf numFmtId="0" fontId="58" fillId="0" borderId="1" xfId="0" applyFont="1" applyBorder="1" applyAlignment="1" applyProtection="1">
      <alignment vertical="top" wrapText="1"/>
      <protection locked="0"/>
    </xf>
    <xf numFmtId="0" fontId="0" fillId="0" borderId="46" xfId="0" applyBorder="1" applyProtection="1">
      <protection locked="0"/>
    </xf>
    <xf numFmtId="0" fontId="0" fillId="0" borderId="46" xfId="0" applyBorder="1" applyAlignment="1" applyProtection="1">
      <alignment vertical="top" wrapText="1"/>
      <protection locked="0"/>
    </xf>
    <xf numFmtId="0" fontId="0" fillId="0" borderId="49" xfId="0" applyBorder="1" applyAlignment="1" applyProtection="1">
      <alignment vertical="top" wrapText="1"/>
      <protection locked="0"/>
    </xf>
    <xf numFmtId="0" fontId="18" fillId="0" borderId="1" xfId="0" applyFont="1" applyBorder="1" applyAlignment="1" applyProtection="1">
      <alignment vertical="center" wrapText="1"/>
      <protection locked="0"/>
    </xf>
    <xf numFmtId="0" fontId="65" fillId="0" borderId="1" xfId="0" applyFont="1" applyBorder="1" applyAlignment="1" applyProtection="1">
      <alignment vertical="top" wrapText="1"/>
      <protection locked="0"/>
    </xf>
    <xf numFmtId="0" fontId="66" fillId="0" borderId="0" xfId="0" applyFont="1" applyAlignment="1" applyProtection="1">
      <alignment vertical="top" wrapText="1"/>
      <protection locked="0"/>
    </xf>
    <xf numFmtId="0" fontId="63" fillId="0" borderId="1" xfId="0" applyFont="1" applyBorder="1" applyAlignment="1" applyProtection="1">
      <alignment vertical="top" wrapText="1"/>
      <protection locked="0"/>
    </xf>
    <xf numFmtId="0" fontId="69" fillId="0" borderId="1" xfId="0" applyFont="1" applyBorder="1" applyAlignment="1" applyProtection="1">
      <alignment vertical="top" wrapText="1"/>
      <protection locked="0"/>
    </xf>
    <xf numFmtId="0" fontId="69" fillId="0" borderId="0" xfId="0" applyFont="1" applyAlignment="1" applyProtection="1">
      <alignment vertical="top" wrapText="1"/>
      <protection locked="0"/>
    </xf>
    <xf numFmtId="0" fontId="70" fillId="0" borderId="1" xfId="0" applyFont="1" applyBorder="1" applyAlignment="1" applyProtection="1">
      <alignment horizontal="left" vertical="top" wrapText="1"/>
      <protection locked="0"/>
    </xf>
    <xf numFmtId="0" fontId="63" fillId="0" borderId="0" xfId="0" applyFont="1" applyAlignment="1" applyProtection="1">
      <alignment vertical="top" wrapText="1"/>
      <protection locked="0"/>
    </xf>
    <xf numFmtId="0" fontId="25" fillId="0" borderId="0" xfId="0" applyFont="1"/>
    <xf numFmtId="14" fontId="8" fillId="5" borderId="1" xfId="0" applyNumberFormat="1" applyFont="1" applyFill="1" applyBorder="1" applyAlignment="1">
      <alignment horizontal="left" vertical="center" wrapText="1"/>
    </xf>
    <xf numFmtId="0" fontId="15" fillId="0" borderId="10" xfId="0" applyFont="1" applyBorder="1" applyAlignment="1">
      <alignment horizontal="left"/>
    </xf>
    <xf numFmtId="0" fontId="15" fillId="0" borderId="11" xfId="0" applyFont="1" applyBorder="1" applyAlignment="1">
      <alignment horizontal="left"/>
    </xf>
    <xf numFmtId="0" fontId="26" fillId="2" borderId="1" xfId="0" applyFont="1" applyFill="1" applyBorder="1" applyAlignment="1">
      <alignment vertical="center" wrapText="1"/>
    </xf>
    <xf numFmtId="0" fontId="0" fillId="0" borderId="10" xfId="0" applyBorder="1"/>
    <xf numFmtId="0" fontId="0" fillId="0" borderId="11" xfId="0" applyBorder="1"/>
    <xf numFmtId="0" fontId="8" fillId="0" borderId="1" xfId="0" applyFont="1" applyBorder="1" applyAlignment="1" applyProtection="1">
      <alignment vertical="top" wrapText="1"/>
      <protection locked="0"/>
    </xf>
    <xf numFmtId="0" fontId="0" fillId="0" borderId="5"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2" xfId="0" applyBorder="1" applyProtection="1">
      <protection locked="0"/>
    </xf>
    <xf numFmtId="0" fontId="0" fillId="0" borderId="9" xfId="0" applyBorder="1" applyProtection="1">
      <protection locked="0"/>
    </xf>
    <xf numFmtId="0" fontId="8" fillId="5" borderId="1" xfId="0" applyFont="1" applyFill="1" applyBorder="1" applyAlignment="1">
      <alignment horizontal="left" vertical="center" wrapText="1"/>
    </xf>
    <xf numFmtId="0" fontId="8" fillId="0" borderId="1" xfId="0" applyFont="1" applyBorder="1" applyAlignment="1">
      <alignment vertical="center" wrapText="1"/>
    </xf>
    <xf numFmtId="0" fontId="9" fillId="2" borderId="1" xfId="0" applyFont="1" applyFill="1" applyBorder="1" applyAlignment="1">
      <alignment horizontal="center" vertical="center"/>
    </xf>
    <xf numFmtId="0" fontId="8" fillId="0" borderId="1" xfId="0" applyFont="1" applyBorder="1" applyAlignment="1" applyProtection="1">
      <alignment vertical="center"/>
      <protection locked="0"/>
    </xf>
    <xf numFmtId="0" fontId="0" fillId="0" borderId="11" xfId="0" applyBorder="1" applyProtection="1">
      <protection locked="0"/>
    </xf>
    <xf numFmtId="0" fontId="8" fillId="2" borderId="1" xfId="0" applyFont="1" applyFill="1" applyBorder="1" applyAlignment="1">
      <alignment vertical="center" wrapText="1"/>
    </xf>
    <xf numFmtId="14" fontId="64" fillId="5" borderId="1" xfId="0" applyNumberFormat="1" applyFont="1" applyFill="1" applyBorder="1" applyAlignment="1" applyProtection="1">
      <alignment horizontal="left" vertical="center" wrapText="1"/>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9" fillId="0" borderId="0" xfId="0" applyFont="1"/>
    <xf numFmtId="0" fontId="0" fillId="0" borderId="0" xfId="0"/>
    <xf numFmtId="14" fontId="8" fillId="5" borderId="1" xfId="0" applyNumberFormat="1" applyFont="1" applyFill="1" applyBorder="1" applyAlignment="1" applyProtection="1">
      <alignment horizontal="left" vertical="center" wrapText="1"/>
      <protection locked="0"/>
    </xf>
    <xf numFmtId="0" fontId="15" fillId="0" borderId="10" xfId="0" applyFont="1" applyBorder="1" applyAlignment="1" applyProtection="1">
      <alignment horizontal="left"/>
      <protection locked="0"/>
    </xf>
    <xf numFmtId="0" fontId="15" fillId="0" borderId="11" xfId="0" applyFont="1" applyBorder="1" applyAlignment="1" applyProtection="1">
      <alignment horizontal="left"/>
      <protection locked="0"/>
    </xf>
    <xf numFmtId="167" fontId="8" fillId="5" borderId="12" xfId="0" applyNumberFormat="1" applyFont="1" applyFill="1" applyBorder="1" applyAlignment="1">
      <alignment horizontal="left" vertical="center" wrapText="1"/>
    </xf>
    <xf numFmtId="167" fontId="8" fillId="5" borderId="10" xfId="0" applyNumberFormat="1" applyFont="1" applyFill="1" applyBorder="1" applyAlignment="1">
      <alignment horizontal="left" vertical="center" wrapText="1"/>
    </xf>
    <xf numFmtId="167" fontId="8" fillId="5" borderId="11" xfId="0" applyNumberFormat="1" applyFont="1" applyFill="1" applyBorder="1" applyAlignment="1">
      <alignment horizontal="left" vertical="center" wrapText="1"/>
    </xf>
    <xf numFmtId="0" fontId="19" fillId="5" borderId="0" xfId="0" applyFont="1" applyFill="1" applyAlignment="1">
      <alignment horizontal="left" wrapText="1"/>
    </xf>
    <xf numFmtId="0" fontId="8" fillId="5" borderId="1" xfId="0" applyFont="1" applyFill="1" applyBorder="1" applyAlignment="1">
      <alignment vertical="center" wrapText="1"/>
    </xf>
    <xf numFmtId="14" fontId="8" fillId="0" borderId="1" xfId="0" applyNumberFormat="1" applyFont="1" applyBorder="1" applyAlignment="1">
      <alignment horizontal="left" vertical="center" wrapText="1"/>
    </xf>
    <xf numFmtId="0" fontId="8" fillId="2" borderId="1" xfId="0" applyFont="1" applyFill="1" applyBorder="1" applyAlignment="1">
      <alignment vertical="center"/>
    </xf>
    <xf numFmtId="167" fontId="8" fillId="5" borderId="1" xfId="0" applyNumberFormat="1" applyFont="1" applyFill="1" applyBorder="1" applyAlignment="1">
      <alignment horizontal="left" vertical="center" wrapText="1"/>
    </xf>
    <xf numFmtId="167" fontId="0" fillId="0" borderId="10" xfId="0" applyNumberFormat="1" applyBorder="1" applyAlignment="1">
      <alignment horizontal="left"/>
    </xf>
    <xf numFmtId="167" fontId="0" fillId="0" borderId="11" xfId="0" applyNumberFormat="1" applyBorder="1" applyAlignment="1">
      <alignment horizontal="left"/>
    </xf>
    <xf numFmtId="0" fontId="6" fillId="0" borderId="0" xfId="0" applyFont="1" applyAlignment="1">
      <alignment wrapText="1"/>
    </xf>
    <xf numFmtId="0" fontId="9" fillId="4" borderId="1" xfId="0" applyFont="1" applyFill="1" applyBorder="1" applyAlignment="1">
      <alignment horizontal="center" vertical="center" wrapText="1"/>
    </xf>
    <xf numFmtId="0" fontId="0" fillId="0" borderId="5" xfId="0" applyBorder="1"/>
    <xf numFmtId="0" fontId="0" fillId="0" borderId="6" xfId="0" applyBorder="1"/>
    <xf numFmtId="0" fontId="0" fillId="0" borderId="8" xfId="0" applyBorder="1"/>
    <xf numFmtId="0" fontId="0" fillId="0" borderId="2" xfId="0" applyBorder="1"/>
    <xf numFmtId="0" fontId="0" fillId="0" borderId="9" xfId="0" applyBorder="1"/>
    <xf numFmtId="0" fontId="8" fillId="5" borderId="1" xfId="0" applyFont="1" applyFill="1" applyBorder="1" applyAlignment="1" applyProtection="1">
      <alignment vertical="center"/>
      <protection locked="0"/>
    </xf>
    <xf numFmtId="0" fontId="0" fillId="0" borderId="10" xfId="0" applyBorder="1" applyProtection="1">
      <protection locked="0"/>
    </xf>
    <xf numFmtId="0" fontId="0" fillId="0" borderId="16" xfId="0" applyBorder="1" applyProtection="1">
      <protection locked="0"/>
    </xf>
    <xf numFmtId="0" fontId="9" fillId="0" borderId="0" xfId="0" applyFont="1" applyAlignment="1">
      <alignment wrapText="1"/>
    </xf>
    <xf numFmtId="0" fontId="21" fillId="4" borderId="1" xfId="0" applyFont="1" applyFill="1" applyBorder="1" applyAlignment="1">
      <alignment horizontal="center" vertical="center" wrapText="1"/>
    </xf>
    <xf numFmtId="0" fontId="0" fillId="0" borderId="16" xfId="0" applyBorder="1"/>
    <xf numFmtId="0" fontId="0" fillId="0" borderId="12" xfId="0" applyBorder="1" applyProtection="1">
      <protection locked="0"/>
    </xf>
    <xf numFmtId="164" fontId="8" fillId="5" borderId="1" xfId="0" applyNumberFormat="1" applyFont="1" applyFill="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7" fillId="0" borderId="0" xfId="0" applyFont="1" applyAlignment="1">
      <alignment horizontal="center" vertical="top"/>
    </xf>
    <xf numFmtId="0" fontId="4" fillId="0" borderId="0" xfId="0" applyFont="1" applyAlignment="1">
      <alignment horizontal="left" vertical="top"/>
    </xf>
    <xf numFmtId="0" fontId="8" fillId="2" borderId="1" xfId="0" applyFont="1" applyFill="1" applyBorder="1" applyAlignment="1">
      <alignment horizontal="left" vertical="center" wrapText="1"/>
    </xf>
    <xf numFmtId="0" fontId="6" fillId="0" borderId="0" xfId="0" applyFont="1"/>
    <xf numFmtId="0" fontId="8" fillId="5" borderId="1" xfId="0" applyFont="1" applyFill="1" applyBorder="1" applyAlignment="1" applyProtection="1">
      <alignment vertical="center" wrapText="1"/>
      <protection locked="0"/>
    </xf>
    <xf numFmtId="0" fontId="8" fillId="0" borderId="1" xfId="0" applyFont="1" applyBorder="1" applyAlignment="1" applyProtection="1">
      <alignment horizontal="left" vertical="top"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8" xfId="0" applyBorder="1" applyAlignment="1" applyProtection="1">
      <alignment horizontal="left"/>
      <protection locked="0"/>
    </xf>
    <xf numFmtId="0" fontId="0" fillId="0" borderId="2" xfId="0" applyBorder="1" applyAlignment="1" applyProtection="1">
      <alignment horizontal="left"/>
      <protection locked="0"/>
    </xf>
    <xf numFmtId="0" fontId="0" fillId="0" borderId="9" xfId="0" applyBorder="1" applyAlignment="1" applyProtection="1">
      <alignment horizontal="left"/>
      <protection locked="0"/>
    </xf>
    <xf numFmtId="0" fontId="8" fillId="0" borderId="12" xfId="0" applyFont="1" applyBorder="1" applyAlignment="1">
      <alignment vertical="top" wrapText="1"/>
    </xf>
    <xf numFmtId="0" fontId="8" fillId="0" borderId="4"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8" xfId="0" applyFont="1" applyBorder="1" applyAlignment="1" applyProtection="1">
      <alignment vertical="top" wrapText="1"/>
      <protection locked="0"/>
    </xf>
    <xf numFmtId="0" fontId="8" fillId="0" borderId="2" xfId="0" applyFont="1" applyBorder="1" applyAlignment="1" applyProtection="1">
      <alignment vertical="top" wrapText="1"/>
      <protection locked="0"/>
    </xf>
    <xf numFmtId="0" fontId="8" fillId="0" borderId="9" xfId="0" applyFont="1" applyBorder="1" applyAlignment="1" applyProtection="1">
      <alignment vertical="top" wrapText="1"/>
      <protection locked="0"/>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57" fillId="14" borderId="46" xfId="0" applyFont="1" applyFill="1" applyBorder="1" applyAlignment="1">
      <alignment vertical="top" wrapText="1"/>
    </xf>
    <xf numFmtId="0" fontId="0" fillId="0" borderId="49" xfId="0" applyBorder="1"/>
    <xf numFmtId="0" fontId="8" fillId="0" borderId="46" xfId="0" applyFont="1" applyBorder="1" applyAlignment="1" applyProtection="1">
      <alignment horizontal="left" vertical="top" wrapText="1"/>
      <protection locked="0"/>
    </xf>
    <xf numFmtId="0" fontId="0" fillId="0" borderId="49" xfId="0" applyBorder="1" applyProtection="1">
      <protection locked="0"/>
    </xf>
    <xf numFmtId="0" fontId="18" fillId="0" borderId="0" xfId="0" applyFont="1" applyAlignment="1">
      <alignment horizontal="center" vertical="top" wrapText="1"/>
    </xf>
    <xf numFmtId="0" fontId="58" fillId="0" borderId="51" xfId="0" applyFont="1" applyBorder="1" applyAlignment="1">
      <alignment horizontal="center" vertical="top" wrapText="1"/>
    </xf>
    <xf numFmtId="0" fontId="58" fillId="0" borderId="52" xfId="0" applyFont="1" applyBorder="1" applyAlignment="1">
      <alignment horizontal="center" vertical="top" wrapText="1"/>
    </xf>
    <xf numFmtId="0" fontId="10" fillId="0" borderId="46" xfId="0" applyFont="1" applyBorder="1" applyAlignment="1">
      <alignment vertical="top" wrapText="1"/>
    </xf>
    <xf numFmtId="0" fontId="0" fillId="0" borderId="50" xfId="0" applyBorder="1"/>
    <xf numFmtId="0" fontId="57" fillId="0" borderId="48" xfId="0" applyFont="1" applyBorder="1" applyAlignment="1">
      <alignment horizontal="center" vertical="center"/>
    </xf>
    <xf numFmtId="0" fontId="59" fillId="0" borderId="48" xfId="0" applyFont="1" applyBorder="1" applyAlignment="1">
      <alignment vertical="top" wrapText="1"/>
    </xf>
    <xf numFmtId="0" fontId="7" fillId="0" borderId="0" xfId="0" applyFont="1" applyAlignment="1">
      <alignment horizontal="center" vertical="center" wrapText="1"/>
    </xf>
    <xf numFmtId="0" fontId="62" fillId="0" borderId="0" xfId="0" applyFont="1" applyAlignment="1">
      <alignment horizontal="center" vertical="top" wrapText="1"/>
    </xf>
    <xf numFmtId="0" fontId="63" fillId="0" borderId="0" xfId="0" applyFont="1"/>
    <xf numFmtId="0" fontId="22" fillId="0" borderId="48" xfId="0" applyFont="1" applyBorder="1" applyAlignment="1">
      <alignment vertical="top" wrapText="1"/>
    </xf>
    <xf numFmtId="0" fontId="57" fillId="14" borderId="1" xfId="0" applyFont="1" applyFill="1" applyBorder="1" applyAlignment="1">
      <alignment vertical="top" wrapText="1"/>
    </xf>
    <xf numFmtId="2" fontId="57" fillId="14" borderId="46" xfId="0" applyNumberFormat="1" applyFont="1" applyFill="1" applyBorder="1" applyAlignment="1">
      <alignment vertical="top" wrapText="1"/>
    </xf>
    <xf numFmtId="0" fontId="0" fillId="0" borderId="54" xfId="0" applyBorder="1"/>
    <xf numFmtId="0" fontId="8" fillId="5" borderId="16" xfId="0" applyFont="1" applyFill="1" applyBorder="1" applyAlignment="1" applyProtection="1">
      <alignment horizontal="left" vertical="center"/>
      <protection locked="0"/>
    </xf>
    <xf numFmtId="0" fontId="0" fillId="0" borderId="7" xfId="0" applyBorder="1" applyProtection="1">
      <protection locked="0"/>
    </xf>
    <xf numFmtId="0" fontId="0" fillId="0" borderId="3" xfId="0" applyBorder="1" applyProtection="1">
      <protection locked="0"/>
    </xf>
    <xf numFmtId="0" fontId="8" fillId="3" borderId="46" xfId="0" applyFont="1" applyFill="1" applyBorder="1" applyAlignment="1">
      <alignment vertical="top" wrapText="1"/>
    </xf>
    <xf numFmtId="0" fontId="20" fillId="0" borderId="0" xfId="0" applyFont="1" applyAlignment="1">
      <alignment wrapText="1"/>
    </xf>
    <xf numFmtId="0" fontId="0" fillId="0" borderId="3" xfId="0" applyBorder="1"/>
    <xf numFmtId="0" fontId="0" fillId="0" borderId="7" xfId="0" applyBorder="1"/>
    <xf numFmtId="0" fontId="9" fillId="2" borderId="1" xfId="0" applyFont="1" applyFill="1" applyBorder="1" applyAlignment="1">
      <alignment horizontal="center" vertical="center" wrapText="1"/>
    </xf>
    <xf numFmtId="0" fontId="0" fillId="0" borderId="0" xfId="0" applyProtection="1">
      <protection locked="0"/>
    </xf>
    <xf numFmtId="0" fontId="0" fillId="0" borderId="6" xfId="0" applyBorder="1" applyAlignment="1" applyProtection="1">
      <alignment vertical="top"/>
      <protection locked="0"/>
    </xf>
    <xf numFmtId="0" fontId="0" fillId="0" borderId="3" xfId="0" applyBorder="1" applyAlignment="1" applyProtection="1">
      <alignment vertical="top"/>
      <protection locked="0"/>
    </xf>
    <xf numFmtId="0" fontId="0" fillId="0" borderId="7" xfId="0" applyBorder="1" applyAlignment="1" applyProtection="1">
      <alignment vertical="top"/>
      <protection locked="0"/>
    </xf>
    <xf numFmtId="0" fontId="0" fillId="0" borderId="8" xfId="0" applyBorder="1" applyAlignment="1" applyProtection="1">
      <alignment vertical="top"/>
      <protection locked="0"/>
    </xf>
    <xf numFmtId="0" fontId="0" fillId="0" borderId="9" xfId="0" applyBorder="1" applyAlignment="1" applyProtection="1">
      <alignment vertical="top"/>
      <protection locked="0"/>
    </xf>
    <xf numFmtId="0" fontId="9" fillId="2" borderId="46" xfId="0" applyFont="1" applyFill="1" applyBorder="1" applyAlignment="1">
      <alignment horizontal="center" vertical="center" wrapText="1"/>
    </xf>
    <xf numFmtId="0" fontId="0" fillId="0" borderId="24" xfId="0" applyBorder="1"/>
    <xf numFmtId="0" fontId="0" fillId="0" borderId="25" xfId="0" applyBorder="1"/>
    <xf numFmtId="0" fontId="0" fillId="0" borderId="26" xfId="0" applyBorder="1"/>
    <xf numFmtId="0" fontId="0" fillId="0" borderId="19" xfId="0" applyBorder="1"/>
    <xf numFmtId="0" fontId="0" fillId="0" borderId="21" xfId="0" applyBorder="1"/>
    <xf numFmtId="0" fontId="8" fillId="5" borderId="16" xfId="0" applyFont="1" applyFill="1" applyBorder="1" applyAlignment="1" applyProtection="1">
      <alignment horizontal="center" vertical="center"/>
      <protection locked="0"/>
    </xf>
    <xf numFmtId="0" fontId="4" fillId="5" borderId="0" xfId="0" applyFont="1" applyFill="1" applyAlignment="1">
      <alignment horizontal="center"/>
    </xf>
    <xf numFmtId="0" fontId="8" fillId="5" borderId="18" xfId="0" applyFont="1" applyFill="1" applyBorder="1" applyAlignment="1" applyProtection="1">
      <alignment horizontal="center" vertical="center"/>
      <protection locked="0"/>
    </xf>
    <xf numFmtId="0" fontId="0" fillId="0" borderId="29" xfId="0" applyBorder="1" applyProtection="1">
      <protection locked="0"/>
    </xf>
    <xf numFmtId="0" fontId="7" fillId="0" borderId="0" xfId="0" applyFont="1" applyAlignment="1">
      <alignment horizontal="center" vertical="center"/>
    </xf>
    <xf numFmtId="0" fontId="8" fillId="0" borderId="1" xfId="0" applyFont="1" applyBorder="1" applyAlignment="1">
      <alignment vertical="top" wrapText="1"/>
    </xf>
    <xf numFmtId="0" fontId="6" fillId="2" borderId="17" xfId="0" applyFont="1" applyFill="1" applyBorder="1" applyAlignment="1">
      <alignment horizontal="center" vertical="center" wrapText="1"/>
    </xf>
    <xf numFmtId="0" fontId="0" fillId="0" borderId="29" xfId="0" applyBorder="1"/>
    <xf numFmtId="0" fontId="0" fillId="0" borderId="42" xfId="0" applyBorder="1"/>
    <xf numFmtId="0" fontId="6" fillId="2" borderId="18" xfId="0" applyFont="1" applyFill="1" applyBorder="1" applyAlignment="1">
      <alignment horizontal="center" vertical="center" wrapText="1"/>
    </xf>
    <xf numFmtId="0" fontId="0" fillId="0" borderId="23" xfId="0" applyBorder="1"/>
    <xf numFmtId="0" fontId="18" fillId="0" borderId="0" xfId="0" applyFont="1" applyAlignment="1">
      <alignment horizontal="center" vertical="center"/>
    </xf>
    <xf numFmtId="0" fontId="8" fillId="0" borderId="16" xfId="0" applyFont="1" applyBorder="1" applyAlignment="1" applyProtection="1">
      <alignment vertical="top" wrapText="1"/>
      <protection locked="0"/>
    </xf>
    <xf numFmtId="0" fontId="8" fillId="0" borderId="16" xfId="0" applyFont="1" applyBorder="1" applyAlignment="1">
      <alignment vertical="top" wrapText="1"/>
    </xf>
    <xf numFmtId="0" fontId="8" fillId="3" borderId="47" xfId="0" applyFont="1" applyFill="1" applyBorder="1" applyAlignment="1">
      <alignment vertical="top" wrapText="1"/>
    </xf>
    <xf numFmtId="0" fontId="0" fillId="0" borderId="20" xfId="0" applyBorder="1"/>
    <xf numFmtId="0" fontId="8" fillId="0" borderId="3" xfId="0" applyFont="1" applyBorder="1" applyAlignment="1" applyProtection="1">
      <alignment vertical="top" wrapText="1"/>
      <protection locked="0"/>
    </xf>
    <xf numFmtId="0" fontId="8" fillId="0" borderId="48"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16" xfId="0" applyFont="1" applyBorder="1" applyAlignment="1">
      <alignment vertical="center" wrapText="1"/>
    </xf>
    <xf numFmtId="0" fontId="8" fillId="0" borderId="4" xfId="0" applyFont="1" applyBorder="1" applyAlignment="1">
      <alignment vertical="top" wrapText="1"/>
    </xf>
    <xf numFmtId="0" fontId="8" fillId="0" borderId="6" xfId="0" applyFont="1" applyBorder="1" applyAlignment="1">
      <alignment vertical="top" wrapText="1"/>
    </xf>
    <xf numFmtId="0" fontId="8" fillId="0" borderId="3" xfId="0" applyFont="1" applyBorder="1" applyAlignment="1">
      <alignment vertical="top" wrapText="1"/>
    </xf>
    <xf numFmtId="0" fontId="8" fillId="0" borderId="7" xfId="0" applyFont="1" applyBorder="1" applyAlignment="1">
      <alignment vertical="top" wrapText="1"/>
    </xf>
    <xf numFmtId="0" fontId="8" fillId="0" borderId="8" xfId="0" applyFont="1" applyBorder="1" applyAlignment="1">
      <alignment vertical="top" wrapText="1"/>
    </xf>
    <xf numFmtId="0" fontId="8" fillId="0" borderId="9" xfId="0" applyFont="1" applyBorder="1" applyAlignment="1">
      <alignment vertical="top" wrapText="1"/>
    </xf>
    <xf numFmtId="0" fontId="8" fillId="0" borderId="4" xfId="0" applyFont="1" applyBorder="1" applyAlignment="1">
      <alignment vertical="center" wrapText="1"/>
    </xf>
    <xf numFmtId="0" fontId="8" fillId="0" borderId="6" xfId="0" applyFont="1" applyBorder="1" applyAlignment="1">
      <alignment vertical="center" wrapText="1"/>
    </xf>
    <xf numFmtId="0" fontId="8" fillId="0" borderId="3"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9" fillId="2" borderId="11" xfId="0" applyFont="1" applyFill="1" applyBorder="1" applyAlignment="1">
      <alignment horizontal="center" vertical="center" wrapText="1"/>
    </xf>
    <xf numFmtId="0" fontId="8" fillId="0" borderId="53"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8" fillId="0" borderId="29" xfId="0" applyFont="1" applyBorder="1" applyAlignment="1" applyProtection="1">
      <alignment vertical="top" wrapText="1"/>
      <protection locked="0"/>
    </xf>
    <xf numFmtId="0" fontId="29" fillId="0" borderId="0" xfId="0" applyFont="1" applyAlignment="1">
      <alignment horizontal="center" vertical="top" wrapText="1"/>
    </xf>
    <xf numFmtId="0" fontId="7" fillId="0" borderId="0" xfId="0" applyFont="1" applyAlignment="1">
      <alignment horizontal="center"/>
    </xf>
    <xf numFmtId="0" fontId="8" fillId="0" borderId="0" xfId="0" applyFont="1"/>
    <xf numFmtId="0" fontId="51" fillId="0" borderId="1" xfId="0" applyFont="1" applyBorder="1" applyAlignment="1">
      <alignment vertical="center" wrapText="1"/>
    </xf>
    <xf numFmtId="0" fontId="40" fillId="15" borderId="43" xfId="0" applyFont="1" applyFill="1" applyBorder="1" applyAlignment="1">
      <alignment vertical="center" wrapText="1"/>
    </xf>
    <xf numFmtId="0" fontId="0" fillId="15" borderId="23" xfId="0" applyFill="1" applyBorder="1" applyAlignment="1">
      <alignment vertical="center"/>
    </xf>
    <xf numFmtId="0" fontId="0" fillId="15" borderId="24" xfId="0" applyFill="1" applyBorder="1" applyAlignment="1">
      <alignment vertical="center"/>
    </xf>
    <xf numFmtId="0" fontId="0" fillId="15" borderId="25" xfId="0" applyFill="1" applyBorder="1" applyAlignment="1">
      <alignment vertical="center"/>
    </xf>
    <xf numFmtId="0" fontId="8" fillId="15" borderId="0" xfId="0" applyFont="1" applyFill="1" applyAlignment="1">
      <alignment vertical="center"/>
    </xf>
    <xf numFmtId="0" fontId="0" fillId="15" borderId="26" xfId="0" applyFill="1" applyBorder="1" applyAlignment="1">
      <alignment vertical="center"/>
    </xf>
    <xf numFmtId="0" fontId="51" fillId="0" borderId="1" xfId="0" applyFont="1" applyBorder="1" applyAlignment="1">
      <alignment horizontal="left" vertical="top" wrapText="1"/>
    </xf>
    <xf numFmtId="0" fontId="0" fillId="0" borderId="5" xfId="0" applyBorder="1" applyAlignment="1">
      <alignment vertical="top"/>
    </xf>
    <xf numFmtId="0" fontId="0" fillId="0" borderId="6" xfId="0" applyBorder="1" applyAlignment="1">
      <alignment vertical="top"/>
    </xf>
    <xf numFmtId="0" fontId="0" fillId="0" borderId="3" xfId="0" applyBorder="1" applyAlignment="1">
      <alignment vertical="top"/>
    </xf>
    <xf numFmtId="0" fontId="8" fillId="0" borderId="0" xfId="0" applyFont="1" applyAlignment="1">
      <alignment vertical="top"/>
    </xf>
    <xf numFmtId="0" fontId="0" fillId="0" borderId="7" xfId="0" applyBorder="1" applyAlignment="1">
      <alignment vertical="top"/>
    </xf>
    <xf numFmtId="0" fontId="0" fillId="0" borderId="8" xfId="0" applyBorder="1" applyAlignment="1">
      <alignment vertical="top"/>
    </xf>
    <xf numFmtId="0" fontId="0" fillId="0" borderId="2" xfId="0" applyBorder="1" applyAlignment="1">
      <alignment vertical="top"/>
    </xf>
    <xf numFmtId="0" fontId="0" fillId="0" borderId="9" xfId="0" applyBorder="1" applyAlignment="1">
      <alignment vertical="top"/>
    </xf>
    <xf numFmtId="0" fontId="61" fillId="0" borderId="22" xfId="0" applyFont="1" applyBorder="1" applyAlignment="1" applyProtection="1">
      <alignment horizontal="left" vertical="top" wrapText="1"/>
      <protection locked="0"/>
    </xf>
    <xf numFmtId="0" fontId="61" fillId="0" borderId="23" xfId="0" applyFont="1" applyBorder="1" applyAlignment="1" applyProtection="1">
      <alignment horizontal="left" vertical="top" wrapText="1"/>
      <protection locked="0"/>
    </xf>
    <xf numFmtId="0" fontId="61" fillId="0" borderId="24" xfId="0" applyFont="1" applyBorder="1" applyAlignment="1" applyProtection="1">
      <alignment horizontal="left" vertical="top" wrapText="1"/>
      <protection locked="0"/>
    </xf>
    <xf numFmtId="0" fontId="61" fillId="0" borderId="25" xfId="0" applyFont="1" applyBorder="1" applyAlignment="1" applyProtection="1">
      <alignment horizontal="left" vertical="top" wrapText="1"/>
      <protection locked="0"/>
    </xf>
    <xf numFmtId="0" fontId="61" fillId="0" borderId="48" xfId="0" applyFont="1" applyBorder="1" applyAlignment="1" applyProtection="1">
      <alignment horizontal="left" vertical="top" wrapText="1"/>
      <protection locked="0"/>
    </xf>
    <xf numFmtId="0" fontId="61" fillId="0" borderId="26" xfId="0" applyFont="1" applyBorder="1" applyAlignment="1" applyProtection="1">
      <alignment horizontal="left" vertical="top" wrapText="1"/>
      <protection locked="0"/>
    </xf>
    <xf numFmtId="0" fontId="61" fillId="0" borderId="19" xfId="0" applyFont="1" applyBorder="1" applyAlignment="1" applyProtection="1">
      <alignment horizontal="left" vertical="top" wrapText="1"/>
      <protection locked="0"/>
    </xf>
    <xf numFmtId="0" fontId="61" fillId="0" borderId="20" xfId="0" applyFont="1" applyBorder="1" applyAlignment="1" applyProtection="1">
      <alignment horizontal="left" vertical="top" wrapText="1"/>
      <protection locked="0"/>
    </xf>
    <xf numFmtId="0" fontId="61" fillId="0" borderId="21" xfId="0" applyFont="1" applyBorder="1" applyAlignment="1" applyProtection="1">
      <alignment horizontal="left" vertical="top" wrapText="1"/>
      <protection locked="0"/>
    </xf>
    <xf numFmtId="0" fontId="8" fillId="0" borderId="22" xfId="0" applyFont="1" applyBorder="1" applyAlignment="1" applyProtection="1">
      <alignment horizontal="left" vertical="top" wrapText="1"/>
      <protection locked="0"/>
    </xf>
    <xf numFmtId="0" fontId="8" fillId="0" borderId="23" xfId="0" applyFont="1" applyBorder="1" applyAlignment="1" applyProtection="1">
      <alignment horizontal="left" vertical="top" wrapText="1"/>
      <protection locked="0"/>
    </xf>
    <xf numFmtId="0" fontId="8" fillId="0" borderId="24" xfId="0" applyFont="1" applyBorder="1" applyAlignment="1" applyProtection="1">
      <alignment horizontal="left" vertical="top" wrapText="1"/>
      <protection locked="0"/>
    </xf>
    <xf numFmtId="0" fontId="8" fillId="0" borderId="25" xfId="0" applyFont="1" applyBorder="1" applyAlignment="1" applyProtection="1">
      <alignment horizontal="left" vertical="top" wrapText="1"/>
      <protection locked="0"/>
    </xf>
    <xf numFmtId="0" fontId="8" fillId="0" borderId="48" xfId="0" applyFont="1" applyBorder="1" applyAlignment="1" applyProtection="1">
      <alignment horizontal="left" vertical="top" wrapText="1"/>
      <protection locked="0"/>
    </xf>
    <xf numFmtId="0" fontId="8" fillId="0" borderId="26" xfId="0" applyFont="1" applyBorder="1" applyAlignment="1" applyProtection="1">
      <alignment horizontal="left" vertical="top" wrapText="1"/>
      <protection locked="0"/>
    </xf>
    <xf numFmtId="0" fontId="8" fillId="0" borderId="19"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21" xfId="0" applyFont="1" applyBorder="1" applyAlignment="1" applyProtection="1">
      <alignment horizontal="left" vertical="top" wrapText="1"/>
      <protection locked="0"/>
    </xf>
    <xf numFmtId="0" fontId="8" fillId="5" borderId="4"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48" xfId="0" applyFont="1" applyFill="1" applyBorder="1" applyAlignment="1" applyProtection="1">
      <alignment horizontal="left" vertical="center" wrapText="1"/>
      <protection locked="0"/>
    </xf>
    <xf numFmtId="0" fontId="8" fillId="5" borderId="7" xfId="0" applyFont="1" applyFill="1" applyBorder="1" applyAlignment="1" applyProtection="1">
      <alignment horizontal="left" vertical="center" wrapText="1"/>
      <protection locked="0"/>
    </xf>
    <xf numFmtId="0" fontId="8" fillId="5" borderId="8"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9"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left" vertical="top" wrapText="1"/>
      <protection locked="0"/>
    </xf>
    <xf numFmtId="0" fontId="8" fillId="5" borderId="5" xfId="0" applyFont="1" applyFill="1" applyBorder="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8" fillId="5" borderId="48"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8"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6" fillId="2" borderId="1" xfId="0" applyFont="1" applyFill="1" applyBorder="1" applyAlignment="1">
      <alignment vertical="top" wrapText="1"/>
    </xf>
    <xf numFmtId="0" fontId="0" fillId="0" borderId="48" xfId="0" applyBorder="1" applyProtection="1">
      <protection locked="0"/>
    </xf>
    <xf numFmtId="0" fontId="7" fillId="0" borderId="0" xfId="0" applyFont="1" applyAlignment="1">
      <alignment horizontal="center" vertical="top" wrapText="1"/>
    </xf>
    <xf numFmtId="0" fontId="0" fillId="0" borderId="48" xfId="0" applyBorder="1"/>
    <xf numFmtId="0" fontId="0" fillId="0" borderId="15" xfId="0" applyBorder="1"/>
    <xf numFmtId="0" fontId="72" fillId="0" borderId="1" xfId="0" applyFont="1" applyBorder="1" applyAlignment="1" applyProtection="1">
      <alignment horizontal="center" vertical="top" wrapText="1"/>
      <protection locked="0"/>
    </xf>
    <xf numFmtId="0" fontId="72" fillId="0" borderId="1" xfId="0" applyFont="1" applyBorder="1" applyAlignment="1" applyProtection="1">
      <alignment vertical="top" wrapText="1"/>
      <protection locked="0"/>
    </xf>
    <xf numFmtId="0" fontId="72" fillId="0" borderId="12" xfId="0" applyFont="1" applyBorder="1" applyAlignment="1" applyProtection="1">
      <alignment vertical="top" wrapText="1"/>
      <protection locked="0"/>
    </xf>
    <xf numFmtId="0" fontId="8" fillId="5" borderId="1" xfId="0" applyFont="1" applyFill="1" applyBorder="1" applyAlignment="1" applyProtection="1">
      <alignment vertical="top" wrapText="1"/>
      <protection locked="0"/>
    </xf>
    <xf numFmtId="0" fontId="0" fillId="0" borderId="15" xfId="0" applyBorder="1" applyProtection="1">
      <protection locked="0"/>
    </xf>
    <xf numFmtId="0" fontId="8" fillId="0" borderId="1" xfId="0" applyFont="1" applyBorder="1" applyAlignment="1">
      <alignment horizontal="center" vertical="center" wrapText="1"/>
    </xf>
    <xf numFmtId="0" fontId="0" fillId="0" borderId="1" xfId="0" applyBorder="1"/>
    <xf numFmtId="0" fontId="6" fillId="2" borderId="1" xfId="0" applyFont="1" applyFill="1" applyBorder="1" applyAlignment="1">
      <alignment vertical="center" wrapText="1"/>
    </xf>
    <xf numFmtId="0" fontId="8" fillId="0" borderId="12" xfId="0" applyFont="1" applyBorder="1" applyAlignment="1">
      <alignment horizontal="center" vertical="top" wrapText="1"/>
    </xf>
    <xf numFmtId="0" fontId="1" fillId="0" borderId="1" xfId="0" applyFont="1" applyBorder="1" applyAlignment="1">
      <alignment vertical="top" wrapText="1"/>
    </xf>
    <xf numFmtId="0" fontId="43"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72" fillId="17" borderId="1" xfId="0" applyFont="1" applyFill="1" applyBorder="1" applyAlignment="1" applyProtection="1">
      <alignment horizontal="left" vertical="top" wrapText="1"/>
      <protection locked="0"/>
    </xf>
    <xf numFmtId="0" fontId="72" fillId="16" borderId="1" xfId="0" applyFont="1" applyFill="1" applyBorder="1" applyAlignment="1" applyProtection="1">
      <alignment vertical="top" wrapText="1"/>
      <protection locked="0"/>
    </xf>
    <xf numFmtId="0" fontId="72" fillId="0" borderId="1"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27" fillId="2" borderId="1" xfId="0" applyFont="1" applyFill="1" applyBorder="1" applyAlignment="1">
      <alignment horizontal="center" vertical="center" wrapText="1"/>
    </xf>
    <xf numFmtId="14" fontId="72" fillId="0" borderId="1" xfId="0" applyNumberFormat="1" applyFont="1" applyBorder="1" applyAlignment="1" applyProtection="1">
      <alignment horizontal="center" vertical="center" wrapText="1"/>
      <protection locked="0"/>
    </xf>
    <xf numFmtId="0" fontId="31" fillId="0" borderId="0" xfId="1" applyFont="1" applyAlignment="1">
      <alignment horizontal="left" wrapText="1"/>
    </xf>
    <xf numFmtId="0" fontId="0" fillId="0" borderId="0" xfId="0" applyAlignment="1">
      <alignment horizontal="left"/>
    </xf>
    <xf numFmtId="0" fontId="8" fillId="0" borderId="1" xfId="0" applyFont="1" applyBorder="1" applyAlignment="1">
      <alignment vertical="center"/>
    </xf>
    <xf numFmtId="0" fontId="72" fillId="0" borderId="1" xfId="0" applyFont="1" applyBorder="1" applyAlignment="1" applyProtection="1">
      <alignment horizontal="center" vertical="center" wrapText="1"/>
      <protection locked="0"/>
    </xf>
    <xf numFmtId="15" fontId="72" fillId="0" borderId="1" xfId="0" applyNumberFormat="1" applyFont="1" applyBorder="1" applyAlignment="1" applyProtection="1">
      <alignment horizontal="center" vertical="center" wrapText="1"/>
      <protection locked="0"/>
    </xf>
    <xf numFmtId="0" fontId="9" fillId="2" borderId="12" xfId="0" applyFont="1" applyFill="1" applyBorder="1" applyAlignment="1">
      <alignment horizontal="left" vertical="top" wrapText="1"/>
    </xf>
    <xf numFmtId="0" fontId="6" fillId="3" borderId="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18" fillId="0" borderId="1" xfId="0" applyFont="1" applyBorder="1" applyAlignment="1" applyProtection="1">
      <alignment vertical="center" wrapText="1"/>
      <protection locked="0"/>
    </xf>
    <xf numFmtId="0" fontId="18" fillId="0" borderId="44" xfId="0" applyFont="1" applyBorder="1" applyAlignment="1" applyProtection="1">
      <alignment vertical="center" wrapText="1"/>
      <protection locked="0"/>
    </xf>
    <xf numFmtId="0" fontId="0" fillId="0" borderId="28" xfId="0" applyBorder="1" applyProtection="1">
      <protection locked="0"/>
    </xf>
    <xf numFmtId="0" fontId="6" fillId="3" borderId="45" xfId="0" applyFont="1" applyFill="1" applyBorder="1" applyAlignment="1">
      <alignment horizontal="center" vertical="center" wrapText="1"/>
    </xf>
    <xf numFmtId="0" fontId="0" fillId="0" borderId="27" xfId="0" applyBorder="1"/>
    <xf numFmtId="0" fontId="8" fillId="0" borderId="1" xfId="0" applyFont="1" applyBorder="1" applyAlignment="1">
      <alignment horizontal="left" vertical="top" wrapText="1" indent="1"/>
    </xf>
    <xf numFmtId="0" fontId="6" fillId="3" borderId="1" xfId="0" applyFont="1" applyFill="1" applyBorder="1" applyAlignment="1">
      <alignment vertical="top" wrapText="1"/>
    </xf>
    <xf numFmtId="0" fontId="9" fillId="2" borderId="1" xfId="0" applyFont="1" applyFill="1" applyBorder="1" applyAlignment="1">
      <alignment horizontal="left" vertical="top" wrapText="1"/>
    </xf>
    <xf numFmtId="0" fontId="26" fillId="0" borderId="1" xfId="0" applyFont="1" applyBorder="1" applyAlignment="1">
      <alignment horizontal="left" vertical="top" wrapText="1"/>
    </xf>
    <xf numFmtId="0" fontId="26" fillId="0" borderId="1" xfId="0" applyFont="1" applyBorder="1" applyAlignment="1">
      <alignment vertical="top" wrapText="1"/>
    </xf>
    <xf numFmtId="0" fontId="9" fillId="15" borderId="1" xfId="0" applyFont="1" applyFill="1" applyBorder="1" applyAlignment="1">
      <alignment horizontal="left" vertical="top" wrapText="1"/>
    </xf>
    <xf numFmtId="0" fontId="0" fillId="15" borderId="5" xfId="0" applyFill="1" applyBorder="1"/>
    <xf numFmtId="0" fontId="0" fillId="15" borderId="6" xfId="0" applyFill="1" applyBorder="1"/>
    <xf numFmtId="0" fontId="0" fillId="15" borderId="8" xfId="0" applyFill="1" applyBorder="1"/>
    <xf numFmtId="0" fontId="0" fillId="15" borderId="2" xfId="0" applyFill="1" applyBorder="1"/>
    <xf numFmtId="0" fontId="0" fillId="15" borderId="9" xfId="0" applyFill="1" applyBorder="1"/>
    <xf numFmtId="0" fontId="8" fillId="0" borderId="1" xfId="0" applyFont="1" applyBorder="1" applyAlignment="1">
      <alignment horizontal="left" vertical="top" wrapText="1"/>
    </xf>
    <xf numFmtId="0" fontId="8" fillId="0" borderId="4" xfId="0" applyFont="1" applyBorder="1" applyAlignment="1">
      <alignment horizontal="left" vertical="top" wrapText="1"/>
    </xf>
    <xf numFmtId="0" fontId="23" fillId="0" borderId="1" xfId="0" applyFont="1" applyBorder="1" applyAlignment="1" applyProtection="1">
      <alignment vertical="top" wrapText="1"/>
      <protection locked="0"/>
    </xf>
    <xf numFmtId="0" fontId="72" fillId="0" borderId="1" xfId="0" applyFont="1" applyBorder="1" applyAlignment="1" applyProtection="1">
      <alignment horizontal="left" vertical="top" wrapText="1"/>
      <protection locked="0"/>
    </xf>
    <xf numFmtId="0" fontId="6" fillId="2" borderId="1" xfId="0" applyFont="1" applyFill="1" applyBorder="1" applyAlignment="1">
      <alignment horizontal="left" vertical="top" wrapText="1"/>
    </xf>
    <xf numFmtId="0" fontId="8" fillId="0" borderId="11" xfId="0" applyFont="1" applyBorder="1" applyAlignment="1">
      <alignment horizontal="center" vertical="top" wrapText="1"/>
    </xf>
    <xf numFmtId="165" fontId="8" fillId="0" borderId="12" xfId="0" applyNumberFormat="1" applyFont="1" applyBorder="1" applyAlignment="1">
      <alignment horizontal="center" vertical="top" wrapText="1"/>
    </xf>
    <xf numFmtId="165" fontId="8" fillId="0" borderId="10" xfId="0" applyNumberFormat="1" applyFont="1" applyBorder="1" applyAlignment="1">
      <alignment horizontal="center" vertical="top" wrapText="1"/>
    </xf>
    <xf numFmtId="165" fontId="8" fillId="0" borderId="11" xfId="0" applyNumberFormat="1" applyFont="1" applyBorder="1" applyAlignment="1">
      <alignment horizontal="center" vertical="top" wrapText="1"/>
    </xf>
    <xf numFmtId="2" fontId="8" fillId="0" borderId="12" xfId="0" applyNumberFormat="1" applyFont="1" applyBorder="1" applyAlignment="1" applyProtection="1">
      <alignment horizontal="center" vertical="top" wrapText="1"/>
      <protection locked="0"/>
    </xf>
    <xf numFmtId="2" fontId="8" fillId="0" borderId="10" xfId="0" applyNumberFormat="1" applyFont="1" applyBorder="1" applyAlignment="1" applyProtection="1">
      <alignment horizontal="center" vertical="top" wrapText="1"/>
      <protection locked="0"/>
    </xf>
    <xf numFmtId="2" fontId="8" fillId="0" borderId="11" xfId="0" applyNumberFormat="1" applyFont="1" applyBorder="1" applyAlignment="1" applyProtection="1">
      <alignment horizontal="center" vertical="top" wrapText="1"/>
      <protection locked="0"/>
    </xf>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8" fillId="0" borderId="10" xfId="0" applyFont="1" applyBorder="1" applyAlignment="1">
      <alignment horizontal="left" vertical="top" wrapText="1"/>
    </xf>
    <xf numFmtId="168" fontId="0" fillId="0" borderId="1" xfId="0" applyNumberFormat="1" applyBorder="1" applyAlignment="1">
      <alignment horizontal="center"/>
    </xf>
    <xf numFmtId="0" fontId="8" fillId="0" borderId="1" xfId="0" applyFont="1" applyBorder="1" applyAlignment="1">
      <alignment horizontal="center" vertical="top" wrapText="1"/>
    </xf>
    <xf numFmtId="0" fontId="0" fillId="0" borderId="11" xfId="0" applyBorder="1" applyAlignment="1">
      <alignment horizontal="center"/>
    </xf>
    <xf numFmtId="2" fontId="8" fillId="0" borderId="1" xfId="0" applyNumberFormat="1" applyFont="1" applyBorder="1" applyAlignment="1" applyProtection="1">
      <alignment horizontal="center" vertical="top" wrapText="1"/>
      <protection locked="0"/>
    </xf>
    <xf numFmtId="2" fontId="0" fillId="0" borderId="10" xfId="0" applyNumberFormat="1" applyBorder="1" applyAlignment="1" applyProtection="1">
      <alignment horizontal="center"/>
      <protection locked="0"/>
    </xf>
    <xf numFmtId="2" fontId="0" fillId="0" borderId="11" xfId="0" applyNumberFormat="1" applyBorder="1" applyAlignment="1" applyProtection="1">
      <alignment horizontal="center"/>
      <protection locked="0"/>
    </xf>
    <xf numFmtId="0" fontId="8" fillId="5" borderId="0" xfId="0" applyFont="1" applyFill="1" applyAlignment="1">
      <alignment vertical="top" wrapText="1"/>
    </xf>
    <xf numFmtId="0" fontId="57" fillId="2" borderId="1" xfId="0" applyFont="1" applyFill="1"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9" xfId="0" applyBorder="1" applyAlignment="1">
      <alignment wrapText="1"/>
    </xf>
    <xf numFmtId="168" fontId="0" fillId="0" borderId="12" xfId="0" applyNumberFormat="1" applyBorder="1" applyAlignment="1">
      <alignment horizontal="center"/>
    </xf>
    <xf numFmtId="168" fontId="0" fillId="0" borderId="10" xfId="0" applyNumberFormat="1" applyBorder="1" applyAlignment="1">
      <alignment horizontal="center"/>
    </xf>
    <xf numFmtId="168" fontId="0" fillId="0" borderId="11" xfId="0" applyNumberFormat="1" applyBorder="1" applyAlignment="1">
      <alignment horizontal="center"/>
    </xf>
    <xf numFmtId="0" fontId="30" fillId="0" borderId="0" xfId="1" applyFont="1" applyAlignment="1">
      <alignment wrapText="1"/>
    </xf>
    <xf numFmtId="0" fontId="9" fillId="0" borderId="1" xfId="0" applyFont="1" applyBorder="1" applyAlignment="1">
      <alignment horizontal="center" vertical="top" wrapText="1"/>
    </xf>
    <xf numFmtId="0" fontId="9" fillId="0" borderId="1" xfId="0" applyFont="1" applyBorder="1" applyAlignment="1" applyProtection="1">
      <alignment vertical="top" wrapText="1"/>
      <protection locked="0"/>
    </xf>
    <xf numFmtId="0" fontId="0" fillId="0" borderId="1" xfId="0" applyBorder="1" applyProtection="1">
      <protection locked="0"/>
    </xf>
    <xf numFmtId="165" fontId="8" fillId="0" borderId="1" xfId="0" applyNumberFormat="1" applyFont="1" applyBorder="1" applyAlignment="1">
      <alignment vertical="top" wrapText="1"/>
    </xf>
    <xf numFmtId="0" fontId="0" fillId="0" borderId="12" xfId="0" applyBorder="1" applyAlignment="1">
      <alignment horizontal="center"/>
    </xf>
    <xf numFmtId="0" fontId="0" fillId="0" borderId="10" xfId="0" applyBorder="1" applyAlignment="1">
      <alignment horizontal="center"/>
    </xf>
    <xf numFmtId="166" fontId="57" fillId="8" borderId="1" xfId="0" applyNumberFormat="1" applyFont="1" applyFill="1" applyBorder="1" applyAlignment="1">
      <alignment vertical="top" wrapText="1"/>
    </xf>
    <xf numFmtId="0" fontId="57" fillId="0" borderId="1" xfId="0" applyFont="1" applyBorder="1" applyAlignment="1">
      <alignment vertical="top" wrapText="1"/>
    </xf>
    <xf numFmtId="0" fontId="8" fillId="0" borderId="0" xfId="0" applyFont="1" applyAlignment="1">
      <alignment vertical="top" wrapText="1"/>
    </xf>
    <xf numFmtId="0" fontId="6" fillId="2" borderId="1" xfId="0" applyFont="1" applyFill="1" applyBorder="1" applyAlignment="1">
      <alignment horizontal="center" vertical="top" wrapText="1"/>
    </xf>
    <xf numFmtId="0" fontId="9" fillId="0" borderId="0" xfId="0" applyFont="1" applyAlignment="1">
      <alignment vertical="top" wrapText="1"/>
    </xf>
    <xf numFmtId="0" fontId="26" fillId="0" borderId="0" xfId="0" applyFont="1" applyAlignment="1">
      <alignment horizontal="center" vertical="top" wrapText="1"/>
    </xf>
    <xf numFmtId="0" fontId="72" fillId="0" borderId="1" xfId="0" applyFont="1" applyBorder="1" applyAlignment="1">
      <alignment horizontal="center" vertical="center" wrapText="1"/>
    </xf>
    <xf numFmtId="0" fontId="72" fillId="0" borderId="1" xfId="0" applyFont="1" applyBorder="1" applyAlignment="1">
      <alignment vertical="top" wrapText="1"/>
    </xf>
    <xf numFmtId="0" fontId="72" fillId="0" borderId="12" xfId="0" applyFont="1" applyBorder="1" applyAlignment="1">
      <alignment horizontal="center" vertical="top" wrapText="1"/>
    </xf>
    <xf numFmtId="0" fontId="72" fillId="0" borderId="10" xfId="0" applyFont="1" applyBorder="1" applyAlignment="1">
      <alignment horizontal="center" vertical="top" wrapText="1"/>
    </xf>
    <xf numFmtId="0" fontId="72" fillId="0" borderId="11" xfId="0" applyFont="1" applyBorder="1" applyAlignment="1">
      <alignment horizontal="center" vertical="top" wrapText="1"/>
    </xf>
    <xf numFmtId="0" fontId="72" fillId="0" borderId="1" xfId="0" applyFont="1" applyBorder="1" applyAlignment="1">
      <alignment horizontal="center" vertical="top" wrapText="1"/>
    </xf>
    <xf numFmtId="0" fontId="25" fillId="0" borderId="48" xfId="0" applyFont="1" applyFill="1" applyBorder="1"/>
    <xf numFmtId="0" fontId="8" fillId="0" borderId="1" xfId="0" applyFont="1" applyFill="1" applyBorder="1" applyAlignment="1">
      <alignment vertical="center"/>
    </xf>
    <xf numFmtId="0" fontId="0" fillId="0" borderId="10" xfId="0" applyFill="1" applyBorder="1"/>
    <xf numFmtId="0" fontId="0" fillId="0" borderId="11" xfId="0" applyFill="1" applyBorder="1"/>
    <xf numFmtId="167" fontId="8" fillId="5" borderId="48" xfId="0" applyNumberFormat="1" applyFont="1" applyFill="1" applyBorder="1" applyAlignment="1" applyProtection="1">
      <alignment horizontal="left" vertical="center" wrapText="1"/>
      <protection locked="0"/>
    </xf>
    <xf numFmtId="167" fontId="0" fillId="0" borderId="48" xfId="0" applyNumberFormat="1" applyBorder="1" applyAlignment="1" applyProtection="1">
      <alignment horizontal="left"/>
      <protection locked="0"/>
    </xf>
    <xf numFmtId="14" fontId="8" fillId="0" borderId="1" xfId="0" applyNumberFormat="1" applyFont="1" applyFill="1" applyBorder="1" applyAlignment="1" applyProtection="1">
      <alignment horizontal="left" vertical="center" wrapText="1"/>
      <protection locked="0"/>
    </xf>
    <xf numFmtId="0" fontId="0" fillId="0" borderId="10" xfId="0" applyFill="1" applyBorder="1" applyAlignment="1" applyProtection="1">
      <alignment horizontal="left"/>
      <protection locked="0"/>
    </xf>
    <xf numFmtId="0" fontId="0" fillId="0" borderId="11" xfId="0" applyFill="1" applyBorder="1" applyAlignment="1" applyProtection="1">
      <alignment horizontal="left"/>
      <protection locked="0"/>
    </xf>
    <xf numFmtId="14" fontId="64" fillId="0" borderId="1" xfId="0" applyNumberFormat="1" applyFont="1" applyFill="1" applyBorder="1" applyAlignment="1" applyProtection="1">
      <alignment horizontal="left" vertical="center" wrapText="1"/>
      <protection locked="0"/>
    </xf>
    <xf numFmtId="167" fontId="8" fillId="0" borderId="1" xfId="0" applyNumberFormat="1" applyFont="1" applyFill="1" applyBorder="1" applyAlignment="1" applyProtection="1">
      <alignment horizontal="left" vertical="center" wrapText="1"/>
      <protection locked="0"/>
    </xf>
    <xf numFmtId="167" fontId="0" fillId="0" borderId="10" xfId="0" applyNumberFormat="1" applyFill="1" applyBorder="1" applyAlignment="1" applyProtection="1">
      <alignment horizontal="left"/>
      <protection locked="0"/>
    </xf>
    <xf numFmtId="167" fontId="0" fillId="0" borderId="11" xfId="0" applyNumberFormat="1" applyFill="1" applyBorder="1" applyAlignment="1" applyProtection="1">
      <alignment horizontal="left"/>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outcomes'!$A$18</c:f>
              <c:strCache>
                <c:ptCount val="1"/>
                <c:pt idx="0">
                  <c:v>Average Cumulative progress toward outcomes (%)</c:v>
                </c:pt>
              </c:strCache>
            </c:strRef>
          </c:tx>
          <c:spPr>
            <a:solidFill>
              <a:srgbClr val="FF99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outcomes'!$A$19</c:f>
              <c:numCache>
                <c:formatCode>0.00%</c:formatCode>
                <c:ptCount val="1"/>
                <c:pt idx="0">
                  <c:v>0.94444444444444442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3A90-428E-A6FA-947DC6FF14DB}"/>
            </c:ext>
          </c:extLst>
        </c:ser>
        <c:ser>
          <c:idx val="1"/>
          <c:order val="1"/>
          <c:tx>
            <c:strRef>
              <c:f>'2. Progress towards outcomes'!$B$18</c:f>
              <c:strCache>
                <c:ptCount val="1"/>
                <c:pt idx="0">
                  <c:v>Time elapsed since project start/EOD vs Planned Project End Date </c:v>
                </c:pt>
              </c:strCache>
            </c:strRef>
          </c:tx>
          <c:spPr>
            <a:solidFill>
              <a:srgbClr val="99CCFF"/>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outcomes'!$B$19</c:f>
              <c:numCache>
                <c:formatCode>0.00%</c:formatCode>
                <c:ptCount val="1"/>
                <c:pt idx="0">
                  <c:v>1.9712328767123288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3A90-428E-A6FA-947DC6FF14DB}"/>
            </c:ext>
          </c:extLst>
        </c:ser>
        <c:ser>
          <c:idx val="2"/>
          <c:order val="2"/>
          <c:tx>
            <c:strRef>
              <c:f>'2. Progress towards outcomes'!$C$18</c:f>
              <c:strCache>
                <c:ptCount val="1"/>
                <c:pt idx="0">
                  <c:v>% of delivery</c:v>
                </c:pt>
              </c:strCache>
            </c:strRef>
          </c:tx>
          <c:spPr>
            <a:solidFill>
              <a:srgbClr val="99FF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outcomes'!$C$19</c:f>
              <c:numCache>
                <c:formatCode>0.00%</c:formatCode>
                <c:ptCount val="1"/>
                <c:pt idx="0">
                  <c:v>0.97169684819415936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3A90-428E-A6FA-947DC6FF14DB}"/>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US"/>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17</xdr:row>
      <xdr:rowOff>0</xdr:rowOff>
    </xdr:from>
    <xdr:ext cx="5760000" cy="21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rtur.shamilov@fao.org" TargetMode="External"/><Relationship Id="rId2" Type="http://schemas.openxmlformats.org/officeDocument/2006/relationships/hyperlink" Target="mailto:Nabil.Gangi@fao.org" TargetMode="External"/><Relationship Id="rId1" Type="http://schemas.openxmlformats.org/officeDocument/2006/relationships/hyperlink" Target="mailto:stephan.robinson@fao.org" TargetMode="External"/><Relationship Id="rId5" Type="http://schemas.openxmlformats.org/officeDocument/2006/relationships/printerSettings" Target="../printerSettings/printerSettings2.bin"/><Relationship Id="rId4" Type="http://schemas.openxmlformats.org/officeDocument/2006/relationships/hyperlink" Target="mailto:kaan.basaran@fao.org"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6:K34"/>
  <sheetViews>
    <sheetView showGridLines="0" view="pageBreakPreview" topLeftCell="A11" zoomScaleNormal="100" zoomScaleSheetLayoutView="100" workbookViewId="0">
      <selection activeCell="M24" sqref="M24"/>
    </sheetView>
  </sheetViews>
  <sheetFormatPr defaultColWidth="8.85546875" defaultRowHeight="15" x14ac:dyDescent="0.25"/>
  <cols>
    <col min="1" max="1" width="2.140625" customWidth="1"/>
    <col min="3" max="3" width="10.42578125" customWidth="1"/>
    <col min="4" max="5" width="8.7109375" customWidth="1"/>
    <col min="6" max="6" width="16.42578125" customWidth="1"/>
    <col min="7" max="7" width="10.140625" customWidth="1"/>
    <col min="8" max="8" width="6.85546875" customWidth="1"/>
    <col min="9" max="9" width="6.140625" customWidth="1"/>
  </cols>
  <sheetData>
    <row r="6" spans="2:11" ht="24.95" customHeight="1" x14ac:dyDescent="0.25">
      <c r="B6" s="209" t="s">
        <v>0</v>
      </c>
      <c r="C6" s="159"/>
      <c r="D6" s="159"/>
      <c r="E6" s="159"/>
      <c r="F6" s="159"/>
      <c r="G6" s="159"/>
      <c r="H6" s="159"/>
      <c r="I6" s="159"/>
      <c r="J6" s="159"/>
      <c r="K6" s="159"/>
    </row>
    <row r="7" spans="2:11" ht="24.95" customHeight="1" x14ac:dyDescent="0.25">
      <c r="B7" s="208" t="s">
        <v>1</v>
      </c>
      <c r="C7" s="159"/>
      <c r="D7" s="159"/>
      <c r="E7" s="159"/>
      <c r="F7" s="159"/>
      <c r="G7" s="159"/>
      <c r="H7" s="159"/>
      <c r="I7" s="159"/>
      <c r="J7" s="159"/>
      <c r="K7" s="159"/>
    </row>
    <row r="8" spans="2:11" ht="24.95" customHeight="1" x14ac:dyDescent="0.25">
      <c r="B8" s="210" t="s">
        <v>2</v>
      </c>
      <c r="C8" s="159"/>
      <c r="D8" s="159"/>
      <c r="E8" s="159"/>
      <c r="F8" s="159"/>
      <c r="G8" s="159"/>
      <c r="H8" s="159"/>
      <c r="I8" s="159"/>
      <c r="J8" s="159"/>
      <c r="K8" s="159"/>
    </row>
    <row r="9" spans="2:11" ht="30" customHeight="1" x14ac:dyDescent="0.25">
      <c r="B9" s="101" t="s">
        <v>3</v>
      </c>
      <c r="C9" s="102"/>
      <c r="D9" s="102"/>
      <c r="E9" s="102"/>
      <c r="F9" s="102"/>
      <c r="G9" s="102"/>
      <c r="H9" s="102"/>
      <c r="I9" s="102"/>
      <c r="J9" s="102"/>
      <c r="K9" s="102"/>
    </row>
    <row r="10" spans="2:11" ht="30" customHeight="1" x14ac:dyDescent="0.25">
      <c r="B10" s="103" t="str">
        <f>HYPERLINK("#'1. Basic project data'!N10","1. BASIC PROJECT DATA")</f>
        <v>1. BASIC PROJECT DATA</v>
      </c>
      <c r="C10" s="104"/>
      <c r="D10" s="105"/>
      <c r="E10" s="106"/>
      <c r="F10" s="106"/>
      <c r="G10" s="106"/>
      <c r="H10" s="106"/>
      <c r="I10" s="106"/>
      <c r="J10" s="106"/>
      <c r="K10" s="106"/>
    </row>
    <row r="11" spans="2:11" ht="30" customHeight="1" x14ac:dyDescent="0.25">
      <c r="B11" s="103" t="str">
        <f>HYPERLINK("#'2. Progress towards outcomes'!N11","2. PROGRESS TOWARDS ACHIEVING PROJECT OBJECTIVE(S) (DEVELOPMENT OBJECTIVE)")</f>
        <v>2. PROGRESS TOWARDS ACHIEVING PROJECT OBJECTIVE(S) (DEVELOPMENT OBJECTIVE)</v>
      </c>
      <c r="C11" s="104"/>
      <c r="D11" s="104"/>
      <c r="E11" s="104"/>
      <c r="F11" s="104"/>
      <c r="G11" s="104"/>
      <c r="H11" s="104"/>
      <c r="I11" s="105"/>
      <c r="J11" s="105"/>
      <c r="K11" s="105"/>
    </row>
    <row r="12" spans="2:11" ht="30" customHeight="1" x14ac:dyDescent="0.25">
      <c r="B12" s="103" t="str">
        <f>HYPERLINK("#'3. Implementation Progress'!N12","3. IMPLEMENTATION PROGRESS (IP)")</f>
        <v>3. IMPLEMENTATION PROGRESS (IP)</v>
      </c>
      <c r="C12" s="106"/>
      <c r="D12" s="106"/>
      <c r="E12" s="105"/>
      <c r="F12" s="106"/>
      <c r="G12" s="106"/>
      <c r="H12" s="106"/>
      <c r="I12" s="106"/>
      <c r="J12" s="106"/>
      <c r="K12" s="106"/>
    </row>
    <row r="13" spans="2:11" ht="30" customHeight="1" x14ac:dyDescent="0.25">
      <c r="B13" s="103" t="str">
        <f>HYPERLINK("#'4. Summary on progress'!N13","4. SUMMARY ON PROGRESS AND CHALLENGES")</f>
        <v>4. SUMMARY ON PROGRESS AND CHALLENGES</v>
      </c>
      <c r="C13" s="104"/>
      <c r="D13" s="104"/>
      <c r="E13" s="104"/>
      <c r="F13" s="104"/>
      <c r="G13" s="105"/>
      <c r="H13" s="105"/>
      <c r="I13" s="105"/>
      <c r="J13" s="105"/>
      <c r="K13" s="105"/>
    </row>
    <row r="14" spans="2:11" ht="30" customHeight="1" x14ac:dyDescent="0.25">
      <c r="B14" s="103" t="str">
        <f>HYPERLINK("#'5. ESS Risk'!N14","5.ENVIRONMENTAL AND SOCIAL SAFEGUARDS (ESS):RISKS FROM THE PROJECT")</f>
        <v>5.ENVIRONMENTAL AND SOCIAL SAFEGUARDS (ESS):RISKS FROM THE PROJECT</v>
      </c>
      <c r="C14" s="104"/>
      <c r="D14" s="104"/>
      <c r="E14" s="104"/>
      <c r="F14" s="104"/>
      <c r="G14" s="104"/>
      <c r="H14" s="105"/>
      <c r="I14" s="105"/>
      <c r="J14" s="105"/>
      <c r="K14" s="105"/>
    </row>
    <row r="15" spans="2:11" ht="30" customHeight="1" x14ac:dyDescent="0.25">
      <c r="B15" s="103" t="str">
        <f>HYPERLINK("#'6. Risks to the project'!N15","6. RISKS TO THE PROJECT")</f>
        <v>6. RISKS TO THE PROJECT</v>
      </c>
      <c r="C15" s="106"/>
      <c r="D15" s="105"/>
      <c r="E15" s="106"/>
      <c r="F15" s="106"/>
      <c r="G15" s="106"/>
      <c r="H15" s="106"/>
      <c r="I15" s="106"/>
      <c r="J15" s="106"/>
      <c r="K15" s="106"/>
    </row>
    <row r="16" spans="2:11" ht="30" customHeight="1" x14ac:dyDescent="0.25">
      <c r="B16" s="103" t="str">
        <f>HYPERLINK("#'7. Follow-up on Mid-term review'!N16","7. FOLLOW-UP ON MID-TERM REVIEW OR SUPERVISION MISSION")</f>
        <v>7. FOLLOW-UP ON MID-TERM REVIEW OR SUPERVISION MISSION</v>
      </c>
      <c r="C16" s="106"/>
      <c r="D16" s="106"/>
      <c r="E16" s="106"/>
      <c r="F16" s="106"/>
      <c r="G16" s="105"/>
      <c r="H16" s="106"/>
      <c r="I16" s="106"/>
      <c r="J16" s="106"/>
      <c r="K16" s="106"/>
    </row>
    <row r="17" spans="2:11" ht="30" customHeight="1" x14ac:dyDescent="0.25">
      <c r="B17" s="103" t="str">
        <f>HYPERLINK("#'8. Minor project amendments'!N17","8. MINOR PROJECT AMENDMENTS")</f>
        <v>8. MINOR PROJECT AMENDMENTS</v>
      </c>
      <c r="C17" s="106"/>
      <c r="D17" s="106"/>
      <c r="E17" s="105"/>
      <c r="F17" s="106"/>
      <c r="G17" s="106"/>
      <c r="H17" s="106"/>
      <c r="I17" s="106"/>
      <c r="J17" s="106"/>
      <c r="K17" s="106"/>
    </row>
    <row r="18" spans="2:11" ht="30" customHeight="1" x14ac:dyDescent="0.25">
      <c r="B18" s="103" t="str">
        <f>HYPERLINK("#'9. Stakeholders' Engagement'!N18","9. STAKEHOLDERS' ENGAGEMENT")</f>
        <v>9. STAKEHOLDERS' ENGAGEMENT</v>
      </c>
      <c r="C18" s="106"/>
      <c r="D18" s="106"/>
      <c r="E18" s="105"/>
      <c r="F18" s="106"/>
      <c r="G18" s="106"/>
      <c r="H18" s="106"/>
      <c r="I18" s="106"/>
      <c r="J18" s="106"/>
      <c r="K18" s="106"/>
    </row>
    <row r="19" spans="2:11" ht="30" customHeight="1" x14ac:dyDescent="0.25">
      <c r="B19" s="103" t="str">
        <f>HYPERLINK("#'10. Gender Mainstreaming'!N19","10. GENDER MAINSTREAMING")</f>
        <v>10. GENDER MAINSTREAMING</v>
      </c>
      <c r="C19" s="106"/>
      <c r="D19" s="106"/>
      <c r="E19" s="105"/>
      <c r="F19" s="106"/>
      <c r="G19" s="106"/>
      <c r="H19" s="106"/>
      <c r="I19" s="106"/>
      <c r="J19" s="106"/>
      <c r="K19" s="106"/>
    </row>
    <row r="20" spans="2:11" ht="30" customHeight="1" x14ac:dyDescent="0.25">
      <c r="B20" s="103" t="str">
        <f>HYPERLINK("#'11. Knowledge Management'!N20","11. KNOWLEDGE MANAGEMENT ACTIVITIES")</f>
        <v>11. KNOWLEDGE MANAGEMENT ACTIVITIES</v>
      </c>
      <c r="C20" s="106"/>
      <c r="D20" s="106"/>
      <c r="E20" s="106"/>
      <c r="F20" s="105"/>
      <c r="G20" s="106"/>
      <c r="H20" s="106"/>
      <c r="I20" s="106"/>
      <c r="J20" s="106"/>
      <c r="K20" s="106"/>
    </row>
    <row r="21" spans="2:11" ht="30" customHeight="1" x14ac:dyDescent="0.25">
      <c r="B21" s="103" t="str">
        <f>HYPERLINK("#'12. Indigenous &amp; Local Involve.'!N21","12. INDIGENOUS PEOPLES AND LOCAL COMMUNITIES INVOLVEMENT")</f>
        <v>12. INDIGENOUS PEOPLES AND LOCAL COMMUNITIES INVOLVEMENT</v>
      </c>
      <c r="C21" s="106"/>
      <c r="D21" s="106"/>
      <c r="E21" s="106"/>
      <c r="F21" s="106"/>
      <c r="G21" s="105"/>
      <c r="H21" s="106"/>
      <c r="I21" s="106"/>
      <c r="J21" s="106"/>
      <c r="K21" s="106"/>
    </row>
    <row r="22" spans="2:11" ht="30" customHeight="1" x14ac:dyDescent="0.25">
      <c r="B22" s="103" t="str">
        <f>HYPERLINK("#'13. Co-Financing Table'!N22","13. CO-FINANCING TABLE")</f>
        <v>13. CO-FINANCING TABLE</v>
      </c>
      <c r="C22" s="106"/>
      <c r="D22" s="105"/>
      <c r="E22" s="106"/>
      <c r="F22" s="106"/>
      <c r="G22" s="106"/>
      <c r="H22" s="106"/>
      <c r="I22" s="106"/>
      <c r="J22" s="106"/>
      <c r="K22" s="106"/>
    </row>
    <row r="23" spans="2:11" ht="30" customHeight="1" x14ac:dyDescent="0.25">
      <c r="B23" s="103" t="str">
        <f>HYPERLINK("#'14. GEO Location'!N23","14. GEO LOCATION INFORMATION")</f>
        <v>14. GEO LOCATION INFORMATION</v>
      </c>
      <c r="C23" s="106"/>
      <c r="D23" s="106"/>
      <c r="E23" s="105"/>
      <c r="F23" s="106"/>
      <c r="G23" s="106"/>
      <c r="H23" s="106"/>
      <c r="I23" s="106"/>
      <c r="J23" s="106"/>
      <c r="K23" s="106"/>
    </row>
    <row r="24" spans="2:11" ht="30" customHeight="1" x14ac:dyDescent="0.25">
      <c r="B24" s="107"/>
    </row>
    <row r="25" spans="2:11" ht="30" customHeight="1" x14ac:dyDescent="0.25">
      <c r="B25" s="107"/>
    </row>
    <row r="26" spans="2:11" ht="30" customHeight="1" x14ac:dyDescent="0.25">
      <c r="B26" s="107"/>
      <c r="C26" s="3"/>
      <c r="D26" s="3"/>
      <c r="E26" s="3"/>
      <c r="F26" s="3"/>
      <c r="G26" s="3"/>
      <c r="H26" s="3"/>
      <c r="I26" s="3"/>
      <c r="J26" s="108"/>
      <c r="K26" s="3"/>
    </row>
    <row r="29" spans="2:11" x14ac:dyDescent="0.25">
      <c r="B29" s="109" t="s">
        <v>4</v>
      </c>
      <c r="C29" s="109"/>
    </row>
    <row r="30" spans="2:11" x14ac:dyDescent="0.25">
      <c r="B30" t="s">
        <v>5</v>
      </c>
      <c r="C30" s="109"/>
    </row>
    <row r="31" spans="2:11" x14ac:dyDescent="0.25">
      <c r="B31" s="110" t="s">
        <v>6</v>
      </c>
    </row>
    <row r="32" spans="2:11" x14ac:dyDescent="0.25">
      <c r="B32" t="s">
        <v>7</v>
      </c>
    </row>
    <row r="33" spans="2:2" x14ac:dyDescent="0.25">
      <c r="B33" t="s">
        <v>8</v>
      </c>
    </row>
    <row r="34" spans="2:2" ht="19.5" customHeight="1" x14ac:dyDescent="0.25"/>
  </sheetData>
  <sheetProtection formatCells="0" formatColumns="0" formatRows="0" insertColumns="0" insertRows="0" insertHyperlinks="0"/>
  <mergeCells count="3">
    <mergeCell ref="B7:K7"/>
    <mergeCell ref="B6:K6"/>
    <mergeCell ref="B8:K8"/>
  </mergeCells>
  <hyperlinks>
    <hyperlink ref="B29" r:id="rId1" display="DISCLAIMER: All data and text entered in the PIR will be publicly available on the GEF website (click here). " xr:uid="{00000000-0004-0000-0000-000000000000}"/>
    <hyperlink ref="B30" r:id="rId2" display="All data and text entered in the PIR will be publicly available on the GEF website (click here). " xr:uid="{00000000-0004-0000-0000-000001000000}"/>
    <hyperlink ref="B31"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Q140"/>
  <sheetViews>
    <sheetView showGridLines="0" tabSelected="1" showWhiteSpace="0" topLeftCell="A12" zoomScaleNormal="100" zoomScaleSheetLayoutView="89" workbookViewId="0">
      <selection activeCell="M19" sqref="M19"/>
    </sheetView>
  </sheetViews>
  <sheetFormatPr defaultColWidth="8.85546875" defaultRowHeight="15" x14ac:dyDescent="0.25"/>
  <cols>
    <col min="1" max="1" width="2" customWidth="1"/>
    <col min="4" max="4" width="17.42578125" customWidth="1"/>
    <col min="10" max="10" width="18.85546875" customWidth="1"/>
  </cols>
  <sheetData>
    <row r="1" spans="2:10" ht="17.100000000000001" customHeight="1" x14ac:dyDescent="0.25"/>
    <row r="2" spans="2:10" ht="17.100000000000001" customHeight="1" x14ac:dyDescent="0.25">
      <c r="B2" s="190" t="s">
        <v>9</v>
      </c>
      <c r="C2" s="159"/>
      <c r="D2" s="159"/>
      <c r="E2" s="159"/>
      <c r="F2" s="159"/>
      <c r="G2" s="159"/>
      <c r="H2" s="159"/>
      <c r="I2" s="159"/>
      <c r="J2" s="159"/>
    </row>
    <row r="3" spans="2:10" ht="17.45" customHeight="1" x14ac:dyDescent="0.25">
      <c r="B3" s="193" t="s">
        <v>10</v>
      </c>
      <c r="C3" s="159"/>
      <c r="D3" s="159"/>
      <c r="E3" s="159"/>
      <c r="F3" s="159"/>
      <c r="G3" s="159"/>
      <c r="H3" s="159"/>
      <c r="I3" s="159"/>
      <c r="J3" s="159"/>
    </row>
    <row r="4" spans="2:10" ht="17.45" customHeight="1" x14ac:dyDescent="0.25">
      <c r="B4" s="154" t="s">
        <v>11</v>
      </c>
      <c r="C4" s="141"/>
      <c r="D4" s="142"/>
      <c r="E4" s="167" t="s">
        <v>823</v>
      </c>
      <c r="F4" s="141"/>
      <c r="G4" s="141"/>
      <c r="H4" s="141"/>
      <c r="I4" s="141"/>
      <c r="J4" s="142"/>
    </row>
    <row r="5" spans="2:10" ht="18" customHeight="1" x14ac:dyDescent="0.25">
      <c r="B5" s="154" t="s">
        <v>12</v>
      </c>
      <c r="C5" s="141"/>
      <c r="D5" s="142"/>
      <c r="E5" s="150" t="s">
        <v>13</v>
      </c>
      <c r="F5" s="141"/>
      <c r="G5" s="141"/>
      <c r="H5" s="141"/>
      <c r="I5" s="141"/>
      <c r="J5" s="142"/>
    </row>
    <row r="6" spans="2:10" ht="31.5" customHeight="1" x14ac:dyDescent="0.25">
      <c r="B6" s="192" t="s">
        <v>14</v>
      </c>
      <c r="C6" s="141"/>
      <c r="D6" s="142"/>
      <c r="E6" s="149" t="s">
        <v>15</v>
      </c>
      <c r="F6" s="141"/>
      <c r="G6" s="141"/>
      <c r="H6" s="141"/>
      <c r="I6" s="141"/>
      <c r="J6" s="142"/>
    </row>
    <row r="7" spans="2:10" ht="17.45" customHeight="1" x14ac:dyDescent="0.25">
      <c r="B7" s="154" t="s">
        <v>16</v>
      </c>
      <c r="C7" s="141"/>
      <c r="D7" s="142"/>
      <c r="E7" s="167" t="s">
        <v>17</v>
      </c>
      <c r="F7" s="141"/>
      <c r="G7" s="141"/>
      <c r="H7" s="141"/>
      <c r="I7" s="141"/>
      <c r="J7" s="142"/>
    </row>
    <row r="8" spans="2:10" ht="17.45" customHeight="1" x14ac:dyDescent="0.25">
      <c r="B8" s="154" t="s">
        <v>18</v>
      </c>
      <c r="C8" s="141"/>
      <c r="D8" s="142"/>
      <c r="E8" s="167" t="s">
        <v>19</v>
      </c>
      <c r="F8" s="141"/>
      <c r="G8" s="141"/>
      <c r="H8" s="141"/>
      <c r="I8" s="141"/>
      <c r="J8" s="142"/>
    </row>
    <row r="9" spans="2:10" ht="25.5" customHeight="1" x14ac:dyDescent="0.25">
      <c r="B9" s="154" t="s">
        <v>20</v>
      </c>
      <c r="C9" s="141"/>
      <c r="D9" s="142"/>
      <c r="E9" s="150" t="s">
        <v>21</v>
      </c>
      <c r="F9" s="141"/>
      <c r="G9" s="141"/>
      <c r="H9" s="141"/>
      <c r="I9" s="141"/>
      <c r="J9" s="142"/>
    </row>
    <row r="10" spans="2:10" ht="25.5" customHeight="1" x14ac:dyDescent="0.25">
      <c r="B10" s="154" t="s">
        <v>22</v>
      </c>
      <c r="C10" s="141"/>
      <c r="D10" s="142"/>
      <c r="E10" s="150" t="s">
        <v>23</v>
      </c>
      <c r="F10" s="141"/>
      <c r="G10" s="141"/>
      <c r="H10" s="141"/>
      <c r="I10" s="141"/>
      <c r="J10" s="142"/>
    </row>
    <row r="11" spans="2:10" ht="145.5" customHeight="1" x14ac:dyDescent="0.25">
      <c r="B11" s="154" t="s">
        <v>24</v>
      </c>
      <c r="C11" s="141"/>
      <c r="D11" s="142"/>
      <c r="E11" s="167" t="s">
        <v>25</v>
      </c>
      <c r="F11" s="141"/>
      <c r="G11" s="141"/>
      <c r="H11" s="141"/>
      <c r="I11" s="141"/>
      <c r="J11" s="142"/>
    </row>
    <row r="12" spans="2:10" ht="17.45" customHeight="1" x14ac:dyDescent="0.25">
      <c r="B12" s="154" t="s">
        <v>26</v>
      </c>
      <c r="C12" s="141"/>
      <c r="D12" s="142"/>
      <c r="E12" s="167" t="s">
        <v>27</v>
      </c>
      <c r="F12" s="141"/>
      <c r="G12" s="141"/>
      <c r="H12" s="141"/>
      <c r="I12" s="141"/>
      <c r="J12" s="142"/>
    </row>
    <row r="13" spans="2:10" ht="17.45" customHeight="1" x14ac:dyDescent="0.25">
      <c r="B13" s="173" t="s">
        <v>28</v>
      </c>
      <c r="C13" s="159"/>
      <c r="D13" s="159"/>
      <c r="E13" s="159"/>
      <c r="F13" s="159"/>
      <c r="G13" s="159"/>
      <c r="H13" s="159"/>
      <c r="I13" s="159"/>
      <c r="J13" s="159"/>
    </row>
    <row r="14" spans="2:10" ht="17.45" customHeight="1" x14ac:dyDescent="0.25">
      <c r="B14" s="154" t="s">
        <v>29</v>
      </c>
      <c r="C14" s="141"/>
      <c r="D14" s="142"/>
      <c r="E14" s="137">
        <v>42657</v>
      </c>
      <c r="F14" s="138"/>
      <c r="G14" s="138"/>
      <c r="H14" s="138"/>
      <c r="I14" s="138"/>
      <c r="J14" s="139"/>
    </row>
    <row r="15" spans="2:10" ht="15.95" customHeight="1" x14ac:dyDescent="0.25">
      <c r="B15" s="154" t="s">
        <v>30</v>
      </c>
      <c r="C15" s="141"/>
      <c r="D15" s="142"/>
      <c r="E15" s="137">
        <v>42654</v>
      </c>
      <c r="F15" s="138"/>
      <c r="G15" s="138"/>
      <c r="H15" s="138"/>
      <c r="I15" s="138"/>
      <c r="J15" s="139"/>
    </row>
    <row r="16" spans="2:10" ht="16.5" customHeight="1" x14ac:dyDescent="0.25">
      <c r="B16" s="154" t="s">
        <v>31</v>
      </c>
      <c r="C16" s="141"/>
      <c r="D16" s="142"/>
      <c r="E16" s="168">
        <v>43388</v>
      </c>
      <c r="F16" s="138"/>
      <c r="G16" s="138"/>
      <c r="H16" s="138"/>
      <c r="I16" s="138"/>
      <c r="J16" s="139"/>
    </row>
    <row r="17" spans="2:17" ht="15.95" customHeight="1" x14ac:dyDescent="0.25">
      <c r="B17" s="154" t="s">
        <v>32</v>
      </c>
      <c r="C17" s="141"/>
      <c r="D17" s="142"/>
      <c r="E17" s="137">
        <v>43507</v>
      </c>
      <c r="F17" s="138"/>
      <c r="G17" s="138"/>
      <c r="H17" s="138"/>
      <c r="I17" s="138"/>
      <c r="J17" s="139"/>
    </row>
    <row r="18" spans="2:17" ht="18" customHeight="1" x14ac:dyDescent="0.25">
      <c r="B18" s="140" t="s">
        <v>33</v>
      </c>
      <c r="C18" s="141"/>
      <c r="D18" s="142"/>
      <c r="E18" s="187">
        <v>44848</v>
      </c>
      <c r="F18" s="188"/>
      <c r="G18" s="188"/>
      <c r="H18" s="188"/>
      <c r="I18" s="188"/>
      <c r="J18" s="189"/>
    </row>
    <row r="19" spans="2:17" ht="29.45" customHeight="1" x14ac:dyDescent="0.25">
      <c r="B19" s="154" t="s">
        <v>34</v>
      </c>
      <c r="C19" s="141"/>
      <c r="D19" s="142"/>
      <c r="E19" s="443" t="s">
        <v>700</v>
      </c>
      <c r="F19" s="444"/>
      <c r="G19" s="444"/>
      <c r="H19" s="444"/>
      <c r="I19" s="444"/>
      <c r="J19" s="445"/>
    </row>
    <row r="20" spans="2:17" ht="14.45" customHeight="1" x14ac:dyDescent="0.25">
      <c r="B20" s="154" t="s">
        <v>35</v>
      </c>
      <c r="C20" s="141"/>
      <c r="D20" s="142"/>
      <c r="E20" s="155" t="s">
        <v>700</v>
      </c>
      <c r="F20" s="156"/>
      <c r="G20" s="156"/>
      <c r="H20" s="156"/>
      <c r="I20" s="156"/>
      <c r="J20" s="157"/>
    </row>
    <row r="21" spans="2:17" ht="14.45" customHeight="1" x14ac:dyDescent="0.25">
      <c r="B21" s="154" t="s">
        <v>36</v>
      </c>
      <c r="C21" s="141"/>
      <c r="D21" s="142"/>
      <c r="E21" s="446">
        <v>46568</v>
      </c>
      <c r="F21" s="444"/>
      <c r="G21" s="444"/>
      <c r="H21" s="444"/>
      <c r="I21" s="444"/>
      <c r="J21" s="445"/>
    </row>
    <row r="22" spans="2:17" ht="17.45" customHeight="1" x14ac:dyDescent="0.25">
      <c r="B22" s="183" t="s">
        <v>37</v>
      </c>
      <c r="C22" s="159"/>
      <c r="D22" s="159"/>
      <c r="E22" s="159"/>
      <c r="F22" s="159"/>
      <c r="G22" s="159"/>
      <c r="H22" s="159"/>
      <c r="I22" s="159"/>
      <c r="J22" s="111"/>
      <c r="L22" s="67"/>
      <c r="M22" s="67"/>
      <c r="N22" s="67"/>
      <c r="O22" s="67"/>
      <c r="P22" s="67"/>
      <c r="Q22" s="67"/>
    </row>
    <row r="23" spans="2:17" ht="15" customHeight="1" x14ac:dyDescent="0.25">
      <c r="B23" s="154" t="s">
        <v>38</v>
      </c>
      <c r="C23" s="141"/>
      <c r="D23" s="142"/>
      <c r="E23" s="170">
        <v>8136986</v>
      </c>
      <c r="F23" s="171"/>
      <c r="G23" s="171"/>
      <c r="H23" s="171"/>
      <c r="I23" s="171"/>
      <c r="J23" s="172"/>
      <c r="L23" s="67"/>
      <c r="M23" s="67"/>
      <c r="N23" s="67"/>
      <c r="O23" s="67"/>
      <c r="P23" s="67"/>
      <c r="Q23" s="67"/>
    </row>
    <row r="24" spans="2:17" ht="28.5" customHeight="1" x14ac:dyDescent="0.25">
      <c r="B24" s="154" t="s">
        <v>39</v>
      </c>
      <c r="C24" s="141"/>
      <c r="D24" s="142"/>
      <c r="E24" s="447">
        <v>7906683.6500000004</v>
      </c>
      <c r="F24" s="448"/>
      <c r="G24" s="448"/>
      <c r="H24" s="448"/>
      <c r="I24" s="448"/>
      <c r="J24" s="449"/>
      <c r="L24" s="441"/>
      <c r="M24" s="442"/>
      <c r="N24" s="442"/>
      <c r="O24" s="442"/>
      <c r="P24" s="442"/>
      <c r="Q24" s="442"/>
    </row>
    <row r="25" spans="2:17" ht="15" customHeight="1" x14ac:dyDescent="0.25">
      <c r="B25" s="154" t="s">
        <v>40</v>
      </c>
      <c r="C25" s="141"/>
      <c r="D25" s="142"/>
      <c r="E25" s="170">
        <f>'13. Co-Financing Table'!K30</f>
        <v>38300000</v>
      </c>
      <c r="F25" s="171"/>
      <c r="G25" s="171"/>
      <c r="H25" s="171"/>
      <c r="I25" s="171"/>
      <c r="J25" s="172"/>
      <c r="L25" s="67"/>
      <c r="M25" s="67"/>
      <c r="N25" s="67"/>
      <c r="O25" s="67"/>
      <c r="P25" s="67"/>
      <c r="Q25" s="67"/>
    </row>
    <row r="26" spans="2:17" ht="31.5" customHeight="1" x14ac:dyDescent="0.25">
      <c r="B26" s="154" t="s">
        <v>41</v>
      </c>
      <c r="C26" s="141"/>
      <c r="D26" s="142"/>
      <c r="E26" s="163">
        <f>'13. Co-Financing Table'!N30</f>
        <v>133690506.14285715</v>
      </c>
      <c r="F26" s="164"/>
      <c r="G26" s="164"/>
      <c r="H26" s="164"/>
      <c r="I26" s="164"/>
      <c r="J26" s="165"/>
      <c r="L26" s="67"/>
      <c r="M26" s="67"/>
      <c r="N26" s="67"/>
      <c r="O26" s="67"/>
      <c r="P26" s="67"/>
      <c r="Q26" s="67"/>
    </row>
    <row r="27" spans="2:17" ht="17.45" customHeight="1" x14ac:dyDescent="0.25">
      <c r="B27" s="183" t="s">
        <v>42</v>
      </c>
      <c r="C27" s="159"/>
      <c r="D27" s="159"/>
      <c r="E27" s="159"/>
      <c r="F27" s="159"/>
      <c r="G27" s="159"/>
      <c r="H27" s="159"/>
      <c r="I27" s="159"/>
      <c r="J27" s="112"/>
    </row>
    <row r="28" spans="2:17" ht="27.6" customHeight="1" x14ac:dyDescent="0.25">
      <c r="B28" s="154" t="s">
        <v>43</v>
      </c>
      <c r="C28" s="141"/>
      <c r="D28" s="142"/>
      <c r="E28" s="160" t="s">
        <v>701</v>
      </c>
      <c r="F28" s="161"/>
      <c r="G28" s="161"/>
      <c r="H28" s="161"/>
      <c r="I28" s="161"/>
      <c r="J28" s="162"/>
    </row>
    <row r="29" spans="2:17" ht="17.45" customHeight="1" x14ac:dyDescent="0.25">
      <c r="B29" s="154" t="s">
        <v>44</v>
      </c>
      <c r="C29" s="141"/>
      <c r="D29" s="142"/>
      <c r="E29" s="149" t="s">
        <v>45</v>
      </c>
      <c r="F29" s="138"/>
      <c r="G29" s="138"/>
      <c r="H29" s="138"/>
      <c r="I29" s="138"/>
      <c r="J29" s="139"/>
    </row>
    <row r="30" spans="2:17" ht="27.6" customHeight="1" x14ac:dyDescent="0.25">
      <c r="B30" s="154" t="s">
        <v>46</v>
      </c>
      <c r="C30" s="141"/>
      <c r="D30" s="142"/>
      <c r="E30" s="137">
        <v>44657</v>
      </c>
      <c r="F30" s="138"/>
      <c r="G30" s="138"/>
      <c r="H30" s="138"/>
      <c r="I30" s="138"/>
      <c r="J30" s="139"/>
    </row>
    <row r="31" spans="2:17" ht="21" customHeight="1" x14ac:dyDescent="0.25">
      <c r="B31" s="154" t="s">
        <v>47</v>
      </c>
      <c r="C31" s="141"/>
      <c r="D31" s="142"/>
      <c r="E31" s="160" t="s">
        <v>824</v>
      </c>
      <c r="F31" s="161"/>
      <c r="G31" s="161"/>
      <c r="H31" s="161"/>
      <c r="I31" s="161"/>
      <c r="J31" s="162"/>
    </row>
    <row r="32" spans="2:17" ht="20.100000000000001" customHeight="1" x14ac:dyDescent="0.25">
      <c r="B32" s="158" t="s">
        <v>48</v>
      </c>
      <c r="C32" s="159"/>
      <c r="D32" s="159"/>
      <c r="E32" s="159"/>
      <c r="F32" s="159"/>
      <c r="G32" s="159"/>
      <c r="H32" s="159"/>
      <c r="I32" s="159"/>
      <c r="J32" s="113"/>
    </row>
    <row r="33" spans="2:10" ht="27.6" customHeight="1" x14ac:dyDescent="0.25">
      <c r="B33" s="154" t="s">
        <v>49</v>
      </c>
      <c r="C33" s="141"/>
      <c r="D33" s="142"/>
      <c r="E33" s="149" t="str">
        <f ca="1">_xlfn.XLOOKUP(DevScore, NumRating, TxtRating, "Not Rated")</f>
        <v>Satisfactory (S)</v>
      </c>
      <c r="F33" s="141"/>
      <c r="G33" s="141"/>
      <c r="H33" s="141"/>
      <c r="I33" s="141"/>
      <c r="J33" s="142"/>
    </row>
    <row r="34" spans="2:10" ht="21" customHeight="1" x14ac:dyDescent="0.25">
      <c r="B34" s="154" t="s">
        <v>50</v>
      </c>
      <c r="C34" s="141"/>
      <c r="D34" s="142"/>
      <c r="E34" s="149" t="str">
        <f>_xlfn.XLOOKUP(ImpScore, NumRating, TxtRating, "Not Rated")</f>
        <v>Satisfactory (S)</v>
      </c>
      <c r="F34" s="141"/>
      <c r="G34" s="141"/>
      <c r="H34" s="141"/>
      <c r="I34" s="141"/>
      <c r="J34" s="142"/>
    </row>
    <row r="35" spans="2:10" ht="21" customHeight="1" x14ac:dyDescent="0.25">
      <c r="B35" s="154" t="s">
        <v>51</v>
      </c>
      <c r="C35" s="141"/>
      <c r="D35" s="142"/>
      <c r="E35" s="149" t="str">
        <f>'6. Risks to the Project'!C62</f>
        <v>Moderate</v>
      </c>
      <c r="F35" s="141"/>
      <c r="G35" s="141"/>
      <c r="H35" s="141"/>
      <c r="I35" s="141"/>
      <c r="J35" s="142"/>
    </row>
    <row r="36" spans="2:10" ht="17.45" customHeight="1" x14ac:dyDescent="0.25">
      <c r="B36" s="158" t="s">
        <v>52</v>
      </c>
      <c r="C36" s="159"/>
      <c r="D36" s="159"/>
      <c r="E36" s="159"/>
      <c r="F36" s="159"/>
      <c r="G36" s="159"/>
      <c r="H36" s="159"/>
      <c r="I36" s="159"/>
      <c r="J36" s="13"/>
    </row>
    <row r="37" spans="2:10" ht="27.6" customHeight="1" x14ac:dyDescent="0.25">
      <c r="B37" s="154" t="s">
        <v>53</v>
      </c>
      <c r="C37" s="141"/>
      <c r="D37" s="142"/>
      <c r="E37" s="438" t="s">
        <v>822</v>
      </c>
      <c r="F37" s="439"/>
      <c r="G37" s="439"/>
      <c r="H37" s="439"/>
      <c r="I37" s="439"/>
      <c r="J37" s="440"/>
    </row>
    <row r="38" spans="2:10" ht="8.25" customHeight="1" x14ac:dyDescent="0.25">
      <c r="C38" s="114"/>
      <c r="D38" s="115"/>
      <c r="E38" s="115"/>
      <c r="F38" s="116"/>
      <c r="G38" s="116"/>
      <c r="H38" s="116"/>
      <c r="I38" s="116"/>
      <c r="J38" s="116"/>
    </row>
    <row r="39" spans="2:10" ht="24" hidden="1" customHeight="1" x14ac:dyDescent="0.25">
      <c r="C39" s="117"/>
      <c r="D39" s="117"/>
      <c r="E39" s="117"/>
      <c r="F39" s="117"/>
      <c r="G39" s="117"/>
      <c r="H39" s="117"/>
      <c r="I39" s="117"/>
      <c r="J39" s="117"/>
    </row>
    <row r="40" spans="2:10" ht="24.6" customHeight="1" x14ac:dyDescent="0.25">
      <c r="B40" s="166" t="s">
        <v>54</v>
      </c>
      <c r="C40" s="159"/>
      <c r="D40" s="159"/>
      <c r="E40" s="159"/>
      <c r="F40" s="159"/>
      <c r="G40" s="159"/>
      <c r="H40" s="159"/>
      <c r="I40" s="159"/>
      <c r="J40" s="159"/>
    </row>
    <row r="41" spans="2:10" ht="24.6" customHeight="1" x14ac:dyDescent="0.25">
      <c r="B41" s="159"/>
      <c r="C41" s="159"/>
      <c r="D41" s="159"/>
      <c r="E41" s="159"/>
      <c r="F41" s="159"/>
      <c r="G41" s="159"/>
      <c r="H41" s="159"/>
      <c r="I41" s="159"/>
      <c r="J41" s="159"/>
    </row>
    <row r="42" spans="2:10" ht="51.75" customHeight="1" x14ac:dyDescent="0.25">
      <c r="B42" s="159"/>
      <c r="C42" s="159"/>
      <c r="D42" s="159"/>
      <c r="E42" s="159"/>
      <c r="F42" s="159"/>
      <c r="G42" s="159"/>
      <c r="H42" s="159"/>
      <c r="I42" s="159"/>
      <c r="J42" s="159"/>
    </row>
    <row r="43" spans="2:10" ht="17.100000000000001" customHeight="1" x14ac:dyDescent="0.25">
      <c r="B43" s="113"/>
      <c r="C43" s="113"/>
      <c r="D43" s="113"/>
      <c r="E43" s="113"/>
      <c r="F43" s="113"/>
      <c r="G43" s="113"/>
      <c r="H43" s="113"/>
      <c r="I43" s="113"/>
      <c r="J43" s="113"/>
    </row>
    <row r="44" spans="2:10" ht="17.100000000000001" customHeight="1" x14ac:dyDescent="0.25">
      <c r="B44" s="113"/>
      <c r="C44" s="113"/>
      <c r="D44" s="113"/>
      <c r="E44" s="113"/>
      <c r="F44" s="113"/>
      <c r="G44" s="113"/>
      <c r="H44" s="113"/>
      <c r="I44" s="113"/>
      <c r="J44" s="113"/>
    </row>
    <row r="45" spans="2:10" ht="17.45" customHeight="1" x14ac:dyDescent="0.25">
      <c r="B45" s="158" t="s">
        <v>55</v>
      </c>
      <c r="C45" s="159"/>
      <c r="D45" s="159"/>
      <c r="E45" s="159"/>
      <c r="F45" s="159"/>
      <c r="G45" s="159"/>
      <c r="H45" s="159"/>
      <c r="I45" s="159"/>
      <c r="J45" s="13"/>
    </row>
    <row r="46" spans="2:10" ht="17.45" customHeight="1" x14ac:dyDescent="0.25">
      <c r="B46" s="151" t="s">
        <v>56</v>
      </c>
      <c r="C46" s="141"/>
      <c r="D46" s="142"/>
      <c r="E46" s="151" t="s">
        <v>57</v>
      </c>
      <c r="F46" s="141"/>
      <c r="G46" s="141"/>
      <c r="H46" s="142"/>
      <c r="I46" s="151" t="s">
        <v>58</v>
      </c>
      <c r="J46" s="142"/>
    </row>
    <row r="47" spans="2:10" ht="17.45" customHeight="1" x14ac:dyDescent="0.25">
      <c r="B47" s="169" t="s">
        <v>59</v>
      </c>
      <c r="C47" s="141"/>
      <c r="D47" s="142"/>
      <c r="E47" s="180" t="s">
        <v>60</v>
      </c>
      <c r="F47" s="181"/>
      <c r="G47" s="181"/>
      <c r="H47" s="153"/>
      <c r="I47" s="152" t="s">
        <v>61</v>
      </c>
      <c r="J47" s="153"/>
    </row>
    <row r="48" spans="2:10" ht="17.45" customHeight="1" x14ac:dyDescent="0.25">
      <c r="B48" s="169" t="s">
        <v>62</v>
      </c>
      <c r="C48" s="141"/>
      <c r="D48" s="142"/>
      <c r="E48" s="180" t="s">
        <v>702</v>
      </c>
      <c r="F48" s="181"/>
      <c r="G48" s="181"/>
      <c r="H48" s="153"/>
      <c r="I48" s="152" t="s">
        <v>703</v>
      </c>
      <c r="J48" s="153"/>
    </row>
    <row r="49" spans="2:10" ht="171.75" customHeight="1" x14ac:dyDescent="0.25">
      <c r="B49" s="169" t="s">
        <v>63</v>
      </c>
      <c r="C49" s="141"/>
      <c r="D49" s="142"/>
      <c r="E49" s="194" t="s">
        <v>64</v>
      </c>
      <c r="F49" s="181"/>
      <c r="G49" s="181"/>
      <c r="H49" s="153"/>
      <c r="I49" s="152"/>
      <c r="J49" s="153"/>
    </row>
    <row r="50" spans="2:10" ht="17.45" customHeight="1" x14ac:dyDescent="0.25">
      <c r="B50" s="169" t="s">
        <v>65</v>
      </c>
      <c r="C50" s="141"/>
      <c r="D50" s="142"/>
      <c r="E50" s="186" t="s">
        <v>704</v>
      </c>
      <c r="F50" s="181"/>
      <c r="G50" s="181"/>
      <c r="H50" s="181"/>
      <c r="I50" s="152" t="s">
        <v>705</v>
      </c>
      <c r="J50" s="153"/>
    </row>
    <row r="51" spans="2:10" ht="17.45" customHeight="1" x14ac:dyDescent="0.25">
      <c r="B51" s="169" t="s">
        <v>66</v>
      </c>
      <c r="C51" s="141"/>
      <c r="D51" s="142"/>
      <c r="E51" s="180" t="s">
        <v>67</v>
      </c>
      <c r="F51" s="181"/>
      <c r="G51" s="181"/>
      <c r="H51" s="153"/>
      <c r="I51" s="152" t="s">
        <v>68</v>
      </c>
      <c r="J51" s="153"/>
    </row>
    <row r="52" spans="2:10" ht="17.45" customHeight="1" x14ac:dyDescent="0.25">
      <c r="B52" s="118"/>
      <c r="C52" s="118"/>
      <c r="D52" s="118"/>
      <c r="E52" s="118"/>
      <c r="F52" s="118"/>
      <c r="G52" s="119"/>
      <c r="H52" s="119"/>
      <c r="I52" s="119"/>
      <c r="J52" s="119"/>
    </row>
    <row r="53" spans="2:10" ht="17.45" customHeight="1" x14ac:dyDescent="0.25">
      <c r="B53" s="118"/>
      <c r="C53" s="118"/>
      <c r="D53" s="118"/>
      <c r="E53" s="118"/>
      <c r="F53" s="118"/>
      <c r="G53" s="119"/>
      <c r="H53" s="119"/>
      <c r="I53" s="119"/>
      <c r="J53" s="119"/>
    </row>
    <row r="54" spans="2:10" ht="15.75" customHeight="1" x14ac:dyDescent="0.25">
      <c r="B54" s="191" t="s">
        <v>69</v>
      </c>
      <c r="C54" s="159"/>
      <c r="D54" s="159"/>
      <c r="E54" s="159"/>
      <c r="F54" s="159"/>
      <c r="G54" s="159"/>
      <c r="H54" s="159"/>
      <c r="I54" s="159"/>
      <c r="J54" s="159"/>
    </row>
    <row r="55" spans="2:10" ht="14.45" customHeight="1" x14ac:dyDescent="0.25">
      <c r="B55" s="120"/>
      <c r="C55" s="120"/>
      <c r="D55" s="120"/>
      <c r="E55" s="120"/>
      <c r="F55" s="120"/>
      <c r="G55" s="120"/>
      <c r="H55" s="120"/>
      <c r="I55" s="120"/>
      <c r="J55" s="120"/>
    </row>
    <row r="56" spans="2:10" ht="14.45" customHeight="1" x14ac:dyDescent="0.25">
      <c r="B56" s="150" t="s">
        <v>70</v>
      </c>
      <c r="C56" s="175"/>
      <c r="D56" s="175"/>
      <c r="E56" s="175"/>
      <c r="F56" s="175"/>
      <c r="G56" s="175"/>
      <c r="H56" s="175"/>
      <c r="I56" s="175"/>
      <c r="J56" s="176"/>
    </row>
    <row r="57" spans="2:10" ht="17.100000000000001" customHeight="1" x14ac:dyDescent="0.25">
      <c r="B57" s="177"/>
      <c r="C57" s="178"/>
      <c r="D57" s="178"/>
      <c r="E57" s="178"/>
      <c r="F57" s="178"/>
      <c r="G57" s="178"/>
      <c r="H57" s="178"/>
      <c r="I57" s="178"/>
      <c r="J57" s="179"/>
    </row>
    <row r="58" spans="2:10" ht="17.100000000000001" customHeight="1" x14ac:dyDescent="0.25">
      <c r="B58" s="201"/>
      <c r="C58" s="141"/>
      <c r="D58" s="141"/>
      <c r="E58" s="141"/>
      <c r="F58" s="141"/>
      <c r="G58" s="141"/>
      <c r="H58" s="141"/>
      <c r="I58" s="141"/>
      <c r="J58" s="141"/>
    </row>
    <row r="59" spans="2:10" ht="15" customHeight="1" x14ac:dyDescent="0.25">
      <c r="B59" s="174" t="s">
        <v>71</v>
      </c>
      <c r="C59" s="175"/>
      <c r="D59" s="176"/>
      <c r="E59" s="184" t="s">
        <v>72</v>
      </c>
      <c r="F59" s="174" t="s">
        <v>73</v>
      </c>
      <c r="G59" s="175"/>
      <c r="H59" s="175"/>
      <c r="I59" s="176"/>
      <c r="J59" s="174" t="s">
        <v>74</v>
      </c>
    </row>
    <row r="60" spans="2:10" ht="17.45" customHeight="1" x14ac:dyDescent="0.25">
      <c r="B60" s="177"/>
      <c r="C60" s="178"/>
      <c r="D60" s="179"/>
      <c r="E60" s="185"/>
      <c r="F60" s="177"/>
      <c r="G60" s="178"/>
      <c r="H60" s="178"/>
      <c r="I60" s="179"/>
      <c r="J60" s="185"/>
    </row>
    <row r="61" spans="2:10" ht="26.1" customHeight="1" x14ac:dyDescent="0.25">
      <c r="B61" s="143" t="s">
        <v>75</v>
      </c>
      <c r="C61" s="144"/>
      <c r="D61" s="145"/>
      <c r="E61" s="143" t="s">
        <v>76</v>
      </c>
      <c r="F61" s="143" t="s">
        <v>77</v>
      </c>
      <c r="G61" s="144"/>
      <c r="H61" s="144"/>
      <c r="I61" s="145"/>
      <c r="J61" s="143"/>
    </row>
    <row r="62" spans="2:10" ht="17.100000000000001" customHeight="1" x14ac:dyDescent="0.25">
      <c r="B62" s="146"/>
      <c r="C62" s="147"/>
      <c r="D62" s="148"/>
      <c r="E62" s="182"/>
      <c r="F62" s="146"/>
      <c r="G62" s="147"/>
      <c r="H62" s="147"/>
      <c r="I62" s="148"/>
      <c r="J62" s="182"/>
    </row>
    <row r="63" spans="2:10" ht="17.100000000000001" customHeight="1" x14ac:dyDescent="0.25">
      <c r="B63" s="143" t="s">
        <v>78</v>
      </c>
      <c r="C63" s="144"/>
      <c r="D63" s="145"/>
      <c r="E63" s="143" t="s">
        <v>79</v>
      </c>
      <c r="F63" s="143"/>
      <c r="G63" s="144"/>
      <c r="H63" s="144"/>
      <c r="I63" s="145"/>
      <c r="J63" s="143"/>
    </row>
    <row r="64" spans="2:10" ht="17.100000000000001" customHeight="1" x14ac:dyDescent="0.25">
      <c r="B64" s="146"/>
      <c r="C64" s="147"/>
      <c r="D64" s="148"/>
      <c r="E64" s="182"/>
      <c r="F64" s="146"/>
      <c r="G64" s="147"/>
      <c r="H64" s="147"/>
      <c r="I64" s="148"/>
      <c r="J64" s="182"/>
    </row>
    <row r="65" spans="2:10" ht="17.100000000000001" customHeight="1" x14ac:dyDescent="0.25">
      <c r="B65" s="143" t="s">
        <v>80</v>
      </c>
      <c r="C65" s="144"/>
      <c r="D65" s="145"/>
      <c r="E65" s="143" t="s">
        <v>76</v>
      </c>
      <c r="F65" s="143" t="s">
        <v>81</v>
      </c>
      <c r="G65" s="144"/>
      <c r="H65" s="144"/>
      <c r="I65" s="145"/>
      <c r="J65" s="143"/>
    </row>
    <row r="66" spans="2:10" ht="111" customHeight="1" x14ac:dyDescent="0.25">
      <c r="B66" s="146"/>
      <c r="C66" s="147"/>
      <c r="D66" s="148"/>
      <c r="E66" s="182"/>
      <c r="F66" s="146"/>
      <c r="G66" s="147"/>
      <c r="H66" s="147"/>
      <c r="I66" s="148"/>
      <c r="J66" s="182"/>
    </row>
    <row r="67" spans="2:10" ht="17.100000000000001" customHeight="1" x14ac:dyDescent="0.25">
      <c r="B67" s="143" t="s">
        <v>82</v>
      </c>
      <c r="C67" s="144"/>
      <c r="D67" s="145"/>
      <c r="E67" s="143" t="s">
        <v>76</v>
      </c>
      <c r="F67" s="143" t="s">
        <v>83</v>
      </c>
      <c r="G67" s="144"/>
      <c r="H67" s="144"/>
      <c r="I67" s="145"/>
      <c r="J67" s="143"/>
    </row>
    <row r="68" spans="2:10" ht="153" customHeight="1" x14ac:dyDescent="0.25">
      <c r="B68" s="146"/>
      <c r="C68" s="147"/>
      <c r="D68" s="148"/>
      <c r="E68" s="182"/>
      <c r="F68" s="146"/>
      <c r="G68" s="147"/>
      <c r="H68" s="147"/>
      <c r="I68" s="148"/>
      <c r="J68" s="182"/>
    </row>
    <row r="69" spans="2:10" ht="17.100000000000001" customHeight="1" x14ac:dyDescent="0.25">
      <c r="B69" s="143" t="s">
        <v>84</v>
      </c>
      <c r="C69" s="144"/>
      <c r="D69" s="145"/>
      <c r="E69" s="143" t="s">
        <v>76</v>
      </c>
      <c r="F69" s="195" t="s">
        <v>85</v>
      </c>
      <c r="G69" s="196"/>
      <c r="H69" s="196"/>
      <c r="I69" s="197"/>
      <c r="J69" s="143"/>
    </row>
    <row r="70" spans="2:10" ht="17.100000000000001" customHeight="1" x14ac:dyDescent="0.25">
      <c r="B70" s="146"/>
      <c r="C70" s="147"/>
      <c r="D70" s="148"/>
      <c r="E70" s="182"/>
      <c r="F70" s="198"/>
      <c r="G70" s="199"/>
      <c r="H70" s="199"/>
      <c r="I70" s="200"/>
      <c r="J70" s="182"/>
    </row>
    <row r="71" spans="2:10" ht="17.100000000000001" customHeight="1" x14ac:dyDescent="0.25">
      <c r="B71" s="143" t="s">
        <v>86</v>
      </c>
      <c r="C71" s="144"/>
      <c r="D71" s="145"/>
      <c r="E71" s="143" t="s">
        <v>76</v>
      </c>
      <c r="F71" s="143" t="s">
        <v>87</v>
      </c>
      <c r="G71" s="144"/>
      <c r="H71" s="144"/>
      <c r="I71" s="145"/>
      <c r="J71" s="143"/>
    </row>
    <row r="72" spans="2:10" ht="17.100000000000001" customHeight="1" x14ac:dyDescent="0.25">
      <c r="B72" s="146"/>
      <c r="C72" s="147"/>
      <c r="D72" s="148"/>
      <c r="E72" s="182"/>
      <c r="F72" s="146"/>
      <c r="G72" s="147"/>
      <c r="H72" s="147"/>
      <c r="I72" s="148"/>
      <c r="J72" s="182"/>
    </row>
    <row r="73" spans="2:10" ht="17.100000000000001" customHeight="1" x14ac:dyDescent="0.25">
      <c r="B73" s="143" t="s">
        <v>88</v>
      </c>
      <c r="C73" s="144"/>
      <c r="D73" s="145"/>
      <c r="E73" s="143" t="s">
        <v>76</v>
      </c>
      <c r="F73" s="143" t="s">
        <v>706</v>
      </c>
      <c r="G73" s="144"/>
      <c r="H73" s="144"/>
      <c r="I73" s="145"/>
      <c r="J73" s="143"/>
    </row>
    <row r="74" spans="2:10" ht="17.100000000000001" customHeight="1" x14ac:dyDescent="0.25">
      <c r="B74" s="146"/>
      <c r="C74" s="147"/>
      <c r="D74" s="148"/>
      <c r="E74" s="182"/>
      <c r="F74" s="146"/>
      <c r="G74" s="147"/>
      <c r="H74" s="147"/>
      <c r="I74" s="148"/>
      <c r="J74" s="182"/>
    </row>
    <row r="75" spans="2:10" ht="15" customHeight="1" x14ac:dyDescent="0.25">
      <c r="B75" s="143" t="s">
        <v>90</v>
      </c>
      <c r="C75" s="144"/>
      <c r="D75" s="145"/>
      <c r="E75" s="143" t="s">
        <v>79</v>
      </c>
      <c r="F75" s="202" t="s">
        <v>89</v>
      </c>
      <c r="G75" s="203"/>
      <c r="H75" s="203"/>
      <c r="I75" s="204"/>
      <c r="J75" s="143"/>
    </row>
    <row r="76" spans="2:10" ht="27" customHeight="1" x14ac:dyDescent="0.25">
      <c r="B76" s="146"/>
      <c r="C76" s="147"/>
      <c r="D76" s="148"/>
      <c r="E76" s="182"/>
      <c r="F76" s="205"/>
      <c r="G76" s="206"/>
      <c r="H76" s="206"/>
      <c r="I76" s="207"/>
      <c r="J76" s="182"/>
    </row>
    <row r="77" spans="2:10" ht="15" customHeight="1" x14ac:dyDescent="0.25">
      <c r="B77" s="143" t="s">
        <v>91</v>
      </c>
      <c r="C77" s="144"/>
      <c r="D77" s="145"/>
      <c r="E77" s="143" t="s">
        <v>76</v>
      </c>
      <c r="F77" s="202" t="s">
        <v>92</v>
      </c>
      <c r="G77" s="203"/>
      <c r="H77" s="203"/>
      <c r="I77" s="204"/>
      <c r="J77" s="143"/>
    </row>
    <row r="78" spans="2:10" ht="39" customHeight="1" x14ac:dyDescent="0.25">
      <c r="B78" s="146"/>
      <c r="C78" s="147"/>
      <c r="D78" s="148"/>
      <c r="E78" s="182"/>
      <c r="F78" s="205"/>
      <c r="G78" s="206"/>
      <c r="H78" s="206"/>
      <c r="I78" s="207"/>
      <c r="J78" s="182"/>
    </row>
    <row r="79" spans="2:10" ht="15" customHeight="1" x14ac:dyDescent="0.25">
      <c r="B79" s="143" t="s">
        <v>93</v>
      </c>
      <c r="C79" s="144"/>
      <c r="D79" s="145"/>
      <c r="E79" s="143" t="s">
        <v>76</v>
      </c>
      <c r="F79" s="202" t="s">
        <v>94</v>
      </c>
      <c r="G79" s="203"/>
      <c r="H79" s="203"/>
      <c r="I79" s="204"/>
      <c r="J79" s="143"/>
    </row>
    <row r="80" spans="2:10" ht="15" customHeight="1" x14ac:dyDescent="0.25">
      <c r="B80" s="146"/>
      <c r="C80" s="147"/>
      <c r="D80" s="148"/>
      <c r="E80" s="182"/>
      <c r="F80" s="205"/>
      <c r="G80" s="206"/>
      <c r="H80" s="206"/>
      <c r="I80" s="207"/>
      <c r="J80" s="182"/>
    </row>
    <row r="81" spans="2:10" ht="15" customHeight="1" x14ac:dyDescent="0.25">
      <c r="B81" s="143" t="s">
        <v>95</v>
      </c>
      <c r="C81" s="144"/>
      <c r="D81" s="145"/>
      <c r="E81" s="143" t="s">
        <v>79</v>
      </c>
      <c r="F81" s="143" t="s">
        <v>96</v>
      </c>
      <c r="G81" s="144"/>
      <c r="H81" s="144"/>
      <c r="I81" s="145"/>
      <c r="J81" s="143"/>
    </row>
    <row r="82" spans="2:10" ht="17.100000000000001" customHeight="1" x14ac:dyDescent="0.25">
      <c r="B82" s="146"/>
      <c r="C82" s="147"/>
      <c r="D82" s="148"/>
      <c r="E82" s="182"/>
      <c r="F82" s="146"/>
      <c r="G82" s="147"/>
      <c r="H82" s="147"/>
      <c r="I82" s="148"/>
      <c r="J82" s="182"/>
    </row>
    <row r="83" spans="2:10" ht="15" customHeight="1" x14ac:dyDescent="0.25">
      <c r="B83" s="143" t="s">
        <v>97</v>
      </c>
      <c r="C83" s="144"/>
      <c r="D83" s="145"/>
      <c r="E83" s="143" t="s">
        <v>79</v>
      </c>
      <c r="F83" s="143"/>
      <c r="G83" s="144"/>
      <c r="H83" s="144"/>
      <c r="I83" s="145"/>
      <c r="J83" s="143"/>
    </row>
    <row r="84" spans="2:10" ht="17.100000000000001" customHeight="1" x14ac:dyDescent="0.25">
      <c r="B84" s="146"/>
      <c r="C84" s="147"/>
      <c r="D84" s="148"/>
      <c r="E84" s="182"/>
      <c r="F84" s="146"/>
      <c r="G84" s="147"/>
      <c r="H84" s="147"/>
      <c r="I84" s="148"/>
      <c r="J84" s="182"/>
    </row>
    <row r="85" spans="2:10" ht="15" customHeight="1" x14ac:dyDescent="0.25">
      <c r="B85" s="143" t="s">
        <v>98</v>
      </c>
      <c r="C85" s="144"/>
      <c r="D85" s="145"/>
      <c r="E85" s="143" t="s">
        <v>76</v>
      </c>
      <c r="F85" s="143" t="s">
        <v>81</v>
      </c>
      <c r="G85" s="144"/>
      <c r="H85" s="144"/>
      <c r="I85" s="145"/>
      <c r="J85" s="143"/>
    </row>
    <row r="86" spans="2:10" ht="81.75" customHeight="1" x14ac:dyDescent="0.25">
      <c r="B86" s="146"/>
      <c r="C86" s="147"/>
      <c r="D86" s="148"/>
      <c r="E86" s="182"/>
      <c r="F86" s="146"/>
      <c r="G86" s="147"/>
      <c r="H86" s="147"/>
      <c r="I86" s="148"/>
      <c r="J86" s="182"/>
    </row>
    <row r="87" spans="2:10" ht="15" customHeight="1" x14ac:dyDescent="0.25">
      <c r="B87" s="143" t="s">
        <v>99</v>
      </c>
      <c r="C87" s="144"/>
      <c r="D87" s="145"/>
      <c r="E87" s="143" t="s">
        <v>76</v>
      </c>
      <c r="F87" s="143" t="s">
        <v>100</v>
      </c>
      <c r="G87" s="144"/>
      <c r="H87" s="144"/>
      <c r="I87" s="145"/>
      <c r="J87" s="143"/>
    </row>
    <row r="88" spans="2:10" ht="46.5" customHeight="1" x14ac:dyDescent="0.25">
      <c r="B88" s="146"/>
      <c r="C88" s="147"/>
      <c r="D88" s="148"/>
      <c r="E88" s="182"/>
      <c r="F88" s="146"/>
      <c r="G88" s="147"/>
      <c r="H88" s="147"/>
      <c r="I88" s="148"/>
      <c r="J88" s="182"/>
    </row>
    <row r="89" spans="2:10" ht="15" customHeight="1" x14ac:dyDescent="0.25">
      <c r="B89" s="143" t="s">
        <v>101</v>
      </c>
      <c r="C89" s="144"/>
      <c r="D89" s="145"/>
      <c r="E89" s="143" t="s">
        <v>79</v>
      </c>
      <c r="F89" s="143"/>
      <c r="G89" s="144"/>
      <c r="H89" s="144"/>
      <c r="I89" s="145"/>
      <c r="J89" s="143"/>
    </row>
    <row r="90" spans="2:10" ht="17.100000000000001" customHeight="1" x14ac:dyDescent="0.25">
      <c r="B90" s="146"/>
      <c r="C90" s="147"/>
      <c r="D90" s="148"/>
      <c r="E90" s="182"/>
      <c r="F90" s="146"/>
      <c r="G90" s="147"/>
      <c r="H90" s="147"/>
      <c r="I90" s="148"/>
      <c r="J90" s="182"/>
    </row>
    <row r="91" spans="2:10" ht="15" customHeight="1" x14ac:dyDescent="0.25">
      <c r="B91" s="143" t="s">
        <v>102</v>
      </c>
      <c r="C91" s="144"/>
      <c r="D91" s="145"/>
      <c r="E91" s="143" t="s">
        <v>79</v>
      </c>
      <c r="F91" s="143"/>
      <c r="G91" s="144"/>
      <c r="H91" s="144"/>
      <c r="I91" s="145"/>
      <c r="J91" s="143"/>
    </row>
    <row r="92" spans="2:10" ht="17.100000000000001" customHeight="1" x14ac:dyDescent="0.25">
      <c r="B92" s="146"/>
      <c r="C92" s="147"/>
      <c r="D92" s="148"/>
      <c r="E92" s="182"/>
      <c r="F92" s="146"/>
      <c r="G92" s="147"/>
      <c r="H92" s="147"/>
      <c r="I92" s="148"/>
      <c r="J92" s="182"/>
    </row>
    <row r="93" spans="2:10" ht="15" customHeight="1" x14ac:dyDescent="0.25">
      <c r="B93" s="143" t="s">
        <v>103</v>
      </c>
      <c r="C93" s="144"/>
      <c r="D93" s="145"/>
      <c r="E93" s="143" t="s">
        <v>79</v>
      </c>
      <c r="F93" s="143"/>
      <c r="G93" s="144"/>
      <c r="H93" s="144"/>
      <c r="I93" s="145"/>
      <c r="J93" s="143"/>
    </row>
    <row r="94" spans="2:10" ht="17.100000000000001" customHeight="1" x14ac:dyDescent="0.25">
      <c r="B94" s="146"/>
      <c r="C94" s="147"/>
      <c r="D94" s="148"/>
      <c r="E94" s="182"/>
      <c r="F94" s="146"/>
      <c r="G94" s="147"/>
      <c r="H94" s="147"/>
      <c r="I94" s="148"/>
      <c r="J94" s="182"/>
    </row>
    <row r="95" spans="2:10" ht="15" customHeight="1" x14ac:dyDescent="0.25">
      <c r="B95" s="143" t="s">
        <v>104</v>
      </c>
      <c r="C95" s="144"/>
      <c r="D95" s="145"/>
      <c r="E95" s="143" t="s">
        <v>76</v>
      </c>
      <c r="F95" s="143" t="s">
        <v>105</v>
      </c>
      <c r="G95" s="144"/>
      <c r="H95" s="144"/>
      <c r="I95" s="145"/>
      <c r="J95" s="143"/>
    </row>
    <row r="96" spans="2:10" ht="27" customHeight="1" x14ac:dyDescent="0.25">
      <c r="B96" s="146"/>
      <c r="C96" s="147"/>
      <c r="D96" s="148"/>
      <c r="E96" s="182"/>
      <c r="F96" s="146"/>
      <c r="G96" s="147"/>
      <c r="H96" s="147"/>
      <c r="I96" s="148"/>
      <c r="J96" s="182"/>
    </row>
    <row r="97" spans="2:10" ht="15" customHeight="1" x14ac:dyDescent="0.25">
      <c r="B97" s="143" t="s">
        <v>106</v>
      </c>
      <c r="C97" s="144"/>
      <c r="D97" s="145"/>
      <c r="E97" s="143" t="s">
        <v>76</v>
      </c>
      <c r="F97" s="143" t="s">
        <v>107</v>
      </c>
      <c r="G97" s="144"/>
      <c r="H97" s="144"/>
      <c r="I97" s="145"/>
      <c r="J97" s="143"/>
    </row>
    <row r="98" spans="2:10" ht="30" customHeight="1" x14ac:dyDescent="0.25">
      <c r="B98" s="146"/>
      <c r="C98" s="147"/>
      <c r="D98" s="148"/>
      <c r="E98" s="182"/>
      <c r="F98" s="146"/>
      <c r="G98" s="147"/>
      <c r="H98" s="147"/>
      <c r="I98" s="148"/>
      <c r="J98" s="182"/>
    </row>
    <row r="99" spans="2:10" ht="15" customHeight="1" x14ac:dyDescent="0.25">
      <c r="B99" s="143" t="s">
        <v>108</v>
      </c>
      <c r="C99" s="144"/>
      <c r="D99" s="145"/>
      <c r="E99" s="143" t="s">
        <v>76</v>
      </c>
      <c r="F99" s="143" t="s">
        <v>81</v>
      </c>
      <c r="G99" s="144"/>
      <c r="H99" s="144"/>
      <c r="I99" s="145"/>
      <c r="J99" s="143"/>
    </row>
    <row r="100" spans="2:10" ht="109.5" customHeight="1" x14ac:dyDescent="0.25">
      <c r="B100" s="146"/>
      <c r="C100" s="147"/>
      <c r="D100" s="148"/>
      <c r="E100" s="182"/>
      <c r="F100" s="146"/>
      <c r="G100" s="147"/>
      <c r="H100" s="147"/>
      <c r="I100" s="148"/>
      <c r="J100" s="182"/>
    </row>
    <row r="101" spans="2:10" ht="15" customHeight="1" x14ac:dyDescent="0.25">
      <c r="B101" s="143" t="s">
        <v>109</v>
      </c>
      <c r="C101" s="144"/>
      <c r="D101" s="145"/>
      <c r="E101" s="143"/>
      <c r="F101" s="143" t="s">
        <v>110</v>
      </c>
      <c r="G101" s="144"/>
      <c r="H101" s="144"/>
      <c r="I101" s="145"/>
      <c r="J101" s="143"/>
    </row>
    <row r="102" spans="2:10" ht="163.5" customHeight="1" x14ac:dyDescent="0.25">
      <c r="B102" s="146"/>
      <c r="C102" s="147"/>
      <c r="D102" s="148"/>
      <c r="E102" s="182"/>
      <c r="F102" s="146"/>
      <c r="G102" s="147"/>
      <c r="H102" s="147"/>
      <c r="I102" s="148"/>
      <c r="J102" s="182"/>
    </row>
    <row r="103" spans="2:10" ht="15" customHeight="1" x14ac:dyDescent="0.25">
      <c r="B103" s="143" t="s">
        <v>111</v>
      </c>
      <c r="C103" s="144"/>
      <c r="D103" s="145"/>
      <c r="E103" s="143" t="s">
        <v>79</v>
      </c>
      <c r="F103" s="143" t="s">
        <v>112</v>
      </c>
      <c r="G103" s="144"/>
      <c r="H103" s="144"/>
      <c r="I103" s="145"/>
      <c r="J103" s="143"/>
    </row>
    <row r="104" spans="2:10" ht="17.100000000000001" customHeight="1" x14ac:dyDescent="0.25">
      <c r="B104" s="146"/>
      <c r="C104" s="147"/>
      <c r="D104" s="148"/>
      <c r="E104" s="182"/>
      <c r="F104" s="146"/>
      <c r="G104" s="147"/>
      <c r="H104" s="147"/>
      <c r="I104" s="148"/>
      <c r="J104" s="182"/>
    </row>
    <row r="105" spans="2:10" ht="15" customHeight="1" x14ac:dyDescent="0.25">
      <c r="B105" s="143" t="s">
        <v>113</v>
      </c>
      <c r="C105" s="144"/>
      <c r="D105" s="145"/>
      <c r="E105" s="143" t="s">
        <v>79</v>
      </c>
      <c r="F105" s="143"/>
      <c r="G105" s="144"/>
      <c r="H105" s="144"/>
      <c r="I105" s="145"/>
      <c r="J105" s="143"/>
    </row>
    <row r="106" spans="2:10" ht="17.100000000000001" customHeight="1" x14ac:dyDescent="0.25">
      <c r="B106" s="146"/>
      <c r="C106" s="147"/>
      <c r="D106" s="148"/>
      <c r="E106" s="182"/>
      <c r="F106" s="146"/>
      <c r="G106" s="147"/>
      <c r="H106" s="147"/>
      <c r="I106" s="148"/>
      <c r="J106" s="182"/>
    </row>
    <row r="107" spans="2:10" ht="16.5" customHeight="1" x14ac:dyDescent="0.25">
      <c r="B107" s="143" t="s">
        <v>114</v>
      </c>
      <c r="C107" s="144"/>
      <c r="D107" s="145"/>
      <c r="E107" s="143"/>
      <c r="F107" s="143"/>
      <c r="G107" s="144"/>
      <c r="H107" s="144"/>
      <c r="I107" s="145"/>
      <c r="J107" s="143"/>
    </row>
    <row r="108" spans="2:10" ht="17.100000000000001" customHeight="1" x14ac:dyDescent="0.25">
      <c r="B108" s="146"/>
      <c r="C108" s="147"/>
      <c r="D108" s="148"/>
      <c r="E108" s="182"/>
      <c r="F108" s="146"/>
      <c r="G108" s="147"/>
      <c r="H108" s="147"/>
      <c r="I108" s="148"/>
      <c r="J108" s="182"/>
    </row>
    <row r="109" spans="2:10" ht="16.5" customHeight="1" x14ac:dyDescent="0.25">
      <c r="B109" s="143" t="s">
        <v>115</v>
      </c>
      <c r="C109" s="144"/>
      <c r="D109" s="145"/>
      <c r="E109" s="143" t="s">
        <v>79</v>
      </c>
      <c r="F109" s="143"/>
      <c r="G109" s="144"/>
      <c r="H109" s="144"/>
      <c r="I109" s="145"/>
      <c r="J109" s="143"/>
    </row>
    <row r="110" spans="2:10" ht="17.100000000000001" customHeight="1" x14ac:dyDescent="0.25">
      <c r="B110" s="146"/>
      <c r="C110" s="147"/>
      <c r="D110" s="148"/>
      <c r="E110" s="182"/>
      <c r="F110" s="146"/>
      <c r="G110" s="147"/>
      <c r="H110" s="147"/>
      <c r="I110" s="148"/>
      <c r="J110" s="182"/>
    </row>
    <row r="111" spans="2:10" ht="16.5" customHeight="1" x14ac:dyDescent="0.25">
      <c r="B111" s="143" t="s">
        <v>116</v>
      </c>
      <c r="C111" s="144"/>
      <c r="D111" s="145"/>
      <c r="E111" s="143" t="s">
        <v>76</v>
      </c>
      <c r="F111" s="143" t="s">
        <v>117</v>
      </c>
      <c r="G111" s="144"/>
      <c r="H111" s="144"/>
      <c r="I111" s="145"/>
      <c r="J111" s="143"/>
    </row>
    <row r="112" spans="2:10" ht="17.100000000000001" customHeight="1" x14ac:dyDescent="0.25">
      <c r="B112" s="146"/>
      <c r="C112" s="147"/>
      <c r="D112" s="148"/>
      <c r="E112" s="182"/>
      <c r="F112" s="146"/>
      <c r="G112" s="147"/>
      <c r="H112" s="147"/>
      <c r="I112" s="148"/>
      <c r="J112" s="182"/>
    </row>
    <row r="113" spans="2:10" ht="16.5" customHeight="1" x14ac:dyDescent="0.25">
      <c r="B113" s="143" t="s">
        <v>118</v>
      </c>
      <c r="C113" s="144"/>
      <c r="D113" s="145"/>
      <c r="E113" s="143" t="s">
        <v>76</v>
      </c>
      <c r="F113" s="143" t="s">
        <v>119</v>
      </c>
      <c r="G113" s="144"/>
      <c r="H113" s="144"/>
      <c r="I113" s="145"/>
      <c r="J113" s="143"/>
    </row>
    <row r="114" spans="2:10" ht="17.100000000000001" customHeight="1" x14ac:dyDescent="0.25">
      <c r="B114" s="146"/>
      <c r="C114" s="147"/>
      <c r="D114" s="148"/>
      <c r="E114" s="182"/>
      <c r="F114" s="146"/>
      <c r="G114" s="147"/>
      <c r="H114" s="147"/>
      <c r="I114" s="148"/>
      <c r="J114" s="182"/>
    </row>
    <row r="115" spans="2:10" ht="16.5" customHeight="1" x14ac:dyDescent="0.25">
      <c r="B115" s="143" t="s">
        <v>120</v>
      </c>
      <c r="C115" s="144"/>
      <c r="D115" s="145"/>
      <c r="E115" s="143" t="s">
        <v>76</v>
      </c>
      <c r="F115" s="143" t="s">
        <v>121</v>
      </c>
      <c r="G115" s="144"/>
      <c r="H115" s="144"/>
      <c r="I115" s="145"/>
      <c r="J115" s="143"/>
    </row>
    <row r="116" spans="2:10" ht="39.75" customHeight="1" x14ac:dyDescent="0.25">
      <c r="B116" s="146"/>
      <c r="C116" s="147"/>
      <c r="D116" s="148"/>
      <c r="E116" s="182"/>
      <c r="F116" s="146"/>
      <c r="G116" s="147"/>
      <c r="H116" s="147"/>
      <c r="I116" s="148"/>
      <c r="J116" s="182"/>
    </row>
    <row r="117" spans="2:10" ht="57.75" customHeight="1" x14ac:dyDescent="0.25">
      <c r="B117" s="143" t="s">
        <v>122</v>
      </c>
      <c r="C117" s="144"/>
      <c r="D117" s="145"/>
      <c r="E117" s="143" t="s">
        <v>76</v>
      </c>
      <c r="F117" s="143" t="s">
        <v>123</v>
      </c>
      <c r="G117" s="144"/>
      <c r="H117" s="144"/>
      <c r="I117" s="145"/>
      <c r="J117" s="143"/>
    </row>
    <row r="118" spans="2:10" ht="17.25" customHeight="1" x14ac:dyDescent="0.25">
      <c r="B118" s="146"/>
      <c r="C118" s="147"/>
      <c r="D118" s="148"/>
      <c r="E118" s="182"/>
      <c r="F118" s="146"/>
      <c r="G118" s="147"/>
      <c r="H118" s="147"/>
      <c r="I118" s="148"/>
      <c r="J118" s="182"/>
    </row>
    <row r="119" spans="2:10" ht="57.75" customHeight="1" x14ac:dyDescent="0.25">
      <c r="B119" s="143" t="s">
        <v>124</v>
      </c>
      <c r="C119" s="144"/>
      <c r="D119" s="145"/>
      <c r="E119" s="143" t="s">
        <v>76</v>
      </c>
      <c r="F119" s="143" t="s">
        <v>125</v>
      </c>
      <c r="G119" s="144"/>
      <c r="H119" s="144"/>
      <c r="I119" s="145"/>
      <c r="J119" s="143"/>
    </row>
    <row r="120" spans="2:10" ht="57.75" customHeight="1" x14ac:dyDescent="0.25">
      <c r="B120" s="146"/>
      <c r="C120" s="147"/>
      <c r="D120" s="148"/>
      <c r="E120" s="182"/>
      <c r="F120" s="146"/>
      <c r="G120" s="147"/>
      <c r="H120" s="147"/>
      <c r="I120" s="148"/>
      <c r="J120" s="182"/>
    </row>
    <row r="121" spans="2:10" ht="16.5" customHeight="1" x14ac:dyDescent="0.25">
      <c r="B121" s="143" t="s">
        <v>126</v>
      </c>
      <c r="C121" s="144"/>
      <c r="D121" s="145"/>
      <c r="E121" s="143" t="s">
        <v>76</v>
      </c>
      <c r="F121" s="143" t="s">
        <v>127</v>
      </c>
      <c r="G121" s="144"/>
      <c r="H121" s="144"/>
      <c r="I121" s="145"/>
      <c r="J121" s="143" t="s">
        <v>128</v>
      </c>
    </row>
    <row r="122" spans="2:10" ht="21" customHeight="1" x14ac:dyDescent="0.25">
      <c r="B122" s="146"/>
      <c r="C122" s="147"/>
      <c r="D122" s="148"/>
      <c r="E122" s="182"/>
      <c r="F122" s="146"/>
      <c r="G122" s="147"/>
      <c r="H122" s="147"/>
      <c r="I122" s="148"/>
      <c r="J122" s="182"/>
    </row>
    <row r="123" spans="2:10" ht="16.5" customHeight="1" x14ac:dyDescent="0.25">
      <c r="B123" s="143" t="s">
        <v>129</v>
      </c>
      <c r="C123" s="144"/>
      <c r="D123" s="145"/>
      <c r="E123" s="143" t="s">
        <v>76</v>
      </c>
      <c r="F123" s="143" t="s">
        <v>130</v>
      </c>
      <c r="G123" s="144"/>
      <c r="H123" s="144"/>
      <c r="I123" s="145"/>
      <c r="J123" s="143"/>
    </row>
    <row r="124" spans="2:10" ht="17.100000000000001" customHeight="1" x14ac:dyDescent="0.25">
      <c r="B124" s="146"/>
      <c r="C124" s="147"/>
      <c r="D124" s="148"/>
      <c r="E124" s="182"/>
      <c r="F124" s="146"/>
      <c r="G124" s="147"/>
      <c r="H124" s="147"/>
      <c r="I124" s="148"/>
      <c r="J124" s="182"/>
    </row>
    <row r="125" spans="2:10" ht="16.5" customHeight="1" x14ac:dyDescent="0.25">
      <c r="B125" s="143" t="s">
        <v>131</v>
      </c>
      <c r="C125" s="144"/>
      <c r="D125" s="145"/>
      <c r="E125" s="143" t="s">
        <v>76</v>
      </c>
      <c r="F125" s="143" t="s">
        <v>132</v>
      </c>
      <c r="G125" s="144"/>
      <c r="H125" s="144"/>
      <c r="I125" s="145"/>
      <c r="J125" s="143"/>
    </row>
    <row r="126" spans="2:10" ht="17.100000000000001" customHeight="1" x14ac:dyDescent="0.25">
      <c r="B126" s="146"/>
      <c r="C126" s="147"/>
      <c r="D126" s="148"/>
      <c r="E126" s="182"/>
      <c r="F126" s="146"/>
      <c r="G126" s="147"/>
      <c r="H126" s="147"/>
      <c r="I126" s="148"/>
      <c r="J126" s="182"/>
    </row>
    <row r="127" spans="2:10" ht="16.5" customHeight="1" x14ac:dyDescent="0.25">
      <c r="B127" s="143" t="s">
        <v>133</v>
      </c>
      <c r="C127" s="144"/>
      <c r="D127" s="145"/>
      <c r="E127" s="143" t="s">
        <v>76</v>
      </c>
      <c r="F127" s="143" t="s">
        <v>134</v>
      </c>
      <c r="G127" s="144"/>
      <c r="H127" s="144"/>
      <c r="I127" s="145"/>
      <c r="J127" s="143"/>
    </row>
    <row r="128" spans="2:10" ht="17.100000000000001" customHeight="1" x14ac:dyDescent="0.25">
      <c r="B128" s="146"/>
      <c r="C128" s="147"/>
      <c r="D128" s="148"/>
      <c r="E128" s="182"/>
      <c r="F128" s="146"/>
      <c r="G128" s="147"/>
      <c r="H128" s="147"/>
      <c r="I128" s="148"/>
      <c r="J128" s="182"/>
    </row>
    <row r="129" spans="2:10" ht="16.5" customHeight="1" x14ac:dyDescent="0.25">
      <c r="B129" s="143" t="s">
        <v>135</v>
      </c>
      <c r="C129" s="144"/>
      <c r="D129" s="145"/>
      <c r="E129" s="143" t="s">
        <v>76</v>
      </c>
      <c r="F129" s="143" t="s">
        <v>136</v>
      </c>
      <c r="G129" s="144"/>
      <c r="H129" s="144"/>
      <c r="I129" s="145"/>
      <c r="J129" s="143"/>
    </row>
    <row r="130" spans="2:10" ht="17.100000000000001" customHeight="1" x14ac:dyDescent="0.25">
      <c r="B130" s="146"/>
      <c r="C130" s="147"/>
      <c r="D130" s="148"/>
      <c r="E130" s="182"/>
      <c r="F130" s="146"/>
      <c r="G130" s="147"/>
      <c r="H130" s="147"/>
      <c r="I130" s="148"/>
      <c r="J130" s="182"/>
    </row>
    <row r="131" spans="2:10" x14ac:dyDescent="0.25">
      <c r="B131" s="113"/>
      <c r="C131" s="113"/>
      <c r="D131" s="113"/>
      <c r="E131" s="113"/>
      <c r="F131" s="113"/>
      <c r="G131" s="113"/>
      <c r="H131" s="113"/>
      <c r="I131" s="113"/>
      <c r="J131" s="113"/>
    </row>
    <row r="132" spans="2:10" x14ac:dyDescent="0.25">
      <c r="B132" s="113"/>
      <c r="C132" s="113"/>
      <c r="D132" s="113"/>
      <c r="E132" s="113"/>
      <c r="F132" s="113"/>
      <c r="G132" s="113"/>
      <c r="H132" s="113"/>
      <c r="I132" s="113"/>
      <c r="J132" s="113"/>
    </row>
    <row r="133" spans="2:10" x14ac:dyDescent="0.25">
      <c r="B133" s="113"/>
      <c r="C133" s="113"/>
      <c r="D133" s="113"/>
      <c r="E133" s="113"/>
      <c r="F133" s="113"/>
      <c r="G133" s="113"/>
      <c r="H133" s="113"/>
      <c r="I133" s="113"/>
      <c r="J133" s="113"/>
    </row>
    <row r="134" spans="2:10" x14ac:dyDescent="0.25">
      <c r="B134" s="113"/>
      <c r="C134" s="113"/>
      <c r="D134" s="113"/>
      <c r="E134" s="113"/>
      <c r="F134" s="113"/>
      <c r="G134" s="113"/>
      <c r="H134" s="113"/>
      <c r="I134" s="113"/>
      <c r="J134" s="113"/>
    </row>
    <row r="135" spans="2:10" x14ac:dyDescent="0.25">
      <c r="B135" s="113"/>
      <c r="C135" s="113"/>
      <c r="D135" s="113"/>
      <c r="E135" s="113"/>
      <c r="F135" s="113"/>
      <c r="G135" s="113"/>
      <c r="H135" s="113"/>
      <c r="I135" s="113"/>
      <c r="J135" s="113"/>
    </row>
    <row r="136" spans="2:10" x14ac:dyDescent="0.25">
      <c r="B136" s="113"/>
      <c r="C136" s="113"/>
      <c r="D136" s="113"/>
      <c r="E136" s="113"/>
      <c r="F136" s="113"/>
      <c r="G136" s="113"/>
      <c r="H136" s="113"/>
      <c r="I136" s="113"/>
      <c r="J136" s="113"/>
    </row>
    <row r="137" spans="2:10" x14ac:dyDescent="0.25">
      <c r="B137" s="113"/>
      <c r="C137" s="113"/>
      <c r="D137" s="113"/>
      <c r="E137" s="113"/>
      <c r="F137" s="113"/>
      <c r="G137" s="113"/>
      <c r="H137" s="113"/>
      <c r="I137" s="113"/>
      <c r="J137" s="113"/>
    </row>
    <row r="138" spans="2:10" x14ac:dyDescent="0.25">
      <c r="B138" s="113"/>
      <c r="C138" s="113"/>
      <c r="D138" s="113"/>
      <c r="E138" s="113"/>
      <c r="F138" s="113"/>
      <c r="G138" s="113"/>
      <c r="H138" s="113"/>
      <c r="I138" s="113"/>
      <c r="J138" s="113"/>
    </row>
    <row r="139" spans="2:10" x14ac:dyDescent="0.25">
      <c r="B139" s="113"/>
      <c r="C139" s="113"/>
      <c r="D139" s="113"/>
      <c r="E139" s="113"/>
      <c r="F139" s="113"/>
      <c r="G139" s="113"/>
      <c r="H139" s="113"/>
      <c r="I139" s="113"/>
      <c r="J139" s="113"/>
    </row>
    <row r="140" spans="2:10" x14ac:dyDescent="0.25">
      <c r="B140" s="113"/>
      <c r="C140" s="113"/>
      <c r="D140" s="113"/>
      <c r="E140" s="113"/>
      <c r="F140" s="113"/>
      <c r="G140" s="113"/>
      <c r="H140" s="113"/>
      <c r="I140" s="113"/>
      <c r="J140" s="113"/>
    </row>
  </sheetData>
  <sheetProtection sheet="1" formatCells="0" formatColumns="0" formatRows="0" insertColumns="0" insertRows="0" insertHyperlinks="0"/>
  <mergeCells count="233">
    <mergeCell ref="L24:Q24"/>
    <mergeCell ref="B119:D120"/>
    <mergeCell ref="E119:E120"/>
    <mergeCell ref="F119:I120"/>
    <mergeCell ref="J119:J120"/>
    <mergeCell ref="B109:D110"/>
    <mergeCell ref="E109:E110"/>
    <mergeCell ref="F109:I110"/>
    <mergeCell ref="J109:J110"/>
    <mergeCell ref="B107:D108"/>
    <mergeCell ref="E107:E108"/>
    <mergeCell ref="F107:I108"/>
    <mergeCell ref="J107:J108"/>
    <mergeCell ref="B111:D112"/>
    <mergeCell ref="E111:E112"/>
    <mergeCell ref="F111:I112"/>
    <mergeCell ref="J111:J112"/>
    <mergeCell ref="B105:D106"/>
    <mergeCell ref="E105:E106"/>
    <mergeCell ref="F105:I106"/>
    <mergeCell ref="J105:J106"/>
    <mergeCell ref="B103:D104"/>
    <mergeCell ref="E103:E104"/>
    <mergeCell ref="F103:I104"/>
    <mergeCell ref="B127:D128"/>
    <mergeCell ref="E127:E128"/>
    <mergeCell ref="F127:I128"/>
    <mergeCell ref="J127:J128"/>
    <mergeCell ref="B125:D126"/>
    <mergeCell ref="E125:E126"/>
    <mergeCell ref="F125:I126"/>
    <mergeCell ref="J125:J126"/>
    <mergeCell ref="B123:D124"/>
    <mergeCell ref="E123:E124"/>
    <mergeCell ref="F123:I124"/>
    <mergeCell ref="J123:J124"/>
    <mergeCell ref="J99:J100"/>
    <mergeCell ref="B97:D98"/>
    <mergeCell ref="E97:E98"/>
    <mergeCell ref="F97:I98"/>
    <mergeCell ref="J97:J98"/>
    <mergeCell ref="B117:D118"/>
    <mergeCell ref="E117:E118"/>
    <mergeCell ref="F117:I118"/>
    <mergeCell ref="J117:J118"/>
    <mergeCell ref="B115:D116"/>
    <mergeCell ref="E115:E116"/>
    <mergeCell ref="F115:I116"/>
    <mergeCell ref="J115:J116"/>
    <mergeCell ref="B113:D114"/>
    <mergeCell ref="E113:E114"/>
    <mergeCell ref="F113:I114"/>
    <mergeCell ref="J113:J114"/>
    <mergeCell ref="B81:D82"/>
    <mergeCell ref="E81:E82"/>
    <mergeCell ref="F81:I82"/>
    <mergeCell ref="J81:J82"/>
    <mergeCell ref="B89:D90"/>
    <mergeCell ref="E89:E90"/>
    <mergeCell ref="F89:I90"/>
    <mergeCell ref="J89:J90"/>
    <mergeCell ref="B87:D88"/>
    <mergeCell ref="E87:E88"/>
    <mergeCell ref="F87:I88"/>
    <mergeCell ref="J87:J88"/>
    <mergeCell ref="B129:D130"/>
    <mergeCell ref="E129:E130"/>
    <mergeCell ref="F129:I130"/>
    <mergeCell ref="J129:J130"/>
    <mergeCell ref="B95:D96"/>
    <mergeCell ref="E95:E96"/>
    <mergeCell ref="F95:I96"/>
    <mergeCell ref="J95:J96"/>
    <mergeCell ref="B93:D94"/>
    <mergeCell ref="E93:E94"/>
    <mergeCell ref="F93:I94"/>
    <mergeCell ref="J93:J94"/>
    <mergeCell ref="J103:J104"/>
    <mergeCell ref="B101:D102"/>
    <mergeCell ref="E101:E102"/>
    <mergeCell ref="F101:I102"/>
    <mergeCell ref="J101:J102"/>
    <mergeCell ref="B121:D122"/>
    <mergeCell ref="E121:E122"/>
    <mergeCell ref="F121:I122"/>
    <mergeCell ref="J121:J122"/>
    <mergeCell ref="B99:D100"/>
    <mergeCell ref="E99:E100"/>
    <mergeCell ref="F99:I100"/>
    <mergeCell ref="B75:D76"/>
    <mergeCell ref="E75:E76"/>
    <mergeCell ref="F75:I76"/>
    <mergeCell ref="J75:J76"/>
    <mergeCell ref="B77:D78"/>
    <mergeCell ref="E77:E78"/>
    <mergeCell ref="F77:I78"/>
    <mergeCell ref="J77:J78"/>
    <mergeCell ref="B91:D92"/>
    <mergeCell ref="E91:E92"/>
    <mergeCell ref="F91:I92"/>
    <mergeCell ref="J91:J92"/>
    <mergeCell ref="B79:D80"/>
    <mergeCell ref="E79:E80"/>
    <mergeCell ref="F79:I80"/>
    <mergeCell ref="J79:J80"/>
    <mergeCell ref="B85:D86"/>
    <mergeCell ref="E85:E86"/>
    <mergeCell ref="F85:I86"/>
    <mergeCell ref="J85:J86"/>
    <mergeCell ref="B83:D84"/>
    <mergeCell ref="E83:E84"/>
    <mergeCell ref="F83:I84"/>
    <mergeCell ref="J83:J84"/>
    <mergeCell ref="B6:D6"/>
    <mergeCell ref="B20:D20"/>
    <mergeCell ref="B4:D4"/>
    <mergeCell ref="E51:H51"/>
    <mergeCell ref="F61:I62"/>
    <mergeCell ref="J71:J72"/>
    <mergeCell ref="B3:J3"/>
    <mergeCell ref="E24:J24"/>
    <mergeCell ref="J73:J74"/>
    <mergeCell ref="E8:J8"/>
    <mergeCell ref="B36:I36"/>
    <mergeCell ref="B45:I45"/>
    <mergeCell ref="E49:H49"/>
    <mergeCell ref="B67:D68"/>
    <mergeCell ref="B69:D70"/>
    <mergeCell ref="F67:I68"/>
    <mergeCell ref="F69:I70"/>
    <mergeCell ref="E4:J4"/>
    <mergeCell ref="B58:J58"/>
    <mergeCell ref="B48:D48"/>
    <mergeCell ref="E67:E68"/>
    <mergeCell ref="B14:D14"/>
    <mergeCell ref="B23:D23"/>
    <mergeCell ref="E69:E70"/>
    <mergeCell ref="B2:J2"/>
    <mergeCell ref="E10:J10"/>
    <mergeCell ref="I46:J46"/>
    <mergeCell ref="B63:D64"/>
    <mergeCell ref="B8:D8"/>
    <mergeCell ref="F65:I66"/>
    <mergeCell ref="B17:D17"/>
    <mergeCell ref="B22:I22"/>
    <mergeCell ref="E34:J34"/>
    <mergeCell ref="B10:D10"/>
    <mergeCell ref="B19:D19"/>
    <mergeCell ref="B9:D9"/>
    <mergeCell ref="E48:H48"/>
    <mergeCell ref="B5:D5"/>
    <mergeCell ref="E37:J37"/>
    <mergeCell ref="E12:J12"/>
    <mergeCell ref="E21:J21"/>
    <mergeCell ref="B47:D47"/>
    <mergeCell ref="B54:J54"/>
    <mergeCell ref="B31:D31"/>
    <mergeCell ref="B46:D46"/>
    <mergeCell ref="E14:J14"/>
    <mergeCell ref="E23:J23"/>
    <mergeCell ref="B21:D21"/>
    <mergeCell ref="B73:D74"/>
    <mergeCell ref="B35:D35"/>
    <mergeCell ref="B50:D50"/>
    <mergeCell ref="E18:J18"/>
    <mergeCell ref="B25:D25"/>
    <mergeCell ref="I51:J51"/>
    <mergeCell ref="E71:E72"/>
    <mergeCell ref="J67:J68"/>
    <mergeCell ref="J61:J62"/>
    <mergeCell ref="F59:I60"/>
    <mergeCell ref="B56:J57"/>
    <mergeCell ref="J63:J64"/>
    <mergeCell ref="E61:E62"/>
    <mergeCell ref="F71:I72"/>
    <mergeCell ref="F73:I74"/>
    <mergeCell ref="E19:J19"/>
    <mergeCell ref="E28:J28"/>
    <mergeCell ref="E73:E74"/>
    <mergeCell ref="J69:J70"/>
    <mergeCell ref="J59:J60"/>
    <mergeCell ref="E63:E64"/>
    <mergeCell ref="E30:J30"/>
    <mergeCell ref="B34:D34"/>
    <mergeCell ref="B28:D28"/>
    <mergeCell ref="B26:D26"/>
    <mergeCell ref="B7:D7"/>
    <mergeCell ref="I48:J48"/>
    <mergeCell ref="B16:D16"/>
    <mergeCell ref="E33:J33"/>
    <mergeCell ref="B49:D49"/>
    <mergeCell ref="B71:D72"/>
    <mergeCell ref="B51:D51"/>
    <mergeCell ref="E25:J25"/>
    <mergeCell ref="B11:D11"/>
    <mergeCell ref="E9:J9"/>
    <mergeCell ref="B13:J13"/>
    <mergeCell ref="E11:J11"/>
    <mergeCell ref="B37:D37"/>
    <mergeCell ref="B59:D60"/>
    <mergeCell ref="E47:H47"/>
    <mergeCell ref="E65:E66"/>
    <mergeCell ref="B30:D30"/>
    <mergeCell ref="B61:D62"/>
    <mergeCell ref="B27:I27"/>
    <mergeCell ref="J65:J66"/>
    <mergeCell ref="E59:E60"/>
    <mergeCell ref="I47:J47"/>
    <mergeCell ref="E50:H50"/>
    <mergeCell ref="E17:J17"/>
    <mergeCell ref="B18:D18"/>
    <mergeCell ref="B65:D66"/>
    <mergeCell ref="E35:J35"/>
    <mergeCell ref="F63:I64"/>
    <mergeCell ref="E5:J5"/>
    <mergeCell ref="E46:H46"/>
    <mergeCell ref="I50:J50"/>
    <mergeCell ref="B12:D12"/>
    <mergeCell ref="E20:J20"/>
    <mergeCell ref="B32:I32"/>
    <mergeCell ref="E29:J29"/>
    <mergeCell ref="I49:J49"/>
    <mergeCell ref="E31:J31"/>
    <mergeCell ref="B29:D29"/>
    <mergeCell ref="E6:J6"/>
    <mergeCell ref="E15:J15"/>
    <mergeCell ref="E26:J26"/>
    <mergeCell ref="B40:J42"/>
    <mergeCell ref="B15:D15"/>
    <mergeCell ref="B24:D24"/>
    <mergeCell ref="E7:J7"/>
    <mergeCell ref="B33:D33"/>
    <mergeCell ref="E16:J16"/>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J16" xr:uid="{00000000-0002-0000-0100-000002000000}">
      <formula1>42005</formula1>
      <formula2>49310</formula2>
    </dataValidation>
    <dataValidation type="list" allowBlank="1" showInputMessage="1" showErrorMessage="1" prompt="Select Yes or No" sqref="E61:E130" xr:uid="{00000000-0002-0000-0100-000003000000}">
      <formula1>"Yes, No"</formula1>
    </dataValidation>
  </dataValidations>
  <hyperlinks>
    <hyperlink ref="I47" r:id="rId1" xr:uid="{B4228B03-14C5-46A6-8CFF-4B8FE0BD1A75}"/>
    <hyperlink ref="I48" r:id="rId2" xr:uid="{3D1246AF-A447-4C75-95C9-82A8A422F7A3}"/>
    <hyperlink ref="I50" r:id="rId3" xr:uid="{E1B421D4-92F6-4638-8392-2BBB5B9584DF}"/>
    <hyperlink ref="I51" r:id="rId4" xr:uid="{2DD21486-0E93-4F74-8265-01F487BA6DB7}"/>
  </hyperlinks>
  <pageMargins left="0.25" right="0.25" top="0.75" bottom="0.75" header="0.3" footer="0.3"/>
  <pageSetup paperSize="5" scale="91" pageOrder="overThenDown"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topLeftCell="A12" workbookViewId="0">
      <selection activeCell="D22" sqref="D22"/>
    </sheetView>
  </sheetViews>
  <sheetFormatPr defaultColWidth="8.85546875" defaultRowHeight="15" x14ac:dyDescent="0.25"/>
  <cols>
    <col min="1" max="1" width="32.42578125" customWidth="1"/>
    <col min="2" max="2" width="13.42578125" customWidth="1"/>
    <col min="4" max="4" width="10" customWidth="1"/>
    <col min="5" max="5" width="14.140625" customWidth="1"/>
    <col min="6" max="6" width="15" customWidth="1"/>
    <col min="7" max="7" width="14.42578125" customWidth="1"/>
    <col min="8" max="8" width="12.28515625" customWidth="1"/>
    <col min="9" max="9" width="11.28515625" customWidth="1"/>
  </cols>
  <sheetData>
    <row r="1" spans="1:9" ht="30" customHeight="1" x14ac:dyDescent="0.25">
      <c r="A1" s="52" t="s">
        <v>137</v>
      </c>
      <c r="B1" s="53" t="s">
        <v>138</v>
      </c>
    </row>
    <row r="2" spans="1:9" ht="23.25" customHeight="1" x14ac:dyDescent="0.25">
      <c r="A2" s="32" t="s">
        <v>139</v>
      </c>
      <c r="B2" s="34">
        <v>1</v>
      </c>
    </row>
    <row r="3" spans="1:9" ht="19.5" customHeight="1" x14ac:dyDescent="0.25">
      <c r="A3" s="32" t="s">
        <v>140</v>
      </c>
      <c r="B3" s="34">
        <v>2</v>
      </c>
    </row>
    <row r="4" spans="1:9" ht="17.25" customHeight="1" x14ac:dyDescent="0.25">
      <c r="A4" s="32" t="s">
        <v>141</v>
      </c>
      <c r="B4" s="34">
        <v>3</v>
      </c>
    </row>
    <row r="5" spans="1:9" ht="18" customHeight="1" x14ac:dyDescent="0.25">
      <c r="A5" s="32" t="s">
        <v>142</v>
      </c>
      <c r="B5" s="34">
        <v>4</v>
      </c>
    </row>
    <row r="6" spans="1:9" ht="19.5" customHeight="1" x14ac:dyDescent="0.25">
      <c r="A6" s="32" t="s">
        <v>143</v>
      </c>
      <c r="B6" s="34">
        <v>5</v>
      </c>
    </row>
    <row r="7" spans="1:9" ht="18" customHeight="1" x14ac:dyDescent="0.25">
      <c r="A7" s="32" t="s">
        <v>144</v>
      </c>
      <c r="B7" s="34">
        <v>6</v>
      </c>
    </row>
    <row r="8" spans="1:9" ht="18" customHeight="1" x14ac:dyDescent="0.25">
      <c r="A8" s="32" t="s">
        <v>145</v>
      </c>
      <c r="B8" s="34">
        <v>0</v>
      </c>
    </row>
    <row r="9" spans="1:9" ht="18.75" customHeight="1" thickBot="1" x14ac:dyDescent="0.3">
      <c r="A9" s="33" t="s">
        <v>146</v>
      </c>
      <c r="B9" s="35">
        <v>0</v>
      </c>
    </row>
    <row r="10" spans="1:9" ht="18.75" customHeight="1" x14ac:dyDescent="0.25">
      <c r="A10" s="14"/>
      <c r="B10" s="14"/>
    </row>
    <row r="11" spans="1:9" ht="18.75" customHeight="1" thickBot="1" x14ac:dyDescent="0.3">
      <c r="A11" s="14"/>
      <c r="B11" s="14"/>
    </row>
    <row r="12" spans="1:9" x14ac:dyDescent="0.25">
      <c r="D12" s="54" t="s">
        <v>147</v>
      </c>
      <c r="E12" s="48"/>
      <c r="F12" s="48"/>
      <c r="G12" s="48"/>
      <c r="H12" s="48"/>
      <c r="I12" s="49"/>
    </row>
    <row r="13" spans="1:9" x14ac:dyDescent="0.25">
      <c r="D13" s="36" t="s">
        <v>148</v>
      </c>
      <c r="E13" s="50" t="s">
        <v>149</v>
      </c>
      <c r="F13" s="50" t="s">
        <v>150</v>
      </c>
      <c r="G13" s="50" t="s">
        <v>151</v>
      </c>
      <c r="H13" s="50" t="s">
        <v>152</v>
      </c>
      <c r="I13" s="51" t="s">
        <v>153</v>
      </c>
    </row>
    <row r="14" spans="1:9" ht="15" customHeight="1" thickBot="1" x14ac:dyDescent="0.3">
      <c r="D14" s="37" t="s">
        <v>154</v>
      </c>
      <c r="E14" s="38">
        <v>20</v>
      </c>
      <c r="F14" s="38">
        <v>25</v>
      </c>
      <c r="G14" s="38">
        <v>25</v>
      </c>
      <c r="H14" s="38">
        <v>0</v>
      </c>
      <c r="I14" s="39">
        <v>30</v>
      </c>
    </row>
    <row r="15" spans="1:9" x14ac:dyDescent="0.25">
      <c r="D15" s="55" t="s">
        <v>155</v>
      </c>
      <c r="E15" s="40"/>
      <c r="F15" s="40"/>
      <c r="G15" s="40"/>
      <c r="H15" s="41"/>
    </row>
    <row r="16" spans="1:9" ht="20.25" customHeight="1" x14ac:dyDescent="0.25">
      <c r="D16" s="42" t="s">
        <v>148</v>
      </c>
      <c r="E16" s="46" t="s">
        <v>149</v>
      </c>
      <c r="F16" s="46" t="s">
        <v>151</v>
      </c>
      <c r="G16" s="46" t="s">
        <v>152</v>
      </c>
      <c r="H16" s="47" t="s">
        <v>153</v>
      </c>
    </row>
    <row r="17" spans="1:8" ht="15" customHeight="1" thickBot="1" x14ac:dyDescent="0.3">
      <c r="D17" s="43" t="s">
        <v>154</v>
      </c>
      <c r="E17" s="44">
        <v>25</v>
      </c>
      <c r="F17" s="44">
        <v>35</v>
      </c>
      <c r="G17" s="44">
        <v>0</v>
      </c>
      <c r="H17" s="45">
        <v>40</v>
      </c>
    </row>
    <row r="18" spans="1:8" ht="15" customHeight="1" thickBot="1" x14ac:dyDescent="0.3"/>
    <row r="19" spans="1:8" ht="15" customHeight="1" thickBot="1" x14ac:dyDescent="0.3">
      <c r="A19" s="56" t="s">
        <v>156</v>
      </c>
      <c r="B19" s="57"/>
      <c r="C19" s="57"/>
      <c r="D19" s="57"/>
      <c r="E19" s="58"/>
    </row>
    <row r="20" spans="1:8" ht="15" customHeight="1" thickBot="1" x14ac:dyDescent="0.3">
      <c r="A20" s="59" t="s">
        <v>157</v>
      </c>
      <c r="B20" s="60"/>
      <c r="C20" s="60"/>
      <c r="D20" s="61" cm="1">
        <f t="array" aca="1" ref="D20" ca="1">_xlfn.LET(_xlpm.hdrRow,MATCH("*Development*Objective*rating*",'2. Progress towards outcomes'!$B:$B,0),_xlpm.rRow,_xlpm.hdrRow+1,_xlpm.ratings,INDEX('2. Progress towards outcomes'!$C:$G,_xlpm.rRow,0),_xlpm.scores,_xlfn.XLOOKUP(_xlpm.ratings,TxtRating,NumRating,0),ROUND(SUMPRODUCT(_xlpm.scores,Weights)/SUM(Weights),0))</f>
        <v>5</v>
      </c>
      <c r="E20" s="62"/>
    </row>
    <row r="21" spans="1:8" ht="15" customHeight="1" thickBot="1" x14ac:dyDescent="0.3">
      <c r="A21" s="59"/>
      <c r="B21" s="60"/>
      <c r="C21" s="60"/>
      <c r="D21" s="63" cm="1">
        <f t="array" ref="D21">ROUND(
  SUMPRODUCT(
      _xlfn.XLOOKUP(
        CHOOSE({1,2,3,4},
          '3. Implementation Progress'!D70,
          '3. Implementation Progress'!F70,
          '3. Implementation Progress'!J70,
          '3. Implementation Progress'!L70
        ),
        TxtRating, NumRating, 0
      ),
      Weights2
  ) / SUM(Weights2),   0)</f>
        <v>5</v>
      </c>
      <c r="E21" s="62"/>
    </row>
    <row r="22" spans="1:8" ht="15" customHeight="1" thickBot="1" x14ac:dyDescent="0.3">
      <c r="A22" s="64"/>
      <c r="B22" s="65"/>
      <c r="C22" s="65"/>
      <c r="D22" s="65"/>
      <c r="E22" s="66"/>
    </row>
  </sheetData>
  <sheetProtection algorithmName="SHA-512" hashValue="Y6jdPyRwn6RX85bzxSk65N+xu5z0k38CEMo0kA7aEnDARGZL4ziGjWhKGQG3KwlcWw+7zb/EsNcxSsLcLZ0g+A==" saltValue="Z9pit1TXFTJAJcrBgWNMr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showGridLines="0" topLeftCell="A221" workbookViewId="0">
      <selection activeCell="A2" sqref="A2:A250"/>
    </sheetView>
  </sheetViews>
  <sheetFormatPr defaultColWidth="8.85546875" defaultRowHeight="15" x14ac:dyDescent="0.25"/>
  <cols>
    <col min="1" max="1" width="25.7109375" customWidth="1"/>
  </cols>
  <sheetData>
    <row r="1" spans="1:1" ht="15" customHeight="1" thickBot="1" x14ac:dyDescent="0.3">
      <c r="A1" s="3" t="s">
        <v>158</v>
      </c>
    </row>
    <row r="2" spans="1:1" ht="15" customHeight="1" thickBot="1" x14ac:dyDescent="0.3">
      <c r="A2" s="4" t="s">
        <v>159</v>
      </c>
    </row>
    <row r="3" spans="1:1" ht="15" customHeight="1" thickBot="1" x14ac:dyDescent="0.3">
      <c r="A3" s="5" t="s">
        <v>160</v>
      </c>
    </row>
    <row r="4" spans="1:1" ht="15" customHeight="1" thickBot="1" x14ac:dyDescent="0.3">
      <c r="A4" s="4" t="s">
        <v>161</v>
      </c>
    </row>
    <row r="5" spans="1:1" ht="15" customHeight="1" thickBot="1" x14ac:dyDescent="0.3">
      <c r="A5" s="5" t="s">
        <v>162</v>
      </c>
    </row>
    <row r="6" spans="1:1" ht="15.75" customHeight="1" thickBot="1" x14ac:dyDescent="0.3">
      <c r="A6" s="4" t="s">
        <v>163</v>
      </c>
    </row>
    <row r="7" spans="1:1" ht="15" customHeight="1" thickBot="1" x14ac:dyDescent="0.3">
      <c r="A7" s="5" t="s">
        <v>164</v>
      </c>
    </row>
    <row r="8" spans="1:1" ht="15" customHeight="1" thickBot="1" x14ac:dyDescent="0.3">
      <c r="A8" s="4" t="s">
        <v>165</v>
      </c>
    </row>
    <row r="9" spans="1:1" ht="15" customHeight="1" thickBot="1" x14ac:dyDescent="0.3">
      <c r="A9" s="5" t="s">
        <v>166</v>
      </c>
    </row>
    <row r="10" spans="1:1" ht="15" customHeight="1" thickBot="1" x14ac:dyDescent="0.3">
      <c r="A10" s="4" t="s">
        <v>167</v>
      </c>
    </row>
    <row r="11" spans="1:1" ht="18.75" customHeight="1" thickBot="1" x14ac:dyDescent="0.3">
      <c r="A11" s="5" t="s">
        <v>168</v>
      </c>
    </row>
    <row r="12" spans="1:1" ht="15" customHeight="1" thickBot="1" x14ac:dyDescent="0.3">
      <c r="A12" s="4" t="s">
        <v>169</v>
      </c>
    </row>
    <row r="13" spans="1:1" ht="15" customHeight="1" thickBot="1" x14ac:dyDescent="0.3">
      <c r="A13" s="5" t="s">
        <v>170</v>
      </c>
    </row>
    <row r="14" spans="1:1" ht="15" customHeight="1" thickBot="1" x14ac:dyDescent="0.3">
      <c r="A14" s="4" t="s">
        <v>171</v>
      </c>
    </row>
    <row r="15" spans="1:1" ht="15" customHeight="1" thickBot="1" x14ac:dyDescent="0.3">
      <c r="A15" s="5" t="s">
        <v>172</v>
      </c>
    </row>
    <row r="16" spans="1:1" ht="15" customHeight="1" thickBot="1" x14ac:dyDescent="0.3">
      <c r="A16" s="4" t="s">
        <v>173</v>
      </c>
    </row>
    <row r="17" spans="1:1" ht="15" customHeight="1" thickBot="1" x14ac:dyDescent="0.3">
      <c r="A17" s="5" t="s">
        <v>174</v>
      </c>
    </row>
    <row r="18" spans="1:1" ht="15" customHeight="1" thickBot="1" x14ac:dyDescent="0.3">
      <c r="A18" s="4" t="s">
        <v>175</v>
      </c>
    </row>
    <row r="19" spans="1:1" ht="15" customHeight="1" thickBot="1" x14ac:dyDescent="0.3">
      <c r="A19" s="5" t="s">
        <v>176</v>
      </c>
    </row>
    <row r="20" spans="1:1" ht="15" customHeight="1" thickBot="1" x14ac:dyDescent="0.3">
      <c r="A20" s="4" t="s">
        <v>177</v>
      </c>
    </row>
    <row r="21" spans="1:1" ht="15" customHeight="1" thickBot="1" x14ac:dyDescent="0.3">
      <c r="A21" s="5" t="s">
        <v>178</v>
      </c>
    </row>
    <row r="22" spans="1:1" ht="15" customHeight="1" thickBot="1" x14ac:dyDescent="0.3">
      <c r="A22" s="4" t="s">
        <v>179</v>
      </c>
    </row>
    <row r="23" spans="1:1" ht="15" customHeight="1" thickBot="1" x14ac:dyDescent="0.3">
      <c r="A23" s="5" t="s">
        <v>180</v>
      </c>
    </row>
    <row r="24" spans="1:1" ht="15" customHeight="1" thickBot="1" x14ac:dyDescent="0.3">
      <c r="A24" s="4" t="s">
        <v>181</v>
      </c>
    </row>
    <row r="25" spans="1:1" ht="15" customHeight="1" thickBot="1" x14ac:dyDescent="0.3">
      <c r="A25" s="5" t="s">
        <v>182</v>
      </c>
    </row>
    <row r="26" spans="1:1" ht="15" customHeight="1" thickBot="1" x14ac:dyDescent="0.3">
      <c r="A26" s="4" t="s">
        <v>183</v>
      </c>
    </row>
    <row r="27" spans="1:1" ht="15" customHeight="1" thickBot="1" x14ac:dyDescent="0.3">
      <c r="A27" s="5" t="s">
        <v>184</v>
      </c>
    </row>
    <row r="28" spans="1:1" ht="15" customHeight="1" thickBot="1" x14ac:dyDescent="0.3">
      <c r="A28" s="4" t="s">
        <v>185</v>
      </c>
    </row>
    <row r="29" spans="1:1" ht="24.6" customHeight="1" thickBot="1" x14ac:dyDescent="0.3">
      <c r="A29" s="5" t="s">
        <v>186</v>
      </c>
    </row>
    <row r="30" spans="1:1" ht="18.75" customHeight="1" thickBot="1" x14ac:dyDescent="0.3">
      <c r="A30" s="4" t="s">
        <v>187</v>
      </c>
    </row>
    <row r="31" spans="1:1" ht="15" customHeight="1" thickBot="1" x14ac:dyDescent="0.3">
      <c r="A31" s="5" t="s">
        <v>188</v>
      </c>
    </row>
    <row r="32" spans="1:1" ht="15" customHeight="1" thickBot="1" x14ac:dyDescent="0.3">
      <c r="A32" s="4" t="s">
        <v>189</v>
      </c>
    </row>
    <row r="33" spans="1:1" ht="15" customHeight="1" thickBot="1" x14ac:dyDescent="0.3">
      <c r="A33" s="5" t="s">
        <v>190</v>
      </c>
    </row>
    <row r="34" spans="1:1" ht="20.25" customHeight="1" thickBot="1" x14ac:dyDescent="0.3">
      <c r="A34" s="4" t="s">
        <v>191</v>
      </c>
    </row>
    <row r="35" spans="1:1" ht="19.5" customHeight="1" thickBot="1" x14ac:dyDescent="0.3">
      <c r="A35" s="5" t="s">
        <v>192</v>
      </c>
    </row>
    <row r="36" spans="1:1" ht="18" customHeight="1" thickBot="1" x14ac:dyDescent="0.3">
      <c r="A36" s="4" t="s">
        <v>193</v>
      </c>
    </row>
    <row r="37" spans="1:1" ht="15" customHeight="1" thickBot="1" x14ac:dyDescent="0.3">
      <c r="A37" s="5" t="s">
        <v>194</v>
      </c>
    </row>
    <row r="38" spans="1:1" ht="15" customHeight="1" thickBot="1" x14ac:dyDescent="0.3">
      <c r="A38" s="4" t="s">
        <v>195</v>
      </c>
    </row>
    <row r="39" spans="1:1" ht="15" customHeight="1" thickBot="1" x14ac:dyDescent="0.3">
      <c r="A39" s="5" t="s">
        <v>196</v>
      </c>
    </row>
    <row r="40" spans="1:1" ht="15" customHeight="1" thickBot="1" x14ac:dyDescent="0.3">
      <c r="A40" s="4" t="s">
        <v>197</v>
      </c>
    </row>
    <row r="41" spans="1:1" ht="15" customHeight="1" thickBot="1" x14ac:dyDescent="0.3">
      <c r="A41" s="5" t="s">
        <v>198</v>
      </c>
    </row>
    <row r="42" spans="1:1" ht="15" customHeight="1" thickBot="1" x14ac:dyDescent="0.3">
      <c r="A42" s="4" t="s">
        <v>199</v>
      </c>
    </row>
    <row r="43" spans="1:1" ht="15" customHeight="1" thickBot="1" x14ac:dyDescent="0.3">
      <c r="A43" s="5" t="s">
        <v>200</v>
      </c>
    </row>
    <row r="44" spans="1:1" ht="15" customHeight="1" thickBot="1" x14ac:dyDescent="0.3">
      <c r="A44" s="4" t="s">
        <v>201</v>
      </c>
    </row>
    <row r="45" spans="1:1" ht="15" customHeight="1" thickBot="1" x14ac:dyDescent="0.3">
      <c r="A45" s="5" t="s">
        <v>202</v>
      </c>
    </row>
    <row r="46" spans="1:1" ht="15" customHeight="1" thickBot="1" x14ac:dyDescent="0.3">
      <c r="A46" s="4" t="s">
        <v>203</v>
      </c>
    </row>
    <row r="47" spans="1:1" ht="15" customHeight="1" thickBot="1" x14ac:dyDescent="0.3">
      <c r="A47" s="5" t="s">
        <v>204</v>
      </c>
    </row>
    <row r="48" spans="1:1" ht="15" customHeight="1" thickBot="1" x14ac:dyDescent="0.3">
      <c r="A48" s="4" t="s">
        <v>205</v>
      </c>
    </row>
    <row r="49" spans="1:1" ht="24.6" customHeight="1" thickBot="1" x14ac:dyDescent="0.3">
      <c r="A49" s="5" t="s">
        <v>206</v>
      </c>
    </row>
    <row r="50" spans="1:1" ht="24.6" customHeight="1" thickBot="1" x14ac:dyDescent="0.3">
      <c r="A50" s="4" t="s">
        <v>207</v>
      </c>
    </row>
    <row r="51" spans="1:1" ht="15" customHeight="1" thickBot="1" x14ac:dyDescent="0.3">
      <c r="A51" s="5" t="s">
        <v>208</v>
      </c>
    </row>
    <row r="52" spans="1:1" ht="15" customHeight="1" thickBot="1" x14ac:dyDescent="0.3">
      <c r="A52" s="4" t="s">
        <v>209</v>
      </c>
    </row>
    <row r="53" spans="1:1" ht="15" customHeight="1" thickBot="1" x14ac:dyDescent="0.3">
      <c r="A53" s="5" t="s">
        <v>210</v>
      </c>
    </row>
    <row r="54" spans="1:1" ht="15" customHeight="1" thickBot="1" x14ac:dyDescent="0.3">
      <c r="A54" s="4" t="s">
        <v>211</v>
      </c>
    </row>
    <row r="55" spans="1:1" ht="15" customHeight="1" thickBot="1" x14ac:dyDescent="0.3">
      <c r="A55" s="5" t="s">
        <v>212</v>
      </c>
    </row>
    <row r="56" spans="1:1" ht="15" customHeight="1" thickBot="1" x14ac:dyDescent="0.3">
      <c r="A56" s="4" t="s">
        <v>213</v>
      </c>
    </row>
    <row r="57" spans="1:1" ht="15" customHeight="1" thickBot="1" x14ac:dyDescent="0.3">
      <c r="A57" s="5" t="s">
        <v>214</v>
      </c>
    </row>
    <row r="58" spans="1:1" ht="15" customHeight="1" thickBot="1" x14ac:dyDescent="0.3">
      <c r="A58" s="4" t="s">
        <v>215</v>
      </c>
    </row>
    <row r="59" spans="1:1" ht="15" customHeight="1" thickBot="1" x14ac:dyDescent="0.3">
      <c r="A59" s="5" t="s">
        <v>216</v>
      </c>
    </row>
    <row r="60" spans="1:1" ht="15" customHeight="1" thickBot="1" x14ac:dyDescent="0.3">
      <c r="A60" s="4" t="s">
        <v>217</v>
      </c>
    </row>
    <row r="61" spans="1:1" ht="15" customHeight="1" thickBot="1" x14ac:dyDescent="0.3">
      <c r="A61" s="5" t="s">
        <v>218</v>
      </c>
    </row>
    <row r="62" spans="1:1" ht="15" customHeight="1" thickBot="1" x14ac:dyDescent="0.3">
      <c r="A62" s="4" t="s">
        <v>219</v>
      </c>
    </row>
    <row r="63" spans="1:1" ht="15" customHeight="1" thickBot="1" x14ac:dyDescent="0.3">
      <c r="A63" s="5" t="s">
        <v>220</v>
      </c>
    </row>
    <row r="64" spans="1:1" ht="24.6" customHeight="1" thickBot="1" x14ac:dyDescent="0.3">
      <c r="A64" s="4" t="s">
        <v>221</v>
      </c>
    </row>
    <row r="65" spans="1:1" ht="24.6" customHeight="1" thickBot="1" x14ac:dyDescent="0.3">
      <c r="A65" s="5" t="s">
        <v>222</v>
      </c>
    </row>
    <row r="66" spans="1:1" ht="15" customHeight="1" thickBot="1" x14ac:dyDescent="0.3">
      <c r="A66" s="4" t="s">
        <v>223</v>
      </c>
    </row>
    <row r="67" spans="1:1" ht="15" customHeight="1" thickBot="1" x14ac:dyDescent="0.3">
      <c r="A67" s="5" t="s">
        <v>224</v>
      </c>
    </row>
    <row r="68" spans="1:1" ht="15" customHeight="1" thickBot="1" x14ac:dyDescent="0.3">
      <c r="A68" s="4" t="s">
        <v>225</v>
      </c>
    </row>
    <row r="69" spans="1:1" ht="15" customHeight="1" thickBot="1" x14ac:dyDescent="0.3">
      <c r="A69" s="5" t="s">
        <v>226</v>
      </c>
    </row>
    <row r="70" spans="1:1" ht="15" customHeight="1" thickBot="1" x14ac:dyDescent="0.3">
      <c r="A70" s="4" t="s">
        <v>227</v>
      </c>
    </row>
    <row r="71" spans="1:1" ht="15" customHeight="1" thickBot="1" x14ac:dyDescent="0.3">
      <c r="A71" s="5" t="s">
        <v>228</v>
      </c>
    </row>
    <row r="72" spans="1:1" ht="15" customHeight="1" thickBot="1" x14ac:dyDescent="0.3">
      <c r="A72" s="4" t="s">
        <v>229</v>
      </c>
    </row>
    <row r="73" spans="1:1" ht="15" customHeight="1" thickBot="1" x14ac:dyDescent="0.3">
      <c r="A73" s="5" t="s">
        <v>230</v>
      </c>
    </row>
    <row r="74" spans="1:1" ht="15" customHeight="1" thickBot="1" x14ac:dyDescent="0.3">
      <c r="A74" s="4" t="s">
        <v>231</v>
      </c>
    </row>
    <row r="75" spans="1:1" ht="15" customHeight="1" thickBot="1" x14ac:dyDescent="0.3">
      <c r="A75" s="5" t="s">
        <v>232</v>
      </c>
    </row>
    <row r="76" spans="1:1" ht="15" customHeight="1" thickBot="1" x14ac:dyDescent="0.3">
      <c r="A76" s="4" t="s">
        <v>233</v>
      </c>
    </row>
    <row r="77" spans="1:1" ht="15" customHeight="1" thickBot="1" x14ac:dyDescent="0.3">
      <c r="A77" s="5" t="s">
        <v>234</v>
      </c>
    </row>
    <row r="78" spans="1:1" ht="15" customHeight="1" thickBot="1" x14ac:dyDescent="0.3">
      <c r="A78" s="4" t="s">
        <v>235</v>
      </c>
    </row>
    <row r="79" spans="1:1" ht="15" customHeight="1" thickBot="1" x14ac:dyDescent="0.3">
      <c r="A79" s="5" t="s">
        <v>236</v>
      </c>
    </row>
    <row r="80" spans="1:1" ht="15" customHeight="1" thickBot="1" x14ac:dyDescent="0.3">
      <c r="A80" s="4" t="s">
        <v>237</v>
      </c>
    </row>
    <row r="81" spans="1:1" ht="15" customHeight="1" thickBot="1" x14ac:dyDescent="0.3">
      <c r="A81" s="5" t="s">
        <v>238</v>
      </c>
    </row>
    <row r="82" spans="1:1" ht="15" customHeight="1" thickBot="1" x14ac:dyDescent="0.3">
      <c r="A82" s="4" t="s">
        <v>239</v>
      </c>
    </row>
    <row r="83" spans="1:1" ht="15" customHeight="1" thickBot="1" x14ac:dyDescent="0.3">
      <c r="A83" s="5" t="s">
        <v>240</v>
      </c>
    </row>
    <row r="84" spans="1:1" ht="15" customHeight="1" thickBot="1" x14ac:dyDescent="0.3">
      <c r="A84" s="4" t="s">
        <v>241</v>
      </c>
    </row>
    <row r="85" spans="1:1" ht="15" customHeight="1" thickBot="1" x14ac:dyDescent="0.3">
      <c r="A85" s="5" t="s">
        <v>242</v>
      </c>
    </row>
    <row r="86" spans="1:1" ht="15" customHeight="1" thickBot="1" x14ac:dyDescent="0.3">
      <c r="A86" s="4" t="s">
        <v>243</v>
      </c>
    </row>
    <row r="87" spans="1:1" ht="15" customHeight="1" thickBot="1" x14ac:dyDescent="0.3">
      <c r="A87" s="5" t="s">
        <v>244</v>
      </c>
    </row>
    <row r="88" spans="1:1" ht="15" customHeight="1" thickBot="1" x14ac:dyDescent="0.3">
      <c r="A88" s="4" t="s">
        <v>245</v>
      </c>
    </row>
    <row r="89" spans="1:1" ht="15" customHeight="1" thickBot="1" x14ac:dyDescent="0.3">
      <c r="A89" s="5" t="s">
        <v>246</v>
      </c>
    </row>
    <row r="90" spans="1:1" ht="15" customHeight="1" thickBot="1" x14ac:dyDescent="0.3">
      <c r="A90" s="4" t="s">
        <v>247</v>
      </c>
    </row>
    <row r="91" spans="1:1" ht="15" customHeight="1" thickBot="1" x14ac:dyDescent="0.3">
      <c r="A91" s="5" t="s">
        <v>248</v>
      </c>
    </row>
    <row r="92" spans="1:1" ht="15" customHeight="1" thickBot="1" x14ac:dyDescent="0.3">
      <c r="A92" s="4" t="s">
        <v>249</v>
      </c>
    </row>
    <row r="93" spans="1:1" ht="15" customHeight="1" thickBot="1" x14ac:dyDescent="0.3">
      <c r="A93" s="5" t="s">
        <v>250</v>
      </c>
    </row>
    <row r="94" spans="1:1" ht="15" customHeight="1" thickBot="1" x14ac:dyDescent="0.3">
      <c r="A94" s="4" t="s">
        <v>251</v>
      </c>
    </row>
    <row r="95" spans="1:1" ht="15" customHeight="1" thickBot="1" x14ac:dyDescent="0.3">
      <c r="A95" s="5" t="s">
        <v>252</v>
      </c>
    </row>
    <row r="96" spans="1:1" ht="15" customHeight="1" thickBot="1" x14ac:dyDescent="0.3">
      <c r="A96" s="4" t="s">
        <v>253</v>
      </c>
    </row>
    <row r="97" spans="1:1" ht="15" customHeight="1" thickBot="1" x14ac:dyDescent="0.3">
      <c r="A97" s="5" t="s">
        <v>254</v>
      </c>
    </row>
    <row r="98" spans="1:1" ht="15" customHeight="1" thickBot="1" x14ac:dyDescent="0.3">
      <c r="A98" s="4" t="s">
        <v>255</v>
      </c>
    </row>
    <row r="99" spans="1:1" ht="15" customHeight="1" thickBot="1" x14ac:dyDescent="0.3">
      <c r="A99" s="5" t="s">
        <v>256</v>
      </c>
    </row>
    <row r="100" spans="1:1" ht="15" customHeight="1" thickBot="1" x14ac:dyDescent="0.3">
      <c r="A100" s="4" t="s">
        <v>257</v>
      </c>
    </row>
    <row r="101" spans="1:1" ht="15" customHeight="1" thickBot="1" x14ac:dyDescent="0.3">
      <c r="A101" s="5" t="s">
        <v>258</v>
      </c>
    </row>
    <row r="102" spans="1:1" ht="15" customHeight="1" thickBot="1" x14ac:dyDescent="0.3">
      <c r="A102" s="4" t="s">
        <v>259</v>
      </c>
    </row>
    <row r="103" spans="1:1" ht="24.6" customHeight="1" thickBot="1" x14ac:dyDescent="0.3">
      <c r="A103" s="5" t="s">
        <v>260</v>
      </c>
    </row>
    <row r="104" spans="1:1" ht="15" customHeight="1" thickBot="1" x14ac:dyDescent="0.3">
      <c r="A104" s="4" t="s">
        <v>261</v>
      </c>
    </row>
    <row r="105" spans="1:1" ht="15" customHeight="1" thickBot="1" x14ac:dyDescent="0.3">
      <c r="A105" s="5" t="s">
        <v>262</v>
      </c>
    </row>
    <row r="106" spans="1:1" ht="15" customHeight="1" thickBot="1" x14ac:dyDescent="0.3">
      <c r="A106" s="4" t="s">
        <v>263</v>
      </c>
    </row>
    <row r="107" spans="1:1" ht="15" customHeight="1" thickBot="1" x14ac:dyDescent="0.3">
      <c r="A107" s="5" t="s">
        <v>264</v>
      </c>
    </row>
    <row r="108" spans="1:1" ht="15" customHeight="1" thickBot="1" x14ac:dyDescent="0.3">
      <c r="A108" s="4" t="s">
        <v>265</v>
      </c>
    </row>
    <row r="109" spans="1:1" ht="15" customHeight="1" thickBot="1" x14ac:dyDescent="0.3">
      <c r="A109" s="5" t="s">
        <v>266</v>
      </c>
    </row>
    <row r="110" spans="1:1" ht="15" customHeight="1" thickBot="1" x14ac:dyDescent="0.3">
      <c r="A110" s="4" t="s">
        <v>267</v>
      </c>
    </row>
    <row r="111" spans="1:1" ht="15" customHeight="1" thickBot="1" x14ac:dyDescent="0.3">
      <c r="A111" s="5" t="s">
        <v>268</v>
      </c>
    </row>
    <row r="112" spans="1:1" ht="15" customHeight="1" thickBot="1" x14ac:dyDescent="0.3">
      <c r="A112" s="4" t="s">
        <v>269</v>
      </c>
    </row>
    <row r="113" spans="1:1" ht="15" customHeight="1" thickBot="1" x14ac:dyDescent="0.3">
      <c r="A113" s="5" t="s">
        <v>270</v>
      </c>
    </row>
    <row r="114" spans="1:1" ht="15" customHeight="1" thickBot="1" x14ac:dyDescent="0.3">
      <c r="A114" s="4" t="s">
        <v>271</v>
      </c>
    </row>
    <row r="115" spans="1:1" ht="15" customHeight="1" thickBot="1" x14ac:dyDescent="0.3">
      <c r="A115" s="5" t="s">
        <v>272</v>
      </c>
    </row>
    <row r="116" spans="1:1" ht="15" customHeight="1" thickBot="1" x14ac:dyDescent="0.3">
      <c r="A116" s="4" t="s">
        <v>273</v>
      </c>
    </row>
    <row r="117" spans="1:1" ht="15" customHeight="1" thickBot="1" x14ac:dyDescent="0.3">
      <c r="A117" s="5" t="s">
        <v>274</v>
      </c>
    </row>
    <row r="118" spans="1:1" ht="15" customHeight="1" thickBot="1" x14ac:dyDescent="0.3">
      <c r="A118" s="4" t="s">
        <v>275</v>
      </c>
    </row>
    <row r="119" spans="1:1" ht="15" customHeight="1" thickBot="1" x14ac:dyDescent="0.3">
      <c r="A119" s="5" t="s">
        <v>276</v>
      </c>
    </row>
    <row r="120" spans="1:1" ht="15" customHeight="1" thickBot="1" x14ac:dyDescent="0.3">
      <c r="A120" s="4" t="s">
        <v>277</v>
      </c>
    </row>
    <row r="121" spans="1:1" ht="15" customHeight="1" thickBot="1" x14ac:dyDescent="0.3">
      <c r="A121" s="5" t="s">
        <v>278</v>
      </c>
    </row>
    <row r="122" spans="1:1" ht="15" customHeight="1" thickBot="1" x14ac:dyDescent="0.3">
      <c r="A122" s="4" t="s">
        <v>279</v>
      </c>
    </row>
    <row r="123" spans="1:1" ht="15" customHeight="1" thickBot="1" x14ac:dyDescent="0.3">
      <c r="A123" s="5" t="s">
        <v>280</v>
      </c>
    </row>
    <row r="124" spans="1:1" ht="15" customHeight="1" thickBot="1" x14ac:dyDescent="0.3">
      <c r="A124" s="4" t="s">
        <v>281</v>
      </c>
    </row>
    <row r="125" spans="1:1" ht="24.6" customHeight="1" thickBot="1" x14ac:dyDescent="0.3">
      <c r="A125" s="5" t="s">
        <v>282</v>
      </c>
    </row>
    <row r="126" spans="1:1" ht="15" customHeight="1" thickBot="1" x14ac:dyDescent="0.3">
      <c r="A126" s="4" t="s">
        <v>283</v>
      </c>
    </row>
    <row r="127" spans="1:1" ht="15" customHeight="1" thickBot="1" x14ac:dyDescent="0.3">
      <c r="A127" s="5" t="s">
        <v>284</v>
      </c>
    </row>
    <row r="128" spans="1:1" ht="15" customHeight="1" thickBot="1" x14ac:dyDescent="0.3">
      <c r="A128" s="4" t="s">
        <v>285</v>
      </c>
    </row>
    <row r="129" spans="1:1" ht="15" customHeight="1" thickBot="1" x14ac:dyDescent="0.3">
      <c r="A129" s="5" t="s">
        <v>286</v>
      </c>
    </row>
    <row r="130" spans="1:1" ht="15" customHeight="1" thickBot="1" x14ac:dyDescent="0.3">
      <c r="A130" s="4" t="s">
        <v>287</v>
      </c>
    </row>
    <row r="131" spans="1:1" ht="15" customHeight="1" thickBot="1" x14ac:dyDescent="0.3">
      <c r="A131" s="5" t="s">
        <v>288</v>
      </c>
    </row>
    <row r="132" spans="1:1" ht="15" customHeight="1" thickBot="1" x14ac:dyDescent="0.3">
      <c r="A132" s="4" t="s">
        <v>289</v>
      </c>
    </row>
    <row r="133" spans="1:1" ht="15" customHeight="1" thickBot="1" x14ac:dyDescent="0.3">
      <c r="A133" s="5" t="s">
        <v>290</v>
      </c>
    </row>
    <row r="134" spans="1:1" ht="15" customHeight="1" thickBot="1" x14ac:dyDescent="0.3">
      <c r="A134" s="4" t="s">
        <v>291</v>
      </c>
    </row>
    <row r="135" spans="1:1" ht="15" customHeight="1" thickBot="1" x14ac:dyDescent="0.3">
      <c r="A135" s="5" t="s">
        <v>292</v>
      </c>
    </row>
    <row r="136" spans="1:1" ht="15" customHeight="1" thickBot="1" x14ac:dyDescent="0.3">
      <c r="A136" s="4" t="s">
        <v>293</v>
      </c>
    </row>
    <row r="137" spans="1:1" ht="15" customHeight="1" thickBot="1" x14ac:dyDescent="0.3">
      <c r="A137" s="5" t="s">
        <v>294</v>
      </c>
    </row>
    <row r="138" spans="1:1" ht="15" customHeight="1" thickBot="1" x14ac:dyDescent="0.3">
      <c r="A138" s="4" t="s">
        <v>295</v>
      </c>
    </row>
    <row r="139" spans="1:1" ht="15" customHeight="1" thickBot="1" x14ac:dyDescent="0.3">
      <c r="A139" s="5" t="s">
        <v>296</v>
      </c>
    </row>
    <row r="140" spans="1:1" ht="15" customHeight="1" thickBot="1" x14ac:dyDescent="0.3">
      <c r="A140" s="4" t="s">
        <v>297</v>
      </c>
    </row>
    <row r="141" spans="1:1" ht="15" customHeight="1" thickBot="1" x14ac:dyDescent="0.3">
      <c r="A141" s="5" t="s">
        <v>298</v>
      </c>
    </row>
    <row r="142" spans="1:1" ht="15" customHeight="1" thickBot="1" x14ac:dyDescent="0.3">
      <c r="A142" s="4" t="s">
        <v>299</v>
      </c>
    </row>
    <row r="143" spans="1:1" ht="15" customHeight="1" thickBot="1" x14ac:dyDescent="0.3">
      <c r="A143" s="5" t="s">
        <v>300</v>
      </c>
    </row>
    <row r="144" spans="1:1" ht="15" customHeight="1" thickBot="1" x14ac:dyDescent="0.3">
      <c r="A144" s="4" t="s">
        <v>301</v>
      </c>
    </row>
    <row r="145" spans="1:1" ht="15" customHeight="1" thickBot="1" x14ac:dyDescent="0.3">
      <c r="A145" s="5" t="s">
        <v>302</v>
      </c>
    </row>
    <row r="146" spans="1:1" ht="24.6" customHeight="1" thickBot="1" x14ac:dyDescent="0.3">
      <c r="A146" s="4" t="s">
        <v>303</v>
      </c>
    </row>
    <row r="147" spans="1:1" ht="15" customHeight="1" thickBot="1" x14ac:dyDescent="0.3">
      <c r="A147" s="5" t="s">
        <v>304</v>
      </c>
    </row>
    <row r="148" spans="1:1" ht="15" customHeight="1" thickBot="1" x14ac:dyDescent="0.3">
      <c r="A148" s="4" t="s">
        <v>305</v>
      </c>
    </row>
    <row r="149" spans="1:1" ht="15" customHeight="1" thickBot="1" x14ac:dyDescent="0.3">
      <c r="A149" s="5" t="s">
        <v>306</v>
      </c>
    </row>
    <row r="150" spans="1:1" ht="15" customHeight="1" thickBot="1" x14ac:dyDescent="0.3">
      <c r="A150" s="4" t="s">
        <v>307</v>
      </c>
    </row>
    <row r="151" spans="1:1" ht="15" customHeight="1" thickBot="1" x14ac:dyDescent="0.3">
      <c r="A151" s="5" t="s">
        <v>308</v>
      </c>
    </row>
    <row r="152" spans="1:1" ht="15" customHeight="1" thickBot="1" x14ac:dyDescent="0.3">
      <c r="A152" s="4" t="s">
        <v>309</v>
      </c>
    </row>
    <row r="153" spans="1:1" ht="15" customHeight="1" thickBot="1" x14ac:dyDescent="0.3">
      <c r="A153" s="5" t="s">
        <v>310</v>
      </c>
    </row>
    <row r="154" spans="1:1" ht="15" customHeight="1" thickBot="1" x14ac:dyDescent="0.3">
      <c r="A154" s="4" t="s">
        <v>311</v>
      </c>
    </row>
    <row r="155" spans="1:1" ht="15" customHeight="1" thickBot="1" x14ac:dyDescent="0.3">
      <c r="A155" s="5" t="s">
        <v>312</v>
      </c>
    </row>
    <row r="156" spans="1:1" ht="15" customHeight="1" thickBot="1" x14ac:dyDescent="0.3">
      <c r="A156" s="4" t="s">
        <v>313</v>
      </c>
    </row>
    <row r="157" spans="1:1" ht="15" customHeight="1" thickBot="1" x14ac:dyDescent="0.3">
      <c r="A157" s="5" t="s">
        <v>314</v>
      </c>
    </row>
    <row r="158" spans="1:1" ht="15" customHeight="1" thickBot="1" x14ac:dyDescent="0.3">
      <c r="A158" s="4" t="s">
        <v>315</v>
      </c>
    </row>
    <row r="159" spans="1:1" ht="15" customHeight="1" thickBot="1" x14ac:dyDescent="0.3">
      <c r="A159" s="5" t="s">
        <v>316</v>
      </c>
    </row>
    <row r="160" spans="1:1" ht="15" customHeight="1" thickBot="1" x14ac:dyDescent="0.3">
      <c r="A160" s="4" t="s">
        <v>317</v>
      </c>
    </row>
    <row r="161" spans="1:1" ht="15" customHeight="1" thickBot="1" x14ac:dyDescent="0.3">
      <c r="A161" s="5" t="s">
        <v>318</v>
      </c>
    </row>
    <row r="162" spans="1:1" ht="15" customHeight="1" thickBot="1" x14ac:dyDescent="0.3">
      <c r="A162" s="4" t="s">
        <v>319</v>
      </c>
    </row>
    <row r="163" spans="1:1" ht="15" customHeight="1" thickBot="1" x14ac:dyDescent="0.3">
      <c r="A163" s="5" t="s">
        <v>320</v>
      </c>
    </row>
    <row r="164" spans="1:1" ht="15" customHeight="1" thickBot="1" x14ac:dyDescent="0.3">
      <c r="A164" s="4" t="s">
        <v>321</v>
      </c>
    </row>
    <row r="165" spans="1:1" ht="15" customHeight="1" thickBot="1" x14ac:dyDescent="0.3">
      <c r="A165" s="5" t="s">
        <v>322</v>
      </c>
    </row>
    <row r="166" spans="1:1" ht="15" customHeight="1" thickBot="1" x14ac:dyDescent="0.3">
      <c r="A166" s="4" t="s">
        <v>323</v>
      </c>
    </row>
    <row r="167" spans="1:1" ht="15" customHeight="1" thickBot="1" x14ac:dyDescent="0.3">
      <c r="A167" s="5" t="s">
        <v>324</v>
      </c>
    </row>
    <row r="168" spans="1:1" ht="15" customHeight="1" thickBot="1" x14ac:dyDescent="0.3">
      <c r="A168" s="4" t="s">
        <v>325</v>
      </c>
    </row>
    <row r="169" spans="1:1" ht="15" customHeight="1" thickBot="1" x14ac:dyDescent="0.3">
      <c r="A169" s="5" t="s">
        <v>326</v>
      </c>
    </row>
    <row r="170" spans="1:1" ht="15" customHeight="1" thickBot="1" x14ac:dyDescent="0.3">
      <c r="A170" s="4" t="s">
        <v>327</v>
      </c>
    </row>
    <row r="171" spans="1:1" ht="15" customHeight="1" thickBot="1" x14ac:dyDescent="0.3">
      <c r="A171" s="5" t="s">
        <v>328</v>
      </c>
    </row>
    <row r="172" spans="1:1" ht="15" customHeight="1" thickBot="1" x14ac:dyDescent="0.3">
      <c r="A172" s="4" t="s">
        <v>329</v>
      </c>
    </row>
    <row r="173" spans="1:1" ht="15" customHeight="1" thickBot="1" x14ac:dyDescent="0.3">
      <c r="A173" s="5" t="s">
        <v>330</v>
      </c>
    </row>
    <row r="174" spans="1:1" ht="15" customHeight="1" thickBot="1" x14ac:dyDescent="0.3">
      <c r="A174" s="4" t="s">
        <v>331</v>
      </c>
    </row>
    <row r="175" spans="1:1" ht="15" customHeight="1" thickBot="1" x14ac:dyDescent="0.3">
      <c r="A175" s="5" t="s">
        <v>332</v>
      </c>
    </row>
    <row r="176" spans="1:1" ht="15" customHeight="1" thickBot="1" x14ac:dyDescent="0.3">
      <c r="A176" s="4" t="s">
        <v>333</v>
      </c>
    </row>
    <row r="177" spans="1:1" ht="15" customHeight="1" thickBot="1" x14ac:dyDescent="0.3">
      <c r="A177" s="5" t="s">
        <v>334</v>
      </c>
    </row>
    <row r="178" spans="1:1" ht="15" customHeight="1" thickBot="1" x14ac:dyDescent="0.3">
      <c r="A178" s="4" t="s">
        <v>335</v>
      </c>
    </row>
    <row r="179" spans="1:1" ht="15" customHeight="1" thickBot="1" x14ac:dyDescent="0.3">
      <c r="A179" s="5" t="s">
        <v>336</v>
      </c>
    </row>
    <row r="180" spans="1:1" ht="15" customHeight="1" thickBot="1" x14ac:dyDescent="0.3">
      <c r="A180" s="4" t="s">
        <v>337</v>
      </c>
    </row>
    <row r="181" spans="1:1" ht="15" customHeight="1" thickBot="1" x14ac:dyDescent="0.3">
      <c r="A181" s="5" t="s">
        <v>338</v>
      </c>
    </row>
    <row r="182" spans="1:1" ht="15" customHeight="1" thickBot="1" x14ac:dyDescent="0.3">
      <c r="A182" s="4" t="s">
        <v>339</v>
      </c>
    </row>
    <row r="183" spans="1:1" ht="15" customHeight="1" thickBot="1" x14ac:dyDescent="0.3">
      <c r="A183" s="5" t="s">
        <v>340</v>
      </c>
    </row>
    <row r="184" spans="1:1" ht="15" customHeight="1" thickBot="1" x14ac:dyDescent="0.3">
      <c r="A184" s="4" t="s">
        <v>341</v>
      </c>
    </row>
    <row r="185" spans="1:1" ht="15" customHeight="1" thickBot="1" x14ac:dyDescent="0.3">
      <c r="A185" s="5" t="s">
        <v>342</v>
      </c>
    </row>
    <row r="186" spans="1:1" ht="15" customHeight="1" thickBot="1" x14ac:dyDescent="0.3">
      <c r="A186" s="4" t="s">
        <v>343</v>
      </c>
    </row>
    <row r="187" spans="1:1" ht="15" customHeight="1" thickBot="1" x14ac:dyDescent="0.3">
      <c r="A187" s="5" t="s">
        <v>344</v>
      </c>
    </row>
    <row r="188" spans="1:1" ht="15" customHeight="1" thickBot="1" x14ac:dyDescent="0.3">
      <c r="A188" s="4" t="s">
        <v>345</v>
      </c>
    </row>
    <row r="189" spans="1:1" ht="15" customHeight="1" thickBot="1" x14ac:dyDescent="0.3">
      <c r="A189" s="5" t="s">
        <v>346</v>
      </c>
    </row>
    <row r="190" spans="1:1" ht="15" customHeight="1" thickBot="1" x14ac:dyDescent="0.3">
      <c r="A190" s="4" t="s">
        <v>347</v>
      </c>
    </row>
    <row r="191" spans="1:1" ht="15" customHeight="1" thickBot="1" x14ac:dyDescent="0.3">
      <c r="A191" s="5" t="s">
        <v>348</v>
      </c>
    </row>
    <row r="192" spans="1:1" ht="15" customHeight="1" thickBot="1" x14ac:dyDescent="0.3">
      <c r="A192" s="4" t="s">
        <v>349</v>
      </c>
    </row>
    <row r="193" spans="1:1" ht="24.6" customHeight="1" thickBot="1" x14ac:dyDescent="0.3">
      <c r="A193" s="5" t="s">
        <v>350</v>
      </c>
    </row>
    <row r="194" spans="1:1" ht="15" customHeight="1" thickBot="1" x14ac:dyDescent="0.3">
      <c r="A194" s="5" t="s">
        <v>351</v>
      </c>
    </row>
    <row r="195" spans="1:1" ht="15" customHeight="1" thickBot="1" x14ac:dyDescent="0.3">
      <c r="A195" s="4" t="s">
        <v>352</v>
      </c>
    </row>
    <row r="196" spans="1:1" ht="15" customHeight="1" thickBot="1" x14ac:dyDescent="0.3">
      <c r="A196" s="5" t="s">
        <v>353</v>
      </c>
    </row>
    <row r="197" spans="1:1" ht="15" customHeight="1" thickBot="1" x14ac:dyDescent="0.3">
      <c r="A197" s="4" t="s">
        <v>354</v>
      </c>
    </row>
    <row r="198" spans="1:1" ht="15" customHeight="1" thickBot="1" x14ac:dyDescent="0.3">
      <c r="A198" s="5" t="s">
        <v>355</v>
      </c>
    </row>
    <row r="199" spans="1:1" ht="15" customHeight="1" thickBot="1" x14ac:dyDescent="0.3">
      <c r="A199" s="4" t="s">
        <v>356</v>
      </c>
    </row>
    <row r="200" spans="1:1" ht="15" customHeight="1" thickBot="1" x14ac:dyDescent="0.3">
      <c r="A200" s="5" t="s">
        <v>357</v>
      </c>
    </row>
    <row r="201" spans="1:1" ht="15" customHeight="1" thickBot="1" x14ac:dyDescent="0.3">
      <c r="A201" s="4" t="s">
        <v>358</v>
      </c>
    </row>
    <row r="202" spans="1:1" ht="15" customHeight="1" thickBot="1" x14ac:dyDescent="0.3">
      <c r="A202" s="5" t="s">
        <v>359</v>
      </c>
    </row>
    <row r="203" spans="1:1" ht="15" customHeight="1" thickBot="1" x14ac:dyDescent="0.3">
      <c r="A203" s="4" t="s">
        <v>360</v>
      </c>
    </row>
    <row r="204" spans="1:1" ht="15" customHeight="1" thickBot="1" x14ac:dyDescent="0.3">
      <c r="A204" s="5" t="s">
        <v>361</v>
      </c>
    </row>
    <row r="205" spans="1:1" ht="15" customHeight="1" thickBot="1" x14ac:dyDescent="0.3">
      <c r="A205" s="4" t="s">
        <v>362</v>
      </c>
    </row>
    <row r="206" spans="1:1" ht="15" customHeight="1" thickBot="1" x14ac:dyDescent="0.3">
      <c r="A206" s="5" t="s">
        <v>363</v>
      </c>
    </row>
    <row r="207" spans="1:1" ht="15" customHeight="1" thickBot="1" x14ac:dyDescent="0.3">
      <c r="A207" s="4" t="s">
        <v>364</v>
      </c>
    </row>
    <row r="208" spans="1:1" ht="15" customHeight="1" thickBot="1" x14ac:dyDescent="0.3">
      <c r="A208" s="5" t="s">
        <v>365</v>
      </c>
    </row>
    <row r="209" spans="1:1" ht="15" customHeight="1" thickBot="1" x14ac:dyDescent="0.3">
      <c r="A209" s="4" t="s">
        <v>366</v>
      </c>
    </row>
    <row r="210" spans="1:1" ht="24.6" customHeight="1" thickBot="1" x14ac:dyDescent="0.3">
      <c r="A210" s="5" t="s">
        <v>367</v>
      </c>
    </row>
    <row r="211" spans="1:1" ht="15" customHeight="1" thickBot="1" x14ac:dyDescent="0.3">
      <c r="A211" s="4" t="s">
        <v>368</v>
      </c>
    </row>
    <row r="212" spans="1:1" ht="15" customHeight="1" thickBot="1" x14ac:dyDescent="0.3">
      <c r="A212" s="5" t="s">
        <v>369</v>
      </c>
    </row>
    <row r="213" spans="1:1" ht="15" customHeight="1" thickBot="1" x14ac:dyDescent="0.3">
      <c r="A213" s="4" t="s">
        <v>370</v>
      </c>
    </row>
    <row r="214" spans="1:1" ht="15" customHeight="1" thickBot="1" x14ac:dyDescent="0.3">
      <c r="A214" s="5" t="s">
        <v>371</v>
      </c>
    </row>
    <row r="215" spans="1:1" ht="15" customHeight="1" thickBot="1" x14ac:dyDescent="0.3">
      <c r="A215" s="4" t="s">
        <v>372</v>
      </c>
    </row>
    <row r="216" spans="1:1" ht="15" customHeight="1" thickBot="1" x14ac:dyDescent="0.3">
      <c r="A216" s="5" t="s">
        <v>373</v>
      </c>
    </row>
    <row r="217" spans="1:1" ht="24.6" customHeight="1" thickBot="1" x14ac:dyDescent="0.3">
      <c r="A217" s="4" t="s">
        <v>374</v>
      </c>
    </row>
    <row r="218" spans="1:1" ht="15" customHeight="1" thickBot="1" x14ac:dyDescent="0.3">
      <c r="A218" s="5" t="s">
        <v>375</v>
      </c>
    </row>
    <row r="219" spans="1:1" ht="15" customHeight="1" thickBot="1" x14ac:dyDescent="0.3">
      <c r="A219" s="4" t="s">
        <v>376</v>
      </c>
    </row>
    <row r="220" spans="1:1" ht="15" customHeight="1" thickBot="1" x14ac:dyDescent="0.3">
      <c r="A220" s="5" t="s">
        <v>377</v>
      </c>
    </row>
    <row r="221" spans="1:1" ht="15" customHeight="1" thickBot="1" x14ac:dyDescent="0.3">
      <c r="A221" s="4" t="s">
        <v>378</v>
      </c>
    </row>
    <row r="222" spans="1:1" ht="15" customHeight="1" thickBot="1" x14ac:dyDescent="0.3">
      <c r="A222" s="5" t="s">
        <v>379</v>
      </c>
    </row>
    <row r="223" spans="1:1" ht="15" customHeight="1" thickBot="1" x14ac:dyDescent="0.3">
      <c r="A223" s="4" t="s">
        <v>380</v>
      </c>
    </row>
    <row r="224" spans="1:1" ht="15" customHeight="1" thickBot="1" x14ac:dyDescent="0.3">
      <c r="A224" s="5" t="s">
        <v>381</v>
      </c>
    </row>
    <row r="225" spans="1:1" ht="15" customHeight="1" thickBot="1" x14ac:dyDescent="0.3">
      <c r="A225" s="4" t="s">
        <v>382</v>
      </c>
    </row>
    <row r="226" spans="1:1" ht="15" customHeight="1" thickBot="1" x14ac:dyDescent="0.3">
      <c r="A226" s="5" t="s">
        <v>383</v>
      </c>
    </row>
    <row r="227" spans="1:1" ht="15" customHeight="1" thickBot="1" x14ac:dyDescent="0.3">
      <c r="A227" s="4" t="s">
        <v>384</v>
      </c>
    </row>
    <row r="228" spans="1:1" ht="15" customHeight="1" thickBot="1" x14ac:dyDescent="0.3">
      <c r="A228" s="5" t="s">
        <v>385</v>
      </c>
    </row>
    <row r="229" spans="1:1" ht="15" customHeight="1" thickBot="1" x14ac:dyDescent="0.3">
      <c r="A229" s="4" t="s">
        <v>386</v>
      </c>
    </row>
    <row r="230" spans="1:1" ht="15" customHeight="1" thickBot="1" x14ac:dyDescent="0.3">
      <c r="A230" s="5" t="s">
        <v>387</v>
      </c>
    </row>
    <row r="231" spans="1:1" ht="15" customHeight="1" thickBot="1" x14ac:dyDescent="0.3">
      <c r="A231" s="4" t="s">
        <v>388</v>
      </c>
    </row>
    <row r="232" spans="1:1" ht="15" customHeight="1" thickBot="1" x14ac:dyDescent="0.3">
      <c r="A232" s="5" t="s">
        <v>389</v>
      </c>
    </row>
    <row r="233" spans="1:1" ht="15" customHeight="1" thickBot="1" x14ac:dyDescent="0.3">
      <c r="A233" s="4" t="s">
        <v>390</v>
      </c>
    </row>
    <row r="234" spans="1:1" ht="15" customHeight="1" thickBot="1" x14ac:dyDescent="0.3">
      <c r="A234" s="5" t="s">
        <v>391</v>
      </c>
    </row>
    <row r="235" spans="1:1" ht="15" customHeight="1" thickBot="1" x14ac:dyDescent="0.3">
      <c r="A235" s="4" t="s">
        <v>392</v>
      </c>
    </row>
    <row r="236" spans="1:1" ht="24.6" customHeight="1" thickBot="1" x14ac:dyDescent="0.3">
      <c r="A236" s="5" t="s">
        <v>393</v>
      </c>
    </row>
    <row r="237" spans="1:1" ht="15" customHeight="1" thickBot="1" x14ac:dyDescent="0.3">
      <c r="A237" s="4" t="s">
        <v>394</v>
      </c>
    </row>
    <row r="238" spans="1:1" ht="24.6" customHeight="1" thickBot="1" x14ac:dyDescent="0.3">
      <c r="A238" s="5" t="s">
        <v>395</v>
      </c>
    </row>
    <row r="239" spans="1:1" ht="15" customHeight="1" thickBot="1" x14ac:dyDescent="0.3">
      <c r="A239" s="4" t="s">
        <v>396</v>
      </c>
    </row>
    <row r="240" spans="1:1" ht="15" customHeight="1" thickBot="1" x14ac:dyDescent="0.3">
      <c r="A240" s="5" t="s">
        <v>397</v>
      </c>
    </row>
    <row r="241" spans="1:1" ht="15" customHeight="1" thickBot="1" x14ac:dyDescent="0.3">
      <c r="A241" s="4" t="s">
        <v>398</v>
      </c>
    </row>
    <row r="242" spans="1:1" ht="15" customHeight="1" thickBot="1" x14ac:dyDescent="0.3">
      <c r="A242" s="5" t="s">
        <v>399</v>
      </c>
    </row>
    <row r="243" spans="1:1" ht="15" customHeight="1" thickBot="1" x14ac:dyDescent="0.3">
      <c r="A243" s="4" t="s">
        <v>400</v>
      </c>
    </row>
    <row r="244" spans="1:1" ht="24.6" customHeight="1" thickBot="1" x14ac:dyDescent="0.3">
      <c r="A244" s="5" t="s">
        <v>401</v>
      </c>
    </row>
    <row r="245" spans="1:1" ht="15" customHeight="1" thickBot="1" x14ac:dyDescent="0.3">
      <c r="A245" s="4" t="s">
        <v>402</v>
      </c>
    </row>
    <row r="246" spans="1:1" ht="15" customHeight="1" thickBot="1" x14ac:dyDescent="0.3">
      <c r="A246" s="5" t="s">
        <v>403</v>
      </c>
    </row>
    <row r="247" spans="1:1" ht="15" customHeight="1" thickBot="1" x14ac:dyDescent="0.3">
      <c r="A247" s="4" t="s">
        <v>404</v>
      </c>
    </row>
    <row r="248" spans="1:1" ht="15" customHeight="1" thickBot="1" x14ac:dyDescent="0.3">
      <c r="A248" s="5" t="s">
        <v>405</v>
      </c>
    </row>
    <row r="249" spans="1:1" ht="15" customHeight="1" thickBot="1" x14ac:dyDescent="0.3">
      <c r="A249" s="4" t="s">
        <v>406</v>
      </c>
    </row>
    <row r="250" spans="1:1" x14ac:dyDescent="0.25">
      <c r="A250" s="5"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showGridLines="0" workbookViewId="0">
      <selection activeCell="A2" sqref="A2:A7"/>
    </sheetView>
  </sheetViews>
  <sheetFormatPr defaultColWidth="8.85546875" defaultRowHeight="15" x14ac:dyDescent="0.25"/>
  <sheetData>
    <row r="1" spans="1:1" x14ac:dyDescent="0.25">
      <c r="A1" s="1" t="s">
        <v>408</v>
      </c>
    </row>
    <row r="2" spans="1:1" x14ac:dyDescent="0.25">
      <c r="A2" s="1" t="s">
        <v>409</v>
      </c>
    </row>
    <row r="3" spans="1:1" x14ac:dyDescent="0.25">
      <c r="A3" s="1" t="s">
        <v>410</v>
      </c>
    </row>
    <row r="4" spans="1:1" x14ac:dyDescent="0.25">
      <c r="A4" s="1" t="s">
        <v>411</v>
      </c>
    </row>
    <row r="5" spans="1:1" x14ac:dyDescent="0.25">
      <c r="A5" s="1" t="s">
        <v>412</v>
      </c>
    </row>
    <row r="6" spans="1:1" x14ac:dyDescent="0.25">
      <c r="A6" s="1" t="s">
        <v>413</v>
      </c>
    </row>
    <row r="7" spans="1:1" x14ac:dyDescent="0.25">
      <c r="A7" s="1" t="s">
        <v>414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showGridLines="0" workbookViewId="0">
      <selection activeCell="A10" sqref="A10"/>
    </sheetView>
  </sheetViews>
  <sheetFormatPr defaultColWidth="8.85546875" defaultRowHeight="15" x14ac:dyDescent="0.25"/>
  <cols>
    <col min="1" max="1" width="12.28515625" customWidth="1"/>
  </cols>
  <sheetData>
    <row r="1" spans="1:1" x14ac:dyDescent="0.25">
      <c r="A1" s="13" t="s">
        <v>415</v>
      </c>
    </row>
    <row r="2" spans="1:1" x14ac:dyDescent="0.25">
      <c r="A2" s="1" t="s">
        <v>416</v>
      </c>
    </row>
    <row r="3" spans="1:1" x14ac:dyDescent="0.25">
      <c r="A3" s="1" t="s">
        <v>417</v>
      </c>
    </row>
    <row r="4" spans="1:1" x14ac:dyDescent="0.25">
      <c r="A4" s="1" t="s">
        <v>418</v>
      </c>
    </row>
    <row r="5" spans="1:1" x14ac:dyDescent="0.25">
      <c r="A5" s="1" t="s">
        <v>419</v>
      </c>
    </row>
    <row r="6" spans="1:1" x14ac:dyDescent="0.25">
      <c r="A6" s="1" t="s">
        <v>420</v>
      </c>
    </row>
    <row r="7" spans="1:1" x14ac:dyDescent="0.25">
      <c r="A7" s="1" t="s">
        <v>421</v>
      </c>
    </row>
    <row r="8" spans="1:1" x14ac:dyDescent="0.25">
      <c r="A8" s="1" t="s">
        <v>422</v>
      </c>
    </row>
    <row r="9" spans="1:1" x14ac:dyDescent="0.25">
      <c r="A9" s="1" t="s">
        <v>423</v>
      </c>
    </row>
    <row r="10" spans="1:1" x14ac:dyDescent="0.25">
      <c r="A10" s="1" t="s">
        <v>424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K48"/>
  <sheetViews>
    <sheetView showGridLines="0" showWhiteSpace="0" topLeftCell="A18" zoomScale="70" zoomScaleNormal="70" zoomScaleSheetLayoutView="30" workbookViewId="0">
      <selection activeCell="G9" sqref="G9"/>
    </sheetView>
  </sheetViews>
  <sheetFormatPr defaultRowHeight="15" x14ac:dyDescent="0.25"/>
  <cols>
    <col min="1" max="3" width="17.85546875" customWidth="1"/>
    <col min="4" max="4" width="26.5703125" customWidth="1"/>
    <col min="5" max="5" width="36.140625" customWidth="1"/>
    <col min="6" max="6" width="30.85546875" customWidth="1"/>
    <col min="7" max="7" width="147.85546875" customWidth="1"/>
    <col min="8" max="9" width="17.85546875" customWidth="1"/>
    <col min="10" max="10" width="22" customWidth="1"/>
    <col min="11" max="11" width="7.42578125" customWidth="1"/>
    <col min="12" max="12" width="139" customWidth="1"/>
    <col min="13" max="13" width="50" customWidth="1"/>
  </cols>
  <sheetData>
    <row r="1" spans="1:10" ht="14.45" customHeight="1" x14ac:dyDescent="0.25">
      <c r="A1" s="222" t="s">
        <v>425</v>
      </c>
      <c r="B1" s="159"/>
      <c r="C1" s="159"/>
      <c r="D1" s="159"/>
      <c r="E1" s="159"/>
      <c r="F1" s="159"/>
      <c r="G1" s="159"/>
      <c r="H1" s="159"/>
    </row>
    <row r="2" spans="1:10" x14ac:dyDescent="0.25">
      <c r="A2" s="159"/>
      <c r="B2" s="159"/>
      <c r="C2" s="159"/>
      <c r="D2" s="159"/>
      <c r="E2" s="159"/>
      <c r="F2" s="159"/>
      <c r="G2" s="159"/>
      <c r="H2" s="159"/>
    </row>
    <row r="3" spans="1:10" x14ac:dyDescent="0.25">
      <c r="A3" s="223" t="s">
        <v>426</v>
      </c>
      <c r="B3" s="224"/>
      <c r="C3" s="224"/>
      <c r="D3" s="224"/>
      <c r="E3" s="224"/>
      <c r="F3" s="224"/>
      <c r="G3" s="224"/>
      <c r="H3" s="224"/>
    </row>
    <row r="4" spans="1:10" ht="8.25" customHeight="1" x14ac:dyDescent="0.4">
      <c r="A4" s="215"/>
      <c r="B4" s="159"/>
      <c r="C4" s="159"/>
      <c r="D4" s="159"/>
      <c r="E4" s="159"/>
      <c r="F4" s="159"/>
      <c r="G4" s="159"/>
      <c r="H4" s="159"/>
      <c r="J4" s="17"/>
    </row>
    <row r="5" spans="1:10" x14ac:dyDescent="0.25">
      <c r="A5" s="31"/>
      <c r="B5" s="31"/>
      <c r="C5" s="31"/>
      <c r="D5" s="31"/>
      <c r="E5" s="31"/>
      <c r="F5" s="31"/>
      <c r="G5" s="31"/>
      <c r="H5" s="31"/>
    </row>
    <row r="6" spans="1:10" x14ac:dyDescent="0.25">
      <c r="A6" s="218" t="s">
        <v>427</v>
      </c>
      <c r="B6" s="219"/>
      <c r="C6" s="219"/>
      <c r="D6" s="219"/>
      <c r="E6" s="219"/>
      <c r="F6" s="219"/>
      <c r="G6" s="219"/>
      <c r="H6" s="219"/>
      <c r="I6" s="212"/>
      <c r="J6" s="67"/>
    </row>
    <row r="7" spans="1:10" ht="51.75" customHeight="1" x14ac:dyDescent="0.25">
      <c r="A7" s="68" t="s">
        <v>428</v>
      </c>
      <c r="B7" s="71" t="s">
        <v>429</v>
      </c>
      <c r="C7" s="71" t="s">
        <v>430</v>
      </c>
      <c r="D7" s="71" t="s">
        <v>431</v>
      </c>
      <c r="E7" s="71" t="s">
        <v>432</v>
      </c>
      <c r="F7" s="71" t="s">
        <v>433</v>
      </c>
      <c r="G7" s="71" t="s">
        <v>434</v>
      </c>
      <c r="H7" s="71" t="s">
        <v>435</v>
      </c>
      <c r="I7" s="71" t="s">
        <v>436</v>
      </c>
      <c r="J7" s="67"/>
    </row>
    <row r="8" spans="1:10" ht="354" customHeight="1" x14ac:dyDescent="0.25">
      <c r="A8" s="216"/>
      <c r="B8" s="72" t="s">
        <v>437</v>
      </c>
      <c r="C8" s="72" t="s">
        <v>438</v>
      </c>
      <c r="D8" s="72" t="s">
        <v>439</v>
      </c>
      <c r="E8" s="72" t="s">
        <v>440</v>
      </c>
      <c r="F8" s="72" t="s">
        <v>441</v>
      </c>
      <c r="G8" s="134" t="s">
        <v>711</v>
      </c>
      <c r="H8" s="123">
        <v>1</v>
      </c>
      <c r="I8" s="124" t="s">
        <v>143</v>
      </c>
      <c r="J8" s="67"/>
    </row>
    <row r="9" spans="1:10" ht="409.5" customHeight="1" x14ac:dyDescent="0.25">
      <c r="A9" s="217"/>
      <c r="B9" s="72"/>
      <c r="C9" s="122" t="s">
        <v>442</v>
      </c>
      <c r="D9" s="122" t="s">
        <v>443</v>
      </c>
      <c r="E9" s="122" t="s">
        <v>444</v>
      </c>
      <c r="F9" s="122" t="s">
        <v>445</v>
      </c>
      <c r="G9" s="134" t="s">
        <v>821</v>
      </c>
      <c r="H9" s="123">
        <v>0.7</v>
      </c>
      <c r="I9" s="124" t="s">
        <v>143</v>
      </c>
      <c r="J9" s="67"/>
    </row>
    <row r="10" spans="1:10" ht="345.75" customHeight="1" x14ac:dyDescent="0.25">
      <c r="A10" s="217"/>
      <c r="B10" s="72"/>
      <c r="C10" s="73" t="s">
        <v>446</v>
      </c>
      <c r="D10" s="73" t="s">
        <v>447</v>
      </c>
      <c r="E10" s="73" t="s">
        <v>448</v>
      </c>
      <c r="F10" s="73" t="s">
        <v>449</v>
      </c>
      <c r="G10" s="135" t="s">
        <v>800</v>
      </c>
      <c r="H10" s="123">
        <v>0.8</v>
      </c>
      <c r="I10" s="124" t="s">
        <v>143</v>
      </c>
      <c r="J10" s="67"/>
    </row>
    <row r="11" spans="1:10" ht="389.25" customHeight="1" x14ac:dyDescent="0.25">
      <c r="A11" s="217"/>
      <c r="B11" s="72" t="s">
        <v>450</v>
      </c>
      <c r="C11" s="122" t="s">
        <v>451</v>
      </c>
      <c r="D11" s="122" t="s">
        <v>452</v>
      </c>
      <c r="E11" s="122" t="s">
        <v>453</v>
      </c>
      <c r="F11" s="122" t="s">
        <v>454</v>
      </c>
      <c r="G11" s="131" t="s">
        <v>801</v>
      </c>
      <c r="H11" s="123">
        <v>1</v>
      </c>
      <c r="I11" s="124" t="s">
        <v>143</v>
      </c>
      <c r="J11" s="67"/>
    </row>
    <row r="12" spans="1:10" ht="409.5" customHeight="1" x14ac:dyDescent="0.25">
      <c r="A12" s="217"/>
      <c r="B12" s="72"/>
      <c r="C12" s="122" t="s">
        <v>455</v>
      </c>
      <c r="D12" s="122" t="s">
        <v>456</v>
      </c>
      <c r="E12" s="122" t="s">
        <v>457</v>
      </c>
      <c r="F12" s="122" t="s">
        <v>458</v>
      </c>
      <c r="G12" s="133" t="s">
        <v>802</v>
      </c>
      <c r="H12" s="123">
        <v>1</v>
      </c>
      <c r="I12" s="124" t="s">
        <v>143</v>
      </c>
      <c r="J12" s="67"/>
    </row>
    <row r="13" spans="1:10" ht="409.6" customHeight="1" x14ac:dyDescent="0.25">
      <c r="A13" s="217"/>
      <c r="B13" s="72" t="s">
        <v>459</v>
      </c>
      <c r="C13" s="122" t="s">
        <v>460</v>
      </c>
      <c r="D13" s="122" t="s">
        <v>461</v>
      </c>
      <c r="E13" s="122" t="s">
        <v>462</v>
      </c>
      <c r="F13" s="122" t="s">
        <v>463</v>
      </c>
      <c r="G13" s="130" t="s">
        <v>707</v>
      </c>
      <c r="H13" s="123">
        <v>1</v>
      </c>
      <c r="I13" s="124" t="s">
        <v>143</v>
      </c>
      <c r="J13" s="67"/>
    </row>
    <row r="14" spans="1:10" ht="138" customHeight="1" x14ac:dyDescent="0.25">
      <c r="A14" s="217"/>
      <c r="B14" s="72"/>
      <c r="C14" s="122" t="s">
        <v>464</v>
      </c>
      <c r="D14" s="122" t="s">
        <v>465</v>
      </c>
      <c r="E14" s="122" t="s">
        <v>466</v>
      </c>
      <c r="F14" s="122" t="s">
        <v>467</v>
      </c>
      <c r="G14" s="129" t="s">
        <v>708</v>
      </c>
      <c r="H14" s="123">
        <v>1</v>
      </c>
      <c r="I14" s="124" t="s">
        <v>143</v>
      </c>
      <c r="J14" s="67"/>
    </row>
    <row r="15" spans="1:10" ht="265.5" customHeight="1" x14ac:dyDescent="0.25">
      <c r="A15" s="217"/>
      <c r="B15" s="72"/>
      <c r="C15" s="122" t="s">
        <v>468</v>
      </c>
      <c r="D15" s="122" t="s">
        <v>469</v>
      </c>
      <c r="E15" s="122" t="s">
        <v>470</v>
      </c>
      <c r="F15" s="122" t="s">
        <v>471</v>
      </c>
      <c r="G15" s="132" t="s">
        <v>710</v>
      </c>
      <c r="H15" s="123">
        <v>1</v>
      </c>
      <c r="I15" s="124" t="s">
        <v>143</v>
      </c>
      <c r="J15" s="67"/>
    </row>
    <row r="16" spans="1:10" ht="409.5" x14ac:dyDescent="0.25">
      <c r="A16" s="217"/>
      <c r="B16" s="72" t="s">
        <v>472</v>
      </c>
      <c r="C16" s="122" t="s">
        <v>473</v>
      </c>
      <c r="D16" s="122" t="s">
        <v>474</v>
      </c>
      <c r="E16" s="122" t="s">
        <v>475</v>
      </c>
      <c r="F16" s="122" t="s">
        <v>476</v>
      </c>
      <c r="G16" s="129" t="s">
        <v>709</v>
      </c>
      <c r="H16" s="123">
        <v>1</v>
      </c>
      <c r="I16" s="124" t="s">
        <v>143</v>
      </c>
      <c r="J16" s="67"/>
    </row>
    <row r="17" spans="1:11" ht="36" customHeight="1" x14ac:dyDescent="0.25">
      <c r="A17" s="74"/>
      <c r="B17" s="74"/>
      <c r="C17" s="74"/>
      <c r="D17" s="74"/>
      <c r="E17" s="74"/>
      <c r="F17" s="74"/>
      <c r="G17" s="74"/>
      <c r="H17" s="74"/>
      <c r="I17" s="67"/>
    </row>
    <row r="18" spans="1:11" ht="99.95" customHeight="1" x14ac:dyDescent="0.3">
      <c r="A18" s="68" t="s">
        <v>477</v>
      </c>
      <c r="B18" s="68" t="s">
        <v>478</v>
      </c>
      <c r="C18" s="68" t="s">
        <v>479</v>
      </c>
      <c r="D18" s="75"/>
      <c r="E18" s="75"/>
      <c r="F18" s="75"/>
      <c r="G18" s="75"/>
      <c r="H18" s="76"/>
      <c r="I18" s="67"/>
      <c r="J18" s="18"/>
      <c r="K18" s="19"/>
    </row>
    <row r="19" spans="1:11" ht="32.1" customHeight="1" x14ac:dyDescent="0.3">
      <c r="A19" s="69">
        <f>IFERROR(AVERAGE(H8:H16),"")</f>
        <v>0.94444444444444442</v>
      </c>
      <c r="B19" s="70">
        <f ca="1">IF(OR('1. Basic project data'!E16="",'1. Basic project data'!E18=""),"",(TODAY()-'1. Basic project data'!E16)/('1. Basic project data'!E18-'1. Basic project data'!E16))</f>
        <v>1.9712328767123288</v>
      </c>
      <c r="C19" s="70">
        <f>IF('1. Basic project data'!E23=0,"",'1. Basic project data'!E24/'1. Basic project data'!E23)</f>
        <v>0.97169684819415936</v>
      </c>
      <c r="D19" s="75"/>
      <c r="E19" s="75"/>
      <c r="F19" s="75"/>
      <c r="G19" s="75"/>
      <c r="H19" s="75"/>
      <c r="I19" s="67"/>
      <c r="J19" s="19"/>
      <c r="K19" s="19"/>
    </row>
    <row r="20" spans="1:11" ht="17.100000000000001" customHeight="1" x14ac:dyDescent="0.3">
      <c r="A20" s="77"/>
      <c r="B20" s="78"/>
      <c r="C20" s="78"/>
      <c r="D20" s="79"/>
      <c r="E20" s="80"/>
      <c r="F20" s="81"/>
      <c r="G20" s="81"/>
      <c r="H20" s="81"/>
      <c r="I20" s="67"/>
      <c r="J20" s="30"/>
      <c r="K20" s="19"/>
    </row>
    <row r="21" spans="1:11" ht="17.100000000000001" customHeight="1" x14ac:dyDescent="0.3">
      <c r="A21" s="82"/>
      <c r="B21" s="83"/>
      <c r="C21" s="82"/>
      <c r="D21" s="79"/>
      <c r="E21" s="84"/>
      <c r="F21" s="81"/>
      <c r="G21" s="81"/>
      <c r="H21" s="85"/>
      <c r="I21" s="67"/>
      <c r="J21" s="30"/>
      <c r="K21" s="19"/>
    </row>
    <row r="22" spans="1:11" ht="17.100000000000001" customHeight="1" x14ac:dyDescent="0.3">
      <c r="A22" s="86"/>
      <c r="B22" s="87"/>
      <c r="C22" s="81"/>
      <c r="D22" s="81"/>
      <c r="E22" s="88"/>
      <c r="F22" s="81"/>
      <c r="G22" s="81"/>
      <c r="H22" s="81"/>
      <c r="I22" s="67"/>
      <c r="J22" s="19"/>
      <c r="K22" s="19"/>
    </row>
    <row r="23" spans="1:11" ht="17.100000000000001" customHeight="1" x14ac:dyDescent="0.3">
      <c r="A23" s="86"/>
      <c r="B23" s="87"/>
      <c r="C23" s="81"/>
      <c r="D23" s="81"/>
      <c r="E23" s="88"/>
      <c r="F23" s="81"/>
      <c r="G23" s="81"/>
      <c r="H23" s="81"/>
      <c r="I23" s="67"/>
      <c r="J23" s="19"/>
      <c r="K23" s="19"/>
    </row>
    <row r="24" spans="1:11" ht="17.100000000000001" customHeight="1" x14ac:dyDescent="0.3">
      <c r="A24" s="86"/>
      <c r="B24" s="87"/>
      <c r="C24" s="81"/>
      <c r="D24" s="81"/>
      <c r="E24" s="88"/>
      <c r="F24" s="81"/>
      <c r="G24" s="81"/>
      <c r="H24" s="81"/>
      <c r="I24" s="67"/>
      <c r="J24" s="18"/>
      <c r="K24" s="19"/>
    </row>
    <row r="25" spans="1:11" ht="3" customHeight="1" x14ac:dyDescent="0.3">
      <c r="A25" s="86"/>
      <c r="B25" s="87"/>
      <c r="C25" s="81"/>
      <c r="D25" s="81"/>
      <c r="E25" s="88"/>
      <c r="F25" s="81"/>
      <c r="G25" s="81"/>
      <c r="H25" s="81"/>
      <c r="I25" s="67"/>
      <c r="J25" s="19"/>
      <c r="K25" s="19"/>
    </row>
    <row r="26" spans="1:11" ht="16.5" hidden="1" customHeight="1" x14ac:dyDescent="0.3">
      <c r="A26" s="86"/>
      <c r="B26" s="87"/>
      <c r="C26" s="81"/>
      <c r="D26" s="81"/>
      <c r="E26" s="88"/>
      <c r="F26" s="81"/>
      <c r="G26" s="81"/>
      <c r="H26" s="81"/>
      <c r="I26" s="67"/>
      <c r="J26" s="19"/>
      <c r="K26" s="19"/>
    </row>
    <row r="27" spans="1:11" ht="16.5" hidden="1" customHeight="1" x14ac:dyDescent="0.3">
      <c r="A27" s="86"/>
      <c r="B27" s="87"/>
      <c r="C27" s="81"/>
      <c r="D27" s="81"/>
      <c r="E27" s="88"/>
      <c r="F27" s="81"/>
      <c r="G27" s="81"/>
      <c r="H27" s="81"/>
      <c r="I27" s="67"/>
      <c r="J27" s="19"/>
      <c r="K27" s="19"/>
    </row>
    <row r="28" spans="1:11" ht="16.5" hidden="1" customHeight="1" x14ac:dyDescent="0.3">
      <c r="A28" s="89"/>
      <c r="B28" s="87"/>
      <c r="C28" s="81"/>
      <c r="D28" s="81"/>
      <c r="E28" s="90"/>
      <c r="F28" s="81"/>
      <c r="G28" s="81"/>
      <c r="H28" s="81"/>
      <c r="I28" s="67"/>
      <c r="J28" s="19"/>
      <c r="K28" s="19"/>
    </row>
    <row r="29" spans="1:11" ht="10.5" customHeight="1" x14ac:dyDescent="0.3">
      <c r="A29" s="91"/>
      <c r="B29" s="92"/>
      <c r="C29" s="81"/>
      <c r="D29" s="81"/>
      <c r="E29" s="81"/>
      <c r="F29" s="81"/>
      <c r="G29" s="81"/>
      <c r="H29" s="81"/>
      <c r="I29" s="67"/>
      <c r="J29" s="29"/>
      <c r="K29" s="19"/>
    </row>
    <row r="30" spans="1:11" ht="16.5" hidden="1" customHeight="1" x14ac:dyDescent="0.3">
      <c r="A30" s="220" t="s">
        <v>480</v>
      </c>
      <c r="B30" s="159"/>
      <c r="C30" s="159"/>
      <c r="D30" s="159"/>
      <c r="E30" s="159"/>
      <c r="F30" s="159"/>
      <c r="G30" s="159"/>
      <c r="H30" s="159"/>
      <c r="I30" s="159"/>
      <c r="J30" s="19"/>
      <c r="K30" s="19"/>
    </row>
    <row r="31" spans="1:11" ht="30.75" customHeight="1" x14ac:dyDescent="0.25">
      <c r="A31" s="225" t="s">
        <v>481</v>
      </c>
      <c r="B31" s="159"/>
      <c r="C31" s="159"/>
      <c r="D31" s="159"/>
      <c r="E31" s="159"/>
      <c r="F31" s="159"/>
      <c r="G31" s="159"/>
      <c r="H31" s="159"/>
      <c r="I31" s="159"/>
    </row>
    <row r="32" spans="1:11" ht="16.5" hidden="1" customHeight="1" x14ac:dyDescent="0.3">
      <c r="A32" s="93"/>
      <c r="B32" s="87"/>
      <c r="C32" s="81"/>
      <c r="D32" s="81"/>
      <c r="E32" s="81"/>
      <c r="F32" s="81"/>
      <c r="G32" s="81"/>
      <c r="H32" s="81"/>
      <c r="I32" s="67"/>
      <c r="J32" s="19"/>
      <c r="K32" s="19"/>
    </row>
    <row r="33" spans="1:11" ht="60" customHeight="1" x14ac:dyDescent="0.3">
      <c r="A33" s="93"/>
      <c r="B33" s="227" t="s">
        <v>482</v>
      </c>
      <c r="C33" s="68" t="s">
        <v>483</v>
      </c>
      <c r="D33" s="68" t="s">
        <v>150</v>
      </c>
      <c r="E33" s="68" t="s">
        <v>484</v>
      </c>
      <c r="F33" s="68" t="s">
        <v>485</v>
      </c>
      <c r="G33" s="68" t="s">
        <v>66</v>
      </c>
      <c r="H33" s="81"/>
      <c r="I33" s="67"/>
      <c r="J33" s="19"/>
      <c r="K33" s="19"/>
    </row>
    <row r="34" spans="1:11" ht="22.5" customHeight="1" x14ac:dyDescent="0.25">
      <c r="A34" s="94"/>
      <c r="B34" s="228"/>
      <c r="C34" s="125" t="s">
        <v>143</v>
      </c>
      <c r="D34" s="125" t="s">
        <v>143</v>
      </c>
      <c r="E34" s="125" t="s">
        <v>143</v>
      </c>
      <c r="F34" s="125" t="s">
        <v>143</v>
      </c>
      <c r="G34" s="125" t="s">
        <v>143</v>
      </c>
      <c r="H34" s="67"/>
      <c r="I34" s="67"/>
    </row>
    <row r="35" spans="1:11" ht="409.5" customHeight="1" x14ac:dyDescent="0.25">
      <c r="A35" s="67"/>
      <c r="B35" s="226" t="s">
        <v>486</v>
      </c>
      <c r="C35" s="127" t="s">
        <v>794</v>
      </c>
      <c r="D35" s="126" t="s">
        <v>799</v>
      </c>
      <c r="E35" s="126" t="s">
        <v>798</v>
      </c>
      <c r="F35" s="126" t="s">
        <v>796</v>
      </c>
      <c r="G35" s="126" t="s">
        <v>803</v>
      </c>
      <c r="H35" s="67"/>
      <c r="I35" s="67"/>
    </row>
    <row r="36" spans="1:11" ht="17.100000000000001" customHeight="1" x14ac:dyDescent="0.3">
      <c r="A36" s="95"/>
      <c r="B36" s="67"/>
      <c r="C36" s="67"/>
      <c r="D36" s="67"/>
      <c r="E36" s="67"/>
      <c r="F36" s="67"/>
      <c r="G36" s="67"/>
      <c r="H36" s="67"/>
      <c r="I36" s="67"/>
      <c r="J36" s="19"/>
    </row>
    <row r="37" spans="1:11" x14ac:dyDescent="0.25">
      <c r="A37" s="81"/>
      <c r="B37" s="81"/>
      <c r="C37" s="81"/>
      <c r="D37" s="81"/>
      <c r="E37" s="81"/>
      <c r="F37" s="81"/>
      <c r="G37" s="81"/>
      <c r="H37" s="81"/>
      <c r="I37" s="67"/>
    </row>
    <row r="38" spans="1:11" ht="15.6" customHeight="1" x14ac:dyDescent="0.25">
      <c r="A38" s="96"/>
      <c r="B38" s="67"/>
      <c r="C38" s="67"/>
      <c r="D38" s="67"/>
      <c r="E38" s="67"/>
      <c r="F38" s="67"/>
      <c r="G38" s="67"/>
      <c r="H38" s="67"/>
      <c r="I38" s="67"/>
    </row>
    <row r="39" spans="1:11" x14ac:dyDescent="0.25">
      <c r="A39" s="97"/>
      <c r="B39" s="97"/>
      <c r="C39" s="97"/>
      <c r="D39" s="97"/>
      <c r="E39" s="97"/>
      <c r="F39" s="97"/>
      <c r="G39" s="97"/>
      <c r="H39" s="97"/>
      <c r="I39" s="67"/>
    </row>
    <row r="40" spans="1:11" x14ac:dyDescent="0.25">
      <c r="A40" s="220" t="s">
        <v>487</v>
      </c>
      <c r="B40" s="159"/>
      <c r="C40" s="159"/>
      <c r="D40" s="159"/>
      <c r="E40" s="159"/>
      <c r="F40" s="159"/>
      <c r="G40" s="159"/>
      <c r="H40" s="159"/>
      <c r="I40" s="67"/>
    </row>
    <row r="41" spans="1:11" x14ac:dyDescent="0.25">
      <c r="A41" s="97"/>
      <c r="B41" s="97"/>
      <c r="C41" s="97"/>
      <c r="D41" s="97"/>
      <c r="E41" s="97"/>
      <c r="F41" s="97"/>
      <c r="G41" s="97"/>
      <c r="H41" s="97"/>
      <c r="I41" s="67"/>
    </row>
    <row r="42" spans="1:11" x14ac:dyDescent="0.25">
      <c r="A42" s="97"/>
      <c r="B42" s="97"/>
      <c r="C42" s="97"/>
      <c r="D42" s="97"/>
      <c r="E42" s="97"/>
      <c r="F42" s="97"/>
      <c r="G42" s="97"/>
      <c r="H42" s="97"/>
      <c r="I42" s="67"/>
    </row>
    <row r="43" spans="1:11" ht="45" customHeight="1" x14ac:dyDescent="0.25">
      <c r="A43" s="211" t="s">
        <v>488</v>
      </c>
      <c r="B43" s="212"/>
      <c r="C43" s="211" t="s">
        <v>489</v>
      </c>
      <c r="D43" s="212"/>
      <c r="E43" s="211" t="s">
        <v>490</v>
      </c>
      <c r="F43" s="212"/>
      <c r="G43" s="211" t="s">
        <v>491</v>
      </c>
      <c r="H43" s="212"/>
      <c r="I43" s="67"/>
    </row>
    <row r="44" spans="1:11" ht="73.5" customHeight="1" x14ac:dyDescent="0.25">
      <c r="A44" s="213" t="s">
        <v>712</v>
      </c>
      <c r="B44" s="214"/>
      <c r="C44" s="213"/>
      <c r="D44" s="214"/>
      <c r="E44" s="213"/>
      <c r="F44" s="214"/>
      <c r="G44" s="213"/>
      <c r="H44" s="214"/>
      <c r="I44" s="67"/>
    </row>
    <row r="45" spans="1:11" ht="55.5" customHeight="1" x14ac:dyDescent="0.25">
      <c r="A45" s="213"/>
      <c r="B45" s="214"/>
      <c r="C45" s="213"/>
      <c r="D45" s="214"/>
      <c r="E45" s="213"/>
      <c r="F45" s="214"/>
      <c r="G45" s="213"/>
      <c r="H45" s="214"/>
      <c r="I45" s="67"/>
    </row>
    <row r="46" spans="1:11" ht="68.25" customHeight="1" x14ac:dyDescent="0.25">
      <c r="A46" s="213"/>
      <c r="B46" s="214"/>
      <c r="C46" s="213"/>
      <c r="D46" s="214"/>
      <c r="E46" s="213"/>
      <c r="F46" s="214"/>
      <c r="G46" s="213"/>
      <c r="H46" s="214"/>
      <c r="I46" s="67"/>
    </row>
    <row r="47" spans="1:11" ht="63" customHeight="1" x14ac:dyDescent="0.25">
      <c r="A47" s="213"/>
      <c r="B47" s="214"/>
      <c r="C47" s="213"/>
      <c r="D47" s="214"/>
      <c r="E47" s="213"/>
      <c r="F47" s="214"/>
      <c r="G47" s="213"/>
      <c r="H47" s="214"/>
      <c r="I47" s="67"/>
    </row>
    <row r="48" spans="1:11" ht="36" customHeight="1" x14ac:dyDescent="0.25">
      <c r="A48" s="221" t="s">
        <v>492</v>
      </c>
      <c r="B48" s="159"/>
      <c r="C48" s="159"/>
      <c r="D48" s="159"/>
      <c r="E48" s="159"/>
      <c r="F48" s="159"/>
      <c r="G48" s="159"/>
      <c r="H48" s="159"/>
      <c r="I48" s="159"/>
    </row>
  </sheetData>
  <sheetProtection sheet="1" formatCells="0" formatColumns="0" formatRows="0" insertColumns="0" insertRows="0" insertHyperlinks="0"/>
  <mergeCells count="31">
    <mergeCell ref="A47:B47"/>
    <mergeCell ref="A48:I48"/>
    <mergeCell ref="G47:H47"/>
    <mergeCell ref="A1:H2"/>
    <mergeCell ref="A3:H3"/>
    <mergeCell ref="G43:H43"/>
    <mergeCell ref="G46:H46"/>
    <mergeCell ref="C47:D47"/>
    <mergeCell ref="A45:B45"/>
    <mergeCell ref="A31:I31"/>
    <mergeCell ref="A30:I30"/>
    <mergeCell ref="A44:B44"/>
    <mergeCell ref="B35"/>
    <mergeCell ref="E47:F47"/>
    <mergeCell ref="B33:B34"/>
    <mergeCell ref="E45:F45"/>
    <mergeCell ref="A43:B43"/>
    <mergeCell ref="C46:D46"/>
    <mergeCell ref="A4:H4"/>
    <mergeCell ref="E46:F46"/>
    <mergeCell ref="A8:A16"/>
    <mergeCell ref="C43:D43"/>
    <mergeCell ref="E43:F43"/>
    <mergeCell ref="A6:I6"/>
    <mergeCell ref="A46:B46"/>
    <mergeCell ref="A40:H40"/>
    <mergeCell ref="C45:D45"/>
    <mergeCell ref="C44:D44"/>
    <mergeCell ref="G44:H44"/>
    <mergeCell ref="G45:H45"/>
    <mergeCell ref="E44:F44"/>
  </mergeCells>
  <dataValidations count="1">
    <dataValidation type="list" allowBlank="1" sqref="I8:I16 C34:G34" xr:uid="{00000000-0002-0000-06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52" fitToHeight="0" orientation="landscape" r:id="rId1"/>
  <rowBreaks count="1" manualBreakCount="1">
    <brk id="9"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M99"/>
  <sheetViews>
    <sheetView showGridLines="0" topLeftCell="A63" zoomScaleNormal="100" zoomScaleSheetLayoutView="90" workbookViewId="0">
      <selection activeCell="R13" sqref="R13"/>
    </sheetView>
  </sheetViews>
  <sheetFormatPr defaultColWidth="8.85546875" defaultRowHeight="15" x14ac:dyDescent="0.25"/>
  <cols>
    <col min="1" max="1" width="1.42578125" customWidth="1"/>
    <col min="3" max="3" width="6.7109375" customWidth="1"/>
    <col min="5" max="5" width="14.42578125" customWidth="1"/>
    <col min="7" max="7" width="32.85546875" customWidth="1"/>
    <col min="9" max="9" width="24.85546875" customWidth="1"/>
    <col min="11" max="11" width="25.42578125" customWidth="1"/>
    <col min="12" max="12" width="6.140625" customWidth="1"/>
    <col min="13" max="13" width="13" customWidth="1"/>
  </cols>
  <sheetData>
    <row r="1" spans="1:13" ht="14.45" customHeight="1" x14ac:dyDescent="0.25">
      <c r="A1" s="1"/>
      <c r="B1" s="253" t="s">
        <v>493</v>
      </c>
      <c r="C1" s="159"/>
      <c r="D1" s="159"/>
      <c r="E1" s="159"/>
      <c r="F1" s="159"/>
      <c r="G1" s="159"/>
      <c r="H1" s="159"/>
      <c r="I1" s="159"/>
      <c r="J1" s="159"/>
      <c r="K1" s="159"/>
      <c r="L1" s="159"/>
      <c r="M1" s="159"/>
    </row>
    <row r="2" spans="1:13" ht="26.1" customHeight="1" x14ac:dyDescent="0.25">
      <c r="A2" s="1"/>
      <c r="B2" s="159"/>
      <c r="C2" s="159"/>
      <c r="D2" s="159"/>
      <c r="E2" s="159"/>
      <c r="F2" s="159"/>
      <c r="G2" s="159"/>
      <c r="H2" s="159"/>
      <c r="I2" s="159"/>
      <c r="J2" s="159"/>
      <c r="K2" s="159"/>
      <c r="L2" s="159"/>
      <c r="M2" s="159"/>
    </row>
    <row r="3" spans="1:13" x14ac:dyDescent="0.25">
      <c r="A3" s="1"/>
      <c r="B3" s="260" t="s">
        <v>494</v>
      </c>
      <c r="C3" s="159"/>
      <c r="D3" s="159"/>
      <c r="E3" s="159"/>
      <c r="F3" s="159"/>
      <c r="G3" s="159"/>
      <c r="H3" s="159"/>
      <c r="I3" s="159"/>
      <c r="J3" s="159"/>
      <c r="K3" s="159"/>
      <c r="L3" s="159"/>
      <c r="M3" s="159"/>
    </row>
    <row r="4" spans="1:13" ht="8.1" customHeight="1" x14ac:dyDescent="0.25">
      <c r="A4" s="1"/>
      <c r="B4" s="10"/>
      <c r="C4" s="10"/>
      <c r="D4" s="10"/>
      <c r="E4" s="10"/>
      <c r="F4" s="10"/>
      <c r="G4" s="10"/>
      <c r="H4" s="10"/>
      <c r="I4" s="10"/>
      <c r="J4" s="10"/>
      <c r="K4" s="10"/>
      <c r="L4" s="10"/>
      <c r="M4" s="10"/>
    </row>
    <row r="5" spans="1:13" ht="14.45" customHeight="1" x14ac:dyDescent="0.25">
      <c r="A5" s="1"/>
      <c r="B5" s="255" t="s">
        <v>495</v>
      </c>
      <c r="C5" s="256"/>
      <c r="D5" s="258" t="s">
        <v>496</v>
      </c>
      <c r="E5" s="256"/>
      <c r="F5" s="258" t="s">
        <v>497</v>
      </c>
      <c r="G5" s="259"/>
      <c r="H5" s="259"/>
      <c r="I5" s="259"/>
      <c r="J5" s="259"/>
      <c r="K5" s="256"/>
      <c r="L5" s="258" t="s">
        <v>498</v>
      </c>
      <c r="M5" s="256"/>
    </row>
    <row r="6" spans="1:13" ht="23.25" customHeight="1" x14ac:dyDescent="0.25">
      <c r="A6" s="1"/>
      <c r="B6" s="257"/>
      <c r="C6" s="179"/>
      <c r="D6" s="177"/>
      <c r="E6" s="179"/>
      <c r="F6" s="177"/>
      <c r="G6" s="178"/>
      <c r="H6" s="178"/>
      <c r="I6" s="178"/>
      <c r="J6" s="178"/>
      <c r="K6" s="179"/>
      <c r="L6" s="177"/>
      <c r="M6" s="179"/>
    </row>
    <row r="7" spans="1:13" ht="17.100000000000001" customHeight="1" x14ac:dyDescent="0.25">
      <c r="A7" s="1"/>
      <c r="B7" s="263" t="s">
        <v>499</v>
      </c>
      <c r="C7" s="264"/>
      <c r="D7" s="264"/>
      <c r="E7" s="264"/>
      <c r="F7" s="264"/>
      <c r="G7" s="264"/>
      <c r="H7" s="264"/>
      <c r="I7" s="264"/>
      <c r="J7" s="264"/>
      <c r="K7" s="264"/>
      <c r="L7" s="264"/>
      <c r="M7" s="248"/>
    </row>
    <row r="8" spans="1:13" ht="17.100000000000001" customHeight="1" x14ac:dyDescent="0.25">
      <c r="A8" s="1"/>
      <c r="B8" s="262" t="s">
        <v>500</v>
      </c>
      <c r="C8" s="235"/>
      <c r="D8" s="268" t="s">
        <v>501</v>
      </c>
      <c r="E8" s="235"/>
      <c r="F8" s="261" t="s">
        <v>713</v>
      </c>
      <c r="G8" s="237"/>
      <c r="H8" s="237"/>
      <c r="I8" s="237"/>
      <c r="J8" s="237"/>
      <c r="K8" s="230"/>
      <c r="L8" s="261"/>
      <c r="M8" s="230"/>
    </row>
    <row r="9" spans="1:13" ht="17.100000000000001" customHeight="1" x14ac:dyDescent="0.25">
      <c r="A9" s="1"/>
      <c r="B9" s="234"/>
      <c r="C9" s="235"/>
      <c r="D9" s="234"/>
      <c r="E9" s="235"/>
      <c r="F9" s="231"/>
      <c r="G9" s="237"/>
      <c r="H9" s="237"/>
      <c r="I9" s="237"/>
      <c r="J9" s="237"/>
      <c r="K9" s="230"/>
      <c r="L9" s="231"/>
      <c r="M9" s="230"/>
    </row>
    <row r="10" spans="1:13" ht="17.100000000000001" customHeight="1" x14ac:dyDescent="0.25">
      <c r="A10" s="1"/>
      <c r="B10" s="234"/>
      <c r="C10" s="235"/>
      <c r="D10" s="234"/>
      <c r="E10" s="235"/>
      <c r="F10" s="231"/>
      <c r="G10" s="237"/>
      <c r="H10" s="237"/>
      <c r="I10" s="237"/>
      <c r="J10" s="237"/>
      <c r="K10" s="230"/>
      <c r="L10" s="231"/>
      <c r="M10" s="230"/>
    </row>
    <row r="11" spans="1:13" ht="62.25" customHeight="1" x14ac:dyDescent="0.25">
      <c r="A11" s="1"/>
      <c r="B11" s="177"/>
      <c r="C11" s="179"/>
      <c r="D11" s="177"/>
      <c r="E11" s="179"/>
      <c r="F11" s="146"/>
      <c r="G11" s="147"/>
      <c r="H11" s="147"/>
      <c r="I11" s="147"/>
      <c r="J11" s="147"/>
      <c r="K11" s="148"/>
      <c r="L11" s="146"/>
      <c r="M11" s="148"/>
    </row>
    <row r="12" spans="1:13" ht="17.100000000000001" customHeight="1" x14ac:dyDescent="0.25">
      <c r="A12" s="1"/>
      <c r="B12" s="269" t="s">
        <v>502</v>
      </c>
      <c r="C12" s="270"/>
      <c r="D12" s="275" t="s">
        <v>503</v>
      </c>
      <c r="E12" s="276"/>
      <c r="F12" s="143" t="s">
        <v>714</v>
      </c>
      <c r="G12" s="144"/>
      <c r="H12" s="144"/>
      <c r="I12" s="144"/>
      <c r="J12" s="144"/>
      <c r="K12" s="145"/>
      <c r="L12" s="143"/>
      <c r="M12" s="145"/>
    </row>
    <row r="13" spans="1:13" ht="17.100000000000001" customHeight="1" x14ac:dyDescent="0.25">
      <c r="A13" s="1"/>
      <c r="B13" s="271"/>
      <c r="C13" s="272"/>
      <c r="D13" s="277"/>
      <c r="E13" s="278"/>
      <c r="F13" s="231"/>
      <c r="G13" s="237"/>
      <c r="H13" s="237"/>
      <c r="I13" s="237"/>
      <c r="J13" s="237"/>
      <c r="K13" s="230"/>
      <c r="L13" s="231"/>
      <c r="M13" s="230"/>
    </row>
    <row r="14" spans="1:13" ht="17.100000000000001" customHeight="1" x14ac:dyDescent="0.25">
      <c r="A14" s="1"/>
      <c r="B14" s="271"/>
      <c r="C14" s="272"/>
      <c r="D14" s="277"/>
      <c r="E14" s="278"/>
      <c r="F14" s="231"/>
      <c r="G14" s="237"/>
      <c r="H14" s="237"/>
      <c r="I14" s="237"/>
      <c r="J14" s="237"/>
      <c r="K14" s="230"/>
      <c r="L14" s="231"/>
      <c r="M14" s="230"/>
    </row>
    <row r="15" spans="1:13" ht="37.5" customHeight="1" x14ac:dyDescent="0.25">
      <c r="A15" s="1"/>
      <c r="B15" s="273"/>
      <c r="C15" s="274"/>
      <c r="D15" s="279"/>
      <c r="E15" s="280"/>
      <c r="F15" s="146"/>
      <c r="G15" s="147"/>
      <c r="H15" s="147"/>
      <c r="I15" s="147"/>
      <c r="J15" s="147"/>
      <c r="K15" s="148"/>
      <c r="L15" s="146"/>
      <c r="M15" s="148"/>
    </row>
    <row r="16" spans="1:13" ht="17.100000000000001" customHeight="1" x14ac:dyDescent="0.25">
      <c r="A16" s="1"/>
      <c r="B16" s="254" t="s">
        <v>504</v>
      </c>
      <c r="C16" s="176"/>
      <c r="D16" s="150" t="s">
        <v>505</v>
      </c>
      <c r="E16" s="176"/>
      <c r="F16" s="202" t="s">
        <v>715</v>
      </c>
      <c r="G16" s="203"/>
      <c r="H16" s="203"/>
      <c r="I16" s="203"/>
      <c r="J16" s="203"/>
      <c r="K16" s="204"/>
      <c r="L16" s="143"/>
      <c r="M16" s="145"/>
    </row>
    <row r="17" spans="1:13" ht="17.100000000000001" customHeight="1" x14ac:dyDescent="0.25">
      <c r="A17" s="1"/>
      <c r="B17" s="234"/>
      <c r="C17" s="235"/>
      <c r="D17" s="234"/>
      <c r="E17" s="235"/>
      <c r="F17" s="265"/>
      <c r="G17" s="266"/>
      <c r="H17" s="266"/>
      <c r="I17" s="266"/>
      <c r="J17" s="266"/>
      <c r="K17" s="267"/>
      <c r="L17" s="231"/>
      <c r="M17" s="230"/>
    </row>
    <row r="18" spans="1:13" ht="17.100000000000001" customHeight="1" x14ac:dyDescent="0.25">
      <c r="A18" s="1"/>
      <c r="B18" s="234"/>
      <c r="C18" s="235"/>
      <c r="D18" s="234"/>
      <c r="E18" s="235"/>
      <c r="F18" s="265"/>
      <c r="G18" s="266"/>
      <c r="H18" s="266"/>
      <c r="I18" s="266"/>
      <c r="J18" s="266"/>
      <c r="K18" s="267"/>
      <c r="L18" s="231"/>
      <c r="M18" s="230"/>
    </row>
    <row r="19" spans="1:13" ht="41.25" customHeight="1" x14ac:dyDescent="0.25">
      <c r="A19" s="1"/>
      <c r="B19" s="177"/>
      <c r="C19" s="179"/>
      <c r="D19" s="177"/>
      <c r="E19" s="179"/>
      <c r="F19" s="205"/>
      <c r="G19" s="206"/>
      <c r="H19" s="206"/>
      <c r="I19" s="206"/>
      <c r="J19" s="206"/>
      <c r="K19" s="207"/>
      <c r="L19" s="146"/>
      <c r="M19" s="148"/>
    </row>
    <row r="20" spans="1:13" ht="17.100000000000001" customHeight="1" x14ac:dyDescent="0.25">
      <c r="A20" s="1"/>
      <c r="B20" s="254" t="s">
        <v>506</v>
      </c>
      <c r="C20" s="176"/>
      <c r="D20" s="150" t="s">
        <v>507</v>
      </c>
      <c r="E20" s="176"/>
      <c r="F20" s="143" t="s">
        <v>804</v>
      </c>
      <c r="G20" s="144"/>
      <c r="H20" s="144"/>
      <c r="I20" s="144"/>
      <c r="J20" s="144"/>
      <c r="K20" s="145"/>
      <c r="L20" s="143"/>
      <c r="M20" s="145"/>
    </row>
    <row r="21" spans="1:13" ht="17.100000000000001" customHeight="1" x14ac:dyDescent="0.25">
      <c r="A21" s="1"/>
      <c r="B21" s="234"/>
      <c r="C21" s="235"/>
      <c r="D21" s="234"/>
      <c r="E21" s="235"/>
      <c r="F21" s="231"/>
      <c r="G21" s="237"/>
      <c r="H21" s="237"/>
      <c r="I21" s="237"/>
      <c r="J21" s="237"/>
      <c r="K21" s="230"/>
      <c r="L21" s="231"/>
      <c r="M21" s="230"/>
    </row>
    <row r="22" spans="1:13" ht="17.100000000000001" customHeight="1" x14ac:dyDescent="0.25">
      <c r="A22" s="1"/>
      <c r="B22" s="234"/>
      <c r="C22" s="235"/>
      <c r="D22" s="234"/>
      <c r="E22" s="235"/>
      <c r="F22" s="231"/>
      <c r="G22" s="237"/>
      <c r="H22" s="237"/>
      <c r="I22" s="237"/>
      <c r="J22" s="237"/>
      <c r="K22" s="230"/>
      <c r="L22" s="231"/>
      <c r="M22" s="230"/>
    </row>
    <row r="23" spans="1:13" ht="9.75" customHeight="1" x14ac:dyDescent="0.25">
      <c r="A23" s="1"/>
      <c r="B23" s="177"/>
      <c r="C23" s="179"/>
      <c r="D23" s="177"/>
      <c r="E23" s="179"/>
      <c r="F23" s="146"/>
      <c r="G23" s="147"/>
      <c r="H23" s="147"/>
      <c r="I23" s="147"/>
      <c r="J23" s="147"/>
      <c r="K23" s="148"/>
      <c r="L23" s="146"/>
      <c r="M23" s="148"/>
    </row>
    <row r="24" spans="1:13" ht="17.100000000000001" customHeight="1" x14ac:dyDescent="0.25">
      <c r="A24" s="1"/>
      <c r="B24" s="254" t="s">
        <v>508</v>
      </c>
      <c r="C24" s="176"/>
      <c r="D24" s="150" t="s">
        <v>509</v>
      </c>
      <c r="E24" s="176"/>
      <c r="F24" s="202" t="s">
        <v>716</v>
      </c>
      <c r="G24" s="203"/>
      <c r="H24" s="203"/>
      <c r="I24" s="203"/>
      <c r="J24" s="203"/>
      <c r="K24" s="204"/>
      <c r="L24" s="143"/>
      <c r="M24" s="145"/>
    </row>
    <row r="25" spans="1:13" ht="17.100000000000001" customHeight="1" x14ac:dyDescent="0.25">
      <c r="A25" s="1"/>
      <c r="B25" s="234"/>
      <c r="C25" s="235"/>
      <c r="D25" s="234"/>
      <c r="E25" s="235"/>
      <c r="F25" s="265"/>
      <c r="G25" s="266"/>
      <c r="H25" s="266"/>
      <c r="I25" s="266"/>
      <c r="J25" s="266"/>
      <c r="K25" s="267"/>
      <c r="L25" s="231"/>
      <c r="M25" s="230"/>
    </row>
    <row r="26" spans="1:13" x14ac:dyDescent="0.25">
      <c r="A26" s="1"/>
      <c r="B26" s="234"/>
      <c r="C26" s="235"/>
      <c r="D26" s="234"/>
      <c r="E26" s="235"/>
      <c r="F26" s="265"/>
      <c r="G26" s="266"/>
      <c r="H26" s="266"/>
      <c r="I26" s="266"/>
      <c r="J26" s="266"/>
      <c r="K26" s="267"/>
      <c r="L26" s="231"/>
      <c r="M26" s="230"/>
    </row>
    <row r="27" spans="1:13" ht="33" customHeight="1" x14ac:dyDescent="0.25">
      <c r="A27" s="1"/>
      <c r="B27" s="177"/>
      <c r="C27" s="179"/>
      <c r="D27" s="177"/>
      <c r="E27" s="179"/>
      <c r="F27" s="205"/>
      <c r="G27" s="206"/>
      <c r="H27" s="206"/>
      <c r="I27" s="206"/>
      <c r="J27" s="206"/>
      <c r="K27" s="207"/>
      <c r="L27" s="146"/>
      <c r="M27" s="148"/>
    </row>
    <row r="28" spans="1:13" x14ac:dyDescent="0.25">
      <c r="A28" s="1"/>
      <c r="B28" s="269" t="s">
        <v>510</v>
      </c>
      <c r="C28" s="175"/>
      <c r="D28" s="150" t="s">
        <v>511</v>
      </c>
      <c r="E28" s="176"/>
      <c r="F28" s="143" t="s">
        <v>805</v>
      </c>
      <c r="G28" s="144"/>
      <c r="H28" s="144"/>
      <c r="I28" s="144"/>
      <c r="J28" s="144"/>
      <c r="K28" s="145"/>
      <c r="L28" s="143"/>
      <c r="M28" s="145"/>
    </row>
    <row r="29" spans="1:13" x14ac:dyDescent="0.25">
      <c r="A29" s="1"/>
      <c r="B29" s="234"/>
      <c r="C29" s="159"/>
      <c r="D29" s="234"/>
      <c r="E29" s="235"/>
      <c r="F29" s="231"/>
      <c r="G29" s="237"/>
      <c r="H29" s="237"/>
      <c r="I29" s="237"/>
      <c r="J29" s="237"/>
      <c r="K29" s="230"/>
      <c r="L29" s="231"/>
      <c r="M29" s="230"/>
    </row>
    <row r="30" spans="1:13" ht="28.5" customHeight="1" x14ac:dyDescent="0.25">
      <c r="A30" s="1"/>
      <c r="B30" s="234"/>
      <c r="C30" s="159"/>
      <c r="D30" s="234"/>
      <c r="E30" s="235"/>
      <c r="F30" s="231"/>
      <c r="G30" s="237"/>
      <c r="H30" s="237"/>
      <c r="I30" s="237"/>
      <c r="J30" s="237"/>
      <c r="K30" s="230"/>
      <c r="L30" s="231"/>
      <c r="M30" s="230"/>
    </row>
    <row r="31" spans="1:13" ht="41.25" customHeight="1" x14ac:dyDescent="0.25">
      <c r="A31" s="1"/>
      <c r="B31" s="234"/>
      <c r="C31" s="159"/>
      <c r="D31" s="177"/>
      <c r="E31" s="179"/>
      <c r="F31" s="146"/>
      <c r="G31" s="147"/>
      <c r="H31" s="147"/>
      <c r="I31" s="147"/>
      <c r="J31" s="147"/>
      <c r="K31" s="148"/>
      <c r="L31" s="146"/>
      <c r="M31" s="148"/>
    </row>
    <row r="32" spans="1:13" ht="15" customHeight="1" x14ac:dyDescent="0.25">
      <c r="A32" s="1"/>
      <c r="B32" s="232" t="s">
        <v>512</v>
      </c>
      <c r="C32" s="219"/>
      <c r="D32" s="219"/>
      <c r="E32" s="219"/>
      <c r="F32" s="219"/>
      <c r="G32" s="219"/>
      <c r="H32" s="219"/>
      <c r="I32" s="219"/>
      <c r="J32" s="219"/>
      <c r="K32" s="219"/>
      <c r="L32" s="219"/>
      <c r="M32" s="212"/>
    </row>
    <row r="33" spans="1:13" ht="15" customHeight="1" x14ac:dyDescent="0.25">
      <c r="A33" s="1"/>
      <c r="B33" s="262" t="s">
        <v>513</v>
      </c>
      <c r="C33" s="235"/>
      <c r="D33" s="268" t="s">
        <v>514</v>
      </c>
      <c r="E33" s="235"/>
      <c r="F33" s="282" t="s">
        <v>717</v>
      </c>
      <c r="G33" s="283"/>
      <c r="H33" s="283"/>
      <c r="I33" s="283"/>
      <c r="J33" s="283"/>
      <c r="K33" s="284"/>
      <c r="L33" s="261"/>
      <c r="M33" s="230"/>
    </row>
    <row r="34" spans="1:13" x14ac:dyDescent="0.25">
      <c r="A34" s="1"/>
      <c r="B34" s="234"/>
      <c r="C34" s="235"/>
      <c r="D34" s="234"/>
      <c r="E34" s="235"/>
      <c r="F34" s="265"/>
      <c r="G34" s="266"/>
      <c r="H34" s="266"/>
      <c r="I34" s="266"/>
      <c r="J34" s="266"/>
      <c r="K34" s="267"/>
      <c r="L34" s="231"/>
      <c r="M34" s="230"/>
    </row>
    <row r="35" spans="1:13" x14ac:dyDescent="0.25">
      <c r="A35" s="1"/>
      <c r="B35" s="234"/>
      <c r="C35" s="235"/>
      <c r="D35" s="234"/>
      <c r="E35" s="235"/>
      <c r="F35" s="265"/>
      <c r="G35" s="266"/>
      <c r="H35" s="266"/>
      <c r="I35" s="266"/>
      <c r="J35" s="266"/>
      <c r="K35" s="267"/>
      <c r="L35" s="231"/>
      <c r="M35" s="230"/>
    </row>
    <row r="36" spans="1:13" ht="18" customHeight="1" x14ac:dyDescent="0.25">
      <c r="A36" s="1"/>
      <c r="B36" s="177"/>
      <c r="C36" s="179"/>
      <c r="D36" s="177"/>
      <c r="E36" s="179"/>
      <c r="F36" s="205"/>
      <c r="G36" s="206"/>
      <c r="H36" s="206"/>
      <c r="I36" s="206"/>
      <c r="J36" s="206"/>
      <c r="K36" s="207"/>
      <c r="L36" s="146"/>
      <c r="M36" s="148"/>
    </row>
    <row r="37" spans="1:13" x14ac:dyDescent="0.25">
      <c r="A37" s="1"/>
      <c r="B37" s="254" t="s">
        <v>515</v>
      </c>
      <c r="C37" s="176"/>
      <c r="D37" s="150" t="s">
        <v>516</v>
      </c>
      <c r="E37" s="176"/>
      <c r="F37" s="143" t="s">
        <v>806</v>
      </c>
      <c r="G37" s="144"/>
      <c r="H37" s="144"/>
      <c r="I37" s="144"/>
      <c r="J37" s="144"/>
      <c r="K37" s="145"/>
      <c r="L37" s="143"/>
      <c r="M37" s="145"/>
    </row>
    <row r="38" spans="1:13" x14ac:dyDescent="0.25">
      <c r="A38" s="1"/>
      <c r="B38" s="234"/>
      <c r="C38" s="235"/>
      <c r="D38" s="234"/>
      <c r="E38" s="235"/>
      <c r="F38" s="231"/>
      <c r="G38" s="237"/>
      <c r="H38" s="237"/>
      <c r="I38" s="237"/>
      <c r="J38" s="237"/>
      <c r="K38" s="230"/>
      <c r="L38" s="231"/>
      <c r="M38" s="230"/>
    </row>
    <row r="39" spans="1:13" x14ac:dyDescent="0.25">
      <c r="A39" s="1"/>
      <c r="B39" s="234"/>
      <c r="C39" s="235"/>
      <c r="D39" s="234"/>
      <c r="E39" s="235"/>
      <c r="F39" s="231"/>
      <c r="G39" s="237"/>
      <c r="H39" s="237"/>
      <c r="I39" s="237"/>
      <c r="J39" s="237"/>
      <c r="K39" s="230"/>
      <c r="L39" s="231"/>
      <c r="M39" s="230"/>
    </row>
    <row r="40" spans="1:13" ht="229.5" customHeight="1" x14ac:dyDescent="0.25">
      <c r="A40" s="1"/>
      <c r="B40" s="177"/>
      <c r="C40" s="179"/>
      <c r="D40" s="177"/>
      <c r="E40" s="179"/>
      <c r="F40" s="146"/>
      <c r="G40" s="147"/>
      <c r="H40" s="147"/>
      <c r="I40" s="147"/>
      <c r="J40" s="147"/>
      <c r="K40" s="148"/>
      <c r="L40" s="146"/>
      <c r="M40" s="148"/>
    </row>
    <row r="41" spans="1:13" x14ac:dyDescent="0.25">
      <c r="A41" s="1"/>
      <c r="B41" s="232" t="s">
        <v>517</v>
      </c>
      <c r="C41" s="219"/>
      <c r="D41" s="219"/>
      <c r="E41" s="219"/>
      <c r="F41" s="219"/>
      <c r="G41" s="219"/>
      <c r="H41" s="219"/>
      <c r="I41" s="219"/>
      <c r="J41" s="219"/>
      <c r="K41" s="219"/>
      <c r="L41" s="219"/>
      <c r="M41" s="212"/>
    </row>
    <row r="42" spans="1:13" x14ac:dyDescent="0.25">
      <c r="A42" s="1"/>
      <c r="B42" s="262" t="s">
        <v>518</v>
      </c>
      <c r="C42" s="235"/>
      <c r="D42" s="268" t="s">
        <v>519</v>
      </c>
      <c r="E42" s="235"/>
      <c r="F42" s="261" t="s">
        <v>718</v>
      </c>
      <c r="G42" s="237"/>
      <c r="H42" s="237"/>
      <c r="I42" s="237"/>
      <c r="J42" s="237"/>
      <c r="K42" s="230"/>
      <c r="L42" s="261"/>
      <c r="M42" s="230"/>
    </row>
    <row r="43" spans="1:13" x14ac:dyDescent="0.25">
      <c r="A43" s="1"/>
      <c r="B43" s="234"/>
      <c r="C43" s="235"/>
      <c r="D43" s="234"/>
      <c r="E43" s="235"/>
      <c r="F43" s="231"/>
      <c r="G43" s="237"/>
      <c r="H43" s="237"/>
      <c r="I43" s="237"/>
      <c r="J43" s="237"/>
      <c r="K43" s="230"/>
      <c r="L43" s="231"/>
      <c r="M43" s="230"/>
    </row>
    <row r="44" spans="1:13" ht="30" customHeight="1" x14ac:dyDescent="0.25">
      <c r="A44" s="1"/>
      <c r="B44" s="234"/>
      <c r="C44" s="235"/>
      <c r="D44" s="234"/>
      <c r="E44" s="235"/>
      <c r="F44" s="231"/>
      <c r="G44" s="237"/>
      <c r="H44" s="237"/>
      <c r="I44" s="237"/>
      <c r="J44" s="237"/>
      <c r="K44" s="230"/>
      <c r="L44" s="231"/>
      <c r="M44" s="230"/>
    </row>
    <row r="45" spans="1:13" ht="42.75" customHeight="1" x14ac:dyDescent="0.25">
      <c r="A45" s="1"/>
      <c r="B45" s="177"/>
      <c r="C45" s="179"/>
      <c r="D45" s="177"/>
      <c r="E45" s="179"/>
      <c r="F45" s="146"/>
      <c r="G45" s="147"/>
      <c r="H45" s="147"/>
      <c r="I45" s="147"/>
      <c r="J45" s="147"/>
      <c r="K45" s="148"/>
      <c r="L45" s="146"/>
      <c r="M45" s="148"/>
    </row>
    <row r="46" spans="1:13" ht="15" customHeight="1" x14ac:dyDescent="0.25">
      <c r="A46" s="1"/>
      <c r="B46" s="254" t="s">
        <v>520</v>
      </c>
      <c r="C46" s="176"/>
      <c r="D46" s="150" t="s">
        <v>521</v>
      </c>
      <c r="E46" s="176"/>
      <c r="F46" s="261" t="s">
        <v>719</v>
      </c>
      <c r="G46" s="237"/>
      <c r="H46" s="237"/>
      <c r="I46" s="237"/>
      <c r="J46" s="237"/>
      <c r="K46" s="230"/>
      <c r="L46" s="143"/>
      <c r="M46" s="145"/>
    </row>
    <row r="47" spans="1:13" x14ac:dyDescent="0.25">
      <c r="A47" s="1"/>
      <c r="B47" s="234"/>
      <c r="C47" s="235"/>
      <c r="D47" s="234"/>
      <c r="E47" s="235"/>
      <c r="F47" s="231"/>
      <c r="G47" s="237"/>
      <c r="H47" s="237"/>
      <c r="I47" s="237"/>
      <c r="J47" s="237"/>
      <c r="K47" s="230"/>
      <c r="L47" s="231"/>
      <c r="M47" s="230"/>
    </row>
    <row r="48" spans="1:13" x14ac:dyDescent="0.25">
      <c r="A48" s="1"/>
      <c r="B48" s="234"/>
      <c r="C48" s="235"/>
      <c r="D48" s="234"/>
      <c r="E48" s="235"/>
      <c r="F48" s="231"/>
      <c r="G48" s="237"/>
      <c r="H48" s="237"/>
      <c r="I48" s="237"/>
      <c r="J48" s="237"/>
      <c r="K48" s="230"/>
      <c r="L48" s="231"/>
      <c r="M48" s="230"/>
    </row>
    <row r="49" spans="1:13" ht="87" customHeight="1" x14ac:dyDescent="0.25">
      <c r="A49" s="1"/>
      <c r="B49" s="177"/>
      <c r="C49" s="179"/>
      <c r="D49" s="177"/>
      <c r="E49" s="179"/>
      <c r="F49" s="146"/>
      <c r="G49" s="147"/>
      <c r="H49" s="147"/>
      <c r="I49" s="147"/>
      <c r="J49" s="147"/>
      <c r="K49" s="148"/>
      <c r="L49" s="146"/>
      <c r="M49" s="148"/>
    </row>
    <row r="50" spans="1:13" x14ac:dyDescent="0.25">
      <c r="A50" s="1"/>
      <c r="B50" s="254" t="s">
        <v>522</v>
      </c>
      <c r="C50" s="176"/>
      <c r="D50" s="150" t="s">
        <v>523</v>
      </c>
      <c r="E50" s="176"/>
      <c r="F50" s="143" t="s">
        <v>720</v>
      </c>
      <c r="G50" s="144"/>
      <c r="H50" s="144"/>
      <c r="I50" s="144"/>
      <c r="J50" s="144"/>
      <c r="K50" s="145"/>
      <c r="L50" s="143"/>
      <c r="M50" s="145"/>
    </row>
    <row r="51" spans="1:13" x14ac:dyDescent="0.25">
      <c r="A51" s="1"/>
      <c r="B51" s="234"/>
      <c r="C51" s="235"/>
      <c r="D51" s="234"/>
      <c r="E51" s="235"/>
      <c r="F51" s="231"/>
      <c r="G51" s="237"/>
      <c r="H51" s="237"/>
      <c r="I51" s="237"/>
      <c r="J51" s="237"/>
      <c r="K51" s="230"/>
      <c r="L51" s="231"/>
      <c r="M51" s="230"/>
    </row>
    <row r="52" spans="1:13" x14ac:dyDescent="0.25">
      <c r="A52" s="1"/>
      <c r="B52" s="234"/>
      <c r="C52" s="235"/>
      <c r="D52" s="234"/>
      <c r="E52" s="235"/>
      <c r="F52" s="231"/>
      <c r="G52" s="237"/>
      <c r="H52" s="237"/>
      <c r="I52" s="237"/>
      <c r="J52" s="237"/>
      <c r="K52" s="230"/>
      <c r="L52" s="231"/>
      <c r="M52" s="230"/>
    </row>
    <row r="53" spans="1:13" ht="52.5" customHeight="1" x14ac:dyDescent="0.25">
      <c r="A53" s="1"/>
      <c r="B53" s="177"/>
      <c r="C53" s="179"/>
      <c r="D53" s="177"/>
      <c r="E53" s="179"/>
      <c r="F53" s="146"/>
      <c r="G53" s="147"/>
      <c r="H53" s="147"/>
      <c r="I53" s="147"/>
      <c r="J53" s="147"/>
      <c r="K53" s="148"/>
      <c r="L53" s="146"/>
      <c r="M53" s="148"/>
    </row>
    <row r="54" spans="1:13" x14ac:dyDescent="0.25">
      <c r="A54" s="1"/>
      <c r="B54" s="232" t="s">
        <v>524</v>
      </c>
      <c r="C54" s="219"/>
      <c r="D54" s="219"/>
      <c r="E54" s="219"/>
      <c r="F54" s="219"/>
      <c r="G54" s="219"/>
      <c r="H54" s="219"/>
      <c r="I54" s="219"/>
      <c r="J54" s="219"/>
      <c r="K54" s="219"/>
      <c r="L54" s="219"/>
      <c r="M54" s="212"/>
    </row>
    <row r="55" spans="1:13" x14ac:dyDescent="0.25">
      <c r="A55" s="1"/>
      <c r="B55" s="262" t="s">
        <v>525</v>
      </c>
      <c r="C55" s="235"/>
      <c r="D55" s="268" t="s">
        <v>526</v>
      </c>
      <c r="E55" s="235"/>
      <c r="F55" s="261" t="s">
        <v>807</v>
      </c>
      <c r="G55" s="237"/>
      <c r="H55" s="237"/>
      <c r="I55" s="237"/>
      <c r="J55" s="237"/>
      <c r="K55" s="230"/>
      <c r="L55" s="261"/>
      <c r="M55" s="230"/>
    </row>
    <row r="56" spans="1:13" x14ac:dyDescent="0.25">
      <c r="A56" s="1"/>
      <c r="B56" s="234"/>
      <c r="C56" s="235"/>
      <c r="D56" s="234"/>
      <c r="E56" s="235"/>
      <c r="F56" s="231"/>
      <c r="G56" s="237"/>
      <c r="H56" s="237"/>
      <c r="I56" s="237"/>
      <c r="J56" s="237"/>
      <c r="K56" s="230"/>
      <c r="L56" s="231"/>
      <c r="M56" s="230"/>
    </row>
    <row r="57" spans="1:13" x14ac:dyDescent="0.25">
      <c r="A57" s="1"/>
      <c r="B57" s="234"/>
      <c r="C57" s="235"/>
      <c r="D57" s="234"/>
      <c r="E57" s="235"/>
      <c r="F57" s="231"/>
      <c r="G57" s="237"/>
      <c r="H57" s="237"/>
      <c r="I57" s="237"/>
      <c r="J57" s="237"/>
      <c r="K57" s="230"/>
      <c r="L57" s="231"/>
      <c r="M57" s="230"/>
    </row>
    <row r="58" spans="1:13" ht="27.75" customHeight="1" x14ac:dyDescent="0.25">
      <c r="A58" s="1"/>
      <c r="B58" s="177"/>
      <c r="C58" s="179"/>
      <c r="D58" s="177"/>
      <c r="E58" s="179"/>
      <c r="F58" s="146"/>
      <c r="G58" s="147"/>
      <c r="H58" s="147"/>
      <c r="I58" s="147"/>
      <c r="J58" s="147"/>
      <c r="K58" s="148"/>
      <c r="L58" s="146"/>
      <c r="M58" s="148"/>
    </row>
    <row r="59" spans="1:13" x14ac:dyDescent="0.25">
      <c r="A59" s="1"/>
      <c r="B59" s="254" t="s">
        <v>527</v>
      </c>
      <c r="C59" s="176"/>
      <c r="D59" s="150" t="s">
        <v>528</v>
      </c>
      <c r="E59" s="176"/>
      <c r="F59" s="143" t="s">
        <v>721</v>
      </c>
      <c r="G59" s="144"/>
      <c r="H59" s="144"/>
      <c r="I59" s="144"/>
      <c r="J59" s="144"/>
      <c r="K59" s="145"/>
      <c r="L59" s="143"/>
      <c r="M59" s="145"/>
    </row>
    <row r="60" spans="1:13" x14ac:dyDescent="0.25">
      <c r="A60" s="1"/>
      <c r="B60" s="234"/>
      <c r="C60" s="235"/>
      <c r="D60" s="234"/>
      <c r="E60" s="235"/>
      <c r="F60" s="231"/>
      <c r="G60" s="237"/>
      <c r="H60" s="237"/>
      <c r="I60" s="237"/>
      <c r="J60" s="237"/>
      <c r="K60" s="230"/>
      <c r="L60" s="231"/>
      <c r="M60" s="230"/>
    </row>
    <row r="61" spans="1:13" x14ac:dyDescent="0.25">
      <c r="A61" s="1"/>
      <c r="B61" s="234"/>
      <c r="C61" s="235"/>
      <c r="D61" s="234"/>
      <c r="E61" s="235"/>
      <c r="F61" s="231"/>
      <c r="G61" s="237"/>
      <c r="H61" s="237"/>
      <c r="I61" s="237"/>
      <c r="J61" s="237"/>
      <c r="K61" s="230"/>
      <c r="L61" s="231"/>
      <c r="M61" s="230"/>
    </row>
    <row r="62" spans="1:13" s="67" customFormat="1" ht="93" customHeight="1" x14ac:dyDescent="0.25">
      <c r="A62" s="98"/>
      <c r="B62" s="177"/>
      <c r="C62" s="179"/>
      <c r="D62" s="177"/>
      <c r="E62" s="179"/>
      <c r="F62" s="146"/>
      <c r="G62" s="147"/>
      <c r="H62" s="147"/>
      <c r="I62" s="147"/>
      <c r="J62" s="147"/>
      <c r="K62" s="148"/>
      <c r="L62" s="146"/>
      <c r="M62" s="148"/>
    </row>
    <row r="63" spans="1:13" x14ac:dyDescent="0.25">
      <c r="A63" s="1"/>
      <c r="B63" s="9"/>
      <c r="C63" s="9"/>
      <c r="D63" s="6"/>
      <c r="E63" s="6"/>
      <c r="F63" s="6"/>
      <c r="G63" s="6"/>
      <c r="H63" s="6"/>
      <c r="I63" s="6"/>
      <c r="J63" s="6"/>
      <c r="K63" s="6"/>
      <c r="L63" s="6"/>
      <c r="M63" s="6"/>
    </row>
    <row r="64" spans="1:13" x14ac:dyDescent="0.25">
      <c r="A64" s="1"/>
      <c r="B64" s="250" t="s">
        <v>529</v>
      </c>
      <c r="C64" s="159"/>
      <c r="D64" s="159"/>
      <c r="E64" s="159"/>
      <c r="F64" s="159"/>
      <c r="G64" s="159"/>
      <c r="H64" s="159"/>
      <c r="I64" s="159"/>
      <c r="J64" s="159"/>
      <c r="K64" s="159"/>
      <c r="L64" s="159"/>
      <c r="M64" s="159"/>
    </row>
    <row r="65" spans="1:13" x14ac:dyDescent="0.25">
      <c r="A65" s="1"/>
      <c r="B65" s="159"/>
      <c r="C65" s="159"/>
      <c r="D65" s="159"/>
      <c r="E65" s="159"/>
      <c r="F65" s="159"/>
      <c r="G65" s="159"/>
      <c r="H65" s="159"/>
      <c r="I65" s="159"/>
      <c r="J65" s="159"/>
      <c r="K65" s="159"/>
      <c r="L65" s="159"/>
      <c r="M65" s="159"/>
    </row>
    <row r="66" spans="1:13" x14ac:dyDescent="0.25">
      <c r="A66" s="1"/>
      <c r="B66" s="285" t="s">
        <v>530</v>
      </c>
      <c r="C66" s="159"/>
      <c r="D66" s="159"/>
      <c r="E66" s="159"/>
      <c r="F66" s="159"/>
      <c r="G66" s="159"/>
      <c r="H66" s="159"/>
      <c r="I66" s="159"/>
      <c r="J66" s="159"/>
      <c r="K66" s="159"/>
      <c r="L66" s="159"/>
      <c r="M66" s="159"/>
    </row>
    <row r="67" spans="1:13" x14ac:dyDescent="0.25">
      <c r="A67" s="1"/>
      <c r="B67" s="8"/>
      <c r="C67" s="9"/>
      <c r="D67" s="243" t="s">
        <v>531</v>
      </c>
      <c r="E67" s="244"/>
      <c r="F67" s="243" t="s">
        <v>532</v>
      </c>
      <c r="G67" s="244"/>
      <c r="H67" s="281" t="s">
        <v>150</v>
      </c>
      <c r="I67" s="176"/>
      <c r="J67" s="243" t="s">
        <v>533</v>
      </c>
      <c r="K67" s="244"/>
      <c r="L67" s="243" t="s">
        <v>66</v>
      </c>
      <c r="M67" s="244"/>
    </row>
    <row r="68" spans="1:13" ht="15.6" customHeight="1" x14ac:dyDescent="0.25">
      <c r="A68" s="1"/>
      <c r="B68" s="8"/>
      <c r="C68" s="9"/>
      <c r="D68" s="245"/>
      <c r="E68" s="246"/>
      <c r="F68" s="245"/>
      <c r="G68" s="246"/>
      <c r="H68" s="159"/>
      <c r="I68" s="235"/>
      <c r="J68" s="245"/>
      <c r="K68" s="246"/>
      <c r="L68" s="245"/>
      <c r="M68" s="246"/>
    </row>
    <row r="69" spans="1:13" x14ac:dyDescent="0.25">
      <c r="A69" s="1"/>
      <c r="B69" s="8"/>
      <c r="C69" s="9"/>
      <c r="D69" s="247"/>
      <c r="E69" s="248"/>
      <c r="F69" s="247"/>
      <c r="G69" s="248"/>
      <c r="H69" s="178"/>
      <c r="I69" s="179"/>
      <c r="J69" s="247"/>
      <c r="K69" s="248"/>
      <c r="L69" s="247"/>
      <c r="M69" s="248"/>
    </row>
    <row r="70" spans="1:13" ht="15.6" customHeight="1" x14ac:dyDescent="0.25">
      <c r="A70" s="1"/>
      <c r="B70" s="236" t="s">
        <v>534</v>
      </c>
      <c r="C70" s="176"/>
      <c r="D70" s="229" t="s">
        <v>143</v>
      </c>
      <c r="E70" s="230"/>
      <c r="F70" s="229" t="s">
        <v>143</v>
      </c>
      <c r="G70" s="230"/>
      <c r="H70" s="229" t="s">
        <v>143</v>
      </c>
      <c r="I70" s="230"/>
      <c r="J70" s="249" t="s">
        <v>143</v>
      </c>
      <c r="K70" s="230"/>
      <c r="L70" s="251" t="s">
        <v>143</v>
      </c>
      <c r="M70" s="252"/>
    </row>
    <row r="71" spans="1:13" x14ac:dyDescent="0.25">
      <c r="A71" s="1"/>
      <c r="B71" s="234"/>
      <c r="C71" s="235"/>
      <c r="D71" s="231"/>
      <c r="E71" s="230"/>
      <c r="F71" s="231"/>
      <c r="G71" s="230"/>
      <c r="H71" s="231"/>
      <c r="I71" s="230"/>
      <c r="J71" s="231"/>
      <c r="K71" s="230"/>
      <c r="L71" s="231"/>
      <c r="M71" s="230"/>
    </row>
    <row r="72" spans="1:13" ht="15.6" customHeight="1" x14ac:dyDescent="0.25">
      <c r="A72" s="1"/>
      <c r="B72" s="177"/>
      <c r="C72" s="179"/>
      <c r="D72" s="146"/>
      <c r="E72" s="148"/>
      <c r="F72" s="146"/>
      <c r="G72" s="148"/>
      <c r="H72" s="146"/>
      <c r="I72" s="148"/>
      <c r="J72" s="146"/>
      <c r="K72" s="148"/>
      <c r="L72" s="146"/>
      <c r="M72" s="148"/>
    </row>
    <row r="73" spans="1:13" ht="15.6" customHeight="1" x14ac:dyDescent="0.25">
      <c r="A73" s="1"/>
      <c r="B73" s="236" t="s">
        <v>535</v>
      </c>
      <c r="C73" s="176"/>
      <c r="D73" s="143" t="s">
        <v>794</v>
      </c>
      <c r="E73" s="238"/>
      <c r="F73" s="143" t="s">
        <v>808</v>
      </c>
      <c r="G73" s="238"/>
      <c r="H73" s="143" t="s">
        <v>795</v>
      </c>
      <c r="I73" s="238"/>
      <c r="J73" s="143" t="s">
        <v>796</v>
      </c>
      <c r="K73" s="238"/>
      <c r="L73" s="143" t="s">
        <v>809</v>
      </c>
      <c r="M73" s="238"/>
    </row>
    <row r="74" spans="1:13" ht="15.6" customHeight="1" x14ac:dyDescent="0.25">
      <c r="A74" s="1"/>
      <c r="B74" s="234"/>
      <c r="C74" s="235"/>
      <c r="D74" s="239"/>
      <c r="E74" s="240"/>
      <c r="F74" s="239"/>
      <c r="G74" s="240"/>
      <c r="H74" s="239"/>
      <c r="I74" s="240"/>
      <c r="J74" s="239"/>
      <c r="K74" s="240"/>
      <c r="L74" s="239"/>
      <c r="M74" s="240"/>
    </row>
    <row r="75" spans="1:13" ht="15.6" customHeight="1" x14ac:dyDescent="0.25">
      <c r="A75" s="1"/>
      <c r="B75" s="234"/>
      <c r="C75" s="235"/>
      <c r="D75" s="239"/>
      <c r="E75" s="240"/>
      <c r="F75" s="239"/>
      <c r="G75" s="240"/>
      <c r="H75" s="239"/>
      <c r="I75" s="240"/>
      <c r="J75" s="239"/>
      <c r="K75" s="240"/>
      <c r="L75" s="239"/>
      <c r="M75" s="240"/>
    </row>
    <row r="76" spans="1:13" ht="15.6" customHeight="1" x14ac:dyDescent="0.25">
      <c r="A76" s="1"/>
      <c r="B76" s="234"/>
      <c r="C76" s="235"/>
      <c r="D76" s="239"/>
      <c r="E76" s="240"/>
      <c r="F76" s="239"/>
      <c r="G76" s="240"/>
      <c r="H76" s="239"/>
      <c r="I76" s="240"/>
      <c r="J76" s="239"/>
      <c r="K76" s="240"/>
      <c r="L76" s="239"/>
      <c r="M76" s="240"/>
    </row>
    <row r="77" spans="1:13" ht="15.95" customHeight="1" x14ac:dyDescent="0.25">
      <c r="A77" s="1"/>
      <c r="B77" s="234"/>
      <c r="C77" s="235"/>
      <c r="D77" s="239"/>
      <c r="E77" s="240"/>
      <c r="F77" s="239"/>
      <c r="G77" s="240"/>
      <c r="H77" s="239"/>
      <c r="I77" s="240"/>
      <c r="J77" s="239"/>
      <c r="K77" s="240"/>
      <c r="L77" s="239"/>
      <c r="M77" s="240"/>
    </row>
    <row r="78" spans="1:13" ht="15.95" customHeight="1" x14ac:dyDescent="0.25">
      <c r="A78" s="1"/>
      <c r="B78" s="234"/>
      <c r="C78" s="235"/>
      <c r="D78" s="239"/>
      <c r="E78" s="240"/>
      <c r="F78" s="239"/>
      <c r="G78" s="240"/>
      <c r="H78" s="239"/>
      <c r="I78" s="240"/>
      <c r="J78" s="239"/>
      <c r="K78" s="240"/>
      <c r="L78" s="239"/>
      <c r="M78" s="240"/>
    </row>
    <row r="79" spans="1:13" ht="15.95" customHeight="1" x14ac:dyDescent="0.25">
      <c r="A79" s="1"/>
      <c r="B79" s="234"/>
      <c r="C79" s="235"/>
      <c r="D79" s="239"/>
      <c r="E79" s="240"/>
      <c r="F79" s="239"/>
      <c r="G79" s="240"/>
      <c r="H79" s="239"/>
      <c r="I79" s="240"/>
      <c r="J79" s="239"/>
      <c r="K79" s="240"/>
      <c r="L79" s="239"/>
      <c r="M79" s="240"/>
    </row>
    <row r="80" spans="1:13" ht="13.5" customHeight="1" x14ac:dyDescent="0.25">
      <c r="A80" s="1"/>
      <c r="B80" s="234"/>
      <c r="C80" s="235"/>
      <c r="D80" s="239"/>
      <c r="E80" s="240"/>
      <c r="F80" s="239"/>
      <c r="G80" s="240"/>
      <c r="H80" s="239"/>
      <c r="I80" s="240"/>
      <c r="J80" s="239"/>
      <c r="K80" s="240"/>
      <c r="L80" s="239"/>
      <c r="M80" s="240"/>
    </row>
    <row r="81" spans="1:13" ht="15.75" hidden="1" customHeight="1" x14ac:dyDescent="0.25">
      <c r="A81" s="1"/>
      <c r="B81" s="234"/>
      <c r="C81" s="235"/>
      <c r="D81" s="239"/>
      <c r="E81" s="240"/>
      <c r="F81" s="239"/>
      <c r="G81" s="240"/>
      <c r="H81" s="239"/>
      <c r="I81" s="240"/>
      <c r="J81" s="239"/>
      <c r="K81" s="240"/>
      <c r="L81" s="239"/>
      <c r="M81" s="240"/>
    </row>
    <row r="82" spans="1:13" ht="28.5" hidden="1" customHeight="1" x14ac:dyDescent="0.25">
      <c r="A82" s="1"/>
      <c r="B82" s="234"/>
      <c r="C82" s="235"/>
      <c r="D82" s="239"/>
      <c r="E82" s="240"/>
      <c r="F82" s="239"/>
      <c r="G82" s="240"/>
      <c r="H82" s="239"/>
      <c r="I82" s="240"/>
      <c r="J82" s="239"/>
      <c r="K82" s="240"/>
      <c r="L82" s="239"/>
      <c r="M82" s="240"/>
    </row>
    <row r="83" spans="1:13" ht="15.75" hidden="1" customHeight="1" x14ac:dyDescent="0.25">
      <c r="A83" s="1"/>
      <c r="B83" s="234"/>
      <c r="C83" s="235"/>
      <c r="D83" s="239"/>
      <c r="E83" s="240"/>
      <c r="F83" s="239"/>
      <c r="G83" s="240"/>
      <c r="H83" s="239"/>
      <c r="I83" s="240"/>
      <c r="J83" s="239"/>
      <c r="K83" s="240"/>
      <c r="L83" s="239"/>
      <c r="M83" s="240"/>
    </row>
    <row r="84" spans="1:13" ht="15.95" customHeight="1" x14ac:dyDescent="0.25">
      <c r="A84" s="1"/>
      <c r="B84" s="234"/>
      <c r="C84" s="235"/>
      <c r="D84" s="239"/>
      <c r="E84" s="240"/>
      <c r="F84" s="239"/>
      <c r="G84" s="240"/>
      <c r="H84" s="239"/>
      <c r="I84" s="240"/>
      <c r="J84" s="239"/>
      <c r="K84" s="240"/>
      <c r="L84" s="239"/>
      <c r="M84" s="240"/>
    </row>
    <row r="85" spans="1:13" ht="12.75" customHeight="1" x14ac:dyDescent="0.25">
      <c r="A85" s="1"/>
      <c r="B85" s="234"/>
      <c r="C85" s="235"/>
      <c r="D85" s="239"/>
      <c r="E85" s="240"/>
      <c r="F85" s="239"/>
      <c r="G85" s="240"/>
      <c r="H85" s="239"/>
      <c r="I85" s="240"/>
      <c r="J85" s="239"/>
      <c r="K85" s="240"/>
      <c r="L85" s="239"/>
      <c r="M85" s="240"/>
    </row>
    <row r="86" spans="1:13" ht="15.75" hidden="1" customHeight="1" x14ac:dyDescent="0.25">
      <c r="A86" s="1"/>
      <c r="B86" s="234"/>
      <c r="C86" s="235"/>
      <c r="D86" s="239"/>
      <c r="E86" s="240"/>
      <c r="F86" s="239"/>
      <c r="G86" s="240"/>
      <c r="H86" s="239"/>
      <c r="I86" s="240"/>
      <c r="J86" s="239"/>
      <c r="K86" s="240"/>
      <c r="L86" s="239"/>
      <c r="M86" s="240"/>
    </row>
    <row r="87" spans="1:13" ht="3.75" hidden="1" customHeight="1" x14ac:dyDescent="0.25">
      <c r="A87" s="1"/>
      <c r="B87" s="234"/>
      <c r="C87" s="235"/>
      <c r="D87" s="239"/>
      <c r="E87" s="240"/>
      <c r="F87" s="239"/>
      <c r="G87" s="240"/>
      <c r="H87" s="239"/>
      <c r="I87" s="240"/>
      <c r="J87" s="239"/>
      <c r="K87" s="240"/>
      <c r="L87" s="239"/>
      <c r="M87" s="240"/>
    </row>
    <row r="88" spans="1:13" ht="24.75" customHeight="1" x14ac:dyDescent="0.25">
      <c r="A88" s="1"/>
      <c r="B88" s="234"/>
      <c r="C88" s="235"/>
      <c r="D88" s="239"/>
      <c r="E88" s="240"/>
      <c r="F88" s="239"/>
      <c r="G88" s="240"/>
      <c r="H88" s="239"/>
      <c r="I88" s="240"/>
      <c r="J88" s="239"/>
      <c r="K88" s="240"/>
      <c r="L88" s="239"/>
      <c r="M88" s="240"/>
    </row>
    <row r="89" spans="1:13" ht="52.5" customHeight="1" x14ac:dyDescent="0.25">
      <c r="A89" s="1"/>
      <c r="B89" s="177"/>
      <c r="C89" s="179"/>
      <c r="D89" s="241"/>
      <c r="E89" s="242"/>
      <c r="F89" s="241"/>
      <c r="G89" s="242"/>
      <c r="H89" s="241"/>
      <c r="I89" s="242"/>
      <c r="J89" s="241"/>
      <c r="K89" s="242"/>
      <c r="L89" s="241"/>
      <c r="M89" s="242"/>
    </row>
    <row r="90" spans="1:13" ht="15.95" customHeight="1" x14ac:dyDescent="0.25">
      <c r="A90" s="1"/>
      <c r="B90" s="233" t="s">
        <v>536</v>
      </c>
      <c r="C90" s="159"/>
      <c r="D90" s="159"/>
      <c r="E90" s="159"/>
      <c r="F90" s="159"/>
      <c r="G90" s="159"/>
      <c r="H90" s="159"/>
      <c r="I90" s="159"/>
      <c r="J90" s="159"/>
      <c r="K90" s="159"/>
      <c r="L90" s="159"/>
      <c r="M90" s="159"/>
    </row>
    <row r="91" spans="1:13" ht="15.95" customHeight="1" x14ac:dyDescent="0.25">
      <c r="A91" s="1"/>
      <c r="B91" s="159"/>
      <c r="C91" s="159"/>
      <c r="D91" s="159"/>
      <c r="E91" s="159"/>
      <c r="F91" s="159"/>
      <c r="G91" s="159"/>
      <c r="H91" s="159"/>
      <c r="I91" s="159"/>
      <c r="J91" s="159"/>
      <c r="K91" s="159"/>
      <c r="L91" s="159"/>
      <c r="M91" s="159"/>
    </row>
    <row r="92" spans="1:13" ht="15.95" customHeight="1" x14ac:dyDescent="0.25">
      <c r="A92" s="1"/>
      <c r="B92" s="159"/>
      <c r="C92" s="159"/>
      <c r="D92" s="159"/>
      <c r="E92" s="159"/>
      <c r="F92" s="159"/>
      <c r="G92" s="159"/>
      <c r="H92" s="159"/>
      <c r="I92" s="159"/>
      <c r="J92" s="159"/>
      <c r="K92" s="159"/>
      <c r="L92" s="159"/>
      <c r="M92" s="159"/>
    </row>
    <row r="93" spans="1:13" ht="15.95" customHeight="1" x14ac:dyDescent="0.25">
      <c r="A93" s="1"/>
      <c r="B93" s="159"/>
      <c r="C93" s="159"/>
      <c r="D93" s="159"/>
      <c r="E93" s="159"/>
      <c r="F93" s="159"/>
      <c r="G93" s="159"/>
      <c r="H93" s="159"/>
      <c r="I93" s="159"/>
      <c r="J93" s="159"/>
      <c r="K93" s="159"/>
      <c r="L93" s="159"/>
      <c r="M93" s="159"/>
    </row>
    <row r="94" spans="1:13" ht="15.95" customHeight="1" x14ac:dyDescent="0.25">
      <c r="A94" s="1"/>
      <c r="B94" s="159"/>
      <c r="C94" s="159"/>
      <c r="D94" s="159"/>
      <c r="E94" s="159"/>
      <c r="F94" s="159"/>
      <c r="G94" s="159"/>
      <c r="H94" s="159"/>
      <c r="I94" s="159"/>
      <c r="J94" s="159"/>
      <c r="K94" s="159"/>
      <c r="L94" s="159"/>
      <c r="M94" s="159"/>
    </row>
    <row r="95" spans="1:13" ht="15.95" customHeight="1" x14ac:dyDescent="0.25">
      <c r="A95" s="1"/>
      <c r="B95" s="159"/>
      <c r="C95" s="159"/>
      <c r="D95" s="159"/>
      <c r="E95" s="159"/>
      <c r="F95" s="159"/>
      <c r="G95" s="159"/>
      <c r="H95" s="159"/>
      <c r="I95" s="159"/>
      <c r="J95" s="159"/>
      <c r="K95" s="159"/>
      <c r="L95" s="159"/>
      <c r="M95" s="159"/>
    </row>
    <row r="96" spans="1:13" ht="15" customHeight="1" x14ac:dyDescent="0.25"/>
    <row r="97" ht="15" customHeight="1" x14ac:dyDescent="0.25"/>
    <row r="98" ht="15" customHeight="1" x14ac:dyDescent="0.25"/>
    <row r="99" ht="15" customHeight="1" x14ac:dyDescent="0.25"/>
  </sheetData>
  <sheetProtection sheet="1" formatCells="0" formatColumns="0" formatRows="0" insertColumns="0" insertRows="0" insertHyperlinks="0"/>
  <mergeCells count="82">
    <mergeCell ref="F70:G72"/>
    <mergeCell ref="D67:E69"/>
    <mergeCell ref="D59:E62"/>
    <mergeCell ref="D33:E36"/>
    <mergeCell ref="D24:E27"/>
    <mergeCell ref="B32:M32"/>
    <mergeCell ref="B24:C27"/>
    <mergeCell ref="F46:K49"/>
    <mergeCell ref="B33:C36"/>
    <mergeCell ref="B54:M54"/>
    <mergeCell ref="B55:C58"/>
    <mergeCell ref="D55:E58"/>
    <mergeCell ref="F55:K58"/>
    <mergeCell ref="L55:M58"/>
    <mergeCell ref="F59:K62"/>
    <mergeCell ref="B50:C53"/>
    <mergeCell ref="J67:K69"/>
    <mergeCell ref="B59:C62"/>
    <mergeCell ref="H67:I69"/>
    <mergeCell ref="F33:K36"/>
    <mergeCell ref="D42:E45"/>
    <mergeCell ref="B42:C45"/>
    <mergeCell ref="B66:M66"/>
    <mergeCell ref="F42:K45"/>
    <mergeCell ref="L67:M69"/>
    <mergeCell ref="L50:M53"/>
    <mergeCell ref="L42:M45"/>
    <mergeCell ref="B28:C31"/>
    <mergeCell ref="F37:K40"/>
    <mergeCell ref="B16:C19"/>
    <mergeCell ref="F20:K23"/>
    <mergeCell ref="L24:M27"/>
    <mergeCell ref="D37:E40"/>
    <mergeCell ref="L16:M19"/>
    <mergeCell ref="D28:E31"/>
    <mergeCell ref="L20:M23"/>
    <mergeCell ref="F16:K19"/>
    <mergeCell ref="L28:M31"/>
    <mergeCell ref="F28:K31"/>
    <mergeCell ref="B7:M7"/>
    <mergeCell ref="F24:K27"/>
    <mergeCell ref="B20:C23"/>
    <mergeCell ref="D20:E23"/>
    <mergeCell ref="D8:E11"/>
    <mergeCell ref="F8:K11"/>
    <mergeCell ref="L8:M11"/>
    <mergeCell ref="B12:C15"/>
    <mergeCell ref="L12:M15"/>
    <mergeCell ref="D12:E15"/>
    <mergeCell ref="F12:K15"/>
    <mergeCell ref="L73:M89"/>
    <mergeCell ref="L70:M72"/>
    <mergeCell ref="B1:M2"/>
    <mergeCell ref="B46:C49"/>
    <mergeCell ref="L46:M49"/>
    <mergeCell ref="L37:M40"/>
    <mergeCell ref="D16:E19"/>
    <mergeCell ref="B5:C6"/>
    <mergeCell ref="D5:E6"/>
    <mergeCell ref="F5:K6"/>
    <mergeCell ref="D46:E49"/>
    <mergeCell ref="B3:M3"/>
    <mergeCell ref="L33:M36"/>
    <mergeCell ref="B8:C11"/>
    <mergeCell ref="L5:M6"/>
    <mergeCell ref="B37:C40"/>
    <mergeCell ref="H70:I72"/>
    <mergeCell ref="D70:E72"/>
    <mergeCell ref="B41:M41"/>
    <mergeCell ref="L59:M62"/>
    <mergeCell ref="B90:M95"/>
    <mergeCell ref="D50:E53"/>
    <mergeCell ref="B73:C89"/>
    <mergeCell ref="F50:K53"/>
    <mergeCell ref="D73:E89"/>
    <mergeCell ref="H73:I89"/>
    <mergeCell ref="F67:G69"/>
    <mergeCell ref="J70:K72"/>
    <mergeCell ref="J73:K89"/>
    <mergeCell ref="B70:C72"/>
    <mergeCell ref="F73:G89"/>
    <mergeCell ref="B64:M65"/>
  </mergeCells>
  <dataValidations count="1">
    <dataValidation type="list" allowBlank="1" showInputMessage="1" showErrorMessage="1" prompt="Select Rating" sqref="D70:I72 J70 L70" xr:uid="{00000000-0002-0000-0700-000000000000}">
      <formula1>"Highly Satisfactory (HS), Satisfactory (S), Moderately Satisfactory (MS), Moderately Unsatisfactory (MU), Unsatisfactory (U), Highly Unsatisfactory (HU), Not Rated"</formula1>
    </dataValidation>
  </dataValidations>
  <pageMargins left="0.25" right="0.25" top="0.75" bottom="0.75" header="0.3" footer="0.3"/>
  <pageSetup paperSize="5" orientation="landscape" r:id="rId1"/>
  <rowBreaks count="1" manualBreakCount="1">
    <brk id="32" min="1"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L45"/>
  <sheetViews>
    <sheetView showGridLines="0" zoomScaleNormal="100" zoomScaleSheetLayoutView="95" workbookViewId="0">
      <selection activeCell="B19" sqref="B19:L25"/>
    </sheetView>
  </sheetViews>
  <sheetFormatPr defaultColWidth="8.7109375" defaultRowHeight="12" x14ac:dyDescent="0.2"/>
  <cols>
    <col min="1" max="1" width="1.7109375" style="1" customWidth="1"/>
    <col min="2" max="6" width="8.7109375" style="1" customWidth="1"/>
    <col min="7" max="7" width="7.7109375" style="1" customWidth="1"/>
    <col min="8" max="12" width="8.7109375" style="1" customWidth="1"/>
    <col min="13" max="16384" width="8.7109375" style="1"/>
  </cols>
  <sheetData>
    <row r="2" spans="2:12" ht="26.1" customHeight="1" x14ac:dyDescent="0.2">
      <c r="B2" s="253" t="s">
        <v>537</v>
      </c>
      <c r="C2" s="287"/>
      <c r="D2" s="287"/>
      <c r="E2" s="287"/>
      <c r="F2" s="287"/>
      <c r="G2" s="287"/>
      <c r="H2" s="287"/>
      <c r="I2" s="287"/>
      <c r="J2" s="287"/>
      <c r="K2" s="287"/>
      <c r="L2" s="287"/>
    </row>
    <row r="3" spans="2:12" ht="18.95" customHeight="1" x14ac:dyDescent="0.2">
      <c r="B3" s="289" t="s">
        <v>538</v>
      </c>
      <c r="C3" s="290"/>
      <c r="D3" s="290"/>
      <c r="E3" s="290"/>
      <c r="F3" s="290"/>
      <c r="G3" s="290"/>
      <c r="H3" s="290"/>
      <c r="I3" s="290"/>
      <c r="J3" s="290"/>
      <c r="K3" s="290"/>
      <c r="L3" s="291"/>
    </row>
    <row r="4" spans="2:12" ht="21.95" customHeight="1" x14ac:dyDescent="0.2">
      <c r="B4" s="292"/>
      <c r="C4" s="293"/>
      <c r="D4" s="293"/>
      <c r="E4" s="293"/>
      <c r="F4" s="293"/>
      <c r="G4" s="293"/>
      <c r="H4" s="293"/>
      <c r="I4" s="293"/>
      <c r="J4" s="293"/>
      <c r="K4" s="293"/>
      <c r="L4" s="294"/>
    </row>
    <row r="5" spans="2:12" ht="15.6" customHeight="1" x14ac:dyDescent="0.2">
      <c r="B5" s="304" t="s">
        <v>722</v>
      </c>
      <c r="C5" s="305"/>
      <c r="D5" s="305"/>
      <c r="E5" s="305"/>
      <c r="F5" s="305"/>
      <c r="G5" s="305"/>
      <c r="H5" s="305"/>
      <c r="I5" s="305"/>
      <c r="J5" s="305"/>
      <c r="K5" s="305"/>
      <c r="L5" s="306"/>
    </row>
    <row r="6" spans="2:12" ht="21" customHeight="1" x14ac:dyDescent="0.2">
      <c r="B6" s="307"/>
      <c r="C6" s="308"/>
      <c r="D6" s="308"/>
      <c r="E6" s="308"/>
      <c r="F6" s="308"/>
      <c r="G6" s="308"/>
      <c r="H6" s="308"/>
      <c r="I6" s="308"/>
      <c r="J6" s="308"/>
      <c r="K6" s="308"/>
      <c r="L6" s="309"/>
    </row>
    <row r="7" spans="2:12" ht="21" customHeight="1" x14ac:dyDescent="0.2">
      <c r="B7" s="307"/>
      <c r="C7" s="308"/>
      <c r="D7" s="308"/>
      <c r="E7" s="308"/>
      <c r="F7" s="308"/>
      <c r="G7" s="308"/>
      <c r="H7" s="308"/>
      <c r="I7" s="308"/>
      <c r="J7" s="308"/>
      <c r="K7" s="308"/>
      <c r="L7" s="309"/>
    </row>
    <row r="8" spans="2:12" ht="21" customHeight="1" x14ac:dyDescent="0.2">
      <c r="B8" s="307"/>
      <c r="C8" s="308"/>
      <c r="D8" s="308"/>
      <c r="E8" s="308"/>
      <c r="F8" s="308"/>
      <c r="G8" s="308"/>
      <c r="H8" s="308"/>
      <c r="I8" s="308"/>
      <c r="J8" s="308"/>
      <c r="K8" s="308"/>
      <c r="L8" s="309"/>
    </row>
    <row r="9" spans="2:12" ht="21" customHeight="1" x14ac:dyDescent="0.2">
      <c r="B9" s="307"/>
      <c r="C9" s="308"/>
      <c r="D9" s="308"/>
      <c r="E9" s="308"/>
      <c r="F9" s="308"/>
      <c r="G9" s="308"/>
      <c r="H9" s="308"/>
      <c r="I9" s="308"/>
      <c r="J9" s="308"/>
      <c r="K9" s="308"/>
      <c r="L9" s="309"/>
    </row>
    <row r="10" spans="2:12" ht="21" customHeight="1" x14ac:dyDescent="0.2">
      <c r="B10" s="307"/>
      <c r="C10" s="308"/>
      <c r="D10" s="308"/>
      <c r="E10" s="308"/>
      <c r="F10" s="308"/>
      <c r="G10" s="308"/>
      <c r="H10" s="308"/>
      <c r="I10" s="308"/>
      <c r="J10" s="308"/>
      <c r="K10" s="308"/>
      <c r="L10" s="309"/>
    </row>
    <row r="11" spans="2:12" ht="21" customHeight="1" x14ac:dyDescent="0.2">
      <c r="B11" s="307"/>
      <c r="C11" s="308"/>
      <c r="D11" s="308"/>
      <c r="E11" s="308"/>
      <c r="F11" s="308"/>
      <c r="G11" s="308"/>
      <c r="H11" s="308"/>
      <c r="I11" s="308"/>
      <c r="J11" s="308"/>
      <c r="K11" s="308"/>
      <c r="L11" s="309"/>
    </row>
    <row r="12" spans="2:12" ht="21" customHeight="1" x14ac:dyDescent="0.2">
      <c r="B12" s="307"/>
      <c r="C12" s="308"/>
      <c r="D12" s="308"/>
      <c r="E12" s="308"/>
      <c r="F12" s="308"/>
      <c r="G12" s="308"/>
      <c r="H12" s="308"/>
      <c r="I12" s="308"/>
      <c r="J12" s="308"/>
      <c r="K12" s="308"/>
      <c r="L12" s="309"/>
    </row>
    <row r="13" spans="2:12" ht="21" customHeight="1" x14ac:dyDescent="0.2">
      <c r="B13" s="307"/>
      <c r="C13" s="308"/>
      <c r="D13" s="308"/>
      <c r="E13" s="308"/>
      <c r="F13" s="308"/>
      <c r="G13" s="308"/>
      <c r="H13" s="308"/>
      <c r="I13" s="308"/>
      <c r="J13" s="308"/>
      <c r="K13" s="308"/>
      <c r="L13" s="309"/>
    </row>
    <row r="14" spans="2:12" ht="21" customHeight="1" x14ac:dyDescent="0.2">
      <c r="B14" s="307"/>
      <c r="C14" s="308"/>
      <c r="D14" s="308"/>
      <c r="E14" s="308"/>
      <c r="F14" s="308"/>
      <c r="G14" s="308"/>
      <c r="H14" s="308"/>
      <c r="I14" s="308"/>
      <c r="J14" s="308"/>
      <c r="K14" s="308"/>
      <c r="L14" s="309"/>
    </row>
    <row r="15" spans="2:12" ht="90.75" customHeight="1" x14ac:dyDescent="0.2">
      <c r="B15" s="310"/>
      <c r="C15" s="311"/>
      <c r="D15" s="311"/>
      <c r="E15" s="311"/>
      <c r="F15" s="311"/>
      <c r="G15" s="311"/>
      <c r="H15" s="311"/>
      <c r="I15" s="311"/>
      <c r="J15" s="311"/>
      <c r="K15" s="311"/>
      <c r="L15" s="312"/>
    </row>
    <row r="16" spans="2:12" ht="21" customHeight="1" x14ac:dyDescent="0.2"/>
    <row r="17" spans="1:12" ht="15" customHeight="1" x14ac:dyDescent="0.2">
      <c r="B17" s="289" t="s">
        <v>539</v>
      </c>
      <c r="C17" s="290"/>
      <c r="D17" s="290"/>
      <c r="E17" s="290"/>
      <c r="F17" s="290"/>
      <c r="G17" s="290"/>
      <c r="H17" s="290"/>
      <c r="I17" s="290"/>
      <c r="J17" s="290"/>
      <c r="K17" s="290"/>
      <c r="L17" s="291"/>
    </row>
    <row r="18" spans="1:12" ht="21" customHeight="1" x14ac:dyDescent="0.2">
      <c r="B18" s="292"/>
      <c r="C18" s="293"/>
      <c r="D18" s="293"/>
      <c r="E18" s="293"/>
      <c r="F18" s="293"/>
      <c r="G18" s="293"/>
      <c r="H18" s="293"/>
      <c r="I18" s="293"/>
      <c r="J18" s="293"/>
      <c r="K18" s="293"/>
      <c r="L18" s="294"/>
    </row>
    <row r="19" spans="1:12" ht="21" customHeight="1" x14ac:dyDescent="0.2">
      <c r="B19" s="313" t="s">
        <v>797</v>
      </c>
      <c r="C19" s="314"/>
      <c r="D19" s="314"/>
      <c r="E19" s="314"/>
      <c r="F19" s="314"/>
      <c r="G19" s="314"/>
      <c r="H19" s="314"/>
      <c r="I19" s="314"/>
      <c r="J19" s="314"/>
      <c r="K19" s="314"/>
      <c r="L19" s="315"/>
    </row>
    <row r="20" spans="1:12" ht="21" customHeight="1" x14ac:dyDescent="0.2">
      <c r="B20" s="316"/>
      <c r="C20" s="317"/>
      <c r="D20" s="317"/>
      <c r="E20" s="317"/>
      <c r="F20" s="317"/>
      <c r="G20" s="317"/>
      <c r="H20" s="317"/>
      <c r="I20" s="317"/>
      <c r="J20" s="317"/>
      <c r="K20" s="317"/>
      <c r="L20" s="318"/>
    </row>
    <row r="21" spans="1:12" ht="10.5" customHeight="1" x14ac:dyDescent="0.2">
      <c r="B21" s="316"/>
      <c r="C21" s="317"/>
      <c r="D21" s="317"/>
      <c r="E21" s="317"/>
      <c r="F21" s="317"/>
      <c r="G21" s="317"/>
      <c r="H21" s="317"/>
      <c r="I21" s="317"/>
      <c r="J21" s="317"/>
      <c r="K21" s="317"/>
      <c r="L21" s="318"/>
    </row>
    <row r="22" spans="1:12" ht="21" hidden="1" customHeight="1" x14ac:dyDescent="0.2">
      <c r="B22" s="316"/>
      <c r="C22" s="317"/>
      <c r="D22" s="317"/>
      <c r="E22" s="317"/>
      <c r="F22" s="317"/>
      <c r="G22" s="317"/>
      <c r="H22" s="317"/>
      <c r="I22" s="317"/>
      <c r="J22" s="317"/>
      <c r="K22" s="317"/>
      <c r="L22" s="318"/>
    </row>
    <row r="23" spans="1:12" ht="21" hidden="1" customHeight="1" x14ac:dyDescent="0.2">
      <c r="B23" s="316"/>
      <c r="C23" s="317"/>
      <c r="D23" s="317"/>
      <c r="E23" s="317"/>
      <c r="F23" s="317"/>
      <c r="G23" s="317"/>
      <c r="H23" s="317"/>
      <c r="I23" s="317"/>
      <c r="J23" s="317"/>
      <c r="K23" s="317"/>
      <c r="L23" s="318"/>
    </row>
    <row r="24" spans="1:12" ht="21" hidden="1" customHeight="1" x14ac:dyDescent="0.2">
      <c r="B24" s="316"/>
      <c r="C24" s="317"/>
      <c r="D24" s="317"/>
      <c r="E24" s="317"/>
      <c r="F24" s="317"/>
      <c r="G24" s="317"/>
      <c r="H24" s="317"/>
      <c r="I24" s="317"/>
      <c r="J24" s="317"/>
      <c r="K24" s="317"/>
      <c r="L24" s="318"/>
    </row>
    <row r="25" spans="1:12" ht="20.25" customHeight="1" x14ac:dyDescent="0.2">
      <c r="B25" s="319"/>
      <c r="C25" s="320"/>
      <c r="D25" s="320"/>
      <c r="E25" s="320"/>
      <c r="F25" s="320"/>
      <c r="G25" s="320"/>
      <c r="H25" s="320"/>
      <c r="I25" s="320"/>
      <c r="J25" s="320"/>
      <c r="K25" s="320"/>
      <c r="L25" s="321"/>
    </row>
    <row r="26" spans="1:12" ht="21" customHeight="1" x14ac:dyDescent="0.25">
      <c r="B26" s="286" t="s">
        <v>540</v>
      </c>
      <c r="C26" s="287"/>
      <c r="D26" s="287"/>
      <c r="E26" s="287"/>
      <c r="F26" s="287"/>
      <c r="G26" s="287"/>
      <c r="H26" s="287"/>
      <c r="I26" s="287"/>
      <c r="J26" s="287"/>
      <c r="K26" s="287"/>
      <c r="L26" s="287"/>
    </row>
    <row r="27" spans="1:12" ht="21" customHeight="1" x14ac:dyDescent="0.2"/>
    <row r="28" spans="1:12" ht="25.5" customHeight="1" x14ac:dyDescent="0.2">
      <c r="A28" s="9"/>
      <c r="B28" s="295" t="s">
        <v>541</v>
      </c>
      <c r="C28" s="296"/>
      <c r="D28" s="296"/>
      <c r="E28" s="297"/>
      <c r="F28" s="322" t="s">
        <v>723</v>
      </c>
      <c r="G28" s="323"/>
      <c r="H28" s="323"/>
      <c r="I28" s="323"/>
      <c r="J28" s="323"/>
      <c r="K28" s="323"/>
      <c r="L28" s="324"/>
    </row>
    <row r="29" spans="1:12" ht="15" customHeight="1" x14ac:dyDescent="0.2">
      <c r="A29" s="9"/>
      <c r="B29" s="298"/>
      <c r="C29" s="299"/>
      <c r="D29" s="299"/>
      <c r="E29" s="300"/>
      <c r="F29" s="325"/>
      <c r="G29" s="326"/>
      <c r="H29" s="326"/>
      <c r="I29" s="326"/>
      <c r="J29" s="326"/>
      <c r="K29" s="326"/>
      <c r="L29" s="327"/>
    </row>
    <row r="30" spans="1:12" ht="5.25" customHeight="1" x14ac:dyDescent="0.2">
      <c r="A30" s="9"/>
      <c r="B30" s="301"/>
      <c r="C30" s="302"/>
      <c r="D30" s="302"/>
      <c r="E30" s="303"/>
      <c r="F30" s="328"/>
      <c r="G30" s="329"/>
      <c r="H30" s="329"/>
      <c r="I30" s="329"/>
      <c r="J30" s="329"/>
      <c r="K30" s="329"/>
      <c r="L30" s="330"/>
    </row>
    <row r="31" spans="1:12" ht="21" customHeight="1" x14ac:dyDescent="0.2">
      <c r="B31" s="288" t="s">
        <v>542</v>
      </c>
      <c r="C31" s="175"/>
      <c r="D31" s="175"/>
      <c r="E31" s="176"/>
      <c r="F31" s="331" t="s">
        <v>724</v>
      </c>
      <c r="G31" s="332"/>
      <c r="H31" s="332"/>
      <c r="I31" s="332"/>
      <c r="J31" s="332"/>
      <c r="K31" s="332"/>
      <c r="L31" s="333"/>
    </row>
    <row r="32" spans="1:12" ht="21" customHeight="1" x14ac:dyDescent="0.2">
      <c r="B32" s="234"/>
      <c r="C32" s="287"/>
      <c r="D32" s="287"/>
      <c r="E32" s="235"/>
      <c r="F32" s="334"/>
      <c r="G32" s="335"/>
      <c r="H32" s="335"/>
      <c r="I32" s="335"/>
      <c r="J32" s="335"/>
      <c r="K32" s="335"/>
      <c r="L32" s="336"/>
    </row>
    <row r="33" spans="2:12" ht="35.25" customHeight="1" x14ac:dyDescent="0.2">
      <c r="B33" s="234"/>
      <c r="C33" s="287"/>
      <c r="D33" s="287"/>
      <c r="E33" s="235"/>
      <c r="F33" s="334"/>
      <c r="G33" s="335"/>
      <c r="H33" s="335"/>
      <c r="I33" s="335"/>
      <c r="J33" s="335"/>
      <c r="K33" s="335"/>
      <c r="L33" s="336"/>
    </row>
    <row r="34" spans="2:12" ht="50.25" customHeight="1" x14ac:dyDescent="0.2">
      <c r="B34" s="177"/>
      <c r="C34" s="178"/>
      <c r="D34" s="178"/>
      <c r="E34" s="179"/>
      <c r="F34" s="337"/>
      <c r="G34" s="338"/>
      <c r="H34" s="338"/>
      <c r="I34" s="338"/>
      <c r="J34" s="338"/>
      <c r="K34" s="338"/>
      <c r="L34" s="339"/>
    </row>
    <row r="35" spans="2:12" ht="15.6" customHeight="1" x14ac:dyDescent="0.2"/>
    <row r="36" spans="2:12" ht="15.6" customHeight="1" x14ac:dyDescent="0.2"/>
    <row r="37" spans="2:12" ht="15.6" customHeight="1" x14ac:dyDescent="0.2"/>
    <row r="38" spans="2:12" ht="15.6" customHeight="1" x14ac:dyDescent="0.2"/>
    <row r="39" spans="2:12" ht="15.6" customHeight="1" x14ac:dyDescent="0.2"/>
    <row r="40" spans="2:12" ht="15.6" customHeight="1" x14ac:dyDescent="0.2"/>
    <row r="41" spans="2:12" ht="15.6" customHeight="1" x14ac:dyDescent="0.2"/>
    <row r="42" spans="2:12" ht="15.6" customHeight="1" x14ac:dyDescent="0.2"/>
    <row r="43" spans="2:12" ht="15.6" customHeight="1" x14ac:dyDescent="0.2"/>
    <row r="44" spans="2:12" ht="15.6" customHeight="1" x14ac:dyDescent="0.2"/>
    <row r="45" spans="2:12" ht="15.6" customHeight="1" x14ac:dyDescent="0.2"/>
  </sheetData>
  <sheetProtection sheet="1" formatCells="0" formatColumns="0" formatRows="0" insertColumns="0" insertRows="0" insertHyperlinks="0"/>
  <mergeCells count="10">
    <mergeCell ref="B26:L26"/>
    <mergeCell ref="B31:E34"/>
    <mergeCell ref="B3:L4"/>
    <mergeCell ref="B17:L18"/>
    <mergeCell ref="B2:L2"/>
    <mergeCell ref="B28:E30"/>
    <mergeCell ref="B5:L15"/>
    <mergeCell ref="B19:L25"/>
    <mergeCell ref="F28:L30"/>
    <mergeCell ref="F31:L34"/>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56"/>
  <sheetViews>
    <sheetView showGridLines="0" topLeftCell="A3" zoomScaleNormal="100" zoomScaleSheetLayoutView="93" workbookViewId="0">
      <selection activeCell="S22" sqref="S22"/>
    </sheetView>
  </sheetViews>
  <sheetFormatPr defaultColWidth="8.85546875" defaultRowHeight="15" x14ac:dyDescent="0.25"/>
  <cols>
    <col min="1" max="1" width="1.42578125" customWidth="1"/>
    <col min="4" max="4" width="12.5703125" customWidth="1"/>
  </cols>
  <sheetData>
    <row r="1" spans="1:25" ht="19.5" customHeight="1" x14ac:dyDescent="0.3">
      <c r="A1" s="9"/>
      <c r="B1" s="9"/>
      <c r="C1" s="9"/>
      <c r="D1" s="9"/>
      <c r="E1" s="9"/>
      <c r="F1" s="9"/>
      <c r="G1" s="9"/>
      <c r="H1" s="9"/>
      <c r="I1" s="9"/>
      <c r="J1" s="9"/>
      <c r="K1" s="9"/>
      <c r="M1" s="100"/>
    </row>
    <row r="2" spans="1:25" ht="17.100000000000001" customHeight="1" x14ac:dyDescent="0.3">
      <c r="A2" s="9"/>
      <c r="B2" s="342" t="s">
        <v>543</v>
      </c>
      <c r="C2" s="159"/>
      <c r="D2" s="159"/>
      <c r="E2" s="159"/>
      <c r="F2" s="159"/>
      <c r="G2" s="159"/>
      <c r="H2" s="159"/>
      <c r="I2" s="159"/>
      <c r="J2" s="159"/>
      <c r="K2" s="159"/>
      <c r="M2" s="18"/>
    </row>
    <row r="3" spans="1:25" ht="17.100000000000001" customHeight="1" x14ac:dyDescent="0.3">
      <c r="A3" s="9"/>
      <c r="B3" s="9"/>
      <c r="C3" s="9"/>
      <c r="D3" s="9"/>
      <c r="E3" s="9"/>
      <c r="F3" s="9"/>
      <c r="G3" s="9"/>
      <c r="H3" s="9"/>
      <c r="I3" s="9"/>
      <c r="J3" s="9"/>
      <c r="K3" s="9"/>
      <c r="M3" s="21"/>
      <c r="N3" s="22"/>
      <c r="O3" s="22"/>
      <c r="P3" s="22"/>
      <c r="Q3" s="22"/>
      <c r="R3" s="22"/>
      <c r="S3" s="22"/>
      <c r="T3" s="22"/>
    </row>
    <row r="4" spans="1:25" ht="14.45" customHeight="1" x14ac:dyDescent="0.3">
      <c r="A4" s="9"/>
      <c r="B4" s="340" t="s">
        <v>544</v>
      </c>
      <c r="C4" s="175"/>
      <c r="D4" s="176"/>
      <c r="E4" s="254" t="s">
        <v>545</v>
      </c>
      <c r="F4" s="175"/>
      <c r="G4" s="175"/>
      <c r="H4" s="175"/>
      <c r="I4" s="175"/>
      <c r="J4" s="175"/>
      <c r="K4" s="176"/>
      <c r="M4" s="24"/>
    </row>
    <row r="5" spans="1:25" ht="14.45" customHeight="1" x14ac:dyDescent="0.3">
      <c r="A5" s="9"/>
      <c r="B5" s="234"/>
      <c r="C5" s="159"/>
      <c r="D5" s="235"/>
      <c r="E5" s="234"/>
      <c r="F5" s="343"/>
      <c r="G5" s="343"/>
      <c r="H5" s="343"/>
      <c r="I5" s="343"/>
      <c r="J5" s="343"/>
      <c r="K5" s="235"/>
      <c r="M5" s="24"/>
      <c r="N5" s="24"/>
      <c r="O5" s="24"/>
      <c r="P5" s="24"/>
      <c r="Q5" s="24"/>
      <c r="R5" s="24"/>
      <c r="S5" s="24"/>
      <c r="T5" s="24"/>
      <c r="U5" s="24"/>
      <c r="V5" s="24"/>
      <c r="W5" s="24"/>
      <c r="X5" s="24"/>
      <c r="Y5" s="24"/>
    </row>
    <row r="6" spans="1:25" ht="17.100000000000001" customHeight="1" x14ac:dyDescent="0.3">
      <c r="A6" s="9"/>
      <c r="B6" s="177"/>
      <c r="C6" s="178"/>
      <c r="D6" s="179"/>
      <c r="E6" s="177"/>
      <c r="F6" s="178"/>
      <c r="G6" s="178"/>
      <c r="H6" s="178"/>
      <c r="I6" s="178"/>
      <c r="J6" s="178"/>
      <c r="K6" s="179"/>
      <c r="M6" s="19"/>
    </row>
    <row r="7" spans="1:25" ht="14.45" customHeight="1" x14ac:dyDescent="0.3">
      <c r="A7" s="9"/>
      <c r="B7" s="340" t="s">
        <v>546</v>
      </c>
      <c r="C7" s="175"/>
      <c r="D7" s="175"/>
      <c r="E7" s="265" t="s">
        <v>725</v>
      </c>
      <c r="F7" s="341"/>
      <c r="G7" s="341"/>
      <c r="H7" s="341"/>
      <c r="I7" s="341"/>
      <c r="J7" s="341"/>
      <c r="K7" s="230"/>
      <c r="M7" s="19"/>
    </row>
    <row r="8" spans="1:25" ht="4.5" customHeight="1" x14ac:dyDescent="0.3">
      <c r="A8" s="9"/>
      <c r="B8" s="234"/>
      <c r="C8" s="159"/>
      <c r="D8" s="343"/>
      <c r="E8" s="231"/>
      <c r="F8" s="341"/>
      <c r="G8" s="341"/>
      <c r="H8" s="341"/>
      <c r="I8" s="341"/>
      <c r="J8" s="341"/>
      <c r="K8" s="230"/>
      <c r="M8" s="19"/>
    </row>
    <row r="9" spans="1:25" ht="4.5" customHeight="1" x14ac:dyDescent="0.25">
      <c r="A9" s="9"/>
      <c r="B9" s="234"/>
      <c r="C9" s="159"/>
      <c r="D9" s="343"/>
      <c r="E9" s="231"/>
      <c r="F9" s="341"/>
      <c r="G9" s="341"/>
      <c r="H9" s="341"/>
      <c r="I9" s="341"/>
      <c r="J9" s="341"/>
      <c r="K9" s="230"/>
    </row>
    <row r="10" spans="1:25" ht="4.5" customHeight="1" x14ac:dyDescent="0.3">
      <c r="A10" s="9"/>
      <c r="B10" s="234"/>
      <c r="C10" s="159"/>
      <c r="D10" s="343"/>
      <c r="E10" s="265"/>
      <c r="F10" s="341"/>
      <c r="G10" s="341"/>
      <c r="H10" s="341"/>
      <c r="I10" s="341"/>
      <c r="J10" s="341"/>
      <c r="K10" s="230"/>
      <c r="M10" s="26"/>
    </row>
    <row r="11" spans="1:25" ht="4.5" customHeight="1" x14ac:dyDescent="0.3">
      <c r="A11" s="9"/>
      <c r="B11" s="234"/>
      <c r="C11" s="159"/>
      <c r="D11" s="343"/>
      <c r="E11" s="231"/>
      <c r="F11" s="341"/>
      <c r="G11" s="341"/>
      <c r="H11" s="341"/>
      <c r="I11" s="341"/>
      <c r="J11" s="341"/>
      <c r="K11" s="230"/>
      <c r="M11" s="19"/>
    </row>
    <row r="12" spans="1:25" ht="4.5" customHeight="1" x14ac:dyDescent="0.3">
      <c r="A12" s="9"/>
      <c r="B12" s="234"/>
      <c r="C12" s="159"/>
      <c r="D12" s="343"/>
      <c r="E12" s="231"/>
      <c r="F12" s="341"/>
      <c r="G12" s="341"/>
      <c r="H12" s="341"/>
      <c r="I12" s="341"/>
      <c r="J12" s="341"/>
      <c r="K12" s="230"/>
      <c r="M12" s="19"/>
    </row>
    <row r="13" spans="1:25" ht="4.5" customHeight="1" x14ac:dyDescent="0.25">
      <c r="A13" s="9"/>
      <c r="B13" s="234"/>
      <c r="C13" s="159"/>
      <c r="D13" s="343"/>
      <c r="E13" s="265"/>
      <c r="F13" s="341"/>
      <c r="G13" s="341"/>
      <c r="H13" s="341"/>
      <c r="I13" s="341"/>
      <c r="J13" s="341"/>
      <c r="K13" s="230"/>
    </row>
    <row r="14" spans="1:25" ht="4.5" customHeight="1" x14ac:dyDescent="0.25">
      <c r="A14" s="9"/>
      <c r="B14" s="177"/>
      <c r="C14" s="178"/>
      <c r="D14" s="178"/>
      <c r="E14" s="231"/>
      <c r="F14" s="341"/>
      <c r="G14" s="341"/>
      <c r="H14" s="341"/>
      <c r="I14" s="341"/>
      <c r="J14" s="341"/>
      <c r="K14" s="230"/>
    </row>
    <row r="15" spans="1:25" ht="14.45" customHeight="1" x14ac:dyDescent="0.25">
      <c r="A15" s="9"/>
      <c r="B15" s="340" t="s">
        <v>547</v>
      </c>
      <c r="C15" s="175"/>
      <c r="D15" s="176"/>
      <c r="E15" s="143" t="s">
        <v>810</v>
      </c>
      <c r="F15" s="144"/>
      <c r="G15" s="144"/>
      <c r="H15" s="144"/>
      <c r="I15" s="144"/>
      <c r="J15" s="144"/>
      <c r="K15" s="145"/>
    </row>
    <row r="16" spans="1:25" ht="17.100000000000001" customHeight="1" x14ac:dyDescent="0.3">
      <c r="A16" s="9"/>
      <c r="B16" s="234"/>
      <c r="C16" s="159"/>
      <c r="D16" s="235"/>
      <c r="E16" s="231"/>
      <c r="F16" s="341"/>
      <c r="G16" s="341"/>
      <c r="H16" s="341"/>
      <c r="I16" s="341"/>
      <c r="J16" s="341"/>
      <c r="K16" s="230"/>
      <c r="M16" s="27"/>
    </row>
    <row r="17" spans="1:13" ht="17.100000000000001" customHeight="1" x14ac:dyDescent="0.3">
      <c r="A17" s="9"/>
      <c r="B17" s="234"/>
      <c r="C17" s="159"/>
      <c r="D17" s="235"/>
      <c r="E17" s="231"/>
      <c r="F17" s="341"/>
      <c r="G17" s="341"/>
      <c r="H17" s="341"/>
      <c r="I17" s="341"/>
      <c r="J17" s="341"/>
      <c r="K17" s="230"/>
      <c r="M17" s="19"/>
    </row>
    <row r="18" spans="1:13" ht="17.100000000000001" customHeight="1" x14ac:dyDescent="0.3">
      <c r="A18" s="9"/>
      <c r="B18" s="234"/>
      <c r="C18" s="159"/>
      <c r="D18" s="235"/>
      <c r="E18" s="231"/>
      <c r="F18" s="341"/>
      <c r="G18" s="341"/>
      <c r="H18" s="341"/>
      <c r="I18" s="341"/>
      <c r="J18" s="341"/>
      <c r="K18" s="230"/>
      <c r="M18" s="19"/>
    </row>
    <row r="19" spans="1:13" x14ac:dyDescent="0.25">
      <c r="A19" s="9"/>
      <c r="B19" s="234"/>
      <c r="C19" s="159"/>
      <c r="D19" s="235"/>
      <c r="E19" s="231"/>
      <c r="F19" s="341"/>
      <c r="G19" s="341"/>
      <c r="H19" s="341"/>
      <c r="I19" s="341"/>
      <c r="J19" s="341"/>
      <c r="K19" s="230"/>
    </row>
    <row r="20" spans="1:13" x14ac:dyDescent="0.25">
      <c r="A20" s="9"/>
      <c r="B20" s="234"/>
      <c r="C20" s="159"/>
      <c r="D20" s="235"/>
      <c r="E20" s="231"/>
      <c r="F20" s="341"/>
      <c r="G20" s="341"/>
      <c r="H20" s="341"/>
      <c r="I20" s="341"/>
      <c r="J20" s="341"/>
      <c r="K20" s="230"/>
    </row>
    <row r="21" spans="1:13" x14ac:dyDescent="0.25">
      <c r="A21" s="9"/>
      <c r="B21" s="234"/>
      <c r="C21" s="159"/>
      <c r="D21" s="235"/>
      <c r="E21" s="231"/>
      <c r="F21" s="341"/>
      <c r="G21" s="341"/>
      <c r="H21" s="341"/>
      <c r="I21" s="341"/>
      <c r="J21" s="341"/>
      <c r="K21" s="230"/>
    </row>
    <row r="22" spans="1:13" ht="221.25" customHeight="1" x14ac:dyDescent="0.25">
      <c r="A22" s="9"/>
      <c r="B22" s="177"/>
      <c r="C22" s="178"/>
      <c r="D22" s="179"/>
      <c r="E22" s="146"/>
      <c r="F22" s="147"/>
      <c r="G22" s="147"/>
      <c r="H22" s="147"/>
      <c r="I22" s="147"/>
      <c r="J22" s="147"/>
      <c r="K22" s="148"/>
    </row>
    <row r="23" spans="1:13" ht="14.45" customHeight="1" x14ac:dyDescent="0.25">
      <c r="A23" s="9"/>
      <c r="B23" s="340" t="s">
        <v>548</v>
      </c>
      <c r="C23" s="175"/>
      <c r="D23" s="176"/>
      <c r="E23" s="143" t="s">
        <v>811</v>
      </c>
      <c r="F23" s="144"/>
      <c r="G23" s="144"/>
      <c r="H23" s="144"/>
      <c r="I23" s="144"/>
      <c r="J23" s="144"/>
      <c r="K23" s="145"/>
    </row>
    <row r="24" spans="1:13" ht="14.45" customHeight="1" x14ac:dyDescent="0.3">
      <c r="A24" s="9"/>
      <c r="B24" s="234"/>
      <c r="C24" s="159"/>
      <c r="D24" s="235"/>
      <c r="E24" s="231"/>
      <c r="F24" s="237"/>
      <c r="G24" s="237"/>
      <c r="H24" s="237"/>
      <c r="I24" s="237"/>
      <c r="J24" s="237"/>
      <c r="K24" s="230"/>
      <c r="M24" s="25"/>
    </row>
    <row r="25" spans="1:13" ht="14.45" customHeight="1" x14ac:dyDescent="0.25">
      <c r="A25" s="9"/>
      <c r="B25" s="234"/>
      <c r="C25" s="159"/>
      <c r="D25" s="235"/>
      <c r="E25" s="231"/>
      <c r="F25" s="237"/>
      <c r="G25" s="237"/>
      <c r="H25" s="237"/>
      <c r="I25" s="237"/>
      <c r="J25" s="237"/>
      <c r="K25" s="230"/>
    </row>
    <row r="26" spans="1:13" ht="14.45" customHeight="1" x14ac:dyDescent="0.3">
      <c r="A26" s="9"/>
      <c r="B26" s="234"/>
      <c r="C26" s="159"/>
      <c r="D26" s="235"/>
      <c r="E26" s="231"/>
      <c r="F26" s="237"/>
      <c r="G26" s="237"/>
      <c r="H26" s="237"/>
      <c r="I26" s="237"/>
      <c r="J26" s="237"/>
      <c r="K26" s="230"/>
      <c r="M26" s="19"/>
    </row>
    <row r="27" spans="1:13" x14ac:dyDescent="0.25">
      <c r="A27" s="9"/>
      <c r="B27" s="234"/>
      <c r="C27" s="159"/>
      <c r="D27" s="235"/>
      <c r="E27" s="231"/>
      <c r="F27" s="237"/>
      <c r="G27" s="237"/>
      <c r="H27" s="237"/>
      <c r="I27" s="237"/>
      <c r="J27" s="237"/>
      <c r="K27" s="230"/>
    </row>
    <row r="28" spans="1:13" ht="17.100000000000001" customHeight="1" x14ac:dyDescent="0.3">
      <c r="A28" s="9"/>
      <c r="B28" s="234"/>
      <c r="C28" s="159"/>
      <c r="D28" s="235"/>
      <c r="E28" s="231"/>
      <c r="F28" s="237"/>
      <c r="G28" s="237"/>
      <c r="H28" s="237"/>
      <c r="I28" s="237"/>
      <c r="J28" s="237"/>
      <c r="K28" s="230"/>
      <c r="M28" s="19"/>
    </row>
    <row r="29" spans="1:13" x14ac:dyDescent="0.25">
      <c r="A29" s="9"/>
      <c r="B29" s="234"/>
      <c r="C29" s="159"/>
      <c r="D29" s="235"/>
      <c r="E29" s="231"/>
      <c r="F29" s="237"/>
      <c r="G29" s="237"/>
      <c r="H29" s="237"/>
      <c r="I29" s="237"/>
      <c r="J29" s="237"/>
      <c r="K29" s="230"/>
    </row>
    <row r="30" spans="1:13" ht="17.100000000000001" customHeight="1" x14ac:dyDescent="0.3">
      <c r="A30" s="9"/>
      <c r="B30" s="234"/>
      <c r="C30" s="159"/>
      <c r="D30" s="235"/>
      <c r="E30" s="231"/>
      <c r="F30" s="237"/>
      <c r="G30" s="237"/>
      <c r="H30" s="237"/>
      <c r="I30" s="237"/>
      <c r="J30" s="237"/>
      <c r="K30" s="230"/>
      <c r="M30" s="19"/>
    </row>
    <row r="31" spans="1:13" ht="60" customHeight="1" x14ac:dyDescent="0.25">
      <c r="A31" s="9"/>
      <c r="B31" s="177"/>
      <c r="C31" s="178"/>
      <c r="D31" s="179"/>
      <c r="E31" s="146"/>
      <c r="F31" s="147"/>
      <c r="G31" s="147"/>
      <c r="H31" s="147"/>
      <c r="I31" s="147"/>
      <c r="J31" s="147"/>
      <c r="K31" s="148"/>
    </row>
    <row r="32" spans="1:13" x14ac:dyDescent="0.25">
      <c r="A32" s="9"/>
      <c r="B32" s="9"/>
      <c r="C32" s="9"/>
      <c r="D32" s="9"/>
      <c r="E32" s="9"/>
      <c r="F32" s="9"/>
      <c r="G32" s="9"/>
      <c r="H32" s="9"/>
      <c r="I32" s="9"/>
      <c r="J32" s="9"/>
      <c r="K32" s="9"/>
    </row>
    <row r="33" spans="1:13" x14ac:dyDescent="0.25">
      <c r="A33" s="9"/>
      <c r="B33" s="9"/>
      <c r="C33" s="9"/>
      <c r="D33" s="9"/>
      <c r="E33" s="9"/>
      <c r="F33" s="9"/>
      <c r="G33" s="9"/>
      <c r="H33" s="9"/>
      <c r="I33" s="9"/>
      <c r="J33" s="9"/>
      <c r="K33" s="9"/>
    </row>
    <row r="34" spans="1:13" ht="19.5" customHeight="1" x14ac:dyDescent="0.3">
      <c r="A34" s="9"/>
      <c r="B34" s="9"/>
      <c r="C34" s="9"/>
      <c r="D34" s="9"/>
      <c r="E34" s="9"/>
      <c r="F34" s="9"/>
      <c r="G34" s="9"/>
      <c r="H34" s="9"/>
      <c r="I34" s="9"/>
      <c r="J34" s="9"/>
      <c r="K34" s="9"/>
      <c r="M34" s="20"/>
    </row>
    <row r="35" spans="1:13" x14ac:dyDescent="0.25">
      <c r="A35" s="9"/>
      <c r="B35" s="9"/>
      <c r="C35" s="9"/>
      <c r="D35" s="9"/>
      <c r="E35" s="9"/>
      <c r="F35" s="9"/>
      <c r="G35" s="9"/>
      <c r="H35" s="9"/>
      <c r="I35" s="9"/>
      <c r="J35" s="9"/>
      <c r="K35" s="9"/>
    </row>
    <row r="36" spans="1:13" x14ac:dyDescent="0.25">
      <c r="A36" s="9"/>
      <c r="B36" s="9"/>
      <c r="C36" s="9"/>
      <c r="D36" s="9"/>
      <c r="E36" s="9"/>
      <c r="F36" s="9"/>
      <c r="G36" s="9"/>
      <c r="H36" s="9"/>
      <c r="I36" s="9"/>
      <c r="J36" s="9"/>
      <c r="K36" s="9"/>
    </row>
    <row r="37" spans="1:13" x14ac:dyDescent="0.25">
      <c r="A37" s="9"/>
      <c r="B37" s="9"/>
      <c r="C37" s="9"/>
      <c r="D37" s="9"/>
      <c r="E37" s="9"/>
      <c r="F37" s="9"/>
      <c r="G37" s="9"/>
      <c r="H37" s="9"/>
      <c r="I37" s="9"/>
      <c r="J37" s="9"/>
      <c r="K37" s="9"/>
    </row>
    <row r="38" spans="1:13" x14ac:dyDescent="0.25">
      <c r="A38" s="9"/>
      <c r="B38" s="9"/>
      <c r="C38" s="9"/>
      <c r="D38" s="9"/>
      <c r="E38" s="9"/>
      <c r="F38" s="9"/>
      <c r="G38" s="9"/>
      <c r="H38" s="9"/>
      <c r="I38" s="9"/>
      <c r="J38" s="9"/>
      <c r="K38" s="9"/>
    </row>
    <row r="39" spans="1:13" x14ac:dyDescent="0.25">
      <c r="A39" s="9"/>
      <c r="B39" s="9"/>
      <c r="C39" s="9"/>
      <c r="D39" s="9"/>
      <c r="E39" s="9"/>
      <c r="F39" s="9"/>
      <c r="G39" s="9"/>
      <c r="H39" s="9"/>
      <c r="I39" s="9"/>
      <c r="J39" s="9"/>
      <c r="K39" s="9"/>
    </row>
    <row r="40" spans="1:13" x14ac:dyDescent="0.25">
      <c r="A40" s="9"/>
      <c r="B40" s="9"/>
      <c r="C40" s="9"/>
      <c r="D40" s="9"/>
      <c r="E40" s="9"/>
      <c r="F40" s="9"/>
      <c r="G40" s="9"/>
      <c r="H40" s="9"/>
      <c r="I40" s="9"/>
      <c r="J40" s="9"/>
      <c r="K40" s="9"/>
    </row>
    <row r="41" spans="1:13" x14ac:dyDescent="0.25">
      <c r="A41" s="9"/>
      <c r="B41" s="9"/>
      <c r="C41" s="9"/>
      <c r="D41" s="9"/>
      <c r="E41" s="9"/>
      <c r="F41" s="9"/>
      <c r="G41" s="9"/>
      <c r="H41" s="9"/>
      <c r="I41" s="9"/>
      <c r="J41" s="9"/>
      <c r="K41" s="9"/>
    </row>
    <row r="42" spans="1:13" x14ac:dyDescent="0.25">
      <c r="A42" s="9"/>
      <c r="B42" s="9"/>
      <c r="C42" s="9"/>
      <c r="D42" s="9"/>
      <c r="E42" s="9"/>
      <c r="F42" s="9"/>
      <c r="G42" s="9"/>
      <c r="H42" s="9"/>
      <c r="I42" s="9"/>
      <c r="J42" s="9"/>
      <c r="K42" s="9"/>
    </row>
    <row r="43" spans="1:13" x14ac:dyDescent="0.25">
      <c r="A43" s="9"/>
      <c r="B43" s="9"/>
      <c r="C43" s="9"/>
      <c r="D43" s="9"/>
      <c r="E43" s="9"/>
      <c r="F43" s="9"/>
      <c r="G43" s="9"/>
      <c r="H43" s="9"/>
      <c r="I43" s="9"/>
      <c r="J43" s="9"/>
      <c r="K43" s="9"/>
    </row>
    <row r="44" spans="1:13" x14ac:dyDescent="0.25">
      <c r="A44" s="9"/>
      <c r="B44" s="9"/>
      <c r="C44" s="9"/>
      <c r="D44" s="9"/>
      <c r="E44" s="9"/>
      <c r="F44" s="9"/>
      <c r="G44" s="9"/>
      <c r="H44" s="9"/>
      <c r="I44" s="9"/>
      <c r="J44" s="9"/>
      <c r="K44" s="9"/>
    </row>
    <row r="45" spans="1:13" x14ac:dyDescent="0.25">
      <c r="A45" s="9"/>
      <c r="B45" s="9"/>
      <c r="C45" s="9"/>
      <c r="D45" s="9"/>
      <c r="E45" s="9"/>
      <c r="F45" s="9"/>
      <c r="G45" s="9"/>
      <c r="H45" s="9"/>
      <c r="I45" s="9"/>
      <c r="J45" s="9"/>
      <c r="K45" s="9"/>
    </row>
    <row r="46" spans="1:13" x14ac:dyDescent="0.25">
      <c r="A46" s="9"/>
      <c r="B46" s="9"/>
      <c r="C46" s="9"/>
      <c r="D46" s="9"/>
      <c r="E46" s="9"/>
      <c r="F46" s="9"/>
      <c r="G46" s="9"/>
      <c r="H46" s="9"/>
      <c r="I46" s="9"/>
      <c r="J46" s="9"/>
      <c r="K46" s="9"/>
    </row>
    <row r="47" spans="1:13" x14ac:dyDescent="0.25">
      <c r="A47" s="9"/>
      <c r="B47" s="9"/>
      <c r="C47" s="9"/>
      <c r="D47" s="9"/>
      <c r="E47" s="9"/>
      <c r="F47" s="9"/>
      <c r="G47" s="9"/>
      <c r="H47" s="9"/>
      <c r="I47" s="9"/>
      <c r="J47" s="9"/>
      <c r="K47" s="9"/>
    </row>
    <row r="48" spans="1:13" x14ac:dyDescent="0.25">
      <c r="A48" s="9"/>
      <c r="B48" s="9"/>
      <c r="C48" s="9"/>
      <c r="D48" s="9"/>
      <c r="E48" s="9"/>
      <c r="F48" s="9"/>
      <c r="G48" s="9"/>
      <c r="H48" s="9"/>
      <c r="I48" s="9"/>
      <c r="J48" s="9"/>
      <c r="K48" s="9"/>
    </row>
    <row r="49" spans="1:13" ht="14.45" customHeight="1" x14ac:dyDescent="0.25">
      <c r="A49" s="9"/>
      <c r="B49" s="233"/>
      <c r="C49" s="159"/>
      <c r="D49" s="159"/>
      <c r="E49" s="159"/>
      <c r="F49" s="159"/>
      <c r="G49" s="159"/>
      <c r="H49" s="159"/>
      <c r="I49" s="159"/>
      <c r="J49" s="159"/>
      <c r="K49" s="159"/>
    </row>
    <row r="50" spans="1:13" x14ac:dyDescent="0.25">
      <c r="A50" s="9"/>
      <c r="B50" s="159"/>
      <c r="C50" s="159"/>
      <c r="D50" s="159"/>
      <c r="E50" s="159"/>
      <c r="F50" s="159"/>
      <c r="G50" s="159"/>
      <c r="H50" s="159"/>
      <c r="I50" s="159"/>
      <c r="J50" s="159"/>
      <c r="K50" s="159"/>
    </row>
    <row r="51" spans="1:13" x14ac:dyDescent="0.25">
      <c r="A51" s="9"/>
      <c r="B51" s="159"/>
      <c r="C51" s="159"/>
      <c r="D51" s="159"/>
      <c r="E51" s="159"/>
      <c r="F51" s="159"/>
      <c r="G51" s="159"/>
      <c r="H51" s="159"/>
      <c r="I51" s="159"/>
      <c r="J51" s="159"/>
      <c r="K51" s="159"/>
    </row>
    <row r="52" spans="1:13" x14ac:dyDescent="0.25">
      <c r="A52" s="9"/>
      <c r="B52" s="159"/>
      <c r="C52" s="159"/>
      <c r="D52" s="159"/>
      <c r="E52" s="159"/>
      <c r="F52" s="159"/>
      <c r="G52" s="159"/>
      <c r="H52" s="159"/>
      <c r="I52" s="159"/>
      <c r="J52" s="159"/>
      <c r="K52" s="159"/>
    </row>
    <row r="53" spans="1:13" x14ac:dyDescent="0.25">
      <c r="A53" s="9"/>
      <c r="B53" s="159"/>
      <c r="C53" s="159"/>
      <c r="D53" s="159"/>
      <c r="E53" s="159"/>
      <c r="F53" s="159"/>
      <c r="G53" s="159"/>
      <c r="H53" s="159"/>
      <c r="I53" s="159"/>
      <c r="J53" s="159"/>
      <c r="K53" s="159"/>
    </row>
    <row r="54" spans="1:13" ht="15.6" customHeight="1" x14ac:dyDescent="0.25">
      <c r="A54" s="9"/>
      <c r="B54" s="159"/>
      <c r="C54" s="159"/>
      <c r="D54" s="159"/>
      <c r="E54" s="159"/>
      <c r="F54" s="159"/>
      <c r="G54" s="159"/>
      <c r="H54" s="159"/>
      <c r="I54" s="159"/>
      <c r="J54" s="159"/>
      <c r="K54" s="159"/>
      <c r="M54" s="23"/>
    </row>
    <row r="55" spans="1:13" x14ac:dyDescent="0.25">
      <c r="A55" s="9"/>
      <c r="B55" s="159"/>
      <c r="C55" s="159"/>
      <c r="D55" s="159"/>
      <c r="E55" s="159"/>
      <c r="F55" s="159"/>
      <c r="G55" s="159"/>
      <c r="H55" s="159"/>
      <c r="I55" s="159"/>
      <c r="J55" s="159"/>
      <c r="K55" s="159"/>
    </row>
    <row r="56" spans="1:13" x14ac:dyDescent="0.25">
      <c r="A56" s="9"/>
      <c r="B56" s="159"/>
      <c r="C56" s="159"/>
      <c r="D56" s="159"/>
      <c r="E56" s="159"/>
      <c r="F56" s="159"/>
      <c r="G56" s="159"/>
      <c r="H56" s="159"/>
      <c r="I56" s="159"/>
      <c r="J56" s="159"/>
      <c r="K56" s="159"/>
    </row>
  </sheetData>
  <sheetProtection sheet="1" formatCells="0" formatColumns="0" formatRows="0" insertColumns="0" insertRows="0" insertHyperlinks="0"/>
  <mergeCells count="12">
    <mergeCell ref="B49:K56"/>
    <mergeCell ref="B23:D31"/>
    <mergeCell ref="B4:D6"/>
    <mergeCell ref="E15:K22"/>
    <mergeCell ref="B2:K2"/>
    <mergeCell ref="E23:K31"/>
    <mergeCell ref="E4:K6"/>
    <mergeCell ref="B15:D22"/>
    <mergeCell ref="B7:D14"/>
    <mergeCell ref="E7:K9"/>
    <mergeCell ref="E10:K12"/>
    <mergeCell ref="E13:K14"/>
  </mergeCells>
  <pageMargins left="0.25" right="0.25" top="0.75" bottom="0.75" header="0.3" footer="0.3"/>
  <pageSetup paperSize="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P83"/>
  <sheetViews>
    <sheetView showGridLines="0" view="pageBreakPreview" topLeftCell="A13" zoomScale="110" zoomScaleNormal="100" zoomScaleSheetLayoutView="110" workbookViewId="0">
      <selection activeCell="D62" sqref="D62:P64"/>
    </sheetView>
  </sheetViews>
  <sheetFormatPr defaultColWidth="8.85546875" defaultRowHeight="15" x14ac:dyDescent="0.25"/>
  <cols>
    <col min="1" max="1" width="1.42578125" customWidth="1"/>
    <col min="2" max="2" width="9.85546875" customWidth="1"/>
    <col min="6" max="6" width="10.42578125" customWidth="1"/>
    <col min="16" max="16" width="30.42578125" customWidth="1"/>
  </cols>
  <sheetData>
    <row r="1" spans="1:16" ht="19.5" customHeight="1" x14ac:dyDescent="0.25">
      <c r="A1" s="9"/>
      <c r="B1" s="9"/>
      <c r="C1" s="9"/>
      <c r="D1" s="9"/>
      <c r="E1" s="9"/>
      <c r="F1" s="9"/>
      <c r="G1" s="9"/>
      <c r="H1" s="9"/>
      <c r="I1" s="9"/>
      <c r="J1" s="9"/>
      <c r="K1" s="9"/>
      <c r="L1" s="9"/>
      <c r="M1" s="9"/>
      <c r="N1" s="9"/>
      <c r="O1" s="9"/>
      <c r="P1" s="9"/>
    </row>
    <row r="2" spans="1:16" ht="17.100000000000001" customHeight="1" x14ac:dyDescent="0.25">
      <c r="A2" s="9"/>
      <c r="B2" s="342" t="s">
        <v>549</v>
      </c>
      <c r="C2" s="159"/>
      <c r="D2" s="159"/>
      <c r="E2" s="159"/>
      <c r="F2" s="159"/>
      <c r="G2" s="159"/>
      <c r="H2" s="159"/>
      <c r="I2" s="159"/>
      <c r="J2" s="159"/>
      <c r="K2" s="159"/>
      <c r="L2" s="159"/>
      <c r="M2" s="159"/>
      <c r="N2" s="159"/>
      <c r="O2" s="159"/>
      <c r="P2" s="159"/>
    </row>
    <row r="3" spans="1:16" ht="17.100000000000001" customHeight="1" x14ac:dyDescent="0.25">
      <c r="A3" s="9"/>
      <c r="B3" s="12"/>
      <c r="C3" s="12"/>
      <c r="D3" s="12"/>
      <c r="E3" s="12"/>
      <c r="F3" s="12"/>
      <c r="G3" s="12"/>
      <c r="H3" s="12"/>
      <c r="I3" s="12"/>
      <c r="J3" s="12"/>
      <c r="K3" s="12"/>
      <c r="L3" s="12"/>
      <c r="M3" s="12"/>
      <c r="N3" s="12"/>
      <c r="O3" s="12"/>
      <c r="P3" s="12"/>
    </row>
    <row r="4" spans="1:16" ht="15" customHeight="1" x14ac:dyDescent="0.25">
      <c r="A4" s="9"/>
      <c r="B4" s="350" t="s">
        <v>550</v>
      </c>
      <c r="C4" s="351"/>
      <c r="D4" s="351"/>
      <c r="E4" s="351"/>
      <c r="F4" s="351"/>
      <c r="G4" s="351"/>
      <c r="H4" s="351"/>
      <c r="I4" s="351"/>
      <c r="J4" s="351"/>
      <c r="K4" s="351"/>
      <c r="L4" s="351"/>
      <c r="M4" s="351"/>
      <c r="N4" s="351"/>
      <c r="O4" s="351"/>
      <c r="P4" s="351"/>
    </row>
    <row r="5" spans="1:16" ht="17.100000000000001" customHeight="1" x14ac:dyDescent="0.25">
      <c r="A5" s="9"/>
      <c r="B5" s="351"/>
      <c r="C5" s="351"/>
      <c r="D5" s="351"/>
      <c r="E5" s="351"/>
      <c r="F5" s="351"/>
      <c r="G5" s="351"/>
      <c r="H5" s="351"/>
      <c r="I5" s="351"/>
      <c r="J5" s="351"/>
      <c r="K5" s="351"/>
      <c r="L5" s="351"/>
      <c r="M5" s="351"/>
      <c r="N5" s="351"/>
      <c r="O5" s="351"/>
      <c r="P5" s="351"/>
    </row>
    <row r="6" spans="1:16" ht="17.100000000000001" customHeight="1" x14ac:dyDescent="0.25">
      <c r="A6" s="9"/>
      <c r="B6" s="254"/>
      <c r="C6" s="254"/>
      <c r="D6" s="351"/>
      <c r="E6" s="351"/>
      <c r="F6" s="351"/>
      <c r="G6" s="351"/>
      <c r="H6" s="351"/>
      <c r="I6" s="351"/>
      <c r="J6" s="351"/>
      <c r="K6" s="351"/>
      <c r="L6" s="351"/>
      <c r="M6" s="351"/>
      <c r="N6" s="351"/>
      <c r="O6" s="351"/>
      <c r="P6" s="351"/>
    </row>
    <row r="7" spans="1:16" ht="14.45" customHeight="1" x14ac:dyDescent="0.25">
      <c r="A7" s="9"/>
      <c r="B7" s="351"/>
      <c r="C7" s="352" t="s">
        <v>551</v>
      </c>
      <c r="D7" s="351"/>
      <c r="E7" s="355" t="s">
        <v>552</v>
      </c>
      <c r="F7" s="352" t="s">
        <v>553</v>
      </c>
      <c r="G7" s="356" t="s">
        <v>554</v>
      </c>
      <c r="H7" s="351"/>
      <c r="I7" s="351"/>
      <c r="J7" s="351"/>
      <c r="K7" s="351"/>
      <c r="L7" s="352" t="s">
        <v>555</v>
      </c>
      <c r="M7" s="351"/>
      <c r="N7" s="351"/>
      <c r="O7" s="351"/>
      <c r="P7" s="351"/>
    </row>
    <row r="8" spans="1:16" ht="38.25" customHeight="1" x14ac:dyDescent="0.25">
      <c r="A8" s="9"/>
      <c r="B8" s="351"/>
      <c r="C8" s="351"/>
      <c r="D8" s="351"/>
      <c r="E8" s="351"/>
      <c r="F8" s="351"/>
      <c r="G8" s="351"/>
      <c r="H8" s="351"/>
      <c r="I8" s="351"/>
      <c r="J8" s="351"/>
      <c r="K8" s="351"/>
      <c r="L8" s="351"/>
      <c r="M8" s="351"/>
      <c r="N8" s="351"/>
      <c r="O8" s="351"/>
      <c r="P8" s="351"/>
    </row>
    <row r="9" spans="1:16" ht="17.100000000000001" customHeight="1" x14ac:dyDescent="0.25">
      <c r="A9" s="9"/>
      <c r="B9" s="345">
        <v>1</v>
      </c>
      <c r="C9" s="346" t="s">
        <v>726</v>
      </c>
      <c r="D9" s="346"/>
      <c r="E9" s="346" t="s">
        <v>560</v>
      </c>
      <c r="F9" s="346" t="s">
        <v>76</v>
      </c>
      <c r="G9" s="346" t="s">
        <v>727</v>
      </c>
      <c r="H9" s="346"/>
      <c r="I9" s="346"/>
      <c r="J9" s="346"/>
      <c r="K9" s="346"/>
      <c r="L9" s="346" t="s">
        <v>728</v>
      </c>
      <c r="M9" s="346"/>
      <c r="N9" s="346"/>
      <c r="O9" s="346"/>
      <c r="P9" s="346"/>
    </row>
    <row r="10" spans="1:16" ht="17.100000000000001" customHeight="1" x14ac:dyDescent="0.25">
      <c r="A10" s="9"/>
      <c r="B10" s="345"/>
      <c r="C10" s="346"/>
      <c r="D10" s="346"/>
      <c r="E10" s="346"/>
      <c r="F10" s="346"/>
      <c r="G10" s="346"/>
      <c r="H10" s="346"/>
      <c r="I10" s="346"/>
      <c r="J10" s="346"/>
      <c r="K10" s="346"/>
      <c r="L10" s="346"/>
      <c r="M10" s="346"/>
      <c r="N10" s="346"/>
      <c r="O10" s="346"/>
      <c r="P10" s="346"/>
    </row>
    <row r="11" spans="1:16" ht="9.75" customHeight="1" x14ac:dyDescent="0.25">
      <c r="A11" s="9"/>
      <c r="B11" s="345"/>
      <c r="C11" s="346"/>
      <c r="D11" s="346"/>
      <c r="E11" s="346"/>
      <c r="F11" s="346"/>
      <c r="G11" s="346"/>
      <c r="H11" s="346"/>
      <c r="I11" s="346"/>
      <c r="J11" s="346"/>
      <c r="K11" s="346"/>
      <c r="L11" s="346"/>
      <c r="M11" s="346"/>
      <c r="N11" s="346"/>
      <c r="O11" s="346"/>
      <c r="P11" s="346"/>
    </row>
    <row r="12" spans="1:16" ht="9.75" customHeight="1" x14ac:dyDescent="0.25">
      <c r="A12" s="9"/>
      <c r="B12" s="345"/>
      <c r="C12" s="346"/>
      <c r="D12" s="346"/>
      <c r="E12" s="346"/>
      <c r="F12" s="346"/>
      <c r="G12" s="346"/>
      <c r="H12" s="346"/>
      <c r="I12" s="346"/>
      <c r="J12" s="346"/>
      <c r="K12" s="346"/>
      <c r="L12" s="346"/>
      <c r="M12" s="346"/>
      <c r="N12" s="346"/>
      <c r="O12" s="346"/>
      <c r="P12" s="346"/>
    </row>
    <row r="13" spans="1:16" ht="17.100000000000001" customHeight="1" x14ac:dyDescent="0.25">
      <c r="A13" s="9"/>
      <c r="B13" s="345">
        <v>2</v>
      </c>
      <c r="C13" s="346" t="s">
        <v>729</v>
      </c>
      <c r="D13" s="346"/>
      <c r="E13" s="346" t="s">
        <v>560</v>
      </c>
      <c r="F13" s="346" t="s">
        <v>76</v>
      </c>
      <c r="G13" s="346" t="s">
        <v>730</v>
      </c>
      <c r="H13" s="346"/>
      <c r="I13" s="346"/>
      <c r="J13" s="346"/>
      <c r="K13" s="346"/>
      <c r="L13" s="346" t="s">
        <v>731</v>
      </c>
      <c r="M13" s="346"/>
      <c r="N13" s="346"/>
      <c r="O13" s="346"/>
      <c r="P13" s="346"/>
    </row>
    <row r="14" spans="1:16" ht="17.100000000000001" customHeight="1" x14ac:dyDescent="0.25">
      <c r="A14" s="9"/>
      <c r="B14" s="345"/>
      <c r="C14" s="346"/>
      <c r="D14" s="346"/>
      <c r="E14" s="346"/>
      <c r="F14" s="346"/>
      <c r="G14" s="346"/>
      <c r="H14" s="346"/>
      <c r="I14" s="346"/>
      <c r="J14" s="346"/>
      <c r="K14" s="346"/>
      <c r="L14" s="346"/>
      <c r="M14" s="346"/>
      <c r="N14" s="346"/>
      <c r="O14" s="346"/>
      <c r="P14" s="346"/>
    </row>
    <row r="15" spans="1:16" ht="17.100000000000001" customHeight="1" x14ac:dyDescent="0.25">
      <c r="A15" s="9"/>
      <c r="B15" s="345"/>
      <c r="C15" s="346"/>
      <c r="D15" s="346"/>
      <c r="E15" s="346"/>
      <c r="F15" s="346"/>
      <c r="G15" s="346"/>
      <c r="H15" s="346"/>
      <c r="I15" s="346"/>
      <c r="J15" s="346"/>
      <c r="K15" s="346"/>
      <c r="L15" s="346"/>
      <c r="M15" s="346"/>
      <c r="N15" s="346"/>
      <c r="O15" s="346"/>
      <c r="P15" s="346"/>
    </row>
    <row r="16" spans="1:16" ht="86.25" customHeight="1" x14ac:dyDescent="0.25">
      <c r="A16" s="9"/>
      <c r="B16" s="345"/>
      <c r="C16" s="346"/>
      <c r="D16" s="346"/>
      <c r="E16" s="346"/>
      <c r="F16" s="346"/>
      <c r="G16" s="346"/>
      <c r="H16" s="346"/>
      <c r="I16" s="346"/>
      <c r="J16" s="346"/>
      <c r="K16" s="346"/>
      <c r="L16" s="346"/>
      <c r="M16" s="346"/>
      <c r="N16" s="346"/>
      <c r="O16" s="346"/>
      <c r="P16" s="346"/>
    </row>
    <row r="17" spans="1:16" ht="17.100000000000001" customHeight="1" x14ac:dyDescent="0.25">
      <c r="A17" s="9"/>
      <c r="B17" s="345">
        <v>3</v>
      </c>
      <c r="C17" s="346" t="s">
        <v>726</v>
      </c>
      <c r="D17" s="346"/>
      <c r="E17" s="346" t="s">
        <v>560</v>
      </c>
      <c r="F17" s="347" t="s">
        <v>76</v>
      </c>
      <c r="G17" s="346" t="s">
        <v>732</v>
      </c>
      <c r="H17" s="346"/>
      <c r="I17" s="346"/>
      <c r="J17" s="346"/>
      <c r="K17" s="346"/>
      <c r="L17" s="346" t="s">
        <v>733</v>
      </c>
      <c r="M17" s="346"/>
      <c r="N17" s="346"/>
      <c r="O17" s="346"/>
      <c r="P17" s="346"/>
    </row>
    <row r="18" spans="1:16" ht="17.100000000000001" customHeight="1" x14ac:dyDescent="0.25">
      <c r="A18" s="9"/>
      <c r="B18" s="345"/>
      <c r="C18" s="346"/>
      <c r="D18" s="346"/>
      <c r="E18" s="346"/>
      <c r="F18" s="347"/>
      <c r="G18" s="346"/>
      <c r="H18" s="346"/>
      <c r="I18" s="346"/>
      <c r="J18" s="346"/>
      <c r="K18" s="346"/>
      <c r="L18" s="346"/>
      <c r="M18" s="346"/>
      <c r="N18" s="346"/>
      <c r="O18" s="346"/>
      <c r="P18" s="346"/>
    </row>
    <row r="19" spans="1:16" ht="17.100000000000001" customHeight="1" x14ac:dyDescent="0.25">
      <c r="A19" s="9"/>
      <c r="B19" s="345"/>
      <c r="C19" s="346"/>
      <c r="D19" s="346"/>
      <c r="E19" s="346"/>
      <c r="F19" s="347"/>
      <c r="G19" s="346"/>
      <c r="H19" s="346"/>
      <c r="I19" s="346"/>
      <c r="J19" s="346"/>
      <c r="K19" s="346"/>
      <c r="L19" s="346"/>
      <c r="M19" s="346"/>
      <c r="N19" s="346"/>
      <c r="O19" s="346"/>
      <c r="P19" s="346"/>
    </row>
    <row r="20" spans="1:16" ht="17.100000000000001" customHeight="1" x14ac:dyDescent="0.25">
      <c r="A20" s="9"/>
      <c r="B20" s="345"/>
      <c r="C20" s="346"/>
      <c r="D20" s="346"/>
      <c r="E20" s="346"/>
      <c r="F20" s="347"/>
      <c r="G20" s="347"/>
      <c r="H20" s="346"/>
      <c r="I20" s="346"/>
      <c r="J20" s="346"/>
      <c r="K20" s="346"/>
      <c r="L20" s="346"/>
      <c r="M20" s="346"/>
      <c r="N20" s="346"/>
      <c r="O20" s="346"/>
      <c r="P20" s="346"/>
    </row>
    <row r="21" spans="1:16" ht="17.100000000000001" customHeight="1" x14ac:dyDescent="0.25">
      <c r="A21" s="9"/>
      <c r="B21" s="345">
        <v>4</v>
      </c>
      <c r="C21" s="346" t="s">
        <v>734</v>
      </c>
      <c r="D21" s="346"/>
      <c r="E21" s="346" t="s">
        <v>560</v>
      </c>
      <c r="F21" s="347" t="s">
        <v>76</v>
      </c>
      <c r="G21" s="346" t="s">
        <v>735</v>
      </c>
      <c r="H21" s="346"/>
      <c r="I21" s="346"/>
      <c r="J21" s="346"/>
      <c r="K21" s="346"/>
      <c r="L21" s="346" t="s">
        <v>812</v>
      </c>
      <c r="M21" s="346"/>
      <c r="N21" s="346"/>
      <c r="O21" s="346"/>
      <c r="P21" s="346"/>
    </row>
    <row r="22" spans="1:16" ht="17.100000000000001" customHeight="1" x14ac:dyDescent="0.25">
      <c r="A22" s="9"/>
      <c r="B22" s="345"/>
      <c r="C22" s="346"/>
      <c r="D22" s="346"/>
      <c r="E22" s="346"/>
      <c r="F22" s="347"/>
      <c r="G22" s="346"/>
      <c r="H22" s="346"/>
      <c r="I22" s="346"/>
      <c r="J22" s="346"/>
      <c r="K22" s="346"/>
      <c r="L22" s="346"/>
      <c r="M22" s="346"/>
      <c r="N22" s="346"/>
      <c r="O22" s="346"/>
      <c r="P22" s="346"/>
    </row>
    <row r="23" spans="1:16" ht="17.100000000000001" customHeight="1" x14ac:dyDescent="0.25">
      <c r="A23" s="9"/>
      <c r="B23" s="345"/>
      <c r="C23" s="346"/>
      <c r="D23" s="346"/>
      <c r="E23" s="346"/>
      <c r="F23" s="347"/>
      <c r="G23" s="346"/>
      <c r="H23" s="346"/>
      <c r="I23" s="346"/>
      <c r="J23" s="346"/>
      <c r="K23" s="346"/>
      <c r="L23" s="346"/>
      <c r="M23" s="346"/>
      <c r="N23" s="346"/>
      <c r="O23" s="346"/>
      <c r="P23" s="346"/>
    </row>
    <row r="24" spans="1:16" ht="12.75" customHeight="1" x14ac:dyDescent="0.25">
      <c r="A24" s="9"/>
      <c r="B24" s="345"/>
      <c r="C24" s="346"/>
      <c r="D24" s="346"/>
      <c r="E24" s="346"/>
      <c r="F24" s="347"/>
      <c r="G24" s="347"/>
      <c r="H24" s="346"/>
      <c r="I24" s="346"/>
      <c r="J24" s="346"/>
      <c r="K24" s="346"/>
      <c r="L24" s="346"/>
      <c r="M24" s="346"/>
      <c r="N24" s="346"/>
      <c r="O24" s="346"/>
      <c r="P24" s="346"/>
    </row>
    <row r="25" spans="1:16" ht="17.100000000000001" customHeight="1" x14ac:dyDescent="0.25">
      <c r="A25" s="9"/>
      <c r="B25" s="345">
        <v>5</v>
      </c>
      <c r="C25" s="346" t="s">
        <v>736</v>
      </c>
      <c r="D25" s="346"/>
      <c r="E25" s="346" t="s">
        <v>560</v>
      </c>
      <c r="F25" s="347" t="s">
        <v>76</v>
      </c>
      <c r="G25" s="346" t="s">
        <v>737</v>
      </c>
      <c r="H25" s="346"/>
      <c r="I25" s="346"/>
      <c r="J25" s="346"/>
      <c r="K25" s="346"/>
      <c r="L25" s="346" t="s">
        <v>813</v>
      </c>
      <c r="M25" s="346"/>
      <c r="N25" s="346"/>
      <c r="O25" s="346"/>
      <c r="P25" s="346"/>
    </row>
    <row r="26" spans="1:16" ht="17.100000000000001" customHeight="1" x14ac:dyDescent="0.25">
      <c r="A26" s="9"/>
      <c r="B26" s="345"/>
      <c r="C26" s="346"/>
      <c r="D26" s="346"/>
      <c r="E26" s="346"/>
      <c r="F26" s="347"/>
      <c r="G26" s="346"/>
      <c r="H26" s="346"/>
      <c r="I26" s="346"/>
      <c r="J26" s="346"/>
      <c r="K26" s="346"/>
      <c r="L26" s="346"/>
      <c r="M26" s="346"/>
      <c r="N26" s="346"/>
      <c r="O26" s="346"/>
      <c r="P26" s="346"/>
    </row>
    <row r="27" spans="1:16" x14ac:dyDescent="0.25">
      <c r="A27" s="9"/>
      <c r="B27" s="345"/>
      <c r="C27" s="346"/>
      <c r="D27" s="346"/>
      <c r="E27" s="346"/>
      <c r="F27" s="347"/>
      <c r="G27" s="346"/>
      <c r="H27" s="346"/>
      <c r="I27" s="346"/>
      <c r="J27" s="346"/>
      <c r="K27" s="346"/>
      <c r="L27" s="346"/>
      <c r="M27" s="346"/>
      <c r="N27" s="346"/>
      <c r="O27" s="346"/>
      <c r="P27" s="346"/>
    </row>
    <row r="28" spans="1:16" ht="98.25" customHeight="1" x14ac:dyDescent="0.25">
      <c r="A28" s="9"/>
      <c r="B28" s="345"/>
      <c r="C28" s="346"/>
      <c r="D28" s="346"/>
      <c r="E28" s="346"/>
      <c r="F28" s="347"/>
      <c r="G28" s="347"/>
      <c r="H28" s="346"/>
      <c r="I28" s="346"/>
      <c r="J28" s="346"/>
      <c r="K28" s="346"/>
      <c r="L28" s="346"/>
      <c r="M28" s="346"/>
      <c r="N28" s="346"/>
      <c r="O28" s="346"/>
      <c r="P28" s="346"/>
    </row>
    <row r="29" spans="1:16" x14ac:dyDescent="0.25">
      <c r="A29" s="9"/>
      <c r="B29" s="345">
        <v>6</v>
      </c>
      <c r="C29" s="346" t="s">
        <v>738</v>
      </c>
      <c r="D29" s="346"/>
      <c r="E29" s="346" t="s">
        <v>560</v>
      </c>
      <c r="F29" s="347" t="s">
        <v>76</v>
      </c>
      <c r="G29" s="346" t="s">
        <v>739</v>
      </c>
      <c r="H29" s="346"/>
      <c r="I29" s="346"/>
      <c r="J29" s="346"/>
      <c r="K29" s="346"/>
      <c r="L29" s="346" t="s">
        <v>814</v>
      </c>
      <c r="M29" s="346"/>
      <c r="N29" s="346"/>
      <c r="O29" s="346"/>
      <c r="P29" s="346"/>
    </row>
    <row r="30" spans="1:16" x14ac:dyDescent="0.25">
      <c r="A30" s="9"/>
      <c r="B30" s="345"/>
      <c r="C30" s="346"/>
      <c r="D30" s="346"/>
      <c r="E30" s="346"/>
      <c r="F30" s="347"/>
      <c r="G30" s="346"/>
      <c r="H30" s="346"/>
      <c r="I30" s="346"/>
      <c r="J30" s="346"/>
      <c r="K30" s="346"/>
      <c r="L30" s="346"/>
      <c r="M30" s="346"/>
      <c r="N30" s="346"/>
      <c r="O30" s="346"/>
      <c r="P30" s="346"/>
    </row>
    <row r="31" spans="1:16" x14ac:dyDescent="0.25">
      <c r="A31" s="9"/>
      <c r="B31" s="345"/>
      <c r="C31" s="346"/>
      <c r="D31" s="346"/>
      <c r="E31" s="346"/>
      <c r="F31" s="347"/>
      <c r="G31" s="346"/>
      <c r="H31" s="346"/>
      <c r="I31" s="346"/>
      <c r="J31" s="346"/>
      <c r="K31" s="346"/>
      <c r="L31" s="346"/>
      <c r="M31" s="346"/>
      <c r="N31" s="346"/>
      <c r="O31" s="346"/>
      <c r="P31" s="346"/>
    </row>
    <row r="32" spans="1:16" ht="15.75" customHeight="1" x14ac:dyDescent="0.25">
      <c r="A32" s="9"/>
      <c r="B32" s="345"/>
      <c r="C32" s="346"/>
      <c r="D32" s="346"/>
      <c r="E32" s="346"/>
      <c r="F32" s="347"/>
      <c r="G32" s="347"/>
      <c r="H32" s="346"/>
      <c r="I32" s="346"/>
      <c r="J32" s="346"/>
      <c r="K32" s="346"/>
      <c r="L32" s="346"/>
      <c r="M32" s="346"/>
      <c r="N32" s="346"/>
      <c r="O32" s="346"/>
      <c r="P32" s="346"/>
    </row>
    <row r="33" spans="1:16" x14ac:dyDescent="0.25">
      <c r="A33" s="9"/>
      <c r="B33" s="345">
        <v>7</v>
      </c>
      <c r="C33" s="346" t="s">
        <v>740</v>
      </c>
      <c r="D33" s="346"/>
      <c r="E33" s="346" t="s">
        <v>545</v>
      </c>
      <c r="F33" s="347" t="s">
        <v>76</v>
      </c>
      <c r="G33" s="346" t="s">
        <v>741</v>
      </c>
      <c r="H33" s="346"/>
      <c r="I33" s="346"/>
      <c r="J33" s="346"/>
      <c r="K33" s="346"/>
      <c r="L33" s="346" t="s">
        <v>815</v>
      </c>
      <c r="M33" s="346"/>
      <c r="N33" s="346"/>
      <c r="O33" s="346"/>
      <c r="P33" s="346"/>
    </row>
    <row r="34" spans="1:16" x14ac:dyDescent="0.25">
      <c r="A34" s="9"/>
      <c r="B34" s="345"/>
      <c r="C34" s="346"/>
      <c r="D34" s="346"/>
      <c r="E34" s="346"/>
      <c r="F34" s="347"/>
      <c r="G34" s="346"/>
      <c r="H34" s="346"/>
      <c r="I34" s="346"/>
      <c r="J34" s="346"/>
      <c r="K34" s="346"/>
      <c r="L34" s="346"/>
      <c r="M34" s="346"/>
      <c r="N34" s="346"/>
      <c r="O34" s="346"/>
      <c r="P34" s="346"/>
    </row>
    <row r="35" spans="1:16" x14ac:dyDescent="0.25">
      <c r="A35" s="9"/>
      <c r="B35" s="345"/>
      <c r="C35" s="346"/>
      <c r="D35" s="346"/>
      <c r="E35" s="346"/>
      <c r="F35" s="347"/>
      <c r="G35" s="346"/>
      <c r="H35" s="346"/>
      <c r="I35" s="346"/>
      <c r="J35" s="346"/>
      <c r="K35" s="346"/>
      <c r="L35" s="346"/>
      <c r="M35" s="346"/>
      <c r="N35" s="346"/>
      <c r="O35" s="346"/>
      <c r="P35" s="346"/>
    </row>
    <row r="36" spans="1:16" ht="24" customHeight="1" x14ac:dyDescent="0.25">
      <c r="A36" s="9"/>
      <c r="B36" s="345"/>
      <c r="C36" s="346"/>
      <c r="D36" s="346"/>
      <c r="E36" s="346"/>
      <c r="F36" s="347"/>
      <c r="G36" s="347"/>
      <c r="H36" s="346"/>
      <c r="I36" s="346"/>
      <c r="J36" s="346"/>
      <c r="K36" s="346"/>
      <c r="L36" s="346"/>
      <c r="M36" s="346"/>
      <c r="N36" s="346"/>
      <c r="O36" s="346"/>
      <c r="P36" s="346"/>
    </row>
    <row r="37" spans="1:16" ht="27" customHeight="1" x14ac:dyDescent="0.25">
      <c r="A37" s="9"/>
      <c r="B37" s="345">
        <v>8</v>
      </c>
      <c r="C37" s="346" t="s">
        <v>729</v>
      </c>
      <c r="D37" s="346"/>
      <c r="E37" s="346" t="s">
        <v>560</v>
      </c>
      <c r="F37" s="347" t="s">
        <v>76</v>
      </c>
      <c r="G37" s="346" t="s">
        <v>742</v>
      </c>
      <c r="H37" s="346"/>
      <c r="I37" s="346"/>
      <c r="J37" s="346"/>
      <c r="K37" s="346"/>
      <c r="L37" s="346" t="s">
        <v>743</v>
      </c>
      <c r="M37" s="346"/>
      <c r="N37" s="346"/>
      <c r="O37" s="346"/>
      <c r="P37" s="346"/>
    </row>
    <row r="38" spans="1:16" x14ac:dyDescent="0.25">
      <c r="A38" s="9"/>
      <c r="B38" s="345"/>
      <c r="C38" s="346"/>
      <c r="D38" s="346"/>
      <c r="E38" s="346"/>
      <c r="F38" s="347"/>
      <c r="G38" s="346"/>
      <c r="H38" s="346"/>
      <c r="I38" s="346"/>
      <c r="J38" s="346"/>
      <c r="K38" s="346"/>
      <c r="L38" s="346"/>
      <c r="M38" s="346"/>
      <c r="N38" s="346"/>
      <c r="O38" s="346"/>
      <c r="P38" s="346"/>
    </row>
    <row r="39" spans="1:16" x14ac:dyDescent="0.25">
      <c r="A39" s="9"/>
      <c r="B39" s="345"/>
      <c r="C39" s="346"/>
      <c r="D39" s="346"/>
      <c r="E39" s="346"/>
      <c r="F39" s="347"/>
      <c r="G39" s="346"/>
      <c r="H39" s="346"/>
      <c r="I39" s="346"/>
      <c r="J39" s="346"/>
      <c r="K39" s="346"/>
      <c r="L39" s="346"/>
      <c r="M39" s="346"/>
      <c r="N39" s="346"/>
      <c r="O39" s="346"/>
      <c r="P39" s="346"/>
    </row>
    <row r="40" spans="1:16" ht="44.25" customHeight="1" x14ac:dyDescent="0.25">
      <c r="A40" s="9"/>
      <c r="B40" s="345"/>
      <c r="C40" s="346"/>
      <c r="D40" s="346"/>
      <c r="E40" s="346"/>
      <c r="F40" s="347"/>
      <c r="G40" s="347"/>
      <c r="H40" s="346"/>
      <c r="I40" s="346"/>
      <c r="J40" s="346"/>
      <c r="K40" s="346"/>
      <c r="L40" s="346"/>
      <c r="M40" s="346"/>
      <c r="N40" s="346"/>
      <c r="O40" s="346"/>
      <c r="P40" s="346"/>
    </row>
    <row r="41" spans="1:16" ht="27" customHeight="1" x14ac:dyDescent="0.25">
      <c r="A41" s="9"/>
      <c r="B41" s="345">
        <v>9</v>
      </c>
      <c r="C41" s="346" t="s">
        <v>738</v>
      </c>
      <c r="D41" s="346"/>
      <c r="E41" s="346" t="s">
        <v>560</v>
      </c>
      <c r="F41" s="347" t="s">
        <v>76</v>
      </c>
      <c r="G41" s="346" t="s">
        <v>744</v>
      </c>
      <c r="H41" s="346"/>
      <c r="I41" s="346"/>
      <c r="J41" s="346"/>
      <c r="K41" s="346"/>
      <c r="L41" s="346" t="s">
        <v>745</v>
      </c>
      <c r="M41" s="346"/>
      <c r="N41" s="346"/>
      <c r="O41" s="346"/>
      <c r="P41" s="346"/>
    </row>
    <row r="42" spans="1:16" ht="9" customHeight="1" x14ac:dyDescent="0.25">
      <c r="A42" s="9"/>
      <c r="B42" s="345"/>
      <c r="C42" s="346"/>
      <c r="D42" s="346"/>
      <c r="E42" s="346"/>
      <c r="F42" s="347"/>
      <c r="G42" s="346"/>
      <c r="H42" s="346"/>
      <c r="I42" s="346"/>
      <c r="J42" s="346"/>
      <c r="K42" s="346"/>
      <c r="L42" s="346"/>
      <c r="M42" s="346"/>
      <c r="N42" s="346"/>
      <c r="O42" s="346"/>
      <c r="P42" s="346"/>
    </row>
    <row r="43" spans="1:16" ht="2.25" customHeight="1" x14ac:dyDescent="0.25">
      <c r="A43" s="9"/>
      <c r="B43" s="345"/>
      <c r="C43" s="346"/>
      <c r="D43" s="346"/>
      <c r="E43" s="346"/>
      <c r="F43" s="347"/>
      <c r="G43" s="346"/>
      <c r="H43" s="346"/>
      <c r="I43" s="346"/>
      <c r="J43" s="346"/>
      <c r="K43" s="346"/>
      <c r="L43" s="346"/>
      <c r="M43" s="346"/>
      <c r="N43" s="346"/>
      <c r="O43" s="346"/>
      <c r="P43" s="346"/>
    </row>
    <row r="44" spans="1:16" ht="7.5" customHeight="1" x14ac:dyDescent="0.25">
      <c r="A44" s="9"/>
      <c r="B44" s="345"/>
      <c r="C44" s="346"/>
      <c r="D44" s="346"/>
      <c r="E44" s="346"/>
      <c r="F44" s="347"/>
      <c r="G44" s="347"/>
      <c r="H44" s="346"/>
      <c r="I44" s="346"/>
      <c r="J44" s="346"/>
      <c r="K44" s="346"/>
      <c r="L44" s="346"/>
      <c r="M44" s="346"/>
      <c r="N44" s="346"/>
      <c r="O44" s="346"/>
      <c r="P44" s="346"/>
    </row>
    <row r="45" spans="1:16" ht="27" customHeight="1" x14ac:dyDescent="0.25">
      <c r="A45" s="9"/>
      <c r="B45" s="345">
        <v>10</v>
      </c>
      <c r="C45" s="346" t="s">
        <v>746</v>
      </c>
      <c r="D45" s="346"/>
      <c r="E45" s="346" t="s">
        <v>560</v>
      </c>
      <c r="F45" s="347" t="s">
        <v>76</v>
      </c>
      <c r="G45" s="346" t="s">
        <v>747</v>
      </c>
      <c r="H45" s="346"/>
      <c r="I45" s="346"/>
      <c r="J45" s="346"/>
      <c r="K45" s="346"/>
      <c r="L45" s="346" t="s">
        <v>748</v>
      </c>
      <c r="M45" s="346"/>
      <c r="N45" s="346"/>
      <c r="O45" s="346"/>
      <c r="P45" s="346"/>
    </row>
    <row r="46" spans="1:16" ht="4.5" customHeight="1" x14ac:dyDescent="0.25">
      <c r="A46" s="9"/>
      <c r="B46" s="345"/>
      <c r="C46" s="346"/>
      <c r="D46" s="346"/>
      <c r="E46" s="346"/>
      <c r="F46" s="347"/>
      <c r="G46" s="346"/>
      <c r="H46" s="346"/>
      <c r="I46" s="346"/>
      <c r="J46" s="346"/>
      <c r="K46" s="346"/>
      <c r="L46" s="346"/>
      <c r="M46" s="346"/>
      <c r="N46" s="346"/>
      <c r="O46" s="346"/>
      <c r="P46" s="346"/>
    </row>
    <row r="47" spans="1:16" ht="4.5" customHeight="1" x14ac:dyDescent="0.25">
      <c r="A47" s="9"/>
      <c r="B47" s="345"/>
      <c r="C47" s="346"/>
      <c r="D47" s="346"/>
      <c r="E47" s="346"/>
      <c r="F47" s="347"/>
      <c r="G47" s="346"/>
      <c r="H47" s="346"/>
      <c r="I47" s="346"/>
      <c r="J47" s="346"/>
      <c r="K47" s="346"/>
      <c r="L47" s="346"/>
      <c r="M47" s="346"/>
      <c r="N47" s="346"/>
      <c r="O47" s="346"/>
      <c r="P47" s="346"/>
    </row>
    <row r="48" spans="1:16" ht="4.5" customHeight="1" x14ac:dyDescent="0.25">
      <c r="A48" s="9"/>
      <c r="B48" s="345"/>
      <c r="C48" s="346"/>
      <c r="D48" s="346"/>
      <c r="E48" s="346"/>
      <c r="F48" s="347"/>
      <c r="G48" s="347"/>
      <c r="H48" s="346"/>
      <c r="I48" s="346"/>
      <c r="J48" s="346"/>
      <c r="K48" s="346"/>
      <c r="L48" s="346"/>
      <c r="M48" s="346"/>
      <c r="N48" s="346"/>
      <c r="O48" s="346"/>
      <c r="P48" s="346"/>
    </row>
    <row r="49" spans="1:16" ht="27" customHeight="1" x14ac:dyDescent="0.25">
      <c r="A49" s="9"/>
      <c r="B49" s="345">
        <v>11</v>
      </c>
      <c r="C49" s="346" t="s">
        <v>738</v>
      </c>
      <c r="D49" s="346"/>
      <c r="E49" s="346" t="s">
        <v>560</v>
      </c>
      <c r="F49" s="347" t="s">
        <v>76</v>
      </c>
      <c r="G49" s="346" t="s">
        <v>749</v>
      </c>
      <c r="H49" s="346"/>
      <c r="I49" s="346"/>
      <c r="J49" s="346"/>
      <c r="K49" s="346"/>
      <c r="L49" s="346" t="s">
        <v>750</v>
      </c>
      <c r="M49" s="346"/>
      <c r="N49" s="346"/>
      <c r="O49" s="346"/>
      <c r="P49" s="346"/>
    </row>
    <row r="50" spans="1:16" ht="9.75" customHeight="1" x14ac:dyDescent="0.25">
      <c r="A50" s="9"/>
      <c r="B50" s="345"/>
      <c r="C50" s="346"/>
      <c r="D50" s="346"/>
      <c r="E50" s="346"/>
      <c r="F50" s="347"/>
      <c r="G50" s="346"/>
      <c r="H50" s="346"/>
      <c r="I50" s="346"/>
      <c r="J50" s="346"/>
      <c r="K50" s="346"/>
      <c r="L50" s="346"/>
      <c r="M50" s="346"/>
      <c r="N50" s="346"/>
      <c r="O50" s="346"/>
      <c r="P50" s="346"/>
    </row>
    <row r="51" spans="1:16" ht="6" customHeight="1" x14ac:dyDescent="0.25">
      <c r="A51" s="9"/>
      <c r="B51" s="345"/>
      <c r="C51" s="346"/>
      <c r="D51" s="346"/>
      <c r="E51" s="346"/>
      <c r="F51" s="347"/>
      <c r="G51" s="346"/>
      <c r="H51" s="346"/>
      <c r="I51" s="346"/>
      <c r="J51" s="346"/>
      <c r="K51" s="346"/>
      <c r="L51" s="346"/>
      <c r="M51" s="346"/>
      <c r="N51" s="346"/>
      <c r="O51" s="346"/>
      <c r="P51" s="346"/>
    </row>
    <row r="52" spans="1:16" ht="6" customHeight="1" x14ac:dyDescent="0.25">
      <c r="A52" s="9"/>
      <c r="B52" s="345"/>
      <c r="C52" s="346"/>
      <c r="D52" s="346"/>
      <c r="E52" s="346"/>
      <c r="F52" s="347"/>
      <c r="G52" s="347"/>
      <c r="H52" s="346"/>
      <c r="I52" s="346"/>
      <c r="J52" s="346"/>
      <c r="K52" s="346"/>
      <c r="L52" s="346"/>
      <c r="M52" s="346"/>
      <c r="N52" s="346"/>
      <c r="O52" s="346"/>
      <c r="P52" s="346"/>
    </row>
    <row r="53" spans="1:16" ht="27" customHeight="1" x14ac:dyDescent="0.25">
      <c r="A53" s="9"/>
      <c r="B53" s="345">
        <v>12</v>
      </c>
      <c r="C53" s="346" t="s">
        <v>729</v>
      </c>
      <c r="D53" s="346"/>
      <c r="E53" s="346" t="s">
        <v>545</v>
      </c>
      <c r="F53" s="347" t="s">
        <v>79</v>
      </c>
      <c r="G53" s="346" t="s">
        <v>751</v>
      </c>
      <c r="H53" s="346"/>
      <c r="I53" s="346"/>
      <c r="J53" s="346"/>
      <c r="K53" s="346"/>
      <c r="L53" s="346" t="s">
        <v>752</v>
      </c>
      <c r="M53" s="346"/>
      <c r="N53" s="346"/>
      <c r="O53" s="346"/>
      <c r="P53" s="346"/>
    </row>
    <row r="54" spans="1:16" ht="0.75" customHeight="1" x14ac:dyDescent="0.25">
      <c r="A54" s="9"/>
      <c r="B54" s="345"/>
      <c r="C54" s="346"/>
      <c r="D54" s="346"/>
      <c r="E54" s="346"/>
      <c r="F54" s="347"/>
      <c r="G54" s="346"/>
      <c r="H54" s="346"/>
      <c r="I54" s="346"/>
      <c r="J54" s="346"/>
      <c r="K54" s="346"/>
      <c r="L54" s="346"/>
      <c r="M54" s="346"/>
      <c r="N54" s="346"/>
      <c r="O54" s="346"/>
      <c r="P54" s="346"/>
    </row>
    <row r="55" spans="1:16" ht="0.75" customHeight="1" x14ac:dyDescent="0.25">
      <c r="A55" s="9"/>
      <c r="B55" s="345"/>
      <c r="C55" s="346"/>
      <c r="D55" s="346"/>
      <c r="E55" s="346"/>
      <c r="F55" s="347"/>
      <c r="G55" s="346"/>
      <c r="H55" s="346"/>
      <c r="I55" s="346"/>
      <c r="J55" s="346"/>
      <c r="K55" s="346"/>
      <c r="L55" s="346"/>
      <c r="M55" s="346"/>
      <c r="N55" s="346"/>
      <c r="O55" s="346"/>
      <c r="P55" s="346"/>
    </row>
    <row r="56" spans="1:16" ht="0.75" customHeight="1" x14ac:dyDescent="0.25">
      <c r="A56" s="9"/>
      <c r="B56" s="345"/>
      <c r="C56" s="346"/>
      <c r="D56" s="346"/>
      <c r="E56" s="346"/>
      <c r="F56" s="347"/>
      <c r="G56" s="347"/>
      <c r="H56" s="346"/>
      <c r="I56" s="346"/>
      <c r="J56" s="346"/>
      <c r="K56" s="346"/>
      <c r="L56" s="346"/>
      <c r="M56" s="346"/>
      <c r="N56" s="346"/>
      <c r="O56" s="346"/>
      <c r="P56" s="346"/>
    </row>
    <row r="57" spans="1:16" x14ac:dyDescent="0.25">
      <c r="A57" s="9"/>
      <c r="B57" s="353"/>
      <c r="C57" s="175"/>
      <c r="D57" s="175"/>
      <c r="E57" s="175"/>
      <c r="F57" s="175"/>
      <c r="G57" s="175"/>
      <c r="H57" s="175"/>
      <c r="I57" s="175"/>
      <c r="J57" s="175"/>
      <c r="K57" s="175"/>
      <c r="L57" s="175"/>
      <c r="M57" s="175"/>
      <c r="N57" s="175"/>
      <c r="O57" s="175"/>
      <c r="P57" s="175"/>
    </row>
    <row r="58" spans="1:16" x14ac:dyDescent="0.25">
      <c r="A58" s="9"/>
      <c r="B58" s="177"/>
      <c r="C58" s="178"/>
      <c r="D58" s="178"/>
      <c r="E58" s="178"/>
      <c r="F58" s="178"/>
      <c r="G58" s="178"/>
      <c r="H58" s="178"/>
      <c r="I58" s="178"/>
      <c r="J58" s="178"/>
      <c r="K58" s="178"/>
      <c r="L58" s="178"/>
      <c r="M58" s="178"/>
      <c r="N58" s="178"/>
      <c r="O58" s="178"/>
      <c r="P58" s="178"/>
    </row>
    <row r="59" spans="1:16" x14ac:dyDescent="0.25">
      <c r="A59" s="9"/>
      <c r="B59" s="354" t="s">
        <v>556</v>
      </c>
      <c r="C59" s="141"/>
      <c r="D59" s="141"/>
      <c r="E59" s="141"/>
      <c r="F59" s="141"/>
      <c r="G59" s="141"/>
      <c r="H59" s="141"/>
      <c r="I59" s="141"/>
      <c r="J59" s="141"/>
      <c r="K59" s="141"/>
      <c r="L59" s="141"/>
      <c r="M59" s="141"/>
      <c r="N59" s="141"/>
      <c r="O59" s="141"/>
      <c r="P59" s="142"/>
    </row>
    <row r="60" spans="1:16" ht="14.45" customHeight="1" x14ac:dyDescent="0.25">
      <c r="A60" s="9"/>
      <c r="B60" s="340" t="s">
        <v>557</v>
      </c>
      <c r="C60" s="340" t="s">
        <v>558</v>
      </c>
      <c r="D60" s="340" t="s">
        <v>559</v>
      </c>
      <c r="E60" s="175"/>
      <c r="F60" s="175"/>
      <c r="G60" s="175"/>
      <c r="H60" s="175"/>
      <c r="I60" s="175"/>
      <c r="J60" s="175"/>
      <c r="K60" s="175"/>
      <c r="L60" s="175"/>
      <c r="M60" s="175"/>
      <c r="N60" s="175"/>
      <c r="O60" s="175"/>
      <c r="P60" s="176"/>
    </row>
    <row r="61" spans="1:16" ht="17.100000000000001" customHeight="1" x14ac:dyDescent="0.25">
      <c r="A61" s="9"/>
      <c r="B61" s="185"/>
      <c r="C61" s="185"/>
      <c r="D61" s="177"/>
      <c r="E61" s="178"/>
      <c r="F61" s="178"/>
      <c r="G61" s="178"/>
      <c r="H61" s="178"/>
      <c r="I61" s="178"/>
      <c r="J61" s="178"/>
      <c r="K61" s="178"/>
      <c r="L61" s="178"/>
      <c r="M61" s="178"/>
      <c r="N61" s="178"/>
      <c r="O61" s="178"/>
      <c r="P61" s="179"/>
    </row>
    <row r="62" spans="1:16" ht="17.100000000000001" customHeight="1" x14ac:dyDescent="0.25">
      <c r="A62" s="9"/>
      <c r="B62" s="254" t="s">
        <v>560</v>
      </c>
      <c r="C62" s="348" t="s">
        <v>560</v>
      </c>
      <c r="D62" s="143" t="s">
        <v>816</v>
      </c>
      <c r="E62" s="144"/>
      <c r="F62" s="144"/>
      <c r="G62" s="144"/>
      <c r="H62" s="144"/>
      <c r="I62" s="144"/>
      <c r="J62" s="144"/>
      <c r="K62" s="144"/>
      <c r="L62" s="144"/>
      <c r="M62" s="144"/>
      <c r="N62" s="144"/>
      <c r="O62" s="144"/>
      <c r="P62" s="145"/>
    </row>
    <row r="63" spans="1:16" ht="17.100000000000001" customHeight="1" x14ac:dyDescent="0.25">
      <c r="A63" s="9"/>
      <c r="B63" s="344"/>
      <c r="C63" s="349"/>
      <c r="D63" s="231"/>
      <c r="E63" s="237"/>
      <c r="F63" s="237"/>
      <c r="G63" s="237"/>
      <c r="H63" s="237"/>
      <c r="I63" s="237"/>
      <c r="J63" s="237"/>
      <c r="K63" s="237"/>
      <c r="L63" s="237"/>
      <c r="M63" s="237"/>
      <c r="N63" s="237"/>
      <c r="O63" s="237"/>
      <c r="P63" s="230"/>
    </row>
    <row r="64" spans="1:16" ht="36.75" customHeight="1" x14ac:dyDescent="0.25">
      <c r="A64" s="9"/>
      <c r="B64" s="185"/>
      <c r="C64" s="182"/>
      <c r="D64" s="146"/>
      <c r="E64" s="147"/>
      <c r="F64" s="147"/>
      <c r="G64" s="147"/>
      <c r="H64" s="147"/>
      <c r="I64" s="147"/>
      <c r="J64" s="147"/>
      <c r="K64" s="147"/>
      <c r="L64" s="147"/>
      <c r="M64" s="147"/>
      <c r="N64" s="147"/>
      <c r="O64" s="147"/>
      <c r="P64" s="148"/>
    </row>
    <row r="65" spans="1:16" ht="17.100000000000001" customHeight="1" x14ac:dyDescent="0.25">
      <c r="A65" s="9"/>
      <c r="B65" s="9"/>
      <c r="C65" s="9"/>
      <c r="D65" s="9"/>
      <c r="E65" s="9"/>
      <c r="F65" s="9"/>
      <c r="G65" s="9"/>
      <c r="H65" s="9"/>
      <c r="I65" s="9"/>
      <c r="J65" s="9"/>
      <c r="K65" s="9"/>
      <c r="L65" s="9"/>
      <c r="M65" s="9"/>
      <c r="N65" s="9"/>
      <c r="O65" s="9"/>
      <c r="P65" s="9"/>
    </row>
    <row r="66" spans="1:16" ht="17.100000000000001" customHeight="1" x14ac:dyDescent="0.25">
      <c r="A66" s="9"/>
      <c r="B66" s="9"/>
      <c r="C66" s="9"/>
      <c r="D66" s="9"/>
      <c r="E66" s="9"/>
      <c r="F66" s="9"/>
      <c r="G66" s="9"/>
      <c r="H66" s="9"/>
      <c r="I66" s="9"/>
      <c r="J66" s="9"/>
      <c r="K66" s="9"/>
      <c r="L66" s="9"/>
      <c r="M66" s="9"/>
      <c r="N66" s="9"/>
      <c r="O66" s="9"/>
      <c r="P66" s="9"/>
    </row>
    <row r="67" spans="1:16" ht="17.100000000000001" customHeight="1" x14ac:dyDescent="0.25">
      <c r="A67" s="9"/>
      <c r="B67" s="9"/>
      <c r="C67" s="9"/>
      <c r="D67" s="9"/>
      <c r="E67" s="9"/>
      <c r="F67" s="9"/>
      <c r="G67" s="9"/>
      <c r="H67" s="9"/>
      <c r="I67" s="9"/>
      <c r="J67" s="9"/>
      <c r="K67" s="9"/>
      <c r="L67" s="9"/>
      <c r="M67" s="9"/>
      <c r="N67" s="9"/>
      <c r="O67" s="7"/>
      <c r="P67" s="9"/>
    </row>
    <row r="68" spans="1:16" ht="17.100000000000001" customHeight="1" x14ac:dyDescent="0.25">
      <c r="A68" s="9"/>
      <c r="B68" s="9"/>
      <c r="C68" s="9"/>
      <c r="D68" s="9"/>
      <c r="E68" s="9"/>
      <c r="F68" s="9"/>
      <c r="G68" s="9"/>
      <c r="H68" s="9"/>
      <c r="I68" s="9"/>
      <c r="J68" s="9"/>
      <c r="K68" s="9"/>
      <c r="L68" s="9"/>
      <c r="M68" s="9"/>
      <c r="N68" s="9"/>
      <c r="O68" s="9"/>
      <c r="P68" s="9"/>
    </row>
    <row r="69" spans="1:16" ht="34.5" customHeight="1" x14ac:dyDescent="0.25">
      <c r="A69" s="9"/>
      <c r="B69" s="9"/>
      <c r="C69" s="9"/>
      <c r="D69" s="9"/>
      <c r="E69" s="9"/>
      <c r="F69" s="9"/>
      <c r="G69" s="9"/>
      <c r="H69" s="9"/>
      <c r="I69" s="9"/>
      <c r="J69" s="9"/>
      <c r="K69" s="9"/>
      <c r="L69" s="9"/>
      <c r="M69" s="9"/>
      <c r="N69" s="9"/>
      <c r="O69" s="9"/>
      <c r="P69" s="9"/>
    </row>
    <row r="70" spans="1:16" ht="15" customHeight="1" x14ac:dyDescent="0.25">
      <c r="A70" s="9"/>
      <c r="B70" s="9"/>
      <c r="C70" s="9"/>
      <c r="D70" s="9"/>
      <c r="E70" s="9"/>
      <c r="F70" s="9"/>
      <c r="G70" s="9"/>
      <c r="H70" s="9"/>
      <c r="I70" s="9"/>
      <c r="J70" s="9"/>
      <c r="K70" s="9"/>
      <c r="L70" s="9"/>
      <c r="M70" s="9"/>
      <c r="N70" s="9"/>
      <c r="O70" s="9"/>
      <c r="P70" s="9"/>
    </row>
    <row r="71" spans="1:16" ht="15" customHeight="1" x14ac:dyDescent="0.25">
      <c r="A71" s="9"/>
      <c r="B71" s="9"/>
      <c r="C71" s="9"/>
      <c r="D71" s="9"/>
      <c r="E71" s="9"/>
      <c r="F71" s="9"/>
      <c r="G71" s="9"/>
      <c r="H71" s="9"/>
      <c r="I71" s="9"/>
      <c r="J71" s="9"/>
      <c r="K71" s="9"/>
      <c r="L71" s="9"/>
      <c r="M71" s="9"/>
      <c r="N71" s="9"/>
      <c r="O71" s="9"/>
      <c r="P71" s="9"/>
    </row>
    <row r="72" spans="1:16" ht="15" customHeight="1" x14ac:dyDescent="0.25">
      <c r="A72" s="9"/>
      <c r="B72" s="9"/>
      <c r="C72" s="9"/>
      <c r="D72" s="9"/>
      <c r="E72" s="9"/>
      <c r="F72" s="9"/>
      <c r="G72" s="9"/>
      <c r="H72" s="9"/>
      <c r="I72" s="9"/>
      <c r="J72" s="9"/>
      <c r="K72" s="9"/>
      <c r="L72" s="9"/>
      <c r="M72" s="9"/>
      <c r="N72" s="9"/>
      <c r="O72" s="9"/>
      <c r="P72" s="9"/>
    </row>
    <row r="73" spans="1:16" ht="15" customHeight="1" x14ac:dyDescent="0.25">
      <c r="A73" s="9"/>
      <c r="B73" s="9"/>
      <c r="C73" s="9"/>
      <c r="D73" s="9"/>
      <c r="E73" s="9"/>
      <c r="F73" s="9"/>
      <c r="G73" s="9"/>
      <c r="H73" s="9"/>
      <c r="I73" s="9"/>
      <c r="J73" s="9"/>
      <c r="K73" s="9"/>
      <c r="L73" s="9"/>
      <c r="M73" s="9"/>
      <c r="N73" s="9"/>
      <c r="O73" s="9"/>
      <c r="P73" s="9"/>
    </row>
    <row r="74" spans="1:16" ht="14.45" customHeight="1" x14ac:dyDescent="0.25">
      <c r="A74" s="9"/>
      <c r="B74" s="233" t="s">
        <v>561</v>
      </c>
      <c r="C74" s="159"/>
      <c r="D74" s="159"/>
      <c r="E74" s="159"/>
      <c r="F74" s="159"/>
      <c r="G74" s="159"/>
      <c r="H74" s="159"/>
      <c r="I74" s="159"/>
      <c r="J74" s="159"/>
      <c r="K74" s="159"/>
      <c r="L74" s="159"/>
      <c r="M74" s="159"/>
      <c r="N74" s="159"/>
      <c r="O74" s="159"/>
      <c r="P74" s="159"/>
    </row>
    <row r="75" spans="1:16" x14ac:dyDescent="0.25">
      <c r="A75" s="9"/>
      <c r="B75" s="159"/>
      <c r="C75" s="159"/>
      <c r="D75" s="159"/>
      <c r="E75" s="159"/>
      <c r="F75" s="159"/>
      <c r="G75" s="159"/>
      <c r="H75" s="159"/>
      <c r="I75" s="159"/>
      <c r="J75" s="159"/>
      <c r="K75" s="159"/>
      <c r="L75" s="159"/>
      <c r="M75" s="159"/>
      <c r="N75" s="159"/>
      <c r="O75" s="159"/>
      <c r="P75" s="159"/>
    </row>
    <row r="76" spans="1:16" x14ac:dyDescent="0.25">
      <c r="A76" s="9"/>
      <c r="B76" s="159"/>
      <c r="C76" s="159"/>
      <c r="D76" s="159"/>
      <c r="E76" s="159"/>
      <c r="F76" s="159"/>
      <c r="G76" s="159"/>
      <c r="H76" s="159"/>
      <c r="I76" s="159"/>
      <c r="J76" s="159"/>
      <c r="K76" s="159"/>
      <c r="L76" s="159"/>
      <c r="M76" s="159"/>
      <c r="N76" s="159"/>
      <c r="O76" s="159"/>
      <c r="P76" s="159"/>
    </row>
    <row r="77" spans="1:16" x14ac:dyDescent="0.25">
      <c r="A77" s="9"/>
      <c r="B77" s="159"/>
      <c r="C77" s="159"/>
      <c r="D77" s="159"/>
      <c r="E77" s="159"/>
      <c r="F77" s="159"/>
      <c r="G77" s="159"/>
      <c r="H77" s="159"/>
      <c r="I77" s="159"/>
      <c r="J77" s="159"/>
      <c r="K77" s="159"/>
      <c r="L77" s="159"/>
      <c r="M77" s="159"/>
      <c r="N77" s="159"/>
      <c r="O77" s="159"/>
      <c r="P77" s="159"/>
    </row>
    <row r="78" spans="1:16" x14ac:dyDescent="0.25">
      <c r="A78" s="9"/>
      <c r="B78" s="159"/>
      <c r="C78" s="159"/>
      <c r="D78" s="159"/>
      <c r="E78" s="159"/>
      <c r="F78" s="159"/>
      <c r="G78" s="159"/>
      <c r="H78" s="159"/>
      <c r="I78" s="159"/>
      <c r="J78" s="159"/>
      <c r="K78" s="159"/>
      <c r="L78" s="159"/>
      <c r="M78" s="159"/>
      <c r="N78" s="159"/>
      <c r="O78" s="159"/>
      <c r="P78" s="159"/>
    </row>
    <row r="79" spans="1:16" x14ac:dyDescent="0.25">
      <c r="A79" s="9"/>
      <c r="B79" s="159"/>
      <c r="C79" s="159"/>
      <c r="D79" s="159"/>
      <c r="E79" s="159"/>
      <c r="F79" s="159"/>
      <c r="G79" s="159"/>
      <c r="H79" s="159"/>
      <c r="I79" s="159"/>
      <c r="J79" s="159"/>
      <c r="K79" s="159"/>
      <c r="L79" s="159"/>
      <c r="M79" s="159"/>
      <c r="N79" s="159"/>
      <c r="O79" s="159"/>
      <c r="P79" s="159"/>
    </row>
    <row r="80" spans="1:16" x14ac:dyDescent="0.25">
      <c r="A80" s="9"/>
      <c r="B80" s="159"/>
      <c r="C80" s="159"/>
      <c r="D80" s="159"/>
      <c r="E80" s="159"/>
      <c r="F80" s="159"/>
      <c r="G80" s="159"/>
      <c r="H80" s="159"/>
      <c r="I80" s="159"/>
      <c r="J80" s="159"/>
      <c r="K80" s="159"/>
      <c r="L80" s="159"/>
      <c r="M80" s="159"/>
      <c r="N80" s="159"/>
      <c r="O80" s="159"/>
      <c r="P80" s="159"/>
    </row>
    <row r="81" spans="1:16" x14ac:dyDescent="0.25">
      <c r="A81" s="9"/>
      <c r="B81" s="159"/>
      <c r="C81" s="159"/>
      <c r="D81" s="159"/>
      <c r="E81" s="159"/>
      <c r="F81" s="159"/>
      <c r="G81" s="159"/>
      <c r="H81" s="159"/>
      <c r="I81" s="159"/>
      <c r="J81" s="159"/>
      <c r="K81" s="159"/>
      <c r="L81" s="159"/>
      <c r="M81" s="159"/>
      <c r="N81" s="159"/>
      <c r="O81" s="159"/>
      <c r="P81" s="159"/>
    </row>
    <row r="82" spans="1:16" ht="17.100000000000001" customHeight="1" x14ac:dyDescent="0.25">
      <c r="A82" s="9"/>
      <c r="B82" s="159"/>
      <c r="C82" s="159"/>
      <c r="D82" s="159"/>
      <c r="E82" s="159"/>
      <c r="F82" s="159"/>
      <c r="G82" s="159"/>
      <c r="H82" s="159"/>
      <c r="I82" s="159"/>
      <c r="J82" s="159"/>
      <c r="K82" s="159"/>
      <c r="L82" s="159"/>
      <c r="M82" s="159"/>
      <c r="N82" s="159"/>
      <c r="O82" s="159"/>
      <c r="P82" s="159"/>
    </row>
    <row r="83" spans="1:16" x14ac:dyDescent="0.25">
      <c r="A83" s="9"/>
      <c r="B83" s="9"/>
      <c r="C83" s="9"/>
      <c r="D83" s="9"/>
      <c r="E83" s="9"/>
      <c r="F83" s="9"/>
      <c r="G83" s="9"/>
      <c r="H83" s="9"/>
      <c r="I83" s="9"/>
      <c r="J83" s="9"/>
      <c r="K83" s="9"/>
      <c r="L83" s="9"/>
      <c r="M83" s="9"/>
      <c r="N83" s="9"/>
      <c r="O83" s="9"/>
      <c r="P83" s="9"/>
    </row>
  </sheetData>
  <sheetProtection sheet="1" formatCells="0" formatColumns="0" formatRows="0" insertColumns="0" insertRows="0" insertHyperlinks="0"/>
  <mergeCells count="90">
    <mergeCell ref="B2:P2"/>
    <mergeCell ref="E17:E20"/>
    <mergeCell ref="C21:D24"/>
    <mergeCell ref="L41:P44"/>
    <mergeCell ref="B21:B24"/>
    <mergeCell ref="B6:B8"/>
    <mergeCell ref="B37:B40"/>
    <mergeCell ref="C37:D40"/>
    <mergeCell ref="E37:E40"/>
    <mergeCell ref="F37:F40"/>
    <mergeCell ref="G37:K40"/>
    <mergeCell ref="L37:P40"/>
    <mergeCell ref="C6:P6"/>
    <mergeCell ref="F25:F28"/>
    <mergeCell ref="G41:K44"/>
    <mergeCell ref="L29:P32"/>
    <mergeCell ref="L7:P8"/>
    <mergeCell ref="E7:E8"/>
    <mergeCell ref="G7:K8"/>
    <mergeCell ref="F7:F8"/>
    <mergeCell ref="F13:F16"/>
    <mergeCell ref="B59:P59"/>
    <mergeCell ref="C25:D28"/>
    <mergeCell ref="D60:P61"/>
    <mergeCell ref="B45:B48"/>
    <mergeCell ref="C45:D48"/>
    <mergeCell ref="E29:E32"/>
    <mergeCell ref="G33:K36"/>
    <mergeCell ref="L53:P56"/>
    <mergeCell ref="B49:B52"/>
    <mergeCell ref="C49:D52"/>
    <mergeCell ref="E49:E52"/>
    <mergeCell ref="F49:F52"/>
    <mergeCell ref="G49:K52"/>
    <mergeCell ref="L49:P52"/>
    <mergeCell ref="B4:P5"/>
    <mergeCell ref="C60:C61"/>
    <mergeCell ref="C17:D20"/>
    <mergeCell ref="E13:E16"/>
    <mergeCell ref="B17:B20"/>
    <mergeCell ref="E9:E12"/>
    <mergeCell ref="C7:D8"/>
    <mergeCell ref="F17:F20"/>
    <mergeCell ref="G29:K32"/>
    <mergeCell ref="F21:F24"/>
    <mergeCell ref="B57:P58"/>
    <mergeCell ref="L25:P28"/>
    <mergeCell ref="G25:K28"/>
    <mergeCell ref="B13:B16"/>
    <mergeCell ref="L21:P24"/>
    <mergeCell ref="G9:K12"/>
    <mergeCell ref="B74:P82"/>
    <mergeCell ref="B29:B32"/>
    <mergeCell ref="F33:F36"/>
    <mergeCell ref="L9:P12"/>
    <mergeCell ref="C13:D16"/>
    <mergeCell ref="B60:B61"/>
    <mergeCell ref="C9:D12"/>
    <mergeCell ref="E45:E48"/>
    <mergeCell ref="F45:F48"/>
    <mergeCell ref="G45:K48"/>
    <mergeCell ref="L45:P48"/>
    <mergeCell ref="B53:B56"/>
    <mergeCell ref="C53:D56"/>
    <mergeCell ref="E53:E56"/>
    <mergeCell ref="F53:F56"/>
    <mergeCell ref="G53:K56"/>
    <mergeCell ref="B9:B12"/>
    <mergeCell ref="C41:D44"/>
    <mergeCell ref="G21:K24"/>
    <mergeCell ref="L17:P20"/>
    <mergeCell ref="B41:B44"/>
    <mergeCell ref="E41:E44"/>
    <mergeCell ref="G13:K16"/>
    <mergeCell ref="B62:B64"/>
    <mergeCell ref="B33:B36"/>
    <mergeCell ref="E25:E28"/>
    <mergeCell ref="F9:F12"/>
    <mergeCell ref="B25:B28"/>
    <mergeCell ref="D62:P64"/>
    <mergeCell ref="L13:P16"/>
    <mergeCell ref="C33:D36"/>
    <mergeCell ref="C29:D32"/>
    <mergeCell ref="G17:K20"/>
    <mergeCell ref="F41:F44"/>
    <mergeCell ref="E33:E36"/>
    <mergeCell ref="F29:F32"/>
    <mergeCell ref="E21:E24"/>
    <mergeCell ref="L33:P36"/>
    <mergeCell ref="C62:C64"/>
  </mergeCells>
  <dataValidations count="3">
    <dataValidation type="list" allowBlank="1" showInputMessage="1" showErrorMessage="1" prompt="Select Rating" sqref="B62:C64 E9:E19 E21:E23 E25:E27 E29:E31 E33:E35 E41:E43 E37:E39 E45:E47 E53:E55 E49:E51" xr:uid="{00000000-0002-0000-0A00-000000000000}">
      <formula1>"Low, Moderate, Substantial, High"</formula1>
    </dataValidation>
    <dataValidation type="list" allowBlank="1" showInputMessage="1" showErrorMessage="1" prompt="Select Response" sqref="F9:F19 F21:F23 F25:F27 F29:F31 F33:F35 F41:F43 F37:F39 F45:F47 F53:F55 F49:F51" xr:uid="{00000000-0002-0000-0A00-000001000000}">
      <formula1>"Yes, No"</formula1>
    </dataValidation>
    <dataValidation type="list" allowBlank="1" showInputMessage="1" showErrorMessage="1" prompt="Select type of risk" sqref="C9:D56"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K65"/>
  <sheetViews>
    <sheetView showGridLines="0" topLeftCell="A10" zoomScaleNormal="100" zoomScaleSheetLayoutView="96" workbookViewId="0">
      <selection activeCell="Q24" sqref="Q24"/>
    </sheetView>
  </sheetViews>
  <sheetFormatPr defaultColWidth="8.85546875" defaultRowHeight="15" x14ac:dyDescent="0.25"/>
  <cols>
    <col min="1" max="1" width="1.42578125" customWidth="1"/>
    <col min="5" max="5" width="26.140625" customWidth="1"/>
    <col min="11" max="11" width="19" customWidth="1"/>
  </cols>
  <sheetData>
    <row r="1" spans="1:11" x14ac:dyDescent="0.25">
      <c r="A1" s="9"/>
      <c r="B1" s="9"/>
      <c r="C1" s="9"/>
      <c r="D1" s="9"/>
      <c r="E1" s="9"/>
      <c r="F1" s="9"/>
      <c r="G1" s="9"/>
      <c r="H1" s="9"/>
      <c r="I1" s="9"/>
      <c r="J1" s="9"/>
      <c r="K1" s="9"/>
    </row>
    <row r="2" spans="1:11" ht="15.95" customHeight="1" x14ac:dyDescent="0.25">
      <c r="A2" s="9"/>
      <c r="B2" s="342" t="s">
        <v>562</v>
      </c>
      <c r="C2" s="159"/>
      <c r="D2" s="159"/>
      <c r="E2" s="159"/>
      <c r="F2" s="159"/>
      <c r="G2" s="159"/>
      <c r="H2" s="159"/>
      <c r="I2" s="159"/>
      <c r="J2" s="159"/>
      <c r="K2" s="159"/>
    </row>
    <row r="3" spans="1:11" ht="15.95" customHeight="1" x14ac:dyDescent="0.25">
      <c r="A3" s="9"/>
      <c r="B3" s="12"/>
      <c r="C3" s="12"/>
      <c r="D3" s="12"/>
      <c r="E3" s="12"/>
      <c r="F3" s="12"/>
      <c r="G3" s="12"/>
      <c r="H3" s="12"/>
      <c r="I3" s="12"/>
      <c r="J3" s="12"/>
      <c r="K3" s="12"/>
    </row>
    <row r="4" spans="1:11" ht="15.95" customHeight="1" x14ac:dyDescent="0.25">
      <c r="A4" s="9"/>
      <c r="B4" s="254" t="s">
        <v>563</v>
      </c>
      <c r="C4" s="175"/>
      <c r="D4" s="175"/>
      <c r="E4" s="175"/>
      <c r="F4" s="175"/>
      <c r="G4" s="175"/>
      <c r="H4" s="175"/>
      <c r="I4" s="175"/>
      <c r="J4" s="175"/>
      <c r="K4" s="176"/>
    </row>
    <row r="5" spans="1:11" ht="24.95" customHeight="1" x14ac:dyDescent="0.25">
      <c r="A5" s="9"/>
      <c r="B5" s="177"/>
      <c r="C5" s="178"/>
      <c r="D5" s="178"/>
      <c r="E5" s="178"/>
      <c r="F5" s="178"/>
      <c r="G5" s="178"/>
      <c r="H5" s="178"/>
      <c r="I5" s="178"/>
      <c r="J5" s="178"/>
      <c r="K5" s="179"/>
    </row>
    <row r="6" spans="1:11" ht="14.45" customHeight="1" x14ac:dyDescent="0.25">
      <c r="A6" s="9"/>
      <c r="B6" s="254"/>
      <c r="C6" s="141"/>
      <c r="D6" s="141"/>
      <c r="E6" s="141"/>
      <c r="F6" s="141"/>
      <c r="G6" s="141"/>
      <c r="H6" s="141"/>
      <c r="I6" s="141"/>
      <c r="J6" s="141"/>
      <c r="K6" s="142"/>
    </row>
    <row r="7" spans="1:11" ht="14.45" customHeight="1" x14ac:dyDescent="0.25">
      <c r="A7" s="9"/>
      <c r="B7" s="340" t="s">
        <v>564</v>
      </c>
      <c r="C7" s="175"/>
      <c r="D7" s="175"/>
      <c r="E7" s="176"/>
      <c r="F7" s="356" t="s">
        <v>565</v>
      </c>
      <c r="G7" s="175"/>
      <c r="H7" s="175"/>
      <c r="I7" s="175"/>
      <c r="J7" s="175"/>
      <c r="K7" s="176"/>
    </row>
    <row r="8" spans="1:11" ht="17.100000000000001" customHeight="1" x14ac:dyDescent="0.25">
      <c r="A8" s="9"/>
      <c r="B8" s="177"/>
      <c r="C8" s="178"/>
      <c r="D8" s="178"/>
      <c r="E8" s="179"/>
      <c r="F8" s="177"/>
      <c r="G8" s="178"/>
      <c r="H8" s="178"/>
      <c r="I8" s="178"/>
      <c r="J8" s="178"/>
      <c r="K8" s="179"/>
    </row>
    <row r="9" spans="1:11" ht="14.45" customHeight="1" x14ac:dyDescent="0.25">
      <c r="A9" s="9"/>
      <c r="B9" s="358" t="s">
        <v>753</v>
      </c>
      <c r="C9" s="358"/>
      <c r="D9" s="358"/>
      <c r="E9" s="358"/>
      <c r="F9" s="357" t="s">
        <v>817</v>
      </c>
      <c r="G9" s="357"/>
      <c r="H9" s="357"/>
      <c r="I9" s="357"/>
      <c r="J9" s="357"/>
      <c r="K9" s="357"/>
    </row>
    <row r="10" spans="1:11" ht="109.5" customHeight="1" x14ac:dyDescent="0.25">
      <c r="A10" s="9"/>
      <c r="B10" s="358"/>
      <c r="C10" s="358"/>
      <c r="D10" s="358"/>
      <c r="E10" s="358"/>
      <c r="F10" s="357"/>
      <c r="G10" s="357"/>
      <c r="H10" s="357"/>
      <c r="I10" s="357"/>
      <c r="J10" s="357"/>
      <c r="K10" s="357"/>
    </row>
    <row r="11" spans="1:11" ht="17.100000000000001" customHeight="1" x14ac:dyDescent="0.25">
      <c r="A11" s="9"/>
      <c r="B11" s="358" t="s">
        <v>754</v>
      </c>
      <c r="C11" s="358"/>
      <c r="D11" s="358"/>
      <c r="E11" s="358"/>
      <c r="F11" s="357" t="s">
        <v>755</v>
      </c>
      <c r="G11" s="357"/>
      <c r="H11" s="357"/>
      <c r="I11" s="357"/>
      <c r="J11" s="357"/>
      <c r="K11" s="357"/>
    </row>
    <row r="12" spans="1:11" ht="45" customHeight="1" x14ac:dyDescent="0.25">
      <c r="A12" s="9"/>
      <c r="B12" s="358"/>
      <c r="C12" s="358"/>
      <c r="D12" s="358"/>
      <c r="E12" s="358"/>
      <c r="F12" s="357"/>
      <c r="G12" s="357"/>
      <c r="H12" s="357"/>
      <c r="I12" s="357"/>
      <c r="J12" s="357"/>
      <c r="K12" s="357"/>
    </row>
    <row r="13" spans="1:11" ht="17.100000000000001" customHeight="1" x14ac:dyDescent="0.25">
      <c r="A13" s="9"/>
      <c r="B13" s="358" t="s">
        <v>756</v>
      </c>
      <c r="C13" s="358"/>
      <c r="D13" s="358"/>
      <c r="E13" s="358"/>
      <c r="F13" s="357" t="s">
        <v>757</v>
      </c>
      <c r="G13" s="357"/>
      <c r="H13" s="357"/>
      <c r="I13" s="357"/>
      <c r="J13" s="357"/>
      <c r="K13" s="357"/>
    </row>
    <row r="14" spans="1:11" ht="56.25" customHeight="1" x14ac:dyDescent="0.25">
      <c r="A14" s="9"/>
      <c r="B14" s="358"/>
      <c r="C14" s="358"/>
      <c r="D14" s="358"/>
      <c r="E14" s="358"/>
      <c r="F14" s="357"/>
      <c r="G14" s="357"/>
      <c r="H14" s="357"/>
      <c r="I14" s="357"/>
      <c r="J14" s="357"/>
      <c r="K14" s="357"/>
    </row>
    <row r="15" spans="1:11" ht="17.100000000000001" customHeight="1" x14ac:dyDescent="0.25">
      <c r="A15" s="9"/>
      <c r="B15" s="358" t="s">
        <v>758</v>
      </c>
      <c r="C15" s="358"/>
      <c r="D15" s="358"/>
      <c r="E15" s="358"/>
      <c r="F15" s="357" t="s">
        <v>759</v>
      </c>
      <c r="G15" s="357"/>
      <c r="H15" s="357"/>
      <c r="I15" s="357"/>
      <c r="J15" s="357"/>
      <c r="K15" s="357"/>
    </row>
    <row r="16" spans="1:11" ht="53.25" customHeight="1" x14ac:dyDescent="0.25">
      <c r="A16" s="9"/>
      <c r="B16" s="358"/>
      <c r="C16" s="358"/>
      <c r="D16" s="358"/>
      <c r="E16" s="358"/>
      <c r="F16" s="357"/>
      <c r="G16" s="357"/>
      <c r="H16" s="357"/>
      <c r="I16" s="357"/>
      <c r="J16" s="357"/>
      <c r="K16" s="357"/>
    </row>
    <row r="17" spans="1:11" ht="17.100000000000001" customHeight="1" x14ac:dyDescent="0.25">
      <c r="A17" s="9"/>
      <c r="B17" s="358" t="s">
        <v>760</v>
      </c>
      <c r="C17" s="358"/>
      <c r="D17" s="358"/>
      <c r="E17" s="358"/>
      <c r="F17" s="357" t="s">
        <v>761</v>
      </c>
      <c r="G17" s="357"/>
      <c r="H17" s="357"/>
      <c r="I17" s="357"/>
      <c r="J17" s="357"/>
      <c r="K17" s="357"/>
    </row>
    <row r="18" spans="1:11" ht="48" customHeight="1" x14ac:dyDescent="0.25">
      <c r="A18" s="9"/>
      <c r="B18" s="358"/>
      <c r="C18" s="358"/>
      <c r="D18" s="358"/>
      <c r="E18" s="358"/>
      <c r="F18" s="357"/>
      <c r="G18" s="357"/>
      <c r="H18" s="357"/>
      <c r="I18" s="357"/>
      <c r="J18" s="357"/>
      <c r="K18" s="357"/>
    </row>
    <row r="19" spans="1:11" ht="17.100000000000001" customHeight="1" x14ac:dyDescent="0.25">
      <c r="A19" s="9"/>
      <c r="B19" s="358" t="s">
        <v>762</v>
      </c>
      <c r="C19" s="358"/>
      <c r="D19" s="358"/>
      <c r="E19" s="358"/>
      <c r="F19" s="357" t="s">
        <v>763</v>
      </c>
      <c r="G19" s="357"/>
      <c r="H19" s="357"/>
      <c r="I19" s="357"/>
      <c r="J19" s="357"/>
      <c r="K19" s="357"/>
    </row>
    <row r="20" spans="1:11" ht="58.5" customHeight="1" x14ac:dyDescent="0.25">
      <c r="A20" s="9"/>
      <c r="B20" s="358"/>
      <c r="C20" s="358"/>
      <c r="D20" s="358"/>
      <c r="E20" s="358"/>
      <c r="F20" s="357"/>
      <c r="G20" s="357"/>
      <c r="H20" s="357"/>
      <c r="I20" s="357"/>
      <c r="J20" s="357"/>
      <c r="K20" s="357"/>
    </row>
    <row r="21" spans="1:11" ht="17.100000000000001" customHeight="1" x14ac:dyDescent="0.25">
      <c r="A21" s="9"/>
      <c r="B21" s="358" t="s">
        <v>764</v>
      </c>
      <c r="C21" s="358"/>
      <c r="D21" s="358"/>
      <c r="E21" s="358"/>
      <c r="F21" s="357" t="s">
        <v>765</v>
      </c>
      <c r="G21" s="357"/>
      <c r="H21" s="357"/>
      <c r="I21" s="357"/>
      <c r="J21" s="357"/>
      <c r="K21" s="357"/>
    </row>
    <row r="22" spans="1:11" ht="107.25" customHeight="1" x14ac:dyDescent="0.25">
      <c r="A22" s="9"/>
      <c r="B22" s="358"/>
      <c r="C22" s="358"/>
      <c r="D22" s="358"/>
      <c r="E22" s="358"/>
      <c r="F22" s="357"/>
      <c r="G22" s="357"/>
      <c r="H22" s="357"/>
      <c r="I22" s="357"/>
      <c r="J22" s="357"/>
      <c r="K22" s="357"/>
    </row>
    <row r="23" spans="1:11" ht="17.100000000000001" customHeight="1" x14ac:dyDescent="0.25">
      <c r="A23" s="9"/>
      <c r="B23" s="358" t="s">
        <v>766</v>
      </c>
      <c r="C23" s="358"/>
      <c r="D23" s="358"/>
      <c r="E23" s="358"/>
      <c r="F23" s="357" t="s">
        <v>767</v>
      </c>
      <c r="G23" s="357"/>
      <c r="H23" s="357"/>
      <c r="I23" s="357"/>
      <c r="J23" s="357"/>
      <c r="K23" s="357"/>
    </row>
    <row r="24" spans="1:11" ht="68.25" customHeight="1" x14ac:dyDescent="0.25">
      <c r="A24" s="9"/>
      <c r="B24" s="358"/>
      <c r="C24" s="358"/>
      <c r="D24" s="358"/>
      <c r="E24" s="358"/>
      <c r="F24" s="357"/>
      <c r="G24" s="357"/>
      <c r="H24" s="357"/>
      <c r="I24" s="357"/>
      <c r="J24" s="357"/>
      <c r="K24" s="357"/>
    </row>
    <row r="25" spans="1:11" ht="17.100000000000001" customHeight="1" x14ac:dyDescent="0.25">
      <c r="A25" s="9"/>
      <c r="B25" s="358" t="s">
        <v>768</v>
      </c>
      <c r="C25" s="358"/>
      <c r="D25" s="358"/>
      <c r="E25" s="358"/>
      <c r="F25" s="357" t="s">
        <v>769</v>
      </c>
      <c r="G25" s="357"/>
      <c r="H25" s="357"/>
      <c r="I25" s="357"/>
      <c r="J25" s="357"/>
      <c r="K25" s="357"/>
    </row>
    <row r="26" spans="1:11" ht="57.75" customHeight="1" x14ac:dyDescent="0.25">
      <c r="A26" s="9"/>
      <c r="B26" s="358"/>
      <c r="C26" s="358"/>
      <c r="D26" s="358"/>
      <c r="E26" s="358"/>
      <c r="F26" s="357"/>
      <c r="G26" s="357"/>
      <c r="H26" s="357"/>
      <c r="I26" s="357"/>
      <c r="J26" s="357"/>
      <c r="K26" s="357"/>
    </row>
    <row r="27" spans="1:11" ht="17.100000000000001" customHeight="1" x14ac:dyDescent="0.25">
      <c r="A27" s="9"/>
      <c r="B27" s="358" t="s">
        <v>770</v>
      </c>
      <c r="C27" s="358"/>
      <c r="D27" s="358"/>
      <c r="E27" s="358"/>
      <c r="F27" s="357" t="s">
        <v>771</v>
      </c>
      <c r="G27" s="357"/>
      <c r="H27" s="357"/>
      <c r="I27" s="357"/>
      <c r="J27" s="357"/>
      <c r="K27" s="357"/>
    </row>
    <row r="28" spans="1:11" ht="73.5" customHeight="1" x14ac:dyDescent="0.25">
      <c r="A28" s="9"/>
      <c r="B28" s="358"/>
      <c r="C28" s="358"/>
      <c r="D28" s="358"/>
      <c r="E28" s="358"/>
      <c r="F28" s="357"/>
      <c r="G28" s="357"/>
      <c r="H28" s="357"/>
      <c r="I28" s="357"/>
      <c r="J28" s="357"/>
      <c r="K28" s="357"/>
    </row>
    <row r="29" spans="1:11" ht="17.100000000000001" customHeight="1" x14ac:dyDescent="0.25">
      <c r="A29" s="9"/>
      <c r="B29" s="254"/>
      <c r="C29" s="175"/>
      <c r="D29" s="175"/>
      <c r="E29" s="175"/>
      <c r="F29" s="175"/>
      <c r="G29" s="175"/>
      <c r="H29" s="175"/>
      <c r="I29" s="175"/>
      <c r="J29" s="175"/>
      <c r="K29" s="176"/>
    </row>
    <row r="30" spans="1:11" ht="17.100000000000001" customHeight="1" x14ac:dyDescent="0.25">
      <c r="A30" s="9"/>
      <c r="B30" s="177"/>
      <c r="C30" s="178"/>
      <c r="D30" s="178"/>
      <c r="E30" s="178"/>
      <c r="F30" s="178"/>
      <c r="G30" s="178"/>
      <c r="H30" s="178"/>
      <c r="I30" s="178"/>
      <c r="J30" s="178"/>
      <c r="K30" s="179"/>
    </row>
    <row r="34" spans="1:11" ht="17.100000000000001" customHeight="1" x14ac:dyDescent="0.25">
      <c r="A34" s="9"/>
      <c r="B34" s="9"/>
      <c r="C34" s="9"/>
      <c r="D34" s="9"/>
      <c r="E34" s="9"/>
      <c r="F34" s="9"/>
      <c r="G34" s="9"/>
      <c r="H34" s="9"/>
      <c r="I34" s="9"/>
      <c r="J34" s="9"/>
      <c r="K34" s="9"/>
    </row>
    <row r="35" spans="1:11" ht="17.100000000000001" customHeight="1" x14ac:dyDescent="0.25">
      <c r="A35" s="9"/>
      <c r="B35" s="9"/>
      <c r="C35" s="9"/>
      <c r="D35" s="9"/>
      <c r="E35" s="9"/>
      <c r="F35" s="9"/>
      <c r="G35" s="9"/>
      <c r="H35" s="9"/>
      <c r="I35" s="9"/>
      <c r="J35" s="9"/>
      <c r="K35" s="9"/>
    </row>
    <row r="36" spans="1:11" ht="17.100000000000001" customHeight="1" x14ac:dyDescent="0.25">
      <c r="A36" s="9"/>
      <c r="B36" s="9"/>
      <c r="C36" s="9"/>
      <c r="D36" s="9"/>
      <c r="E36" s="9"/>
      <c r="F36" s="9"/>
      <c r="G36" s="9"/>
      <c r="H36" s="9"/>
      <c r="I36" s="9"/>
      <c r="J36" s="9"/>
      <c r="K36" s="9"/>
    </row>
    <row r="37" spans="1:11" ht="17.100000000000001" customHeight="1" x14ac:dyDescent="0.25">
      <c r="A37" s="9"/>
      <c r="B37" s="9"/>
      <c r="C37" s="9"/>
      <c r="D37" s="9"/>
      <c r="E37" s="9"/>
      <c r="F37" s="9"/>
      <c r="G37" s="9"/>
      <c r="H37" s="9"/>
      <c r="I37" s="9"/>
      <c r="J37" s="9"/>
      <c r="K37" s="9"/>
    </row>
    <row r="38" spans="1:11" ht="17.100000000000001" customHeight="1" x14ac:dyDescent="0.25">
      <c r="A38" s="9"/>
      <c r="B38" s="9"/>
      <c r="C38" s="9"/>
      <c r="D38" s="9"/>
      <c r="E38" s="9"/>
      <c r="F38" s="9"/>
      <c r="G38" s="9"/>
      <c r="H38" s="9"/>
      <c r="I38" s="9"/>
      <c r="J38" s="9"/>
      <c r="K38" s="9"/>
    </row>
    <row r="39" spans="1:11" ht="17.100000000000001" customHeight="1" x14ac:dyDescent="0.25">
      <c r="A39" s="9"/>
      <c r="B39" s="9"/>
      <c r="C39" s="9"/>
      <c r="D39" s="9"/>
      <c r="E39" s="9"/>
      <c r="F39" s="9"/>
      <c r="G39" s="9"/>
      <c r="H39" s="9"/>
      <c r="I39" s="9"/>
      <c r="J39" s="9"/>
      <c r="K39" s="9"/>
    </row>
    <row r="40" spans="1:11" ht="17.100000000000001" customHeight="1" x14ac:dyDescent="0.25">
      <c r="A40" s="9"/>
      <c r="B40" s="9"/>
      <c r="C40" s="9"/>
      <c r="D40" s="9"/>
      <c r="E40" s="9"/>
      <c r="F40" s="9"/>
      <c r="G40" s="9"/>
      <c r="H40" s="9"/>
      <c r="I40" s="9"/>
      <c r="J40" s="9"/>
      <c r="K40" s="9"/>
    </row>
    <row r="41" spans="1:11" ht="17.100000000000001" customHeight="1" x14ac:dyDescent="0.25">
      <c r="A41" s="9"/>
      <c r="B41" s="9"/>
      <c r="C41" s="9"/>
      <c r="D41" s="9"/>
      <c r="E41" s="9"/>
      <c r="F41" s="9"/>
      <c r="G41" s="9"/>
      <c r="H41" s="9"/>
      <c r="I41" s="9"/>
      <c r="J41" s="9"/>
      <c r="K41" s="9"/>
    </row>
    <row r="42" spans="1:11" ht="17.100000000000001" customHeight="1" x14ac:dyDescent="0.25">
      <c r="A42" s="9"/>
      <c r="B42" s="9"/>
      <c r="C42" s="9"/>
      <c r="D42" s="9"/>
      <c r="E42" s="9"/>
      <c r="F42" s="9"/>
      <c r="G42" s="9"/>
      <c r="H42" s="9"/>
      <c r="I42" s="9"/>
      <c r="J42" s="9"/>
      <c r="K42" s="9"/>
    </row>
    <row r="43" spans="1:11" ht="17.100000000000001" customHeight="1" x14ac:dyDescent="0.25">
      <c r="A43" s="9"/>
      <c r="B43" s="9"/>
      <c r="C43" s="9"/>
      <c r="D43" s="9"/>
      <c r="E43" s="9"/>
      <c r="F43" s="9"/>
      <c r="G43" s="9"/>
      <c r="H43" s="9"/>
      <c r="I43" s="9"/>
      <c r="J43" s="9"/>
      <c r="K43" s="9"/>
    </row>
    <row r="44" spans="1:11" ht="17.100000000000001" customHeight="1" x14ac:dyDescent="0.25">
      <c r="A44" s="9"/>
      <c r="B44" s="9"/>
      <c r="C44" s="9"/>
      <c r="D44" s="9"/>
      <c r="E44" s="9"/>
      <c r="F44" s="9"/>
      <c r="G44" s="9"/>
      <c r="H44" s="9"/>
      <c r="I44" s="9"/>
      <c r="J44" s="9"/>
      <c r="K44" s="9"/>
    </row>
    <row r="45" spans="1:11" ht="17.100000000000001" customHeight="1" x14ac:dyDescent="0.25">
      <c r="A45" s="9"/>
      <c r="B45" s="9"/>
      <c r="C45" s="9"/>
      <c r="D45" s="9"/>
      <c r="E45" s="9"/>
      <c r="F45" s="9"/>
      <c r="G45" s="9"/>
      <c r="H45" s="9"/>
      <c r="I45" s="9"/>
      <c r="J45" s="9"/>
      <c r="K45" s="9"/>
    </row>
    <row r="46" spans="1:11" ht="17.100000000000001" customHeight="1" x14ac:dyDescent="0.25">
      <c r="A46" s="9"/>
      <c r="B46" s="9"/>
      <c r="C46" s="9"/>
      <c r="D46" s="9"/>
      <c r="E46" s="9"/>
      <c r="F46" s="9"/>
      <c r="G46" s="9"/>
      <c r="H46" s="9"/>
      <c r="I46" s="9"/>
      <c r="J46" s="9"/>
      <c r="K46" s="9"/>
    </row>
    <row r="47" spans="1:11" ht="17.100000000000001" customHeight="1" x14ac:dyDescent="0.25">
      <c r="A47" s="9"/>
      <c r="B47" s="9"/>
      <c r="C47" s="9"/>
      <c r="D47" s="9"/>
      <c r="E47" s="9"/>
      <c r="F47" s="9"/>
      <c r="G47" s="9"/>
      <c r="H47" s="9"/>
      <c r="I47" s="9"/>
      <c r="J47" s="9"/>
      <c r="K47" s="9"/>
    </row>
    <row r="48" spans="1:11" ht="17.100000000000001" customHeight="1" x14ac:dyDescent="0.25">
      <c r="A48" s="9"/>
      <c r="B48" s="9"/>
      <c r="C48" s="9"/>
      <c r="D48" s="9"/>
      <c r="E48" s="9"/>
      <c r="F48" s="9"/>
      <c r="G48" s="9"/>
      <c r="H48" s="9"/>
      <c r="I48" s="9"/>
      <c r="J48" s="9"/>
      <c r="K48" s="9"/>
    </row>
    <row r="49" spans="1:11" ht="17.100000000000001" customHeight="1" x14ac:dyDescent="0.25">
      <c r="A49" s="9"/>
      <c r="B49" s="9"/>
      <c r="C49" s="9"/>
      <c r="D49" s="9"/>
      <c r="E49" s="9"/>
      <c r="F49" s="9"/>
      <c r="G49" s="9"/>
      <c r="H49" s="9"/>
      <c r="I49" s="9"/>
      <c r="J49" s="9"/>
      <c r="K49" s="9"/>
    </row>
    <row r="50" spans="1:11" ht="17.100000000000001" customHeight="1" x14ac:dyDescent="0.25">
      <c r="A50" s="9"/>
      <c r="B50" s="9"/>
      <c r="C50" s="9"/>
      <c r="D50" s="9"/>
      <c r="E50" s="9"/>
      <c r="F50" s="9"/>
      <c r="G50" s="9"/>
      <c r="H50" s="9"/>
      <c r="I50" s="9"/>
      <c r="J50" s="9"/>
      <c r="K50" s="9"/>
    </row>
    <row r="51" spans="1:11" ht="17.100000000000001" customHeight="1" x14ac:dyDescent="0.25">
      <c r="A51" s="9"/>
      <c r="B51" s="9"/>
      <c r="C51" s="9"/>
      <c r="D51" s="9"/>
      <c r="E51" s="9"/>
      <c r="F51" s="9"/>
      <c r="G51" s="9"/>
      <c r="H51" s="9"/>
      <c r="I51" s="9"/>
      <c r="J51" s="9"/>
      <c r="K51" s="9"/>
    </row>
    <row r="52" spans="1:11" ht="17.100000000000001" customHeight="1" x14ac:dyDescent="0.25">
      <c r="A52" s="9"/>
      <c r="B52" s="9"/>
      <c r="C52" s="9"/>
      <c r="D52" s="9"/>
      <c r="E52" s="9"/>
      <c r="F52" s="9"/>
      <c r="G52" s="9"/>
      <c r="H52" s="9"/>
      <c r="I52" s="9"/>
      <c r="J52" s="9"/>
      <c r="K52" s="9"/>
    </row>
    <row r="53" spans="1:11" ht="17.100000000000001" customHeight="1" x14ac:dyDescent="0.25">
      <c r="A53" s="9"/>
      <c r="B53" s="9"/>
      <c r="C53" s="9"/>
      <c r="D53" s="9"/>
      <c r="E53" s="9"/>
      <c r="F53" s="9"/>
      <c r="G53" s="9"/>
      <c r="H53" s="9"/>
      <c r="I53" s="9"/>
      <c r="J53" s="9"/>
      <c r="K53" s="9"/>
    </row>
    <row r="54" spans="1:11" ht="17.100000000000001" customHeight="1" x14ac:dyDescent="0.25">
      <c r="A54" s="9"/>
      <c r="B54" s="9"/>
      <c r="C54" s="9"/>
      <c r="D54" s="9"/>
      <c r="E54" s="9"/>
      <c r="F54" s="9"/>
      <c r="G54" s="9"/>
      <c r="H54" s="9"/>
      <c r="I54" s="9"/>
      <c r="J54" s="9"/>
      <c r="K54" s="9"/>
    </row>
    <row r="55" spans="1:11" ht="17.100000000000001" customHeight="1" x14ac:dyDescent="0.25">
      <c r="A55" s="9"/>
      <c r="B55" s="9"/>
      <c r="C55" s="9"/>
      <c r="D55" s="9"/>
      <c r="E55" s="9"/>
      <c r="F55" s="9"/>
      <c r="G55" s="9"/>
      <c r="H55" s="9"/>
      <c r="I55" s="9"/>
      <c r="J55" s="9"/>
      <c r="K55" s="9"/>
    </row>
    <row r="56" spans="1:11" ht="17.100000000000001" customHeight="1" x14ac:dyDescent="0.25">
      <c r="A56" s="9"/>
      <c r="B56" s="9"/>
      <c r="C56" s="9"/>
      <c r="D56" s="9"/>
      <c r="E56" s="9"/>
      <c r="F56" s="9"/>
      <c r="G56" s="9"/>
      <c r="H56" s="9"/>
      <c r="I56" s="9"/>
      <c r="J56" s="9"/>
      <c r="K56" s="9"/>
    </row>
    <row r="57" spans="1:11" ht="17.100000000000001" customHeight="1" x14ac:dyDescent="0.25">
      <c r="A57" s="9"/>
      <c r="B57" s="9"/>
      <c r="C57" s="9"/>
      <c r="D57" s="9"/>
      <c r="E57" s="9"/>
      <c r="F57" s="9"/>
      <c r="G57" s="9"/>
      <c r="H57" s="9"/>
      <c r="I57" s="9"/>
      <c r="J57" s="9"/>
      <c r="K57" s="9"/>
    </row>
    <row r="58" spans="1:11" ht="17.100000000000001" customHeight="1" x14ac:dyDescent="0.25">
      <c r="A58" s="9"/>
      <c r="B58" s="9"/>
      <c r="C58" s="9"/>
      <c r="D58" s="9"/>
      <c r="E58" s="9"/>
      <c r="F58" s="9"/>
      <c r="G58" s="9"/>
      <c r="H58" s="9"/>
      <c r="I58" s="9"/>
      <c r="J58" s="9"/>
      <c r="K58" s="9"/>
    </row>
    <row r="59" spans="1:11" ht="17.100000000000001" customHeight="1" x14ac:dyDescent="0.25">
      <c r="A59" s="9"/>
      <c r="B59" s="9"/>
      <c r="C59" s="9"/>
      <c r="D59" s="9"/>
      <c r="E59" s="9"/>
      <c r="F59" s="9"/>
      <c r="G59" s="9"/>
      <c r="H59" s="9"/>
      <c r="I59" s="9"/>
      <c r="J59" s="9"/>
      <c r="K59" s="9"/>
    </row>
    <row r="60" spans="1:11" ht="17.100000000000001" customHeight="1" x14ac:dyDescent="0.25">
      <c r="A60" s="9"/>
      <c r="B60" s="9"/>
      <c r="C60" s="9"/>
      <c r="D60" s="9"/>
      <c r="E60" s="9"/>
      <c r="F60" s="9"/>
      <c r="G60" s="9"/>
      <c r="H60" s="9"/>
      <c r="I60" s="9"/>
      <c r="J60" s="9"/>
      <c r="K60" s="9"/>
    </row>
    <row r="61" spans="1:11" ht="17.100000000000001" customHeight="1" x14ac:dyDescent="0.25">
      <c r="A61" s="9"/>
      <c r="B61" s="9"/>
      <c r="C61" s="9"/>
      <c r="D61" s="9"/>
      <c r="E61" s="9"/>
      <c r="F61" s="9"/>
      <c r="G61" s="9"/>
      <c r="H61" s="9"/>
      <c r="I61" s="9"/>
      <c r="J61" s="9"/>
      <c r="K61" s="9"/>
    </row>
    <row r="62" spans="1:11" ht="17.100000000000001" customHeight="1" x14ac:dyDescent="0.25">
      <c r="A62" s="9"/>
      <c r="B62" s="9"/>
      <c r="C62" s="9"/>
      <c r="D62" s="9"/>
      <c r="E62" s="9"/>
      <c r="F62" s="9"/>
      <c r="G62" s="9"/>
      <c r="H62" s="9"/>
      <c r="I62" s="9"/>
      <c r="J62" s="9"/>
      <c r="K62" s="9"/>
    </row>
    <row r="63" spans="1:11" ht="17.100000000000001" customHeight="1" x14ac:dyDescent="0.25">
      <c r="A63" s="9"/>
      <c r="B63" s="9"/>
      <c r="C63" s="9"/>
      <c r="D63" s="9"/>
      <c r="E63" s="9"/>
      <c r="F63" s="9"/>
      <c r="G63" s="9"/>
      <c r="H63" s="9"/>
      <c r="I63" s="9"/>
      <c r="J63" s="9"/>
      <c r="K63" s="9"/>
    </row>
    <row r="64" spans="1:11" ht="17.100000000000001" customHeight="1" x14ac:dyDescent="0.25">
      <c r="A64" s="9"/>
      <c r="B64" s="9"/>
      <c r="C64" s="9"/>
      <c r="D64" s="9"/>
      <c r="E64" s="9"/>
      <c r="F64" s="9"/>
      <c r="G64" s="9"/>
      <c r="H64" s="9"/>
      <c r="I64" s="9"/>
      <c r="J64" s="9"/>
      <c r="K64" s="9"/>
    </row>
    <row r="65" spans="1:11" x14ac:dyDescent="0.25">
      <c r="A65" s="9"/>
      <c r="B65" s="9"/>
      <c r="C65" s="9"/>
      <c r="D65" s="9"/>
      <c r="E65" s="9"/>
      <c r="F65" s="9"/>
      <c r="G65" s="9"/>
      <c r="H65" s="9"/>
      <c r="I65" s="9"/>
      <c r="J65" s="9"/>
      <c r="K65" s="9"/>
    </row>
  </sheetData>
  <sheetProtection sheet="1" formatCells="0" formatColumns="0" formatRows="0" insertColumns="0" insertRows="0" insertHyperlinks="0"/>
  <mergeCells count="26">
    <mergeCell ref="B29:K30"/>
    <mergeCell ref="B15:E16"/>
    <mergeCell ref="F7:K8"/>
    <mergeCell ref="B9:E10"/>
    <mergeCell ref="F11:K12"/>
    <mergeCell ref="B17:E18"/>
    <mergeCell ref="F17:K18"/>
    <mergeCell ref="B23:E24"/>
    <mergeCell ref="F23:K24"/>
    <mergeCell ref="B21:E22"/>
    <mergeCell ref="F21:K22"/>
    <mergeCell ref="B25:E26"/>
    <mergeCell ref="F25:K26"/>
    <mergeCell ref="B27:E28"/>
    <mergeCell ref="F27:K28"/>
    <mergeCell ref="B2:K2"/>
    <mergeCell ref="B6:K6"/>
    <mergeCell ref="F9:K10"/>
    <mergeCell ref="F19:K20"/>
    <mergeCell ref="B4:K5"/>
    <mergeCell ref="B13:E14"/>
    <mergeCell ref="F15:K16"/>
    <mergeCell ref="F13:K14"/>
    <mergeCell ref="B19:E20"/>
    <mergeCell ref="B7:E8"/>
    <mergeCell ref="B11:E12"/>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R58"/>
  <sheetViews>
    <sheetView showGridLines="0" topLeftCell="A6" zoomScaleNormal="100" zoomScaleSheetLayoutView="100" workbookViewId="0">
      <selection activeCell="D21" sqref="D21:H22"/>
    </sheetView>
  </sheetViews>
  <sheetFormatPr defaultColWidth="8.85546875" defaultRowHeight="15" x14ac:dyDescent="0.25"/>
  <cols>
    <col min="1" max="1" width="1.42578125" customWidth="1"/>
    <col min="2" max="2" width="9.140625" customWidth="1"/>
    <col min="9" max="9" width="14" customWidth="1"/>
  </cols>
  <sheetData>
    <row r="1" spans="1:18" x14ac:dyDescent="0.25">
      <c r="A1" s="1"/>
      <c r="B1" s="1"/>
      <c r="C1" s="1"/>
      <c r="D1" s="1"/>
      <c r="E1" s="1"/>
      <c r="F1" s="1"/>
      <c r="G1" s="1"/>
      <c r="H1" s="1"/>
      <c r="I1" s="1"/>
      <c r="J1" s="1"/>
      <c r="K1" s="1"/>
    </row>
    <row r="2" spans="1:18" ht="19.5" customHeight="1" x14ac:dyDescent="0.25">
      <c r="A2" s="1"/>
      <c r="B2" s="286" t="s">
        <v>566</v>
      </c>
      <c r="C2" s="159"/>
      <c r="D2" s="159"/>
      <c r="E2" s="159"/>
      <c r="F2" s="159"/>
      <c r="G2" s="159"/>
      <c r="H2" s="159"/>
      <c r="I2" s="159"/>
      <c r="J2" s="159"/>
      <c r="K2" s="159"/>
    </row>
    <row r="3" spans="1:18" x14ac:dyDescent="0.25">
      <c r="A3" s="1"/>
      <c r="B3" s="11"/>
      <c r="C3" s="11"/>
      <c r="D3" s="11"/>
      <c r="E3" s="11"/>
      <c r="F3" s="11"/>
      <c r="G3" s="11"/>
      <c r="H3" s="11"/>
      <c r="I3" s="11"/>
      <c r="J3" s="11"/>
      <c r="K3" s="11"/>
    </row>
    <row r="4" spans="1:18" s="2" customFormat="1" ht="14.45" customHeight="1" x14ac:dyDescent="0.25">
      <c r="A4" s="8"/>
      <c r="B4" s="150" t="s">
        <v>567</v>
      </c>
      <c r="C4" s="175"/>
      <c r="D4" s="175"/>
      <c r="E4" s="175"/>
      <c r="F4" s="175"/>
      <c r="G4" s="175"/>
      <c r="H4" s="175"/>
      <c r="I4" s="175"/>
      <c r="J4" s="175"/>
      <c r="K4" s="176"/>
    </row>
    <row r="5" spans="1:18" ht="15.95" customHeight="1" x14ac:dyDescent="0.25">
      <c r="A5" s="1"/>
      <c r="B5" s="234"/>
      <c r="C5" s="159"/>
      <c r="D5" s="159"/>
      <c r="E5" s="159"/>
      <c r="F5" s="159"/>
      <c r="G5" s="159"/>
      <c r="H5" s="159"/>
      <c r="I5" s="159"/>
      <c r="J5" s="159"/>
      <c r="K5" s="235"/>
    </row>
    <row r="6" spans="1:18" ht="15.95" customHeight="1" x14ac:dyDescent="0.25">
      <c r="A6" s="1"/>
      <c r="B6" s="234"/>
      <c r="C6" s="159"/>
      <c r="D6" s="159"/>
      <c r="E6" s="159"/>
      <c r="F6" s="159"/>
      <c r="G6" s="159"/>
      <c r="H6" s="159"/>
      <c r="I6" s="159"/>
      <c r="J6" s="159"/>
      <c r="K6" s="235"/>
    </row>
    <row r="7" spans="1:18" ht="15.95" customHeight="1" x14ac:dyDescent="0.25">
      <c r="A7" s="1"/>
      <c r="B7" s="234"/>
      <c r="C7" s="159"/>
      <c r="D7" s="159"/>
      <c r="E7" s="159"/>
      <c r="F7" s="159"/>
      <c r="G7" s="159"/>
      <c r="H7" s="159"/>
      <c r="I7" s="159"/>
      <c r="J7" s="159"/>
      <c r="K7" s="235"/>
    </row>
    <row r="8" spans="1:18" ht="15.95" customHeight="1" x14ac:dyDescent="0.25">
      <c r="A8" s="1"/>
      <c r="B8" s="177"/>
      <c r="C8" s="178"/>
      <c r="D8" s="178"/>
      <c r="E8" s="178"/>
      <c r="F8" s="178"/>
      <c r="G8" s="178"/>
      <c r="H8" s="178"/>
      <c r="I8" s="178"/>
      <c r="J8" s="178"/>
      <c r="K8" s="179"/>
    </row>
    <row r="9" spans="1:18" ht="14.45" customHeight="1" x14ac:dyDescent="0.25">
      <c r="A9" s="1"/>
      <c r="B9" s="356" t="s">
        <v>568</v>
      </c>
      <c r="C9" s="176"/>
      <c r="D9" s="356" t="s">
        <v>569</v>
      </c>
      <c r="E9" s="175"/>
      <c r="F9" s="175"/>
      <c r="G9" s="175"/>
      <c r="H9" s="176"/>
      <c r="I9" s="361" t="s">
        <v>570</v>
      </c>
      <c r="J9" s="356" t="s">
        <v>571</v>
      </c>
      <c r="K9" s="176"/>
    </row>
    <row r="10" spans="1:18" ht="14.45" customHeight="1" x14ac:dyDescent="0.25">
      <c r="A10" s="1"/>
      <c r="B10" s="234"/>
      <c r="C10" s="235"/>
      <c r="D10" s="234"/>
      <c r="E10" s="159"/>
      <c r="F10" s="159"/>
      <c r="G10" s="159"/>
      <c r="H10" s="235"/>
      <c r="I10" s="344"/>
      <c r="J10" s="234"/>
      <c r="K10" s="235"/>
    </row>
    <row r="11" spans="1:18" ht="15.95" customHeight="1" x14ac:dyDescent="0.25">
      <c r="A11" s="1"/>
      <c r="B11" s="177"/>
      <c r="C11" s="179"/>
      <c r="D11" s="177"/>
      <c r="E11" s="178"/>
      <c r="F11" s="178"/>
      <c r="G11" s="178"/>
      <c r="H11" s="179"/>
      <c r="I11" s="185"/>
      <c r="J11" s="177"/>
      <c r="K11" s="179"/>
    </row>
    <row r="12" spans="1:18" ht="14.45" customHeight="1" x14ac:dyDescent="0.25">
      <c r="A12" s="1"/>
      <c r="B12" s="150" t="s">
        <v>572</v>
      </c>
      <c r="C12" s="176"/>
      <c r="D12" s="360"/>
      <c r="E12" s="144"/>
      <c r="F12" s="144"/>
      <c r="G12" s="144"/>
      <c r="H12" s="145"/>
      <c r="I12" s="360"/>
      <c r="J12" s="143"/>
      <c r="K12" s="145"/>
    </row>
    <row r="13" spans="1:18" ht="15.95" customHeight="1" x14ac:dyDescent="0.25">
      <c r="A13" s="1"/>
      <c r="B13" s="177"/>
      <c r="C13" s="179"/>
      <c r="D13" s="146"/>
      <c r="E13" s="147"/>
      <c r="F13" s="147"/>
      <c r="G13" s="147"/>
      <c r="H13" s="148"/>
      <c r="I13" s="182"/>
      <c r="J13" s="146"/>
      <c r="K13" s="148"/>
    </row>
    <row r="14" spans="1:18" ht="14.45" customHeight="1" x14ac:dyDescent="0.25">
      <c r="A14" s="1"/>
      <c r="B14" s="150" t="s">
        <v>573</v>
      </c>
      <c r="C14" s="176"/>
      <c r="D14" s="359"/>
      <c r="E14" s="359"/>
      <c r="F14" s="359"/>
      <c r="G14" s="359"/>
      <c r="H14" s="359"/>
      <c r="I14" s="362"/>
      <c r="J14" s="359"/>
      <c r="K14" s="359"/>
    </row>
    <row r="15" spans="1:18" ht="45.75" customHeight="1" x14ac:dyDescent="0.25">
      <c r="A15" s="1"/>
      <c r="B15" s="177"/>
      <c r="C15" s="179"/>
      <c r="D15" s="359"/>
      <c r="E15" s="359"/>
      <c r="F15" s="359"/>
      <c r="G15" s="359"/>
      <c r="H15" s="359"/>
      <c r="I15" s="362"/>
      <c r="J15" s="359"/>
      <c r="K15" s="359"/>
      <c r="M15" s="437"/>
      <c r="N15" s="136"/>
      <c r="O15" s="136"/>
      <c r="P15" s="136"/>
      <c r="Q15" s="136"/>
      <c r="R15" s="136"/>
    </row>
    <row r="16" spans="1:18" ht="14.45" customHeight="1" x14ac:dyDescent="0.25">
      <c r="A16" s="1"/>
      <c r="B16" s="150" t="s">
        <v>574</v>
      </c>
      <c r="C16" s="176"/>
      <c r="D16" s="359"/>
      <c r="E16" s="359"/>
      <c r="F16" s="359"/>
      <c r="G16" s="359"/>
      <c r="H16" s="359"/>
      <c r="I16" s="359"/>
      <c r="J16" s="346"/>
      <c r="K16" s="346"/>
    </row>
    <row r="17" spans="1:11" ht="15.95" customHeight="1" x14ac:dyDescent="0.25">
      <c r="A17" s="1"/>
      <c r="B17" s="234"/>
      <c r="C17" s="235"/>
      <c r="D17" s="359"/>
      <c r="E17" s="359"/>
      <c r="F17" s="359"/>
      <c r="G17" s="359"/>
      <c r="H17" s="359"/>
      <c r="I17" s="359"/>
      <c r="J17" s="346"/>
      <c r="K17" s="346"/>
    </row>
    <row r="18" spans="1:11" ht="15.95" customHeight="1" x14ac:dyDescent="0.25">
      <c r="A18" s="1"/>
      <c r="B18" s="177"/>
      <c r="C18" s="179"/>
      <c r="D18" s="359"/>
      <c r="E18" s="359"/>
      <c r="F18" s="359"/>
      <c r="G18" s="359"/>
      <c r="H18" s="359"/>
      <c r="I18" s="359"/>
      <c r="J18" s="346"/>
      <c r="K18" s="346"/>
    </row>
    <row r="19" spans="1:11" ht="14.45" customHeight="1" x14ac:dyDescent="0.25">
      <c r="A19" s="1"/>
      <c r="B19" s="150" t="s">
        <v>575</v>
      </c>
      <c r="C19" s="176"/>
      <c r="D19" s="359"/>
      <c r="E19" s="359"/>
      <c r="F19" s="359"/>
      <c r="G19" s="359"/>
      <c r="H19" s="359"/>
      <c r="I19" s="359"/>
      <c r="J19" s="346"/>
      <c r="K19" s="346"/>
    </row>
    <row r="20" spans="1:11" ht="15.95" customHeight="1" x14ac:dyDescent="0.25">
      <c r="A20" s="1"/>
      <c r="B20" s="177"/>
      <c r="C20" s="179"/>
      <c r="D20" s="359"/>
      <c r="E20" s="359"/>
      <c r="F20" s="359"/>
      <c r="G20" s="359"/>
      <c r="H20" s="359"/>
      <c r="I20" s="359"/>
      <c r="J20" s="346"/>
      <c r="K20" s="346"/>
    </row>
    <row r="21" spans="1:11" ht="14.45" customHeight="1" x14ac:dyDescent="0.25">
      <c r="A21" s="1"/>
      <c r="B21" s="150" t="s">
        <v>576</v>
      </c>
      <c r="C21" s="176"/>
      <c r="D21" s="360" t="s">
        <v>772</v>
      </c>
      <c r="E21" s="360"/>
      <c r="F21" s="360"/>
      <c r="G21" s="360"/>
      <c r="H21" s="360"/>
      <c r="I21" s="367">
        <v>46125</v>
      </c>
      <c r="J21" s="366" t="s">
        <v>773</v>
      </c>
      <c r="K21" s="366"/>
    </row>
    <row r="22" spans="1:11" ht="51" customHeight="1" x14ac:dyDescent="0.25">
      <c r="A22" s="1"/>
      <c r="B22" s="177"/>
      <c r="C22" s="179"/>
      <c r="D22" s="360"/>
      <c r="E22" s="360"/>
      <c r="F22" s="360"/>
      <c r="G22" s="360"/>
      <c r="H22" s="360"/>
      <c r="I22" s="366"/>
      <c r="J22" s="366"/>
      <c r="K22" s="366"/>
    </row>
    <row r="23" spans="1:11" ht="14.45" customHeight="1" x14ac:dyDescent="0.25">
      <c r="A23" s="1"/>
      <c r="B23" s="150" t="s">
        <v>577</v>
      </c>
      <c r="C23" s="176"/>
      <c r="D23" s="359"/>
      <c r="E23" s="359"/>
      <c r="F23" s="359"/>
      <c r="G23" s="359"/>
      <c r="H23" s="359"/>
      <c r="I23" s="359"/>
      <c r="J23" s="346"/>
      <c r="K23" s="346"/>
    </row>
    <row r="24" spans="1:11" ht="15.95" customHeight="1" x14ac:dyDescent="0.25">
      <c r="A24" s="1"/>
      <c r="B24" s="177"/>
      <c r="C24" s="179"/>
      <c r="D24" s="359"/>
      <c r="E24" s="359"/>
      <c r="F24" s="359"/>
      <c r="G24" s="359"/>
      <c r="H24" s="359"/>
      <c r="I24" s="359"/>
      <c r="J24" s="346"/>
      <c r="K24" s="346"/>
    </row>
    <row r="25" spans="1:11" ht="14.45" customHeight="1" x14ac:dyDescent="0.25">
      <c r="A25" s="1"/>
      <c r="B25" s="150" t="s">
        <v>578</v>
      </c>
      <c r="C25" s="176"/>
      <c r="D25" s="359"/>
      <c r="E25" s="359"/>
      <c r="F25" s="359"/>
      <c r="G25" s="359"/>
      <c r="H25" s="359"/>
      <c r="I25" s="359"/>
      <c r="J25" s="346"/>
      <c r="K25" s="346"/>
    </row>
    <row r="26" spans="1:11" ht="15.95" customHeight="1" x14ac:dyDescent="0.25">
      <c r="A26" s="1"/>
      <c r="B26" s="177"/>
      <c r="C26" s="179"/>
      <c r="D26" s="359"/>
      <c r="E26" s="359"/>
      <c r="F26" s="359"/>
      <c r="G26" s="359"/>
      <c r="H26" s="359"/>
      <c r="I26" s="359"/>
      <c r="J26" s="346"/>
      <c r="K26" s="346"/>
    </row>
    <row r="27" spans="1:11" ht="14.45" customHeight="1" x14ac:dyDescent="0.25">
      <c r="A27" s="1"/>
      <c r="B27" s="150" t="s">
        <v>579</v>
      </c>
      <c r="C27" s="176"/>
      <c r="D27" s="359"/>
      <c r="E27" s="359"/>
      <c r="F27" s="359"/>
      <c r="G27" s="359"/>
      <c r="H27" s="359"/>
      <c r="I27" s="359"/>
      <c r="J27" s="346"/>
      <c r="K27" s="346"/>
    </row>
    <row r="28" spans="1:11" ht="15.95" customHeight="1" x14ac:dyDescent="0.25">
      <c r="A28" s="1"/>
      <c r="B28" s="177"/>
      <c r="C28" s="179"/>
      <c r="D28" s="359"/>
      <c r="E28" s="359"/>
      <c r="F28" s="359"/>
      <c r="G28" s="359"/>
      <c r="H28" s="359"/>
      <c r="I28" s="359"/>
      <c r="J28" s="346"/>
      <c r="K28" s="346"/>
    </row>
    <row r="29" spans="1:11" ht="14.45" customHeight="1" x14ac:dyDescent="0.25">
      <c r="A29" s="1"/>
      <c r="B29" s="150" t="s">
        <v>580</v>
      </c>
      <c r="C29" s="176"/>
      <c r="D29" s="359"/>
      <c r="E29" s="359"/>
      <c r="F29" s="359"/>
      <c r="G29" s="359"/>
      <c r="H29" s="359"/>
      <c r="I29" s="359"/>
      <c r="J29" s="346"/>
      <c r="K29" s="346"/>
    </row>
    <row r="30" spans="1:11" x14ac:dyDescent="0.25">
      <c r="A30" s="1"/>
      <c r="B30" s="177"/>
      <c r="C30" s="179"/>
      <c r="D30" s="359"/>
      <c r="E30" s="359"/>
      <c r="F30" s="359"/>
      <c r="G30" s="359"/>
      <c r="H30" s="359"/>
      <c r="I30" s="359"/>
      <c r="J30" s="346"/>
      <c r="K30" s="346"/>
    </row>
    <row r="31" spans="1:11" ht="14.45" customHeight="1" x14ac:dyDescent="0.25">
      <c r="A31" s="1"/>
      <c r="B31" s="150" t="s">
        <v>581</v>
      </c>
      <c r="C31" s="176"/>
      <c r="D31" s="359"/>
      <c r="E31" s="359"/>
      <c r="F31" s="359"/>
      <c r="G31" s="359"/>
      <c r="H31" s="359"/>
      <c r="I31" s="359"/>
      <c r="J31" s="346"/>
      <c r="K31" s="346"/>
    </row>
    <row r="32" spans="1:11" x14ac:dyDescent="0.25">
      <c r="A32" s="1"/>
      <c r="B32" s="177"/>
      <c r="C32" s="179"/>
      <c r="D32" s="359"/>
      <c r="E32" s="359"/>
      <c r="F32" s="359"/>
      <c r="G32" s="359"/>
      <c r="H32" s="359"/>
      <c r="I32" s="359"/>
      <c r="J32" s="346"/>
      <c r="K32" s="346"/>
    </row>
    <row r="33" spans="1:11" ht="14.45" customHeight="1" x14ac:dyDescent="0.25">
      <c r="A33" s="1"/>
      <c r="B33" s="150" t="s">
        <v>582</v>
      </c>
      <c r="C33" s="176"/>
      <c r="D33" s="359"/>
      <c r="E33" s="359"/>
      <c r="F33" s="359"/>
      <c r="G33" s="359"/>
      <c r="H33" s="359"/>
      <c r="I33" s="359"/>
      <c r="J33" s="346"/>
      <c r="K33" s="346"/>
    </row>
    <row r="34" spans="1:11" x14ac:dyDescent="0.25">
      <c r="A34" s="1"/>
      <c r="B34" s="234"/>
      <c r="C34" s="235"/>
      <c r="D34" s="359"/>
      <c r="E34" s="359"/>
      <c r="F34" s="359"/>
      <c r="G34" s="359"/>
      <c r="H34" s="359"/>
      <c r="I34" s="359"/>
      <c r="J34" s="346"/>
      <c r="K34" s="346"/>
    </row>
    <row r="35" spans="1:11" x14ac:dyDescent="0.25">
      <c r="A35" s="1"/>
      <c r="B35" s="177"/>
      <c r="C35" s="179"/>
      <c r="D35" s="359"/>
      <c r="E35" s="359"/>
      <c r="F35" s="359"/>
      <c r="G35" s="359"/>
      <c r="H35" s="359"/>
      <c r="I35" s="359"/>
      <c r="J35" s="346"/>
      <c r="K35" s="346"/>
    </row>
    <row r="36" spans="1:11" x14ac:dyDescent="0.25">
      <c r="A36" s="1"/>
      <c r="B36" s="365" t="s">
        <v>583</v>
      </c>
      <c r="C36" s="176"/>
      <c r="D36" s="359"/>
      <c r="E36" s="359"/>
      <c r="F36" s="359"/>
      <c r="G36" s="359"/>
      <c r="H36" s="359"/>
      <c r="I36" s="359"/>
      <c r="J36" s="346"/>
      <c r="K36" s="346"/>
    </row>
    <row r="37" spans="1:11" x14ac:dyDescent="0.25">
      <c r="A37" s="1"/>
      <c r="B37" s="177"/>
      <c r="C37" s="179"/>
      <c r="D37" s="359"/>
      <c r="E37" s="359"/>
      <c r="F37" s="359"/>
      <c r="G37" s="359"/>
      <c r="H37" s="359"/>
      <c r="I37" s="359"/>
      <c r="J37" s="346"/>
      <c r="K37" s="346"/>
    </row>
    <row r="38" spans="1:11" ht="14.45" customHeight="1" x14ac:dyDescent="0.25">
      <c r="A38" s="1"/>
      <c r="B38" s="150" t="s">
        <v>584</v>
      </c>
      <c r="C38" s="176"/>
      <c r="D38" s="359"/>
      <c r="E38" s="359"/>
      <c r="F38" s="359"/>
      <c r="G38" s="359"/>
      <c r="H38" s="359"/>
      <c r="I38" s="359"/>
      <c r="J38" s="346"/>
      <c r="K38" s="346"/>
    </row>
    <row r="39" spans="1:11" x14ac:dyDescent="0.25">
      <c r="A39" s="1"/>
      <c r="B39" s="177"/>
      <c r="C39" s="179"/>
      <c r="D39" s="359"/>
      <c r="E39" s="359"/>
      <c r="F39" s="359"/>
      <c r="G39" s="359"/>
      <c r="H39" s="359"/>
      <c r="I39" s="359"/>
      <c r="J39" s="346"/>
      <c r="K39" s="346"/>
    </row>
    <row r="40" spans="1:11" ht="14.45" customHeight="1" x14ac:dyDescent="0.25">
      <c r="A40" s="1"/>
      <c r="B40" s="150" t="s">
        <v>585</v>
      </c>
      <c r="C40" s="176"/>
      <c r="D40" s="359"/>
      <c r="E40" s="359"/>
      <c r="F40" s="359"/>
      <c r="G40" s="359"/>
      <c r="H40" s="359"/>
      <c r="I40" s="359"/>
      <c r="J40" s="346"/>
      <c r="K40" s="346"/>
    </row>
    <row r="41" spans="1:11" x14ac:dyDescent="0.25">
      <c r="A41" s="1"/>
      <c r="B41" s="177"/>
      <c r="C41" s="179"/>
      <c r="D41" s="359"/>
      <c r="E41" s="359"/>
      <c r="F41" s="359"/>
      <c r="G41" s="359"/>
      <c r="H41" s="359"/>
      <c r="I41" s="359"/>
      <c r="J41" s="346"/>
      <c r="K41" s="346"/>
    </row>
    <row r="42" spans="1:11" x14ac:dyDescent="0.25">
      <c r="A42" s="1"/>
      <c r="B42" s="1"/>
      <c r="C42" s="1"/>
      <c r="D42" s="1"/>
      <c r="E42" s="1"/>
      <c r="F42" s="1"/>
      <c r="G42" s="1"/>
      <c r="H42" s="1"/>
      <c r="I42" s="1"/>
      <c r="J42" s="1"/>
      <c r="K42" s="1"/>
    </row>
    <row r="43" spans="1:11" x14ac:dyDescent="0.25">
      <c r="A43" s="1"/>
      <c r="B43" s="1"/>
      <c r="C43" s="1"/>
      <c r="D43" s="1"/>
      <c r="E43" s="1"/>
      <c r="F43" s="1"/>
      <c r="G43" s="1"/>
      <c r="H43" s="1"/>
      <c r="I43" s="1"/>
      <c r="J43" s="1"/>
      <c r="K43" s="1"/>
    </row>
    <row r="44" spans="1:11" x14ac:dyDescent="0.25">
      <c r="A44" s="1"/>
      <c r="B44" s="1"/>
      <c r="C44" s="1"/>
      <c r="D44" s="1"/>
      <c r="E44" s="1"/>
      <c r="F44" s="1"/>
      <c r="G44" s="1"/>
      <c r="H44" s="1"/>
      <c r="I44" s="1"/>
      <c r="J44" s="1"/>
      <c r="K44" s="1"/>
    </row>
    <row r="45" spans="1:11" x14ac:dyDescent="0.25">
      <c r="A45" s="1"/>
      <c r="B45" s="1"/>
      <c r="C45" s="1"/>
      <c r="D45" s="1"/>
      <c r="E45" s="1"/>
      <c r="F45" s="1"/>
      <c r="G45" s="1"/>
      <c r="H45" s="1"/>
      <c r="I45" s="1"/>
      <c r="J45" s="1"/>
      <c r="K45" s="1"/>
    </row>
    <row r="46" spans="1:11" x14ac:dyDescent="0.25">
      <c r="A46" s="1"/>
      <c r="B46" s="1"/>
      <c r="C46" s="1"/>
      <c r="D46" s="1"/>
      <c r="E46" s="1"/>
      <c r="G46" s="1"/>
      <c r="H46" s="1"/>
      <c r="I46" s="1"/>
      <c r="J46" s="1"/>
      <c r="K46" s="1"/>
    </row>
    <row r="47" spans="1:11" x14ac:dyDescent="0.25">
      <c r="A47" s="1"/>
      <c r="B47" s="1"/>
      <c r="C47" s="1"/>
      <c r="D47" s="1"/>
      <c r="E47" s="1"/>
      <c r="F47" s="1"/>
      <c r="G47" s="1"/>
      <c r="H47" s="1"/>
      <c r="I47" s="1"/>
      <c r="J47" s="1"/>
      <c r="K47" s="1"/>
    </row>
    <row r="48" spans="1:11" x14ac:dyDescent="0.25">
      <c r="A48" s="1"/>
      <c r="B48" s="1"/>
      <c r="C48" s="1"/>
      <c r="D48" s="1"/>
      <c r="E48" s="1"/>
      <c r="F48" s="1"/>
      <c r="G48" s="1"/>
      <c r="H48" s="1"/>
      <c r="I48" s="1"/>
      <c r="J48" s="1"/>
      <c r="K48" s="1"/>
    </row>
    <row r="49" spans="1:11" s="15" customFormat="1" ht="13.5" customHeight="1" x14ac:dyDescent="0.25">
      <c r="A49" s="16"/>
      <c r="B49" s="363" t="s">
        <v>586</v>
      </c>
      <c r="C49" s="364"/>
      <c r="D49" s="364"/>
      <c r="E49" s="364"/>
      <c r="F49" s="364"/>
      <c r="G49" s="364"/>
      <c r="H49" s="364"/>
      <c r="I49" s="364"/>
      <c r="J49" s="364"/>
      <c r="K49" s="364"/>
    </row>
    <row r="50" spans="1:11" x14ac:dyDescent="0.25">
      <c r="A50" s="1"/>
      <c r="B50" s="6"/>
      <c r="C50" s="6"/>
      <c r="D50" s="6"/>
      <c r="E50" s="6"/>
      <c r="F50" s="6"/>
      <c r="G50" s="6"/>
      <c r="H50" s="6"/>
      <c r="I50" s="6"/>
      <c r="J50" s="6"/>
      <c r="K50" s="6"/>
    </row>
    <row r="51" spans="1:11" x14ac:dyDescent="0.25">
      <c r="A51" s="1"/>
      <c r="B51" s="6"/>
      <c r="C51" s="6"/>
      <c r="D51" s="6"/>
      <c r="E51" s="6"/>
      <c r="F51" s="6"/>
      <c r="G51" s="6"/>
      <c r="H51" s="6"/>
      <c r="I51" s="6"/>
      <c r="J51" s="6"/>
      <c r="K51" s="6"/>
    </row>
    <row r="52" spans="1:11" x14ac:dyDescent="0.25">
      <c r="A52" s="1"/>
      <c r="B52" s="6"/>
      <c r="C52" s="6"/>
      <c r="D52" s="6"/>
      <c r="E52" s="6"/>
      <c r="F52" s="6"/>
      <c r="G52" s="6"/>
      <c r="H52" s="6"/>
      <c r="I52" s="6"/>
      <c r="J52" s="6"/>
      <c r="K52" s="6"/>
    </row>
    <row r="53" spans="1:11" x14ac:dyDescent="0.25">
      <c r="A53" s="1"/>
      <c r="B53" s="6"/>
      <c r="C53" s="6"/>
      <c r="D53" s="6"/>
      <c r="E53" s="6"/>
      <c r="F53" s="6"/>
      <c r="G53" s="6"/>
      <c r="H53" s="6"/>
      <c r="I53" s="6"/>
      <c r="J53" s="6"/>
      <c r="K53" s="6"/>
    </row>
    <row r="54" spans="1:11" x14ac:dyDescent="0.25">
      <c r="A54" s="1"/>
      <c r="B54" s="6"/>
      <c r="C54" s="6"/>
      <c r="D54" s="6"/>
      <c r="E54" s="6"/>
      <c r="F54" s="6"/>
      <c r="G54" s="6"/>
      <c r="H54" s="6"/>
      <c r="I54" s="6"/>
      <c r="J54" s="6"/>
      <c r="K54" s="6"/>
    </row>
    <row r="55" spans="1:11" x14ac:dyDescent="0.25">
      <c r="A55" s="1"/>
      <c r="B55" s="6"/>
      <c r="C55" s="6"/>
      <c r="D55" s="6"/>
      <c r="E55" s="6"/>
      <c r="F55" s="6"/>
      <c r="G55" s="6"/>
      <c r="H55" s="6"/>
      <c r="I55" s="6"/>
      <c r="J55" s="6"/>
      <c r="K55" s="6"/>
    </row>
    <row r="56" spans="1:11" x14ac:dyDescent="0.25">
      <c r="A56" s="1"/>
      <c r="B56" s="6"/>
      <c r="C56" s="6"/>
      <c r="D56" s="6"/>
      <c r="E56" s="6"/>
      <c r="F56" s="6"/>
      <c r="G56" s="6"/>
      <c r="H56" s="6"/>
      <c r="I56" s="6"/>
      <c r="J56" s="6"/>
      <c r="K56" s="6"/>
    </row>
    <row r="57" spans="1:11" x14ac:dyDescent="0.25">
      <c r="A57" s="1"/>
      <c r="B57" s="6"/>
      <c r="C57" s="6"/>
      <c r="D57" s="6"/>
      <c r="E57" s="6"/>
      <c r="F57" s="6"/>
      <c r="G57" s="6"/>
      <c r="H57" s="6"/>
      <c r="I57" s="6"/>
      <c r="J57" s="6"/>
      <c r="K57" s="6"/>
    </row>
    <row r="58" spans="1:11" ht="15.6" customHeight="1" x14ac:dyDescent="0.25">
      <c r="A58" s="1"/>
      <c r="B58" s="6"/>
      <c r="C58" s="6"/>
      <c r="D58" s="6"/>
      <c r="E58" s="6"/>
      <c r="F58" s="6"/>
      <c r="G58" s="6"/>
      <c r="H58" s="6"/>
      <c r="I58" s="6"/>
      <c r="J58" s="6"/>
      <c r="K58" s="6"/>
    </row>
  </sheetData>
  <sheetProtection formatCells="0" formatColumns="0" formatRows="0" insertColumns="0" insertRows="0" insertHyperlinks="0"/>
  <mergeCells count="63">
    <mergeCell ref="B49:K49"/>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I21:I2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31:C32"/>
    <mergeCell ref="I29:I30"/>
    <mergeCell ref="B38:C39"/>
    <mergeCell ref="D36:H37"/>
    <mergeCell ref="D33:H35"/>
    <mergeCell ref="D29:H30"/>
    <mergeCell ref="D31:H32"/>
    <mergeCell ref="J23:K24"/>
    <mergeCell ref="I33:I35"/>
    <mergeCell ref="I27:I28"/>
    <mergeCell ref="I40:I41"/>
    <mergeCell ref="I38:I39"/>
    <mergeCell ref="J31:K32"/>
    <mergeCell ref="J29:K30"/>
    <mergeCell ref="J27:K28"/>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L48"/>
  <sheetViews>
    <sheetView showGridLines="0" topLeftCell="A24" zoomScaleNormal="100" zoomScaleSheetLayoutView="110" workbookViewId="0">
      <selection activeCell="C8" sqref="C8:L30"/>
    </sheetView>
  </sheetViews>
  <sheetFormatPr defaultColWidth="8.85546875" defaultRowHeight="15" x14ac:dyDescent="0.25"/>
  <cols>
    <col min="1" max="2" width="1.42578125" customWidth="1"/>
    <col min="4" max="4" width="8.42578125" customWidth="1"/>
    <col min="6" max="6" width="6.42578125" customWidth="1"/>
    <col min="7" max="7" width="16" customWidth="1"/>
    <col min="12" max="12" width="10.5703125" customWidth="1"/>
  </cols>
  <sheetData>
    <row r="1" spans="1:12" x14ac:dyDescent="0.25">
      <c r="A1" s="9"/>
      <c r="B1" s="9"/>
      <c r="C1" s="9"/>
      <c r="D1" s="9"/>
      <c r="E1" s="9"/>
      <c r="F1" s="9"/>
      <c r="G1" s="9"/>
      <c r="H1" s="9"/>
      <c r="I1" s="9"/>
      <c r="J1" s="9"/>
      <c r="K1" s="9"/>
      <c r="L1" s="9"/>
    </row>
    <row r="2" spans="1:12" ht="19.5" customHeight="1" x14ac:dyDescent="0.25">
      <c r="A2" s="9"/>
      <c r="B2" s="9"/>
      <c r="C2" s="342" t="s">
        <v>587</v>
      </c>
      <c r="D2" s="159"/>
      <c r="E2" s="159"/>
      <c r="F2" s="159"/>
      <c r="G2" s="159"/>
      <c r="H2" s="159"/>
      <c r="I2" s="159"/>
      <c r="J2" s="159"/>
      <c r="K2" s="159"/>
      <c r="L2" s="159"/>
    </row>
    <row r="3" spans="1:12" x14ac:dyDescent="0.25">
      <c r="A3" s="9"/>
      <c r="B3" s="9"/>
      <c r="C3" s="12"/>
      <c r="D3" s="12"/>
      <c r="E3" s="12"/>
      <c r="F3" s="12"/>
      <c r="G3" s="12"/>
      <c r="H3" s="12"/>
      <c r="I3" s="12"/>
      <c r="J3" s="12"/>
      <c r="K3" s="12"/>
      <c r="L3" s="12"/>
    </row>
    <row r="4" spans="1:12" ht="14.45" customHeight="1" x14ac:dyDescent="0.25">
      <c r="A4" s="9"/>
      <c r="B4" s="9"/>
      <c r="C4" s="368" t="s">
        <v>588</v>
      </c>
      <c r="D4" s="175"/>
      <c r="E4" s="175"/>
      <c r="F4" s="175"/>
      <c r="G4" s="175"/>
      <c r="H4" s="175"/>
      <c r="I4" s="175"/>
      <c r="J4" s="175"/>
      <c r="K4" s="175"/>
      <c r="L4" s="175"/>
    </row>
    <row r="5" spans="1:12" ht="14.45" customHeight="1" x14ac:dyDescent="0.25">
      <c r="A5" s="9"/>
      <c r="B5" s="9"/>
      <c r="C5" s="234"/>
      <c r="D5" s="159"/>
      <c r="E5" s="159"/>
      <c r="F5" s="159"/>
      <c r="G5" s="159"/>
      <c r="H5" s="159"/>
      <c r="I5" s="159"/>
      <c r="J5" s="159"/>
      <c r="K5" s="159"/>
      <c r="L5" s="159"/>
    </row>
    <row r="6" spans="1:12" ht="17.100000000000001" customHeight="1" x14ac:dyDescent="0.25">
      <c r="A6" s="9"/>
      <c r="B6" s="9"/>
      <c r="C6" s="177"/>
      <c r="D6" s="178"/>
      <c r="E6" s="178"/>
      <c r="F6" s="178"/>
      <c r="G6" s="178"/>
      <c r="H6" s="178"/>
      <c r="I6" s="178"/>
      <c r="J6" s="178"/>
      <c r="K6" s="178"/>
      <c r="L6" s="178"/>
    </row>
    <row r="7" spans="1:12" ht="17.100000000000001" customHeight="1" x14ac:dyDescent="0.25">
      <c r="A7" s="9"/>
      <c r="B7" s="9"/>
      <c r="C7" s="201"/>
      <c r="D7" s="141"/>
      <c r="E7" s="141"/>
      <c r="F7" s="141"/>
      <c r="G7" s="141"/>
      <c r="H7" s="141"/>
      <c r="I7" s="141"/>
      <c r="J7" s="141"/>
      <c r="K7" s="141"/>
      <c r="L7" s="141"/>
    </row>
    <row r="8" spans="1:12" ht="34.5" customHeight="1" x14ac:dyDescent="0.25">
      <c r="A8" s="9"/>
      <c r="B8" s="9"/>
      <c r="C8" s="370" t="s">
        <v>589</v>
      </c>
      <c r="D8" s="176"/>
      <c r="E8" s="369" t="s">
        <v>590</v>
      </c>
      <c r="F8" s="142"/>
      <c r="G8" s="28" t="s">
        <v>591</v>
      </c>
      <c r="H8" s="374" t="s">
        <v>592</v>
      </c>
      <c r="I8" s="175"/>
      <c r="J8" s="175"/>
      <c r="K8" s="175"/>
      <c r="L8" s="375"/>
    </row>
    <row r="9" spans="1:12" ht="104.25" customHeight="1" x14ac:dyDescent="0.25">
      <c r="A9" s="9"/>
      <c r="B9" s="9"/>
      <c r="C9" s="150" t="s">
        <v>593</v>
      </c>
      <c r="D9" s="142"/>
      <c r="E9" s="150" t="s">
        <v>594</v>
      </c>
      <c r="F9" s="142"/>
      <c r="G9" s="99" t="s">
        <v>595</v>
      </c>
      <c r="H9" s="359"/>
      <c r="I9" s="359"/>
      <c r="J9" s="359"/>
      <c r="K9" s="359"/>
      <c r="L9" s="359"/>
    </row>
    <row r="10" spans="1:12" ht="92.25" customHeight="1" x14ac:dyDescent="0.25">
      <c r="A10" s="9"/>
      <c r="B10" s="9"/>
      <c r="C10" s="150" t="s">
        <v>593</v>
      </c>
      <c r="D10" s="142"/>
      <c r="E10" s="150" t="s">
        <v>596</v>
      </c>
      <c r="F10" s="142"/>
      <c r="G10" s="99" t="s">
        <v>597</v>
      </c>
      <c r="H10" s="359" t="s">
        <v>774</v>
      </c>
      <c r="I10" s="359"/>
      <c r="J10" s="359"/>
      <c r="K10" s="359"/>
      <c r="L10" s="359"/>
    </row>
    <row r="11" spans="1:12" ht="47.25" customHeight="1" x14ac:dyDescent="0.25">
      <c r="A11" s="9"/>
      <c r="B11" s="9"/>
      <c r="C11" s="150" t="s">
        <v>593</v>
      </c>
      <c r="D11" s="142"/>
      <c r="E11" s="150" t="s">
        <v>598</v>
      </c>
      <c r="F11" s="142"/>
      <c r="G11" s="99" t="s">
        <v>599</v>
      </c>
      <c r="H11" s="359" t="s">
        <v>775</v>
      </c>
      <c r="I11" s="359"/>
      <c r="J11" s="359"/>
      <c r="K11" s="359"/>
      <c r="L11" s="359"/>
    </row>
    <row r="12" spans="1:12" ht="90" customHeight="1" x14ac:dyDescent="0.25">
      <c r="A12" s="9"/>
      <c r="B12" s="9"/>
      <c r="C12" s="150" t="s">
        <v>600</v>
      </c>
      <c r="D12" s="142"/>
      <c r="E12" s="150" t="s">
        <v>601</v>
      </c>
      <c r="F12" s="142"/>
      <c r="G12" s="99" t="s">
        <v>602</v>
      </c>
      <c r="H12" s="359"/>
      <c r="I12" s="359"/>
      <c r="J12" s="359"/>
      <c r="K12" s="359"/>
      <c r="L12" s="359"/>
    </row>
    <row r="13" spans="1:12" ht="85.5" customHeight="1" x14ac:dyDescent="0.25">
      <c r="A13" s="9"/>
      <c r="B13" s="9"/>
      <c r="C13" s="150" t="s">
        <v>600</v>
      </c>
      <c r="D13" s="142"/>
      <c r="E13" s="150" t="s">
        <v>603</v>
      </c>
      <c r="F13" s="142"/>
      <c r="G13" s="99" t="s">
        <v>604</v>
      </c>
      <c r="H13" s="359" t="s">
        <v>776</v>
      </c>
      <c r="I13" s="359"/>
      <c r="J13" s="359"/>
      <c r="K13" s="359"/>
      <c r="L13" s="359"/>
    </row>
    <row r="14" spans="1:12" ht="70.5" customHeight="1" x14ac:dyDescent="0.25">
      <c r="A14" s="9"/>
      <c r="B14" s="9"/>
      <c r="C14" s="150" t="s">
        <v>605</v>
      </c>
      <c r="D14" s="142"/>
      <c r="E14" s="150" t="s">
        <v>606</v>
      </c>
      <c r="F14" s="142"/>
      <c r="G14" s="99" t="s">
        <v>607</v>
      </c>
      <c r="H14" s="359" t="s">
        <v>777</v>
      </c>
      <c r="I14" s="359"/>
      <c r="J14" s="359"/>
      <c r="K14" s="359"/>
      <c r="L14" s="359"/>
    </row>
    <row r="15" spans="1:12" ht="46.5" customHeight="1" x14ac:dyDescent="0.25">
      <c r="A15" s="9"/>
      <c r="B15" s="9"/>
      <c r="C15" s="150" t="s">
        <v>605</v>
      </c>
      <c r="D15" s="142"/>
      <c r="E15" s="150" t="s">
        <v>608</v>
      </c>
      <c r="F15" s="142"/>
      <c r="G15" s="99"/>
      <c r="H15" s="359"/>
      <c r="I15" s="359"/>
      <c r="J15" s="359"/>
      <c r="K15" s="359"/>
      <c r="L15" s="359"/>
    </row>
    <row r="16" spans="1:12" ht="27" customHeight="1" x14ac:dyDescent="0.25">
      <c r="A16" s="9"/>
      <c r="B16" s="9"/>
      <c r="C16" s="150" t="s">
        <v>605</v>
      </c>
      <c r="D16" s="142"/>
      <c r="E16" s="150" t="s">
        <v>609</v>
      </c>
      <c r="F16" s="142"/>
      <c r="G16" s="99"/>
      <c r="H16" s="359"/>
      <c r="I16" s="359"/>
      <c r="J16" s="359"/>
      <c r="K16" s="359"/>
      <c r="L16" s="359"/>
    </row>
    <row r="17" spans="1:12" ht="36" customHeight="1" x14ac:dyDescent="0.25">
      <c r="A17" s="9"/>
      <c r="B17" s="9"/>
      <c r="C17" s="150" t="s">
        <v>610</v>
      </c>
      <c r="D17" s="142"/>
      <c r="E17" s="150" t="s">
        <v>611</v>
      </c>
      <c r="F17" s="142"/>
      <c r="G17" s="99"/>
      <c r="H17" s="359" t="s">
        <v>778</v>
      </c>
      <c r="I17" s="359"/>
      <c r="J17" s="359"/>
      <c r="K17" s="359"/>
      <c r="L17" s="359"/>
    </row>
    <row r="18" spans="1:12" ht="91.5" customHeight="1" x14ac:dyDescent="0.25">
      <c r="A18" s="9"/>
      <c r="B18" s="9"/>
      <c r="C18" s="150" t="s">
        <v>593</v>
      </c>
      <c r="D18" s="142"/>
      <c r="E18" s="150" t="s">
        <v>612</v>
      </c>
      <c r="F18" s="142"/>
      <c r="G18" s="99" t="s">
        <v>613</v>
      </c>
      <c r="H18" s="359" t="s">
        <v>779</v>
      </c>
      <c r="I18" s="359"/>
      <c r="J18" s="359"/>
      <c r="K18" s="359"/>
      <c r="L18" s="359"/>
    </row>
    <row r="19" spans="1:12" ht="93" customHeight="1" x14ac:dyDescent="0.25">
      <c r="A19" s="9"/>
      <c r="B19" s="9"/>
      <c r="C19" s="150" t="s">
        <v>593</v>
      </c>
      <c r="D19" s="142"/>
      <c r="E19" s="150" t="s">
        <v>614</v>
      </c>
      <c r="F19" s="142"/>
      <c r="G19" s="99" t="s">
        <v>615</v>
      </c>
      <c r="H19" s="359" t="s">
        <v>780</v>
      </c>
      <c r="I19" s="359"/>
      <c r="J19" s="359"/>
      <c r="K19" s="359"/>
      <c r="L19" s="359"/>
    </row>
    <row r="20" spans="1:12" ht="71.25" customHeight="1" x14ac:dyDescent="0.25">
      <c r="A20" s="9"/>
      <c r="B20" s="9"/>
      <c r="C20" s="150" t="s">
        <v>593</v>
      </c>
      <c r="D20" s="142"/>
      <c r="E20" s="150" t="s">
        <v>616</v>
      </c>
      <c r="F20" s="142"/>
      <c r="G20" s="99" t="s">
        <v>617</v>
      </c>
      <c r="H20" s="359" t="s">
        <v>781</v>
      </c>
      <c r="I20" s="359"/>
      <c r="J20" s="359"/>
      <c r="K20" s="359"/>
      <c r="L20" s="359"/>
    </row>
    <row r="21" spans="1:12" ht="58.5" customHeight="1" x14ac:dyDescent="0.25">
      <c r="A21" s="9"/>
      <c r="B21" s="9"/>
      <c r="C21" s="150" t="s">
        <v>600</v>
      </c>
      <c r="D21" s="142"/>
      <c r="E21" s="150" t="s">
        <v>603</v>
      </c>
      <c r="F21" s="142"/>
      <c r="G21" s="99" t="s">
        <v>618</v>
      </c>
      <c r="H21" s="359"/>
      <c r="I21" s="359"/>
      <c r="J21" s="359"/>
      <c r="K21" s="359"/>
      <c r="L21" s="359"/>
    </row>
    <row r="22" spans="1:12" ht="57.75" customHeight="1" x14ac:dyDescent="0.25">
      <c r="A22" s="9"/>
      <c r="B22" s="9"/>
      <c r="C22" s="150" t="s">
        <v>600</v>
      </c>
      <c r="D22" s="142"/>
      <c r="E22" s="150" t="s">
        <v>619</v>
      </c>
      <c r="F22" s="142"/>
      <c r="G22" s="99" t="s">
        <v>620</v>
      </c>
      <c r="H22" s="359"/>
      <c r="I22" s="359"/>
      <c r="J22" s="359"/>
      <c r="K22" s="359"/>
      <c r="L22" s="359"/>
    </row>
    <row r="23" spans="1:12" ht="63.75" customHeight="1" x14ac:dyDescent="0.25">
      <c r="A23" s="9"/>
      <c r="B23" s="9"/>
      <c r="C23" s="150" t="s">
        <v>600</v>
      </c>
      <c r="D23" s="142"/>
      <c r="E23" s="150" t="s">
        <v>621</v>
      </c>
      <c r="F23" s="142"/>
      <c r="G23" s="99" t="s">
        <v>620</v>
      </c>
      <c r="H23" s="359"/>
      <c r="I23" s="359"/>
      <c r="J23" s="359"/>
      <c r="K23" s="359"/>
      <c r="L23" s="359"/>
    </row>
    <row r="24" spans="1:12" ht="36" customHeight="1" x14ac:dyDescent="0.25">
      <c r="A24" s="9"/>
      <c r="B24" s="9"/>
      <c r="C24" s="150" t="s">
        <v>600</v>
      </c>
      <c r="D24" s="142"/>
      <c r="E24" s="150" t="s">
        <v>622</v>
      </c>
      <c r="F24" s="142"/>
      <c r="G24" s="99" t="s">
        <v>620</v>
      </c>
      <c r="H24" s="359" t="s">
        <v>782</v>
      </c>
      <c r="I24" s="359"/>
      <c r="J24" s="359"/>
      <c r="K24" s="359"/>
      <c r="L24" s="359"/>
    </row>
    <row r="25" spans="1:12" ht="46.5" customHeight="1" x14ac:dyDescent="0.25">
      <c r="A25" s="9"/>
      <c r="B25" s="9"/>
      <c r="C25" s="150" t="s">
        <v>593</v>
      </c>
      <c r="D25" s="142"/>
      <c r="E25" s="150" t="s">
        <v>623</v>
      </c>
      <c r="F25" s="142"/>
      <c r="G25" s="99" t="s">
        <v>624</v>
      </c>
      <c r="H25" s="359"/>
      <c r="I25" s="359"/>
      <c r="J25" s="359"/>
      <c r="K25" s="359"/>
      <c r="L25" s="359"/>
    </row>
    <row r="26" spans="1:12" ht="84.75" customHeight="1" x14ac:dyDescent="0.25">
      <c r="A26" s="9"/>
      <c r="B26" s="9"/>
      <c r="C26" s="150" t="s">
        <v>593</v>
      </c>
      <c r="D26" s="142"/>
      <c r="E26" s="150" t="s">
        <v>625</v>
      </c>
      <c r="F26" s="142"/>
      <c r="G26" s="99" t="s">
        <v>626</v>
      </c>
      <c r="H26" s="359" t="s">
        <v>783</v>
      </c>
      <c r="I26" s="359"/>
      <c r="J26" s="359"/>
      <c r="K26" s="359"/>
      <c r="L26" s="359"/>
    </row>
    <row r="27" spans="1:12" ht="45" customHeight="1" x14ac:dyDescent="0.25">
      <c r="A27" s="9"/>
      <c r="B27" s="9"/>
      <c r="C27" s="150" t="s">
        <v>605</v>
      </c>
      <c r="D27" s="142"/>
      <c r="E27" s="150" t="s">
        <v>627</v>
      </c>
      <c r="F27" s="142"/>
      <c r="G27" s="99" t="s">
        <v>628</v>
      </c>
      <c r="H27" s="359"/>
      <c r="I27" s="359"/>
      <c r="J27" s="359"/>
      <c r="K27" s="359"/>
      <c r="L27" s="359"/>
    </row>
    <row r="28" spans="1:12" ht="61.5" customHeight="1" x14ac:dyDescent="0.25">
      <c r="A28" s="9"/>
      <c r="B28" s="9"/>
      <c r="C28" s="150" t="s">
        <v>605</v>
      </c>
      <c r="D28" s="142"/>
      <c r="E28" s="150" t="s">
        <v>629</v>
      </c>
      <c r="F28" s="142"/>
      <c r="G28" s="99" t="s">
        <v>630</v>
      </c>
      <c r="H28" s="359"/>
      <c r="I28" s="359"/>
      <c r="J28" s="359"/>
      <c r="K28" s="359"/>
      <c r="L28" s="359"/>
    </row>
    <row r="29" spans="1:12" ht="92.25" customHeight="1" x14ac:dyDescent="0.25">
      <c r="A29" s="9"/>
      <c r="B29" s="9"/>
      <c r="C29" s="150" t="s">
        <v>600</v>
      </c>
      <c r="D29" s="142"/>
      <c r="E29" s="150" t="s">
        <v>631</v>
      </c>
      <c r="F29" s="142"/>
      <c r="G29" s="99" t="s">
        <v>632</v>
      </c>
      <c r="H29" s="359"/>
      <c r="I29" s="359"/>
      <c r="J29" s="359"/>
      <c r="K29" s="359"/>
      <c r="L29" s="359"/>
    </row>
    <row r="30" spans="1:12" ht="51.75" customHeight="1" x14ac:dyDescent="0.25">
      <c r="A30" s="9"/>
      <c r="B30" s="9"/>
      <c r="C30" s="150" t="s">
        <v>600</v>
      </c>
      <c r="D30" s="142"/>
      <c r="E30" s="150" t="s">
        <v>633</v>
      </c>
      <c r="F30" s="142"/>
      <c r="G30" s="99" t="s">
        <v>634</v>
      </c>
      <c r="H30" s="359"/>
      <c r="I30" s="359"/>
      <c r="J30" s="359"/>
      <c r="K30" s="359"/>
      <c r="L30" s="359"/>
    </row>
    <row r="31" spans="1:12" ht="17.100000000000001" customHeight="1" x14ac:dyDescent="0.25">
      <c r="A31" s="9"/>
      <c r="B31" s="9"/>
      <c r="C31" s="371"/>
      <c r="D31" s="153"/>
      <c r="E31" s="371"/>
      <c r="F31" s="153"/>
      <c r="G31" s="128"/>
      <c r="H31" s="372"/>
      <c r="I31" s="181"/>
      <c r="J31" s="181"/>
      <c r="K31" s="181"/>
      <c r="L31" s="373"/>
    </row>
    <row r="32" spans="1:12" ht="17.100000000000001" customHeight="1" x14ac:dyDescent="0.25">
      <c r="A32" s="9"/>
      <c r="B32" s="9"/>
      <c r="C32" s="371"/>
      <c r="D32" s="153"/>
      <c r="E32" s="371"/>
      <c r="F32" s="153"/>
      <c r="G32" s="121"/>
      <c r="H32" s="372"/>
      <c r="I32" s="181"/>
      <c r="J32" s="181"/>
      <c r="K32" s="181"/>
      <c r="L32" s="373"/>
    </row>
    <row r="33" spans="1:12" ht="17.100000000000001" customHeight="1" x14ac:dyDescent="0.25">
      <c r="A33" s="9"/>
      <c r="B33" s="9"/>
      <c r="C33" s="371"/>
      <c r="D33" s="153"/>
      <c r="E33" s="371"/>
      <c r="F33" s="153"/>
      <c r="G33" s="121"/>
      <c r="H33" s="372"/>
      <c r="I33" s="181"/>
      <c r="J33" s="181"/>
      <c r="K33" s="181"/>
      <c r="L33" s="373"/>
    </row>
    <row r="34" spans="1:12" ht="17.100000000000001" customHeight="1" x14ac:dyDescent="0.25">
      <c r="A34" s="9"/>
      <c r="B34" s="9"/>
      <c r="C34" s="9"/>
      <c r="D34" s="9"/>
      <c r="E34" s="9"/>
      <c r="F34" s="9"/>
      <c r="G34" s="9"/>
      <c r="H34" s="9"/>
      <c r="I34" s="9"/>
      <c r="J34" s="9"/>
      <c r="K34" s="9"/>
      <c r="L34" s="9"/>
    </row>
    <row r="35" spans="1:12" ht="17.100000000000001" customHeight="1" x14ac:dyDescent="0.25">
      <c r="A35" s="9"/>
      <c r="B35" s="9"/>
      <c r="C35" s="9"/>
      <c r="D35" s="9"/>
      <c r="E35" s="9"/>
      <c r="F35" s="9"/>
      <c r="G35" s="9"/>
      <c r="H35" s="9"/>
      <c r="I35" s="9"/>
      <c r="J35" s="9"/>
      <c r="K35" s="9"/>
      <c r="L35" s="9"/>
    </row>
    <row r="36" spans="1:12" ht="17.100000000000001" customHeight="1" x14ac:dyDescent="0.25">
      <c r="A36" s="9"/>
      <c r="B36" s="9"/>
      <c r="C36" s="9"/>
      <c r="D36" s="9"/>
      <c r="E36" s="9"/>
      <c r="F36" s="9"/>
      <c r="G36" s="9"/>
      <c r="H36" s="9"/>
      <c r="I36" s="9"/>
      <c r="J36" s="9"/>
      <c r="K36" s="9"/>
      <c r="L36" s="9"/>
    </row>
    <row r="37" spans="1:12" ht="17.100000000000001" customHeight="1" x14ac:dyDescent="0.25">
      <c r="A37" s="9"/>
      <c r="B37" s="9"/>
      <c r="C37" s="9"/>
      <c r="D37" s="9"/>
      <c r="E37" s="9"/>
      <c r="F37" s="9"/>
      <c r="G37" s="9"/>
      <c r="H37" s="9"/>
      <c r="I37" s="9"/>
      <c r="J37" s="9"/>
      <c r="K37" s="9"/>
      <c r="L37" s="9"/>
    </row>
    <row r="38" spans="1:12" ht="17.100000000000001" customHeight="1" x14ac:dyDescent="0.25">
      <c r="A38" s="9"/>
      <c r="B38" s="9"/>
      <c r="C38" s="9"/>
      <c r="D38" s="9"/>
      <c r="E38" s="9"/>
      <c r="F38" s="9"/>
      <c r="G38" s="9"/>
      <c r="H38" s="9"/>
      <c r="I38" s="9"/>
      <c r="J38" s="9"/>
      <c r="K38" s="9"/>
      <c r="L38" s="9"/>
    </row>
    <row r="39" spans="1:12" ht="17.100000000000001" customHeight="1" x14ac:dyDescent="0.25">
      <c r="A39" s="9"/>
      <c r="B39" s="9"/>
      <c r="C39" s="9"/>
      <c r="D39" s="9"/>
      <c r="E39" s="9"/>
      <c r="F39" s="9"/>
      <c r="G39" s="9"/>
      <c r="H39" s="9"/>
      <c r="I39" s="9"/>
      <c r="J39" s="9"/>
      <c r="K39" s="9"/>
      <c r="L39" s="9"/>
    </row>
    <row r="40" spans="1:12" ht="17.100000000000001" customHeight="1" x14ac:dyDescent="0.25">
      <c r="A40" s="9"/>
      <c r="B40" s="9"/>
      <c r="C40" s="233"/>
      <c r="D40" s="159"/>
      <c r="E40" s="159"/>
      <c r="F40" s="159"/>
      <c r="G40" s="159"/>
      <c r="H40" s="159"/>
      <c r="I40" s="159"/>
      <c r="J40" s="159"/>
      <c r="K40" s="159"/>
      <c r="L40" s="159"/>
    </row>
    <row r="41" spans="1:12" ht="17.100000000000001" customHeight="1" x14ac:dyDescent="0.25">
      <c r="A41" s="9"/>
      <c r="B41" s="9"/>
      <c r="C41" s="159"/>
      <c r="D41" s="159"/>
      <c r="E41" s="159"/>
      <c r="F41" s="159"/>
      <c r="G41" s="159"/>
      <c r="H41" s="159"/>
      <c r="I41" s="159"/>
      <c r="J41" s="159"/>
      <c r="K41" s="159"/>
      <c r="L41" s="159"/>
    </row>
    <row r="42" spans="1:12" ht="17.100000000000001" customHeight="1" x14ac:dyDescent="0.25">
      <c r="A42" s="9"/>
      <c r="B42" s="9"/>
      <c r="C42" s="159"/>
      <c r="D42" s="159"/>
      <c r="E42" s="159"/>
      <c r="F42" s="159"/>
      <c r="G42" s="159"/>
      <c r="H42" s="159"/>
      <c r="I42" s="159"/>
      <c r="J42" s="159"/>
      <c r="K42" s="159"/>
      <c r="L42" s="159"/>
    </row>
    <row r="43" spans="1:12" ht="17.100000000000001" customHeight="1" x14ac:dyDescent="0.25">
      <c r="A43" s="9"/>
      <c r="B43" s="9"/>
      <c r="C43" s="159"/>
      <c r="D43" s="159"/>
      <c r="E43" s="159"/>
      <c r="F43" s="159"/>
      <c r="G43" s="159"/>
      <c r="H43" s="159"/>
      <c r="I43" s="159"/>
      <c r="J43" s="159"/>
      <c r="K43" s="159"/>
      <c r="L43" s="159"/>
    </row>
    <row r="44" spans="1:12" ht="17.100000000000001" customHeight="1" x14ac:dyDescent="0.25">
      <c r="A44" s="9"/>
      <c r="B44" s="9"/>
      <c r="C44" s="159"/>
      <c r="D44" s="159"/>
      <c r="E44" s="159"/>
      <c r="F44" s="159"/>
      <c r="G44" s="159"/>
      <c r="H44" s="159"/>
      <c r="I44" s="159"/>
      <c r="J44" s="159"/>
      <c r="K44" s="159"/>
      <c r="L44" s="159"/>
    </row>
    <row r="45" spans="1:12" ht="17.100000000000001" customHeight="1" x14ac:dyDescent="0.25">
      <c r="A45" s="9"/>
      <c r="B45" s="9"/>
      <c r="C45" s="159"/>
      <c r="D45" s="159"/>
      <c r="E45" s="159"/>
      <c r="F45" s="159"/>
      <c r="G45" s="159"/>
      <c r="H45" s="159"/>
      <c r="I45" s="159"/>
      <c r="J45" s="159"/>
      <c r="K45" s="159"/>
      <c r="L45" s="159"/>
    </row>
    <row r="46" spans="1:12" ht="17.100000000000001" customHeight="1" x14ac:dyDescent="0.25">
      <c r="A46" s="9"/>
      <c r="B46" s="9"/>
      <c r="C46" s="159"/>
      <c r="D46" s="159"/>
      <c r="E46" s="159"/>
      <c r="F46" s="159"/>
      <c r="G46" s="159"/>
      <c r="H46" s="159"/>
      <c r="I46" s="159"/>
      <c r="J46" s="159"/>
      <c r="K46" s="159"/>
      <c r="L46" s="159"/>
    </row>
    <row r="47" spans="1:12" ht="17.100000000000001" customHeight="1" x14ac:dyDescent="0.25">
      <c r="A47" s="9"/>
      <c r="B47" s="9"/>
      <c r="C47" s="159"/>
      <c r="D47" s="159"/>
      <c r="E47" s="159"/>
      <c r="F47" s="159"/>
      <c r="G47" s="159"/>
      <c r="H47" s="159"/>
      <c r="I47" s="159"/>
      <c r="J47" s="159"/>
      <c r="K47" s="159"/>
      <c r="L47" s="159"/>
    </row>
    <row r="48" spans="1:12" ht="17.100000000000001" customHeight="1" x14ac:dyDescent="0.25">
      <c r="A48" s="9"/>
      <c r="B48" s="9"/>
      <c r="C48" s="159"/>
      <c r="D48" s="159"/>
      <c r="E48" s="159"/>
      <c r="F48" s="159"/>
      <c r="G48" s="159"/>
      <c r="H48" s="159"/>
      <c r="I48" s="159"/>
      <c r="J48" s="159"/>
      <c r="K48" s="159"/>
      <c r="L48" s="159"/>
    </row>
  </sheetData>
  <sheetProtection sheet="1" formatCells="0" formatColumns="0" formatRows="0" insertColumns="0" insertRows="0" insertHyperlinks="0"/>
  <mergeCells count="82">
    <mergeCell ref="C28:D28"/>
    <mergeCell ref="E22:F22"/>
    <mergeCell ref="C27:D27"/>
    <mergeCell ref="E27:F27"/>
    <mergeCell ref="H19:L19"/>
    <mergeCell ref="C2:L2"/>
    <mergeCell ref="E18:F18"/>
    <mergeCell ref="H30:L30"/>
    <mergeCell ref="H20:L20"/>
    <mergeCell ref="E13:F13"/>
    <mergeCell ref="C12:D12"/>
    <mergeCell ref="E15:F15"/>
    <mergeCell ref="H13:L13"/>
    <mergeCell ref="H15:L15"/>
    <mergeCell ref="H18:L18"/>
    <mergeCell ref="E30:F30"/>
    <mergeCell ref="H28:L28"/>
    <mergeCell ref="H8:L8"/>
    <mergeCell ref="C24:D24"/>
    <mergeCell ref="H29:L29"/>
    <mergeCell ref="C14:D14"/>
    <mergeCell ref="C40:L48"/>
    <mergeCell ref="C20:D20"/>
    <mergeCell ref="E20:F20"/>
    <mergeCell ref="C29:D29"/>
    <mergeCell ref="E29:F29"/>
    <mergeCell ref="C22:D22"/>
    <mergeCell ref="C31:D31"/>
    <mergeCell ref="E31:F31"/>
    <mergeCell ref="C21:D21"/>
    <mergeCell ref="H32:L32"/>
    <mergeCell ref="C23:D23"/>
    <mergeCell ref="H27:L27"/>
    <mergeCell ref="C32:D32"/>
    <mergeCell ref="E32:F32"/>
    <mergeCell ref="H24:L24"/>
    <mergeCell ref="E28:F28"/>
    <mergeCell ref="C33:D33"/>
    <mergeCell ref="E33:F33"/>
    <mergeCell ref="H10:L10"/>
    <mergeCell ref="E17:F17"/>
    <mergeCell ref="C26:D26"/>
    <mergeCell ref="H31:L31"/>
    <mergeCell ref="H21:L21"/>
    <mergeCell ref="H16:L16"/>
    <mergeCell ref="E26:F26"/>
    <mergeCell ref="H33:L33"/>
    <mergeCell ref="H26:L26"/>
    <mergeCell ref="E24:F24"/>
    <mergeCell ref="E12:F12"/>
    <mergeCell ref="C30:D30"/>
    <mergeCell ref="E14:F14"/>
    <mergeCell ref="C18:D18"/>
    <mergeCell ref="H9:L9"/>
    <mergeCell ref="C10:D10"/>
    <mergeCell ref="C16:D16"/>
    <mergeCell ref="E10:F10"/>
    <mergeCell ref="C25:D25"/>
    <mergeCell ref="E19:F19"/>
    <mergeCell ref="C15:D15"/>
    <mergeCell ref="C17:D17"/>
    <mergeCell ref="C19:D19"/>
    <mergeCell ref="E23:F23"/>
    <mergeCell ref="H25:L25"/>
    <mergeCell ref="H17:L17"/>
    <mergeCell ref="E25:F25"/>
    <mergeCell ref="C4:L6"/>
    <mergeCell ref="H14:L14"/>
    <mergeCell ref="C13:D13"/>
    <mergeCell ref="H23:L23"/>
    <mergeCell ref="E21:F21"/>
    <mergeCell ref="H22:L22"/>
    <mergeCell ref="E16:F16"/>
    <mergeCell ref="H12:L12"/>
    <mergeCell ref="C7:L7"/>
    <mergeCell ref="E8:F8"/>
    <mergeCell ref="H11:L11"/>
    <mergeCell ref="C8:D8"/>
    <mergeCell ref="C9:D9"/>
    <mergeCell ref="E9:F9"/>
    <mergeCell ref="C11:D11"/>
    <mergeCell ref="E11:F11"/>
  </mergeCells>
  <dataValidations count="1">
    <dataValidation type="list" allowBlank="1" showInputMessage="1" showErrorMessage="1" prompt="Select Profile" sqref="C9:D33" xr:uid="{00000000-0002-0000-0D00-000000000000}">
      <formula1>"Government Institutions, IGOs, NGOs, Private Sector entities, Others "</formula1>
    </dataValidation>
  </dataValidations>
  <pageMargins left="0.25" right="0.25" top="0.75" bottom="0.75" header="0.3" footer="0.3"/>
  <pageSetup paperSize="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K39"/>
  <sheetViews>
    <sheetView showGridLines="0" topLeftCell="A12" zoomScaleNormal="100" zoomScaleSheetLayoutView="93" workbookViewId="0">
      <selection activeCell="B6" sqref="B6:K23"/>
    </sheetView>
  </sheetViews>
  <sheetFormatPr defaultColWidth="8.85546875" defaultRowHeight="15" x14ac:dyDescent="0.25"/>
  <cols>
    <col min="1" max="1" width="1.42578125" customWidth="1"/>
  </cols>
  <sheetData>
    <row r="1" spans="1:11" x14ac:dyDescent="0.25">
      <c r="A1" s="9"/>
      <c r="B1" s="9"/>
      <c r="C1" s="9"/>
      <c r="D1" s="9"/>
      <c r="E1" s="9"/>
      <c r="F1" s="9"/>
      <c r="G1" s="9"/>
      <c r="H1" s="9"/>
      <c r="I1" s="9"/>
      <c r="J1" s="9"/>
      <c r="K1" s="9"/>
    </row>
    <row r="2" spans="1:11" ht="19.5" customHeight="1" x14ac:dyDescent="0.25">
      <c r="A2" s="9"/>
      <c r="B2" s="342" t="s">
        <v>635</v>
      </c>
      <c r="C2" s="159"/>
      <c r="D2" s="159"/>
      <c r="E2" s="159"/>
      <c r="F2" s="159"/>
      <c r="G2" s="159"/>
      <c r="H2" s="159"/>
      <c r="I2" s="159"/>
      <c r="J2" s="159"/>
      <c r="K2" s="159"/>
    </row>
    <row r="3" spans="1:11" x14ac:dyDescent="0.25">
      <c r="A3" s="9"/>
      <c r="B3" s="12"/>
      <c r="C3" s="12"/>
      <c r="D3" s="12"/>
      <c r="E3" s="12"/>
      <c r="F3" s="12"/>
      <c r="G3" s="12"/>
      <c r="H3" s="12"/>
      <c r="I3" s="12"/>
      <c r="J3" s="12"/>
      <c r="K3" s="12"/>
    </row>
    <row r="4" spans="1:11" ht="14.45" customHeight="1" x14ac:dyDescent="0.25">
      <c r="A4" s="9"/>
      <c r="B4" s="378" t="s">
        <v>636</v>
      </c>
      <c r="C4" s="175"/>
      <c r="D4" s="175"/>
      <c r="E4" s="175"/>
      <c r="F4" s="175"/>
      <c r="G4" s="175"/>
      <c r="H4" s="175"/>
      <c r="I4" s="175"/>
      <c r="J4" s="175"/>
      <c r="K4" s="176"/>
    </row>
    <row r="5" spans="1:11" ht="25.5" customHeight="1" x14ac:dyDescent="0.25">
      <c r="A5" s="9"/>
      <c r="B5" s="177"/>
      <c r="C5" s="178"/>
      <c r="D5" s="178"/>
      <c r="E5" s="178"/>
      <c r="F5" s="178"/>
      <c r="G5" s="178"/>
      <c r="H5" s="178"/>
      <c r="I5" s="178"/>
      <c r="J5" s="178"/>
      <c r="K5" s="179"/>
    </row>
    <row r="6" spans="1:11" ht="17.100000000000001" customHeight="1" x14ac:dyDescent="0.25">
      <c r="A6" s="9"/>
      <c r="B6" s="377" t="s">
        <v>637</v>
      </c>
      <c r="C6" s="175"/>
      <c r="D6" s="176"/>
      <c r="E6" s="377" t="s">
        <v>638</v>
      </c>
      <c r="F6" s="377" t="s">
        <v>639</v>
      </c>
      <c r="G6" s="175"/>
      <c r="H6" s="175"/>
      <c r="I6" s="175"/>
      <c r="J6" s="175"/>
      <c r="K6" s="176"/>
    </row>
    <row r="7" spans="1:11" ht="17.100000000000001" customHeight="1" x14ac:dyDescent="0.25">
      <c r="A7" s="9"/>
      <c r="B7" s="177"/>
      <c r="C7" s="178"/>
      <c r="D7" s="179"/>
      <c r="E7" s="185"/>
      <c r="F7" s="177"/>
      <c r="G7" s="178"/>
      <c r="H7" s="178"/>
      <c r="I7" s="178"/>
      <c r="J7" s="178"/>
      <c r="K7" s="179"/>
    </row>
    <row r="8" spans="1:11" ht="14.45" customHeight="1" x14ac:dyDescent="0.25">
      <c r="A8" s="9"/>
      <c r="B8" s="376" t="s">
        <v>640</v>
      </c>
      <c r="C8" s="175"/>
      <c r="D8" s="176"/>
      <c r="E8" s="143" t="s">
        <v>76</v>
      </c>
      <c r="F8" s="143" t="s">
        <v>826</v>
      </c>
      <c r="G8" s="144"/>
      <c r="H8" s="144"/>
      <c r="I8" s="144"/>
      <c r="J8" s="144"/>
      <c r="K8" s="145"/>
    </row>
    <row r="9" spans="1:11" ht="17.100000000000001" customHeight="1" x14ac:dyDescent="0.25">
      <c r="A9" s="9"/>
      <c r="B9" s="234"/>
      <c r="C9" s="159"/>
      <c r="D9" s="235"/>
      <c r="E9" s="349"/>
      <c r="F9" s="231"/>
      <c r="G9" s="237"/>
      <c r="H9" s="237"/>
      <c r="I9" s="237"/>
      <c r="J9" s="237"/>
      <c r="K9" s="230"/>
    </row>
    <row r="10" spans="1:11" ht="17.100000000000001" customHeight="1" x14ac:dyDescent="0.25">
      <c r="A10" s="9"/>
      <c r="B10" s="234"/>
      <c r="C10" s="159"/>
      <c r="D10" s="235"/>
      <c r="E10" s="349"/>
      <c r="F10" s="231"/>
      <c r="G10" s="237"/>
      <c r="H10" s="237"/>
      <c r="I10" s="237"/>
      <c r="J10" s="237"/>
      <c r="K10" s="230"/>
    </row>
    <row r="11" spans="1:11" ht="145.5" customHeight="1" x14ac:dyDescent="0.25">
      <c r="A11" s="9"/>
      <c r="B11" s="177"/>
      <c r="C11" s="178"/>
      <c r="D11" s="179"/>
      <c r="E11" s="182"/>
      <c r="F11" s="146"/>
      <c r="G11" s="147"/>
      <c r="H11" s="147"/>
      <c r="I11" s="147"/>
      <c r="J11" s="147"/>
      <c r="K11" s="148"/>
    </row>
    <row r="12" spans="1:11" ht="14.45" customHeight="1" x14ac:dyDescent="0.25">
      <c r="A12" s="9"/>
      <c r="B12" s="376" t="s">
        <v>641</v>
      </c>
      <c r="C12" s="175"/>
      <c r="D12" s="176"/>
      <c r="E12" s="143" t="s">
        <v>76</v>
      </c>
      <c r="F12" s="143" t="s">
        <v>827</v>
      </c>
      <c r="G12" s="144"/>
      <c r="H12" s="144"/>
      <c r="I12" s="144"/>
      <c r="J12" s="144"/>
      <c r="K12" s="145"/>
    </row>
    <row r="13" spans="1:11" ht="17.100000000000001" customHeight="1" x14ac:dyDescent="0.25">
      <c r="A13" s="9"/>
      <c r="B13" s="234"/>
      <c r="C13" s="159"/>
      <c r="D13" s="235"/>
      <c r="E13" s="349"/>
      <c r="F13" s="231"/>
      <c r="G13" s="237"/>
      <c r="H13" s="237"/>
      <c r="I13" s="237"/>
      <c r="J13" s="237"/>
      <c r="K13" s="230"/>
    </row>
    <row r="14" spans="1:11" ht="17.100000000000001" customHeight="1" x14ac:dyDescent="0.25">
      <c r="A14" s="9"/>
      <c r="B14" s="234"/>
      <c r="C14" s="159"/>
      <c r="D14" s="235"/>
      <c r="E14" s="349"/>
      <c r="F14" s="231"/>
      <c r="G14" s="237"/>
      <c r="H14" s="237"/>
      <c r="I14" s="237"/>
      <c r="J14" s="237"/>
      <c r="K14" s="230"/>
    </row>
    <row r="15" spans="1:11" ht="99.75" customHeight="1" x14ac:dyDescent="0.25">
      <c r="A15" s="9"/>
      <c r="B15" s="177"/>
      <c r="C15" s="178"/>
      <c r="D15" s="179"/>
      <c r="E15" s="182"/>
      <c r="F15" s="146"/>
      <c r="G15" s="147"/>
      <c r="H15" s="147"/>
      <c r="I15" s="147"/>
      <c r="J15" s="147"/>
      <c r="K15" s="148"/>
    </row>
    <row r="16" spans="1:11" ht="14.45" customHeight="1" x14ac:dyDescent="0.25">
      <c r="A16" s="9"/>
      <c r="B16" s="376" t="s">
        <v>642</v>
      </c>
      <c r="C16" s="175"/>
      <c r="D16" s="176"/>
      <c r="E16" s="143" t="s">
        <v>76</v>
      </c>
      <c r="F16" s="143" t="s">
        <v>828</v>
      </c>
      <c r="G16" s="144"/>
      <c r="H16" s="144"/>
      <c r="I16" s="144"/>
      <c r="J16" s="144"/>
      <c r="K16" s="145"/>
    </row>
    <row r="17" spans="1:11" ht="17.100000000000001" customHeight="1" x14ac:dyDescent="0.25">
      <c r="A17" s="9"/>
      <c r="B17" s="234"/>
      <c r="C17" s="159"/>
      <c r="D17" s="235"/>
      <c r="E17" s="349"/>
      <c r="F17" s="231"/>
      <c r="G17" s="237"/>
      <c r="H17" s="237"/>
      <c r="I17" s="237"/>
      <c r="J17" s="237"/>
      <c r="K17" s="230"/>
    </row>
    <row r="18" spans="1:11" ht="17.100000000000001" customHeight="1" x14ac:dyDescent="0.25">
      <c r="A18" s="9"/>
      <c r="B18" s="234"/>
      <c r="C18" s="159"/>
      <c r="D18" s="235"/>
      <c r="E18" s="349"/>
      <c r="F18" s="231"/>
      <c r="G18" s="237"/>
      <c r="H18" s="237"/>
      <c r="I18" s="237"/>
      <c r="J18" s="237"/>
      <c r="K18" s="230"/>
    </row>
    <row r="19" spans="1:11" ht="143.25" customHeight="1" x14ac:dyDescent="0.25">
      <c r="A19" s="9"/>
      <c r="B19" s="177"/>
      <c r="C19" s="178"/>
      <c r="D19" s="179"/>
      <c r="E19" s="182"/>
      <c r="F19" s="146"/>
      <c r="G19" s="147"/>
      <c r="H19" s="147"/>
      <c r="I19" s="147"/>
      <c r="J19" s="147"/>
      <c r="K19" s="148"/>
    </row>
    <row r="20" spans="1:11" ht="14.45" customHeight="1" x14ac:dyDescent="0.25">
      <c r="A20" s="9"/>
      <c r="B20" s="150" t="s">
        <v>643</v>
      </c>
      <c r="C20" s="175"/>
      <c r="D20" s="176"/>
      <c r="E20" s="143" t="s">
        <v>76</v>
      </c>
      <c r="F20" s="143" t="s">
        <v>825</v>
      </c>
      <c r="G20" s="144"/>
      <c r="H20" s="144"/>
      <c r="I20" s="144"/>
      <c r="J20" s="144"/>
      <c r="K20" s="145"/>
    </row>
    <row r="21" spans="1:11" ht="17.100000000000001" customHeight="1" x14ac:dyDescent="0.25">
      <c r="A21" s="9"/>
      <c r="B21" s="234"/>
      <c r="C21" s="159"/>
      <c r="D21" s="235"/>
      <c r="E21" s="349"/>
      <c r="F21" s="231"/>
      <c r="G21" s="237"/>
      <c r="H21" s="237"/>
      <c r="I21" s="237"/>
      <c r="J21" s="237"/>
      <c r="K21" s="230"/>
    </row>
    <row r="22" spans="1:11" ht="17.100000000000001" customHeight="1" x14ac:dyDescent="0.25">
      <c r="A22" s="9"/>
      <c r="B22" s="234"/>
      <c r="C22" s="159"/>
      <c r="D22" s="235"/>
      <c r="E22" s="349"/>
      <c r="F22" s="231"/>
      <c r="G22" s="237"/>
      <c r="H22" s="237"/>
      <c r="I22" s="237"/>
      <c r="J22" s="237"/>
      <c r="K22" s="230"/>
    </row>
    <row r="23" spans="1:11" ht="90.75" customHeight="1" x14ac:dyDescent="0.25">
      <c r="A23" s="9"/>
      <c r="B23" s="177"/>
      <c r="C23" s="178"/>
      <c r="D23" s="179"/>
      <c r="E23" s="182"/>
      <c r="F23" s="146"/>
      <c r="G23" s="147"/>
      <c r="H23" s="147"/>
      <c r="I23" s="147"/>
      <c r="J23" s="147"/>
      <c r="K23" s="148"/>
    </row>
    <row r="24" spans="1:11" ht="17.100000000000001" customHeight="1" x14ac:dyDescent="0.25">
      <c r="A24" s="9"/>
      <c r="B24" s="9"/>
      <c r="C24" s="9"/>
      <c r="D24" s="9"/>
      <c r="E24" s="9"/>
      <c r="F24" s="9"/>
      <c r="G24" s="9"/>
      <c r="H24" s="9"/>
      <c r="I24" s="9"/>
      <c r="J24" s="9"/>
      <c r="K24" s="9"/>
    </row>
    <row r="25" spans="1:11" ht="17.100000000000001" customHeight="1" x14ac:dyDescent="0.25">
      <c r="A25" s="9"/>
      <c r="B25" s="9"/>
      <c r="C25" s="9"/>
      <c r="D25" s="9"/>
      <c r="E25" s="9"/>
      <c r="F25" s="9"/>
      <c r="G25" s="9"/>
      <c r="H25" s="9"/>
      <c r="I25" s="9"/>
      <c r="J25" s="9"/>
      <c r="K25" s="9"/>
    </row>
    <row r="26" spans="1:11" ht="17.100000000000001" customHeight="1" x14ac:dyDescent="0.25">
      <c r="A26" s="9"/>
      <c r="B26" s="9"/>
      <c r="C26" s="9"/>
      <c r="D26" s="9"/>
      <c r="E26" s="9"/>
      <c r="F26" s="9"/>
      <c r="G26" s="9"/>
      <c r="H26" s="9"/>
      <c r="I26" s="9"/>
      <c r="J26" s="9"/>
      <c r="K26" s="9"/>
    </row>
    <row r="27" spans="1:11" ht="17.100000000000001" customHeight="1" x14ac:dyDescent="0.25">
      <c r="A27" s="9"/>
      <c r="B27" s="9"/>
      <c r="C27" s="9"/>
      <c r="D27" s="9"/>
      <c r="E27" s="9"/>
      <c r="F27" s="9"/>
      <c r="G27" s="9"/>
      <c r="H27" s="9"/>
      <c r="I27" s="9"/>
      <c r="J27" s="9"/>
      <c r="K27" s="9"/>
    </row>
    <row r="28" spans="1:11" ht="17.100000000000001" customHeight="1" x14ac:dyDescent="0.25">
      <c r="A28" s="9"/>
      <c r="B28" s="9"/>
      <c r="C28" s="9"/>
      <c r="D28" s="9"/>
      <c r="E28" s="9"/>
      <c r="F28" s="9"/>
      <c r="G28" s="9"/>
      <c r="H28" s="9"/>
      <c r="I28" s="9"/>
      <c r="J28" s="9"/>
      <c r="K28" s="9"/>
    </row>
    <row r="29" spans="1:11" ht="17.100000000000001" customHeight="1" x14ac:dyDescent="0.25">
      <c r="A29" s="9"/>
      <c r="B29" s="9"/>
      <c r="C29" s="9"/>
      <c r="D29" s="9"/>
      <c r="E29" s="9"/>
      <c r="F29" s="9"/>
      <c r="G29" s="9"/>
      <c r="H29" s="9"/>
      <c r="I29" s="9"/>
      <c r="J29" s="9"/>
      <c r="K29" s="9"/>
    </row>
    <row r="30" spans="1:11" ht="17.100000000000001" customHeight="1" x14ac:dyDescent="0.25">
      <c r="A30" s="9"/>
      <c r="B30" s="9"/>
      <c r="C30" s="9"/>
      <c r="D30" s="9"/>
      <c r="E30" s="9"/>
      <c r="F30" s="9"/>
      <c r="G30" s="9"/>
      <c r="H30" s="9"/>
      <c r="I30" s="9"/>
      <c r="J30" s="9"/>
      <c r="K30" s="9"/>
    </row>
    <row r="31" spans="1:11" ht="17.100000000000001" customHeight="1" x14ac:dyDescent="0.25">
      <c r="A31" s="9"/>
      <c r="B31" s="9"/>
      <c r="C31" s="9"/>
      <c r="D31" s="9"/>
      <c r="E31" s="9"/>
      <c r="F31" s="9"/>
      <c r="G31" s="9"/>
      <c r="H31" s="9"/>
      <c r="I31" s="9"/>
      <c r="J31" s="9"/>
      <c r="K31" s="9"/>
    </row>
    <row r="32" spans="1:11" ht="17.100000000000001" customHeight="1" x14ac:dyDescent="0.25">
      <c r="A32" s="9"/>
      <c r="B32" s="9"/>
      <c r="C32" s="9"/>
      <c r="D32" s="9"/>
      <c r="E32" s="9"/>
      <c r="F32" s="9"/>
      <c r="G32" s="9"/>
      <c r="H32" s="9"/>
      <c r="I32" s="9"/>
      <c r="J32" s="9"/>
      <c r="K32" s="9"/>
    </row>
    <row r="33" spans="1:11" ht="17.100000000000001" customHeight="1" x14ac:dyDescent="0.25">
      <c r="A33" s="9"/>
      <c r="B33" s="9"/>
      <c r="C33" s="9"/>
      <c r="D33" s="9"/>
      <c r="E33" s="9"/>
      <c r="F33" s="9"/>
      <c r="G33" s="9"/>
      <c r="H33" s="9"/>
      <c r="I33" s="9"/>
      <c r="J33" s="9"/>
      <c r="K33" s="9"/>
    </row>
    <row r="34" spans="1:11" ht="17.100000000000001" customHeight="1" x14ac:dyDescent="0.25">
      <c r="A34" s="9"/>
      <c r="B34" s="9"/>
      <c r="C34" s="9"/>
      <c r="D34" s="9"/>
      <c r="E34" s="9"/>
      <c r="F34" s="9"/>
      <c r="G34" s="9"/>
      <c r="H34" s="9"/>
      <c r="I34" s="9"/>
      <c r="J34" s="9"/>
      <c r="K34" s="9"/>
    </row>
    <row r="35" spans="1:11" ht="17.100000000000001" customHeight="1" x14ac:dyDescent="0.25">
      <c r="A35" s="9"/>
      <c r="B35" s="9"/>
      <c r="C35" s="9"/>
      <c r="D35" s="9"/>
      <c r="E35" s="9"/>
      <c r="F35" s="9"/>
      <c r="G35" s="9"/>
      <c r="H35" s="9"/>
      <c r="I35" s="9"/>
      <c r="J35" s="9"/>
      <c r="K35" s="9"/>
    </row>
    <row r="36" spans="1:11" ht="17.100000000000001" customHeight="1" x14ac:dyDescent="0.25">
      <c r="A36" s="9"/>
      <c r="B36" s="9"/>
      <c r="C36" s="9"/>
      <c r="D36" s="9"/>
      <c r="E36" s="9"/>
      <c r="F36" s="9"/>
      <c r="G36" s="9"/>
      <c r="H36" s="9"/>
      <c r="I36" s="9"/>
      <c r="J36" s="9"/>
      <c r="K36" s="9"/>
    </row>
    <row r="37" spans="1:11" ht="17.100000000000001" customHeight="1" x14ac:dyDescent="0.25">
      <c r="A37" s="9"/>
      <c r="B37" s="9"/>
      <c r="C37" s="9"/>
      <c r="D37" s="9"/>
      <c r="E37" s="9"/>
      <c r="F37" s="9"/>
      <c r="G37" s="9"/>
      <c r="H37" s="9"/>
      <c r="I37" s="9"/>
      <c r="J37" s="9"/>
      <c r="K37" s="9"/>
    </row>
    <row r="38" spans="1:11" ht="17.100000000000001" customHeight="1" x14ac:dyDescent="0.25">
      <c r="A38" s="9"/>
      <c r="B38" s="9"/>
      <c r="C38" s="9"/>
      <c r="D38" s="9"/>
      <c r="E38" s="9"/>
      <c r="F38" s="9"/>
      <c r="G38" s="9"/>
      <c r="H38" s="9"/>
      <c r="I38" s="9"/>
      <c r="J38" s="9"/>
      <c r="K38" s="9"/>
    </row>
    <row r="39" spans="1:11" ht="17.100000000000001" customHeight="1" x14ac:dyDescent="0.25">
      <c r="A39" s="9"/>
      <c r="B39" s="9"/>
      <c r="C39" s="9"/>
      <c r="D39" s="9"/>
      <c r="E39" s="9"/>
      <c r="F39" s="9"/>
      <c r="G39" s="9"/>
      <c r="H39" s="9"/>
      <c r="I39" s="9"/>
      <c r="J39" s="9"/>
      <c r="K39" s="9"/>
    </row>
  </sheetData>
  <sheetProtection sheet="1" formatCells="0" formatColumns="0" formatRows="0" insertColumns="0" insertRows="0" insertHyperlinks="0"/>
  <mergeCells count="17">
    <mergeCell ref="E16:E19"/>
    <mergeCell ref="B2:K2"/>
    <mergeCell ref="B20:D23"/>
    <mergeCell ref="B12:D15"/>
    <mergeCell ref="B8:D11"/>
    <mergeCell ref="F8:K11"/>
    <mergeCell ref="F20:K23"/>
    <mergeCell ref="F16:K19"/>
    <mergeCell ref="B6:D7"/>
    <mergeCell ref="B16:D19"/>
    <mergeCell ref="F6:K7"/>
    <mergeCell ref="B4:K5"/>
    <mergeCell ref="E8:E11"/>
    <mergeCell ref="E12:E15"/>
    <mergeCell ref="E20:E23"/>
    <mergeCell ref="F12:K15"/>
    <mergeCell ref="E6:E7"/>
  </mergeCells>
  <dataValidations count="1">
    <dataValidation type="list" allowBlank="1" showInputMessage="1" showErrorMessage="1" prompt="Select Yes or No" sqref="E8:E23" xr:uid="{00000000-0002-0000-0E00-000000000000}">
      <formula1>"Yes, No"</formula1>
    </dataValidation>
  </dataValidations>
  <pageMargins left="0.25" right="0.25" top="0.75" bottom="0.75" header="0.3" footer="0.3"/>
  <pageSetup paperSize="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K60"/>
  <sheetViews>
    <sheetView showGridLines="0" topLeftCell="K39" zoomScaleNormal="100" zoomScaleSheetLayoutView="70" workbookViewId="0">
      <selection activeCell="O50" sqref="O50"/>
    </sheetView>
  </sheetViews>
  <sheetFormatPr defaultColWidth="8.85546875" defaultRowHeight="15" x14ac:dyDescent="0.25"/>
  <cols>
    <col min="1" max="1" width="1.85546875" customWidth="1"/>
    <col min="11" max="11" width="185.140625" customWidth="1"/>
  </cols>
  <sheetData>
    <row r="1" spans="1:11" x14ac:dyDescent="0.25">
      <c r="A1" s="9"/>
      <c r="B1" s="9"/>
      <c r="C1" s="9"/>
      <c r="D1" s="9"/>
      <c r="E1" s="9"/>
      <c r="F1" s="9"/>
      <c r="G1" s="9"/>
      <c r="H1" s="9"/>
      <c r="I1" s="9"/>
      <c r="J1" s="9"/>
      <c r="K1" s="9"/>
    </row>
    <row r="2" spans="1:11" ht="19.5" customHeight="1" x14ac:dyDescent="0.25">
      <c r="A2" s="9"/>
      <c r="B2" s="342" t="s">
        <v>644</v>
      </c>
      <c r="C2" s="159"/>
      <c r="D2" s="159"/>
      <c r="E2" s="159"/>
      <c r="F2" s="159"/>
      <c r="G2" s="159"/>
      <c r="H2" s="159"/>
      <c r="I2" s="159"/>
      <c r="J2" s="159"/>
      <c r="K2" s="159"/>
    </row>
    <row r="3" spans="1:11" ht="17.100000000000001" customHeight="1" x14ac:dyDescent="0.25">
      <c r="A3" s="9"/>
      <c r="B3" s="12"/>
      <c r="C3" s="12"/>
      <c r="D3" s="12"/>
      <c r="E3" s="12"/>
      <c r="F3" s="12"/>
      <c r="G3" s="12"/>
      <c r="H3" s="12"/>
      <c r="I3" s="12"/>
      <c r="J3" s="12"/>
      <c r="K3" s="12"/>
    </row>
    <row r="4" spans="1:11" ht="14.45" customHeight="1" x14ac:dyDescent="0.25">
      <c r="A4" s="9"/>
      <c r="B4" s="381" t="s">
        <v>645</v>
      </c>
      <c r="C4" s="382"/>
      <c r="D4" s="382"/>
      <c r="E4" s="382"/>
      <c r="F4" s="382"/>
      <c r="G4" s="382"/>
      <c r="H4" s="382"/>
      <c r="I4" s="382"/>
      <c r="J4" s="382"/>
      <c r="K4" s="383"/>
    </row>
    <row r="5" spans="1:11" ht="24" customHeight="1" x14ac:dyDescent="0.25">
      <c r="A5" s="9"/>
      <c r="B5" s="384"/>
      <c r="C5" s="385"/>
      <c r="D5" s="385"/>
      <c r="E5" s="385"/>
      <c r="F5" s="385"/>
      <c r="G5" s="385"/>
      <c r="H5" s="385"/>
      <c r="I5" s="385"/>
      <c r="J5" s="385"/>
      <c r="K5" s="386"/>
    </row>
    <row r="6" spans="1:11" ht="17.25" customHeight="1" x14ac:dyDescent="0.25">
      <c r="A6" s="9"/>
      <c r="B6" s="254" t="s">
        <v>646</v>
      </c>
      <c r="C6" s="175"/>
      <c r="D6" s="176"/>
      <c r="E6" s="346" t="s">
        <v>79</v>
      </c>
      <c r="F6" s="346"/>
      <c r="G6" s="346"/>
      <c r="H6" s="346"/>
      <c r="I6" s="346"/>
      <c r="J6" s="346"/>
      <c r="K6" s="346"/>
    </row>
    <row r="7" spans="1:11" ht="35.25" customHeight="1" x14ac:dyDescent="0.25">
      <c r="A7" s="9"/>
      <c r="B7" s="177"/>
      <c r="C7" s="178"/>
      <c r="D7" s="179"/>
      <c r="E7" s="346"/>
      <c r="F7" s="346"/>
      <c r="G7" s="346"/>
      <c r="H7" s="346"/>
      <c r="I7" s="346"/>
      <c r="J7" s="346"/>
      <c r="K7" s="346"/>
    </row>
    <row r="8" spans="1:11" ht="96" customHeight="1" x14ac:dyDescent="0.25">
      <c r="A8" s="9"/>
      <c r="B8" s="387" t="s">
        <v>647</v>
      </c>
      <c r="C8" s="175"/>
      <c r="D8" s="176"/>
      <c r="E8" s="345"/>
      <c r="F8" s="345"/>
      <c r="G8" s="345"/>
      <c r="H8" s="345"/>
      <c r="I8" s="345"/>
      <c r="J8" s="345"/>
      <c r="K8" s="345"/>
    </row>
    <row r="9" spans="1:11" ht="18" customHeight="1" x14ac:dyDescent="0.25">
      <c r="A9" s="9"/>
      <c r="B9" s="177"/>
      <c r="C9" s="178"/>
      <c r="D9" s="179"/>
      <c r="E9" s="345"/>
      <c r="F9" s="345"/>
      <c r="G9" s="345"/>
      <c r="H9" s="345"/>
      <c r="I9" s="345"/>
      <c r="J9" s="345"/>
      <c r="K9" s="345"/>
    </row>
    <row r="10" spans="1:11" ht="14.45" customHeight="1" x14ac:dyDescent="0.25">
      <c r="A10" s="9"/>
      <c r="B10" s="380" t="s">
        <v>648</v>
      </c>
      <c r="C10" s="175"/>
      <c r="D10" s="176"/>
      <c r="E10" s="346" t="s">
        <v>784</v>
      </c>
      <c r="F10" s="346"/>
      <c r="G10" s="346"/>
      <c r="H10" s="346"/>
      <c r="I10" s="346"/>
      <c r="J10" s="346"/>
      <c r="K10" s="346"/>
    </row>
    <row r="11" spans="1:11" ht="14.45" customHeight="1" x14ac:dyDescent="0.25">
      <c r="A11" s="9"/>
      <c r="B11" s="234"/>
      <c r="C11" s="159"/>
      <c r="D11" s="235"/>
      <c r="E11" s="346"/>
      <c r="F11" s="346"/>
      <c r="G11" s="346"/>
      <c r="H11" s="346"/>
      <c r="I11" s="346"/>
      <c r="J11" s="346"/>
      <c r="K11" s="346"/>
    </row>
    <row r="12" spans="1:11" ht="17.100000000000001" customHeight="1" x14ac:dyDescent="0.25">
      <c r="A12" s="9"/>
      <c r="B12" s="234"/>
      <c r="C12" s="159"/>
      <c r="D12" s="235"/>
      <c r="E12" s="346"/>
      <c r="F12" s="346"/>
      <c r="G12" s="346"/>
      <c r="H12" s="346"/>
      <c r="I12" s="346"/>
      <c r="J12" s="346"/>
      <c r="K12" s="346"/>
    </row>
    <row r="13" spans="1:11" x14ac:dyDescent="0.25">
      <c r="A13" s="9"/>
      <c r="B13" s="177"/>
      <c r="C13" s="178"/>
      <c r="D13" s="179"/>
      <c r="E13" s="346"/>
      <c r="F13" s="346"/>
      <c r="G13" s="346"/>
      <c r="H13" s="346"/>
      <c r="I13" s="346"/>
      <c r="J13" s="346"/>
      <c r="K13" s="346"/>
    </row>
    <row r="14" spans="1:11" ht="68.25" customHeight="1" x14ac:dyDescent="0.25">
      <c r="A14" s="9"/>
      <c r="B14" s="379" t="s">
        <v>649</v>
      </c>
      <c r="C14" s="175"/>
      <c r="D14" s="176"/>
      <c r="E14" s="390" t="s">
        <v>818</v>
      </c>
      <c r="F14" s="390"/>
      <c r="G14" s="390"/>
      <c r="H14" s="390"/>
      <c r="I14" s="390"/>
      <c r="J14" s="390"/>
      <c r="K14" s="390"/>
    </row>
    <row r="15" spans="1:11" ht="6" customHeight="1" x14ac:dyDescent="0.25">
      <c r="A15" s="9"/>
      <c r="B15" s="234"/>
      <c r="C15" s="159"/>
      <c r="D15" s="235"/>
      <c r="E15" s="390"/>
      <c r="F15" s="390"/>
      <c r="G15" s="390"/>
      <c r="H15" s="390"/>
      <c r="I15" s="390"/>
      <c r="J15" s="390"/>
      <c r="K15" s="390"/>
    </row>
    <row r="16" spans="1:11" ht="16.5" hidden="1" customHeight="1" x14ac:dyDescent="0.25">
      <c r="A16" s="9"/>
      <c r="B16" s="234"/>
      <c r="C16" s="159"/>
      <c r="D16" s="235"/>
      <c r="E16" s="390"/>
      <c r="F16" s="390"/>
      <c r="G16" s="390"/>
      <c r="H16" s="390"/>
      <c r="I16" s="390"/>
      <c r="J16" s="390"/>
      <c r="K16" s="390"/>
    </row>
    <row r="17" spans="1:11" ht="16.5" hidden="1" customHeight="1" x14ac:dyDescent="0.25">
      <c r="A17" s="9"/>
      <c r="B17" s="234"/>
      <c r="C17" s="159"/>
      <c r="D17" s="235"/>
      <c r="E17" s="390"/>
      <c r="F17" s="390"/>
      <c r="G17" s="390"/>
      <c r="H17" s="390"/>
      <c r="I17" s="390"/>
      <c r="J17" s="390"/>
      <c r="K17" s="390"/>
    </row>
    <row r="18" spans="1:11" ht="16.5" hidden="1" customHeight="1" x14ac:dyDescent="0.25">
      <c r="A18" s="9"/>
      <c r="B18" s="234"/>
      <c r="C18" s="159"/>
      <c r="D18" s="235"/>
      <c r="E18" s="390"/>
      <c r="F18" s="390"/>
      <c r="G18" s="390"/>
      <c r="H18" s="390"/>
      <c r="I18" s="390"/>
      <c r="J18" s="390"/>
      <c r="K18" s="390"/>
    </row>
    <row r="19" spans="1:11" hidden="1" x14ac:dyDescent="0.25">
      <c r="A19" s="9"/>
      <c r="B19" s="177"/>
      <c r="C19" s="178"/>
      <c r="D19" s="179"/>
      <c r="E19" s="390"/>
      <c r="F19" s="390"/>
      <c r="G19" s="390"/>
      <c r="H19" s="390"/>
      <c r="I19" s="390"/>
      <c r="J19" s="390"/>
      <c r="K19" s="390"/>
    </row>
    <row r="20" spans="1:11" ht="14.45" customHeight="1" x14ac:dyDescent="0.25">
      <c r="A20" s="9"/>
      <c r="B20" s="388" t="s">
        <v>650</v>
      </c>
      <c r="C20" s="175"/>
      <c r="D20" s="175"/>
      <c r="E20" s="346" t="s">
        <v>79</v>
      </c>
      <c r="F20" s="346"/>
      <c r="G20" s="346"/>
      <c r="H20" s="346"/>
      <c r="I20" s="346"/>
      <c r="J20" s="346"/>
      <c r="K20" s="346"/>
    </row>
    <row r="21" spans="1:11" ht="17.100000000000001" customHeight="1" x14ac:dyDescent="0.25">
      <c r="A21" s="9"/>
      <c r="B21" s="234"/>
      <c r="C21" s="159"/>
      <c r="D21" s="159"/>
      <c r="E21" s="346"/>
      <c r="F21" s="346"/>
      <c r="G21" s="346"/>
      <c r="H21" s="346"/>
      <c r="I21" s="346"/>
      <c r="J21" s="346"/>
      <c r="K21" s="346"/>
    </row>
    <row r="22" spans="1:11" ht="17.100000000000001" customHeight="1" x14ac:dyDescent="0.25">
      <c r="A22" s="9"/>
      <c r="B22" s="234"/>
      <c r="C22" s="159"/>
      <c r="D22" s="159"/>
      <c r="E22" s="346"/>
      <c r="F22" s="346"/>
      <c r="G22" s="346"/>
      <c r="H22" s="346"/>
      <c r="I22" s="346"/>
      <c r="J22" s="346"/>
      <c r="K22" s="346"/>
    </row>
    <row r="23" spans="1:11" ht="54" customHeight="1" x14ac:dyDescent="0.25">
      <c r="A23" s="9"/>
      <c r="B23" s="269" t="s">
        <v>651</v>
      </c>
      <c r="C23" s="175"/>
      <c r="D23" s="175"/>
      <c r="E23" s="346" t="s">
        <v>785</v>
      </c>
      <c r="F23" s="346"/>
      <c r="G23" s="346"/>
      <c r="H23" s="346"/>
      <c r="I23" s="346"/>
      <c r="J23" s="346"/>
      <c r="K23" s="346"/>
    </row>
    <row r="24" spans="1:11" ht="16.5" hidden="1" customHeight="1" x14ac:dyDescent="0.25">
      <c r="A24" s="9"/>
      <c r="B24" s="234"/>
      <c r="C24" s="159"/>
      <c r="D24" s="159"/>
      <c r="E24" s="346"/>
      <c r="F24" s="346"/>
      <c r="G24" s="346"/>
      <c r="H24" s="346"/>
      <c r="I24" s="346"/>
      <c r="J24" s="346"/>
      <c r="K24" s="346"/>
    </row>
    <row r="25" spans="1:11" ht="16.5" hidden="1" customHeight="1" x14ac:dyDescent="0.25">
      <c r="A25" s="9"/>
      <c r="B25" s="234"/>
      <c r="C25" s="159"/>
      <c r="D25" s="159"/>
      <c r="E25" s="346"/>
      <c r="F25" s="346"/>
      <c r="G25" s="346"/>
      <c r="H25" s="346"/>
      <c r="I25" s="346"/>
      <c r="J25" s="346"/>
      <c r="K25" s="346"/>
    </row>
    <row r="26" spans="1:11" ht="16.5" hidden="1" customHeight="1" x14ac:dyDescent="0.25">
      <c r="A26" s="9"/>
      <c r="B26" s="234"/>
      <c r="C26" s="159"/>
      <c r="D26" s="159"/>
      <c r="E26" s="346"/>
      <c r="F26" s="346"/>
      <c r="G26" s="346"/>
      <c r="H26" s="346"/>
      <c r="I26" s="346"/>
      <c r="J26" s="346"/>
      <c r="K26" s="346"/>
    </row>
    <row r="27" spans="1:11" ht="16.5" hidden="1" customHeight="1" x14ac:dyDescent="0.25">
      <c r="A27" s="9"/>
      <c r="B27" s="234"/>
      <c r="C27" s="159"/>
      <c r="D27" s="159"/>
      <c r="E27" s="346"/>
      <c r="F27" s="346"/>
      <c r="G27" s="346"/>
      <c r="H27" s="346"/>
      <c r="I27" s="346"/>
      <c r="J27" s="346"/>
      <c r="K27" s="346"/>
    </row>
    <row r="28" spans="1:11" hidden="1" x14ac:dyDescent="0.25">
      <c r="A28" s="9"/>
      <c r="B28" s="234"/>
      <c r="C28" s="159"/>
      <c r="D28" s="159"/>
      <c r="E28" s="346"/>
      <c r="F28" s="346"/>
      <c r="G28" s="346"/>
      <c r="H28" s="346"/>
      <c r="I28" s="346"/>
      <c r="J28" s="346"/>
      <c r="K28" s="346"/>
    </row>
    <row r="29" spans="1:11" ht="14.45" customHeight="1" x14ac:dyDescent="0.25">
      <c r="A29" s="9"/>
      <c r="B29" s="254" t="s">
        <v>652</v>
      </c>
      <c r="C29" s="175"/>
      <c r="D29" s="176"/>
      <c r="E29" s="346" t="s">
        <v>786</v>
      </c>
      <c r="F29" s="346"/>
      <c r="G29" s="346"/>
      <c r="H29" s="346"/>
      <c r="I29" s="346"/>
      <c r="J29" s="346"/>
      <c r="K29" s="346"/>
    </row>
    <row r="30" spans="1:11" ht="14.45" customHeight="1" x14ac:dyDescent="0.25">
      <c r="A30" s="9"/>
      <c r="B30" s="234"/>
      <c r="C30" s="159"/>
      <c r="D30" s="235"/>
      <c r="E30" s="346"/>
      <c r="F30" s="346"/>
      <c r="G30" s="346"/>
      <c r="H30" s="346"/>
      <c r="I30" s="346"/>
      <c r="J30" s="346"/>
      <c r="K30" s="346"/>
    </row>
    <row r="31" spans="1:11" ht="14.45" customHeight="1" x14ac:dyDescent="0.25">
      <c r="A31" s="9"/>
      <c r="B31" s="234"/>
      <c r="C31" s="159"/>
      <c r="D31" s="235"/>
      <c r="E31" s="346"/>
      <c r="F31" s="346"/>
      <c r="G31" s="346"/>
      <c r="H31" s="346"/>
      <c r="I31" s="346"/>
      <c r="J31" s="346"/>
      <c r="K31" s="346"/>
    </row>
    <row r="32" spans="1:11" ht="14.45" customHeight="1" x14ac:dyDescent="0.25">
      <c r="A32" s="9"/>
      <c r="B32" s="234"/>
      <c r="C32" s="159"/>
      <c r="D32" s="235"/>
      <c r="E32" s="346"/>
      <c r="F32" s="346"/>
      <c r="G32" s="346"/>
      <c r="H32" s="346"/>
      <c r="I32" s="346"/>
      <c r="J32" s="346"/>
      <c r="K32" s="346"/>
    </row>
    <row r="33" spans="1:11" ht="14.45" customHeight="1" x14ac:dyDescent="0.25">
      <c r="A33" s="9"/>
      <c r="B33" s="234"/>
      <c r="C33" s="159"/>
      <c r="D33" s="235"/>
      <c r="E33" s="346"/>
      <c r="F33" s="346"/>
      <c r="G33" s="346"/>
      <c r="H33" s="346"/>
      <c r="I33" s="346"/>
      <c r="J33" s="346"/>
      <c r="K33" s="346"/>
    </row>
    <row r="34" spans="1:11" ht="14.45" customHeight="1" x14ac:dyDescent="0.25">
      <c r="A34" s="9"/>
      <c r="B34" s="234"/>
      <c r="C34" s="159"/>
      <c r="D34" s="235"/>
      <c r="E34" s="346"/>
      <c r="F34" s="346"/>
      <c r="G34" s="346"/>
      <c r="H34" s="346"/>
      <c r="I34" s="346"/>
      <c r="J34" s="346"/>
      <c r="K34" s="346"/>
    </row>
    <row r="35" spans="1:11" ht="14.45" customHeight="1" x14ac:dyDescent="0.25">
      <c r="A35" s="9"/>
      <c r="B35" s="234"/>
      <c r="C35" s="159"/>
      <c r="D35" s="235"/>
      <c r="E35" s="346"/>
      <c r="F35" s="346"/>
      <c r="G35" s="346"/>
      <c r="H35" s="346"/>
      <c r="I35" s="346"/>
      <c r="J35" s="346"/>
      <c r="K35" s="346"/>
    </row>
    <row r="36" spans="1:11" ht="14.45" customHeight="1" x14ac:dyDescent="0.25">
      <c r="A36" s="9"/>
      <c r="B36" s="234"/>
      <c r="C36" s="159"/>
      <c r="D36" s="235"/>
      <c r="E36" s="346"/>
      <c r="F36" s="346"/>
      <c r="G36" s="346"/>
      <c r="H36" s="346"/>
      <c r="I36" s="346"/>
      <c r="J36" s="346"/>
      <c r="K36" s="346"/>
    </row>
    <row r="37" spans="1:11" ht="17.100000000000001" customHeight="1" x14ac:dyDescent="0.25">
      <c r="A37" s="9"/>
      <c r="B37" s="234"/>
      <c r="C37" s="159"/>
      <c r="D37" s="235"/>
      <c r="E37" s="346"/>
      <c r="F37" s="346"/>
      <c r="G37" s="346"/>
      <c r="H37" s="346"/>
      <c r="I37" s="346"/>
      <c r="J37" s="346"/>
      <c r="K37" s="346"/>
    </row>
    <row r="38" spans="1:11" ht="17.100000000000001" customHeight="1" x14ac:dyDescent="0.25">
      <c r="A38" s="9"/>
      <c r="B38" s="234"/>
      <c r="C38" s="159"/>
      <c r="D38" s="235"/>
      <c r="E38" s="346"/>
      <c r="F38" s="346"/>
      <c r="G38" s="346"/>
      <c r="H38" s="346"/>
      <c r="I38" s="346"/>
      <c r="J38" s="346"/>
      <c r="K38" s="346"/>
    </row>
    <row r="39" spans="1:11" ht="17.100000000000001" customHeight="1" x14ac:dyDescent="0.25">
      <c r="A39" s="9"/>
      <c r="B39" s="234"/>
      <c r="C39" s="159"/>
      <c r="D39" s="235"/>
      <c r="E39" s="346"/>
      <c r="F39" s="346"/>
      <c r="G39" s="346"/>
      <c r="H39" s="346"/>
      <c r="I39" s="346"/>
      <c r="J39" s="346"/>
      <c r="K39" s="346"/>
    </row>
    <row r="40" spans="1:11" ht="17.100000000000001" customHeight="1" x14ac:dyDescent="0.25">
      <c r="A40" s="9"/>
      <c r="B40" s="234"/>
      <c r="C40" s="159"/>
      <c r="D40" s="235"/>
      <c r="E40" s="346"/>
      <c r="F40" s="346"/>
      <c r="G40" s="346"/>
      <c r="H40" s="346"/>
      <c r="I40" s="346"/>
      <c r="J40" s="346"/>
      <c r="K40" s="346"/>
    </row>
    <row r="41" spans="1:11" ht="8.25" customHeight="1" x14ac:dyDescent="0.25">
      <c r="A41" s="9"/>
      <c r="B41" s="234"/>
      <c r="C41" s="159"/>
      <c r="D41" s="235"/>
      <c r="E41" s="346"/>
      <c r="F41" s="346"/>
      <c r="G41" s="346"/>
      <c r="H41" s="346"/>
      <c r="I41" s="346"/>
      <c r="J41" s="346"/>
      <c r="K41" s="346"/>
    </row>
    <row r="42" spans="1:11" ht="16.5" hidden="1" customHeight="1" x14ac:dyDescent="0.25">
      <c r="A42" s="9"/>
      <c r="B42" s="177"/>
      <c r="C42" s="178"/>
      <c r="D42" s="179"/>
      <c r="E42" s="346"/>
      <c r="F42" s="346"/>
      <c r="G42" s="346"/>
      <c r="H42" s="346"/>
      <c r="I42" s="346"/>
      <c r="J42" s="346"/>
      <c r="K42" s="346"/>
    </row>
    <row r="43" spans="1:11" ht="14.45" customHeight="1" x14ac:dyDescent="0.25">
      <c r="A43" s="9"/>
      <c r="B43" s="254" t="s">
        <v>653</v>
      </c>
      <c r="C43" s="175"/>
      <c r="D43" s="176"/>
      <c r="E43" s="346" t="s">
        <v>787</v>
      </c>
      <c r="F43" s="346"/>
      <c r="G43" s="346"/>
      <c r="H43" s="346"/>
      <c r="I43" s="346"/>
      <c r="J43" s="346"/>
      <c r="K43" s="346"/>
    </row>
    <row r="44" spans="1:11" ht="17.100000000000001" customHeight="1" x14ac:dyDescent="0.25">
      <c r="A44" s="9"/>
      <c r="B44" s="234"/>
      <c r="C44" s="159"/>
      <c r="D44" s="235"/>
      <c r="E44" s="346"/>
      <c r="F44" s="346"/>
      <c r="G44" s="346"/>
      <c r="H44" s="346"/>
      <c r="I44" s="346"/>
      <c r="J44" s="346"/>
      <c r="K44" s="346"/>
    </row>
    <row r="45" spans="1:11" ht="3.75" customHeight="1" x14ac:dyDescent="0.25">
      <c r="A45" s="9"/>
      <c r="B45" s="234"/>
      <c r="C45" s="159"/>
      <c r="D45" s="235"/>
      <c r="E45" s="346"/>
      <c r="F45" s="346"/>
      <c r="G45" s="346"/>
      <c r="H45" s="346"/>
      <c r="I45" s="346"/>
      <c r="J45" s="346"/>
      <c r="K45" s="346"/>
    </row>
    <row r="46" spans="1:11" ht="16.5" hidden="1" customHeight="1" x14ac:dyDescent="0.25">
      <c r="A46" s="9"/>
      <c r="B46" s="177"/>
      <c r="C46" s="178"/>
      <c r="D46" s="179"/>
      <c r="E46" s="346"/>
      <c r="F46" s="346"/>
      <c r="G46" s="346"/>
      <c r="H46" s="346"/>
      <c r="I46" s="346"/>
      <c r="J46" s="346"/>
      <c r="K46" s="346"/>
    </row>
    <row r="47" spans="1:11" ht="14.45" customHeight="1" x14ac:dyDescent="0.25">
      <c r="A47" s="9"/>
      <c r="B47" s="254" t="s">
        <v>654</v>
      </c>
      <c r="C47" s="175"/>
      <c r="D47" s="176"/>
      <c r="E47" s="389" t="s">
        <v>819</v>
      </c>
      <c r="F47" s="389"/>
      <c r="G47" s="389"/>
      <c r="H47" s="389"/>
      <c r="I47" s="389"/>
      <c r="J47" s="389"/>
      <c r="K47" s="389"/>
    </row>
    <row r="48" spans="1:11" ht="17.100000000000001" customHeight="1" x14ac:dyDescent="0.25">
      <c r="A48" s="9"/>
      <c r="B48" s="234"/>
      <c r="C48" s="159"/>
      <c r="D48" s="235"/>
      <c r="E48" s="389"/>
      <c r="F48" s="389"/>
      <c r="G48" s="389"/>
      <c r="H48" s="389"/>
      <c r="I48" s="389"/>
      <c r="J48" s="389"/>
      <c r="K48" s="389"/>
    </row>
    <row r="49" spans="1:11" ht="17.100000000000001" customHeight="1" x14ac:dyDescent="0.25">
      <c r="A49" s="9"/>
      <c r="B49" s="234"/>
      <c r="C49" s="159"/>
      <c r="D49" s="235"/>
      <c r="E49" s="389"/>
      <c r="F49" s="389"/>
      <c r="G49" s="389"/>
      <c r="H49" s="389"/>
      <c r="I49" s="389"/>
      <c r="J49" s="389"/>
      <c r="K49" s="389"/>
    </row>
    <row r="50" spans="1:11" ht="409.5" customHeight="1" x14ac:dyDescent="0.25">
      <c r="A50" s="9"/>
      <c r="B50" s="177"/>
      <c r="C50" s="178"/>
      <c r="D50" s="179"/>
      <c r="E50" s="389"/>
      <c r="F50" s="389"/>
      <c r="G50" s="389"/>
      <c r="H50" s="389"/>
      <c r="I50" s="389"/>
      <c r="J50" s="389"/>
      <c r="K50" s="389"/>
    </row>
    <row r="51" spans="1:11" ht="14.45" customHeight="1" x14ac:dyDescent="0.25">
      <c r="A51" s="9"/>
      <c r="B51" s="254" t="s">
        <v>655</v>
      </c>
      <c r="C51" s="175"/>
      <c r="D51" s="176"/>
      <c r="E51" s="346" t="s">
        <v>788</v>
      </c>
      <c r="F51" s="346"/>
      <c r="G51" s="346"/>
      <c r="H51" s="346"/>
      <c r="I51" s="346"/>
      <c r="J51" s="346"/>
      <c r="K51" s="346"/>
    </row>
    <row r="52" spans="1:11" ht="17.100000000000001" customHeight="1" x14ac:dyDescent="0.25">
      <c r="A52" s="9"/>
      <c r="B52" s="234"/>
      <c r="C52" s="159"/>
      <c r="D52" s="235"/>
      <c r="E52" s="346"/>
      <c r="F52" s="346"/>
      <c r="G52" s="346"/>
      <c r="H52" s="346"/>
      <c r="I52" s="346"/>
      <c r="J52" s="346"/>
      <c r="K52" s="346"/>
    </row>
    <row r="53" spans="1:11" ht="17.100000000000001" customHeight="1" x14ac:dyDescent="0.25">
      <c r="A53" s="9"/>
      <c r="B53" s="234"/>
      <c r="C53" s="159"/>
      <c r="D53" s="235"/>
      <c r="E53" s="346"/>
      <c r="F53" s="346"/>
      <c r="G53" s="346"/>
      <c r="H53" s="346"/>
      <c r="I53" s="346"/>
      <c r="J53" s="346"/>
      <c r="K53" s="346"/>
    </row>
    <row r="54" spans="1:11" ht="17.100000000000001" customHeight="1" x14ac:dyDescent="0.25">
      <c r="A54" s="9"/>
      <c r="B54" s="177"/>
      <c r="C54" s="178"/>
      <c r="D54" s="179"/>
      <c r="E54" s="346"/>
      <c r="F54" s="346"/>
      <c r="G54" s="346"/>
      <c r="H54" s="346"/>
      <c r="I54" s="346"/>
      <c r="J54" s="346"/>
      <c r="K54" s="346"/>
    </row>
    <row r="55" spans="1:11" ht="17.100000000000001" customHeight="1" x14ac:dyDescent="0.25"/>
    <row r="56" spans="1:11" ht="17.100000000000001" customHeight="1" x14ac:dyDescent="0.25"/>
    <row r="60" spans="1:11" ht="15.6" customHeight="1" x14ac:dyDescent="0.25"/>
  </sheetData>
  <sheetProtection sheet="1" formatCells="0" formatColumns="0" formatRows="0" insertColumns="0" insertRows="0" insertHyperlinks="0"/>
  <mergeCells count="22">
    <mergeCell ref="E51:K54"/>
    <mergeCell ref="B51:D54"/>
    <mergeCell ref="B47:D50"/>
    <mergeCell ref="E6:K7"/>
    <mergeCell ref="B8:D9"/>
    <mergeCell ref="B43:D46"/>
    <mergeCell ref="B20:D22"/>
    <mergeCell ref="E29:K42"/>
    <mergeCell ref="E47:K50"/>
    <mergeCell ref="E8:K9"/>
    <mergeCell ref="E43:K46"/>
    <mergeCell ref="B29:D42"/>
    <mergeCell ref="E10:K13"/>
    <mergeCell ref="E23:K28"/>
    <mergeCell ref="E14:K19"/>
    <mergeCell ref="B2:K2"/>
    <mergeCell ref="E20:K22"/>
    <mergeCell ref="B14:D19"/>
    <mergeCell ref="B6:D7"/>
    <mergeCell ref="B23:D28"/>
    <mergeCell ref="B10:D13"/>
    <mergeCell ref="B4:K5"/>
  </mergeCells>
  <dataValidations count="1">
    <dataValidation type="list" allowBlank="1" showInputMessage="1" showErrorMessage="1" prompt="Select Yes or No" sqref="E6:E7 E20:K22 F6:K7" xr:uid="{00000000-0002-0000-0F00-000000000000}">
      <formula1>"Yes, No"</formula1>
    </dataValidation>
  </dataValidations>
  <pageMargins left="0.25" right="0.25" top="0.75" bottom="0.75" header="0.3" footer="0.3"/>
  <pageSetup paperSize="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K40"/>
  <sheetViews>
    <sheetView showGridLines="0" topLeftCell="B1" zoomScaleNormal="100" zoomScaleSheetLayoutView="100" workbookViewId="0">
      <selection activeCell="P19" sqref="P19"/>
    </sheetView>
  </sheetViews>
  <sheetFormatPr defaultColWidth="8.85546875" defaultRowHeight="15" x14ac:dyDescent="0.25"/>
  <cols>
    <col min="1" max="1" width="1.42578125" customWidth="1"/>
  </cols>
  <sheetData>
    <row r="1" spans="1:11" x14ac:dyDescent="0.25">
      <c r="A1" s="9"/>
      <c r="B1" s="9"/>
      <c r="C1" s="9"/>
      <c r="D1" s="9"/>
      <c r="E1" s="9"/>
      <c r="F1" s="9"/>
      <c r="G1" s="9"/>
      <c r="H1" s="9"/>
      <c r="I1" s="9"/>
      <c r="J1" s="9"/>
      <c r="K1" s="9"/>
    </row>
    <row r="2" spans="1:11" ht="19.5" customHeight="1" x14ac:dyDescent="0.25">
      <c r="A2" s="9"/>
      <c r="B2" s="342" t="s">
        <v>656</v>
      </c>
      <c r="C2" s="159"/>
      <c r="D2" s="159"/>
      <c r="E2" s="159"/>
      <c r="F2" s="159"/>
      <c r="G2" s="159"/>
      <c r="H2" s="159"/>
      <c r="I2" s="159"/>
      <c r="J2" s="159"/>
      <c r="K2" s="159"/>
    </row>
    <row r="3" spans="1:11" x14ac:dyDescent="0.25">
      <c r="A3" s="9"/>
      <c r="B3" s="9"/>
      <c r="C3" s="9"/>
      <c r="D3" s="9"/>
      <c r="E3" s="9"/>
      <c r="F3" s="9"/>
      <c r="G3" s="9"/>
      <c r="H3" s="9"/>
      <c r="I3" s="9"/>
      <c r="J3" s="9"/>
      <c r="K3" s="9"/>
    </row>
    <row r="4" spans="1:11" ht="14.45" customHeight="1" x14ac:dyDescent="0.25">
      <c r="A4" s="9"/>
      <c r="B4" s="391" t="s">
        <v>657</v>
      </c>
      <c r="C4" s="175"/>
      <c r="D4" s="175"/>
      <c r="E4" s="175"/>
      <c r="F4" s="175"/>
      <c r="G4" s="175"/>
      <c r="H4" s="175"/>
      <c r="I4" s="175"/>
      <c r="J4" s="175"/>
      <c r="K4" s="176"/>
    </row>
    <row r="5" spans="1:11" ht="17.100000000000001" customHeight="1" x14ac:dyDescent="0.25">
      <c r="A5" s="9"/>
      <c r="B5" s="177"/>
      <c r="C5" s="178"/>
      <c r="D5" s="178"/>
      <c r="E5" s="178"/>
      <c r="F5" s="178"/>
      <c r="G5" s="178"/>
      <c r="H5" s="178"/>
      <c r="I5" s="178"/>
      <c r="J5" s="178"/>
      <c r="K5" s="179"/>
    </row>
    <row r="6" spans="1:11" ht="14.45" customHeight="1" x14ac:dyDescent="0.25">
      <c r="A6" s="9"/>
      <c r="B6" s="143" t="s">
        <v>658</v>
      </c>
      <c r="C6" s="144"/>
      <c r="D6" s="144"/>
      <c r="E6" s="144"/>
      <c r="F6" s="144"/>
      <c r="G6" s="144"/>
      <c r="H6" s="144"/>
      <c r="I6" s="144"/>
      <c r="J6" s="144"/>
      <c r="K6" s="145"/>
    </row>
    <row r="7" spans="1:11" ht="17.100000000000001" customHeight="1" x14ac:dyDescent="0.25">
      <c r="A7" s="9"/>
      <c r="B7" s="231"/>
      <c r="C7" s="237"/>
      <c r="D7" s="237"/>
      <c r="E7" s="237"/>
      <c r="F7" s="237"/>
      <c r="G7" s="237"/>
      <c r="H7" s="237"/>
      <c r="I7" s="237"/>
      <c r="J7" s="237"/>
      <c r="K7" s="230"/>
    </row>
    <row r="8" spans="1:11" ht="17.100000000000001" customHeight="1" x14ac:dyDescent="0.25">
      <c r="A8" s="9"/>
      <c r="B8" s="231"/>
      <c r="C8" s="237"/>
      <c r="D8" s="237"/>
      <c r="E8" s="237"/>
      <c r="F8" s="237"/>
      <c r="G8" s="237"/>
      <c r="H8" s="237"/>
      <c r="I8" s="237"/>
      <c r="J8" s="237"/>
      <c r="K8" s="230"/>
    </row>
    <row r="9" spans="1:11" ht="17.100000000000001" customHeight="1" x14ac:dyDescent="0.25">
      <c r="A9" s="9"/>
      <c r="B9" s="231"/>
      <c r="C9" s="237"/>
      <c r="D9" s="237"/>
      <c r="E9" s="237"/>
      <c r="F9" s="237"/>
      <c r="G9" s="237"/>
      <c r="H9" s="237"/>
      <c r="I9" s="237"/>
      <c r="J9" s="237"/>
      <c r="K9" s="230"/>
    </row>
    <row r="10" spans="1:11" ht="17.100000000000001" customHeight="1" x14ac:dyDescent="0.25">
      <c r="A10" s="9"/>
      <c r="B10" s="231"/>
      <c r="C10" s="237"/>
      <c r="D10" s="237"/>
      <c r="E10" s="237"/>
      <c r="F10" s="237"/>
      <c r="G10" s="237"/>
      <c r="H10" s="237"/>
      <c r="I10" s="237"/>
      <c r="J10" s="237"/>
      <c r="K10" s="230"/>
    </row>
    <row r="11" spans="1:11" ht="17.100000000000001" customHeight="1" x14ac:dyDescent="0.25">
      <c r="A11" s="9"/>
      <c r="B11" s="231"/>
      <c r="C11" s="237"/>
      <c r="D11" s="237"/>
      <c r="E11" s="237"/>
      <c r="F11" s="237"/>
      <c r="G11" s="237"/>
      <c r="H11" s="237"/>
      <c r="I11" s="237"/>
      <c r="J11" s="237"/>
      <c r="K11" s="230"/>
    </row>
    <row r="12" spans="1:11" ht="17.100000000000001" customHeight="1" x14ac:dyDescent="0.25">
      <c r="A12" s="9"/>
      <c r="B12" s="231"/>
      <c r="C12" s="237"/>
      <c r="D12" s="237"/>
      <c r="E12" s="237"/>
      <c r="F12" s="237"/>
      <c r="G12" s="237"/>
      <c r="H12" s="237"/>
      <c r="I12" s="237"/>
      <c r="J12" s="237"/>
      <c r="K12" s="230"/>
    </row>
    <row r="13" spans="1:11" ht="17.100000000000001" customHeight="1" x14ac:dyDescent="0.25">
      <c r="A13" s="9"/>
      <c r="B13" s="231"/>
      <c r="C13" s="237"/>
      <c r="D13" s="237"/>
      <c r="E13" s="237"/>
      <c r="F13" s="237"/>
      <c r="G13" s="237"/>
      <c r="H13" s="237"/>
      <c r="I13" s="237"/>
      <c r="J13" s="237"/>
      <c r="K13" s="230"/>
    </row>
    <row r="14" spans="1:11" ht="17.100000000000001" customHeight="1" x14ac:dyDescent="0.25">
      <c r="A14" s="9"/>
      <c r="B14" s="231"/>
      <c r="C14" s="237"/>
      <c r="D14" s="237"/>
      <c r="E14" s="237"/>
      <c r="F14" s="237"/>
      <c r="G14" s="237"/>
      <c r="H14" s="237"/>
      <c r="I14" s="237"/>
      <c r="J14" s="237"/>
      <c r="K14" s="230"/>
    </row>
    <row r="15" spans="1:11" ht="17.100000000000001" customHeight="1" x14ac:dyDescent="0.25">
      <c r="A15" s="9"/>
      <c r="B15" s="231"/>
      <c r="C15" s="237"/>
      <c r="D15" s="237"/>
      <c r="E15" s="237"/>
      <c r="F15" s="237"/>
      <c r="G15" s="237"/>
      <c r="H15" s="237"/>
      <c r="I15" s="237"/>
      <c r="J15" s="237"/>
      <c r="K15" s="230"/>
    </row>
    <row r="16" spans="1:11" ht="17.100000000000001" customHeight="1" x14ac:dyDescent="0.25">
      <c r="A16" s="9"/>
      <c r="B16" s="231"/>
      <c r="C16" s="237"/>
      <c r="D16" s="237"/>
      <c r="E16" s="237"/>
      <c r="F16" s="237"/>
      <c r="G16" s="237"/>
      <c r="H16" s="237"/>
      <c r="I16" s="237"/>
      <c r="J16" s="237"/>
      <c r="K16" s="230"/>
    </row>
    <row r="17" spans="1:11" ht="17.100000000000001" customHeight="1" x14ac:dyDescent="0.25">
      <c r="A17" s="9"/>
      <c r="B17" s="231"/>
      <c r="C17" s="237"/>
      <c r="D17" s="237"/>
      <c r="E17" s="237"/>
      <c r="F17" s="237"/>
      <c r="G17" s="237"/>
      <c r="H17" s="237"/>
      <c r="I17" s="237"/>
      <c r="J17" s="237"/>
      <c r="K17" s="230"/>
    </row>
    <row r="18" spans="1:11" ht="17.100000000000001" customHeight="1" x14ac:dyDescent="0.25">
      <c r="A18" s="9"/>
      <c r="B18" s="231"/>
      <c r="C18" s="237"/>
      <c r="D18" s="237"/>
      <c r="E18" s="237"/>
      <c r="F18" s="237"/>
      <c r="G18" s="237"/>
      <c r="H18" s="237"/>
      <c r="I18" s="237"/>
      <c r="J18" s="237"/>
      <c r="K18" s="230"/>
    </row>
    <row r="19" spans="1:11" ht="17.100000000000001" customHeight="1" x14ac:dyDescent="0.25">
      <c r="A19" s="9"/>
      <c r="B19" s="231"/>
      <c r="C19" s="237"/>
      <c r="D19" s="237"/>
      <c r="E19" s="237"/>
      <c r="F19" s="237"/>
      <c r="G19" s="237"/>
      <c r="H19" s="237"/>
      <c r="I19" s="237"/>
      <c r="J19" s="237"/>
      <c r="K19" s="230"/>
    </row>
    <row r="20" spans="1:11" ht="17.100000000000001" customHeight="1" x14ac:dyDescent="0.25">
      <c r="A20" s="9"/>
      <c r="B20" s="231"/>
      <c r="C20" s="237"/>
      <c r="D20" s="237"/>
      <c r="E20" s="237"/>
      <c r="F20" s="237"/>
      <c r="G20" s="237"/>
      <c r="H20" s="237"/>
      <c r="I20" s="237"/>
      <c r="J20" s="237"/>
      <c r="K20" s="230"/>
    </row>
    <row r="21" spans="1:11" ht="17.100000000000001" customHeight="1" x14ac:dyDescent="0.25">
      <c r="A21" s="9"/>
      <c r="B21" s="231"/>
      <c r="C21" s="237"/>
      <c r="D21" s="237"/>
      <c r="E21" s="237"/>
      <c r="F21" s="237"/>
      <c r="G21" s="237"/>
      <c r="H21" s="237"/>
      <c r="I21" s="237"/>
      <c r="J21" s="237"/>
      <c r="K21" s="230"/>
    </row>
    <row r="22" spans="1:11" x14ac:dyDescent="0.25">
      <c r="A22" s="9"/>
      <c r="B22" s="231"/>
      <c r="C22" s="237"/>
      <c r="D22" s="237"/>
      <c r="E22" s="237"/>
      <c r="F22" s="237"/>
      <c r="G22" s="237"/>
      <c r="H22" s="237"/>
      <c r="I22" s="237"/>
      <c r="J22" s="237"/>
      <c r="K22" s="230"/>
    </row>
    <row r="23" spans="1:11" x14ac:dyDescent="0.25">
      <c r="A23" s="9"/>
      <c r="B23" s="231"/>
      <c r="C23" s="237"/>
      <c r="D23" s="237"/>
      <c r="E23" s="237"/>
      <c r="F23" s="237"/>
      <c r="G23" s="237"/>
      <c r="H23" s="237"/>
      <c r="I23" s="237"/>
      <c r="J23" s="237"/>
      <c r="K23" s="230"/>
    </row>
    <row r="24" spans="1:11" x14ac:dyDescent="0.25">
      <c r="A24" s="9"/>
      <c r="B24" s="231"/>
      <c r="C24" s="237"/>
      <c r="D24" s="237"/>
      <c r="E24" s="237"/>
      <c r="F24" s="237"/>
      <c r="G24" s="237"/>
      <c r="H24" s="237"/>
      <c r="I24" s="237"/>
      <c r="J24" s="237"/>
      <c r="K24" s="230"/>
    </row>
    <row r="25" spans="1:11" x14ac:dyDescent="0.25">
      <c r="A25" s="9"/>
      <c r="B25" s="231"/>
      <c r="C25" s="237"/>
      <c r="D25" s="237"/>
      <c r="E25" s="237"/>
      <c r="F25" s="237"/>
      <c r="G25" s="237"/>
      <c r="H25" s="237"/>
      <c r="I25" s="237"/>
      <c r="J25" s="237"/>
      <c r="K25" s="230"/>
    </row>
    <row r="26" spans="1:11" x14ac:dyDescent="0.25">
      <c r="A26" s="9"/>
      <c r="B26" s="231"/>
      <c r="C26" s="237"/>
      <c r="D26" s="237"/>
      <c r="E26" s="237"/>
      <c r="F26" s="237"/>
      <c r="G26" s="237"/>
      <c r="H26" s="237"/>
      <c r="I26" s="237"/>
      <c r="J26" s="237"/>
      <c r="K26" s="230"/>
    </row>
    <row r="27" spans="1:11" x14ac:dyDescent="0.25">
      <c r="A27" s="9"/>
      <c r="B27" s="231"/>
      <c r="C27" s="237"/>
      <c r="D27" s="237"/>
      <c r="E27" s="237"/>
      <c r="F27" s="237"/>
      <c r="G27" s="237"/>
      <c r="H27" s="237"/>
      <c r="I27" s="237"/>
      <c r="J27" s="237"/>
      <c r="K27" s="230"/>
    </row>
    <row r="28" spans="1:11" x14ac:dyDescent="0.25">
      <c r="A28" s="9"/>
      <c r="B28" s="231"/>
      <c r="C28" s="237"/>
      <c r="D28" s="237"/>
      <c r="E28" s="237"/>
      <c r="F28" s="237"/>
      <c r="G28" s="237"/>
      <c r="H28" s="237"/>
      <c r="I28" s="237"/>
      <c r="J28" s="237"/>
      <c r="K28" s="230"/>
    </row>
    <row r="29" spans="1:11" x14ac:dyDescent="0.25">
      <c r="A29" s="9"/>
      <c r="B29" s="231"/>
      <c r="C29" s="237"/>
      <c r="D29" s="237"/>
      <c r="E29" s="237"/>
      <c r="F29" s="237"/>
      <c r="G29" s="237"/>
      <c r="H29" s="237"/>
      <c r="I29" s="237"/>
      <c r="J29" s="237"/>
      <c r="K29" s="230"/>
    </row>
    <row r="30" spans="1:11" x14ac:dyDescent="0.25">
      <c r="A30" s="9"/>
      <c r="B30" s="231"/>
      <c r="C30" s="237"/>
      <c r="D30" s="237"/>
      <c r="E30" s="237"/>
      <c r="F30" s="237"/>
      <c r="G30" s="237"/>
      <c r="H30" s="237"/>
      <c r="I30" s="237"/>
      <c r="J30" s="237"/>
      <c r="K30" s="230"/>
    </row>
    <row r="31" spans="1:11" x14ac:dyDescent="0.25">
      <c r="A31" s="9"/>
      <c r="B31" s="231"/>
      <c r="C31" s="237"/>
      <c r="D31" s="237"/>
      <c r="E31" s="237"/>
      <c r="F31" s="237"/>
      <c r="G31" s="237"/>
      <c r="H31" s="237"/>
      <c r="I31" s="237"/>
      <c r="J31" s="237"/>
      <c r="K31" s="230"/>
    </row>
    <row r="32" spans="1:11" x14ac:dyDescent="0.25">
      <c r="A32" s="9"/>
      <c r="B32" s="231"/>
      <c r="C32" s="237"/>
      <c r="D32" s="237"/>
      <c r="E32" s="237"/>
      <c r="F32" s="237"/>
      <c r="G32" s="237"/>
      <c r="H32" s="237"/>
      <c r="I32" s="237"/>
      <c r="J32" s="237"/>
      <c r="K32" s="230"/>
    </row>
    <row r="33" spans="1:11" x14ac:dyDescent="0.25">
      <c r="A33" s="9"/>
      <c r="B33" s="231"/>
      <c r="C33" s="237"/>
      <c r="D33" s="237"/>
      <c r="E33" s="237"/>
      <c r="F33" s="237"/>
      <c r="G33" s="237"/>
      <c r="H33" s="237"/>
      <c r="I33" s="237"/>
      <c r="J33" s="237"/>
      <c r="K33" s="230"/>
    </row>
    <row r="34" spans="1:11" x14ac:dyDescent="0.25">
      <c r="A34" s="9"/>
      <c r="B34" s="231"/>
      <c r="C34" s="237"/>
      <c r="D34" s="237"/>
      <c r="E34" s="237"/>
      <c r="F34" s="237"/>
      <c r="G34" s="237"/>
      <c r="H34" s="237"/>
      <c r="I34" s="237"/>
      <c r="J34" s="237"/>
      <c r="K34" s="230"/>
    </row>
    <row r="35" spans="1:11" x14ac:dyDescent="0.25">
      <c r="A35" s="9"/>
      <c r="B35" s="231"/>
      <c r="C35" s="237"/>
      <c r="D35" s="237"/>
      <c r="E35" s="237"/>
      <c r="F35" s="237"/>
      <c r="G35" s="237"/>
      <c r="H35" s="237"/>
      <c r="I35" s="237"/>
      <c r="J35" s="237"/>
      <c r="K35" s="230"/>
    </row>
    <row r="36" spans="1:11" x14ac:dyDescent="0.25">
      <c r="A36" s="9"/>
      <c r="B36" s="231"/>
      <c r="C36" s="237"/>
      <c r="D36" s="237"/>
      <c r="E36" s="237"/>
      <c r="F36" s="237"/>
      <c r="G36" s="237"/>
      <c r="H36" s="237"/>
      <c r="I36" s="237"/>
      <c r="J36" s="237"/>
      <c r="K36" s="230"/>
    </row>
    <row r="37" spans="1:11" x14ac:dyDescent="0.25">
      <c r="A37" s="9"/>
      <c r="B37" s="231"/>
      <c r="C37" s="237"/>
      <c r="D37" s="237"/>
      <c r="E37" s="237"/>
      <c r="F37" s="237"/>
      <c r="G37" s="237"/>
      <c r="H37" s="237"/>
      <c r="I37" s="237"/>
      <c r="J37" s="237"/>
      <c r="K37" s="230"/>
    </row>
    <row r="38" spans="1:11" x14ac:dyDescent="0.25">
      <c r="A38" s="9"/>
      <c r="B38" s="231"/>
      <c r="C38" s="237"/>
      <c r="D38" s="237"/>
      <c r="E38" s="237"/>
      <c r="F38" s="237"/>
      <c r="G38" s="237"/>
      <c r="H38" s="237"/>
      <c r="I38" s="237"/>
      <c r="J38" s="237"/>
      <c r="K38" s="230"/>
    </row>
    <row r="39" spans="1:11" x14ac:dyDescent="0.25">
      <c r="A39" s="9"/>
      <c r="B39" s="231"/>
      <c r="C39" s="237"/>
      <c r="D39" s="237"/>
      <c r="E39" s="237"/>
      <c r="F39" s="237"/>
      <c r="G39" s="237"/>
      <c r="H39" s="237"/>
      <c r="I39" s="237"/>
      <c r="J39" s="237"/>
      <c r="K39" s="230"/>
    </row>
    <row r="40" spans="1:11" x14ac:dyDescent="0.25">
      <c r="A40" s="9"/>
      <c r="B40" s="146"/>
      <c r="C40" s="147"/>
      <c r="D40" s="147"/>
      <c r="E40" s="147"/>
      <c r="F40" s="147"/>
      <c r="G40" s="147"/>
      <c r="H40" s="147"/>
      <c r="I40" s="147"/>
      <c r="J40" s="147"/>
      <c r="K40" s="148"/>
    </row>
  </sheetData>
  <sheetProtection sheet="1" formatCells="0" formatColumns="0" formatRows="0" insertColumns="0" insertRows="0" insertHyperlinks="0"/>
  <mergeCells count="3">
    <mergeCell ref="B6:K40"/>
    <mergeCell ref="B4:K5"/>
    <mergeCell ref="B2:K2"/>
  </mergeCells>
  <pageMargins left="0.25" right="0.25" top="0.75" bottom="0.75" header="0.3" footer="0.3"/>
  <pageSetup paperSize="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S63"/>
  <sheetViews>
    <sheetView showGridLines="0" topLeftCell="A7" zoomScaleNormal="100" zoomScaleSheetLayoutView="110" workbookViewId="0">
      <selection activeCell="U31" sqref="U31"/>
    </sheetView>
  </sheetViews>
  <sheetFormatPr defaultColWidth="8.85546875" defaultRowHeight="15" x14ac:dyDescent="0.25"/>
  <cols>
    <col min="1" max="1" width="1.140625" customWidth="1"/>
  </cols>
  <sheetData>
    <row r="1" spans="1:19" ht="19.5" customHeight="1" x14ac:dyDescent="0.25">
      <c r="A1" s="9"/>
      <c r="B1" s="9"/>
      <c r="C1" s="9"/>
      <c r="D1" s="9"/>
      <c r="E1" s="9"/>
      <c r="F1" s="9"/>
      <c r="G1" s="9"/>
      <c r="H1" s="9"/>
      <c r="I1" s="9"/>
      <c r="J1" s="9"/>
      <c r="K1" s="9"/>
      <c r="L1" s="9"/>
      <c r="M1" s="9"/>
      <c r="N1" s="9"/>
      <c r="O1" s="9"/>
      <c r="P1" s="9"/>
      <c r="Q1" s="9"/>
      <c r="R1" s="9"/>
      <c r="S1" s="9"/>
    </row>
    <row r="2" spans="1:19" ht="17.100000000000001" customHeight="1" x14ac:dyDescent="0.25">
      <c r="A2" s="9"/>
      <c r="B2" s="342" t="s">
        <v>659</v>
      </c>
      <c r="C2" s="159"/>
      <c r="D2" s="159"/>
      <c r="E2" s="159"/>
      <c r="F2" s="159"/>
      <c r="G2" s="159"/>
      <c r="H2" s="159"/>
      <c r="I2" s="159"/>
      <c r="J2" s="159"/>
      <c r="K2" s="159"/>
      <c r="L2" s="159"/>
      <c r="M2" s="159"/>
      <c r="N2" s="159"/>
      <c r="O2" s="159"/>
      <c r="P2" s="159"/>
      <c r="Q2" s="9"/>
      <c r="R2" s="9"/>
      <c r="S2" s="9"/>
    </row>
    <row r="3" spans="1:19" ht="17.100000000000001" customHeight="1" x14ac:dyDescent="0.25">
      <c r="A3" s="9"/>
      <c r="B3" s="408"/>
      <c r="C3" s="159"/>
      <c r="D3" s="159"/>
      <c r="E3" s="159"/>
      <c r="F3" s="159"/>
      <c r="G3" s="159"/>
      <c r="H3" s="159"/>
      <c r="I3" s="159"/>
      <c r="J3" s="159"/>
      <c r="K3" s="159"/>
      <c r="L3" s="159"/>
      <c r="M3" s="159"/>
      <c r="N3" s="159"/>
      <c r="O3" s="159"/>
      <c r="P3" s="159"/>
      <c r="Q3" s="9"/>
      <c r="R3" s="9"/>
      <c r="S3" s="9"/>
    </row>
    <row r="4" spans="1:19" ht="14.45" customHeight="1" x14ac:dyDescent="0.25">
      <c r="A4" s="9"/>
      <c r="B4" s="409" t="s">
        <v>660</v>
      </c>
      <c r="C4" s="411"/>
      <c r="D4" s="409" t="s">
        <v>661</v>
      </c>
      <c r="E4" s="410"/>
      <c r="F4" s="410"/>
      <c r="G4" s="410"/>
      <c r="H4" s="411"/>
      <c r="I4" s="409" t="s">
        <v>662</v>
      </c>
      <c r="J4" s="411"/>
      <c r="K4" s="409" t="s">
        <v>663</v>
      </c>
      <c r="L4" s="410"/>
      <c r="M4" s="411"/>
      <c r="N4" s="409" t="s">
        <v>664</v>
      </c>
      <c r="O4" s="410"/>
      <c r="P4" s="411"/>
      <c r="Q4" s="9"/>
      <c r="R4" s="9"/>
      <c r="S4" s="9"/>
    </row>
    <row r="5" spans="1:19" ht="51.75" customHeight="1" x14ac:dyDescent="0.25">
      <c r="A5" s="9"/>
      <c r="B5" s="412"/>
      <c r="C5" s="414"/>
      <c r="D5" s="412"/>
      <c r="E5" s="413"/>
      <c r="F5" s="413"/>
      <c r="G5" s="413"/>
      <c r="H5" s="414"/>
      <c r="I5" s="412"/>
      <c r="J5" s="414"/>
      <c r="K5" s="412"/>
      <c r="L5" s="413"/>
      <c r="M5" s="414"/>
      <c r="N5" s="412"/>
      <c r="O5" s="413"/>
      <c r="P5" s="414"/>
      <c r="Q5" s="9"/>
      <c r="R5" s="9"/>
      <c r="S5" s="9"/>
    </row>
    <row r="6" spans="1:19" ht="17.100000000000001" customHeight="1" x14ac:dyDescent="0.25">
      <c r="A6" s="9"/>
      <c r="B6" s="254" t="s">
        <v>665</v>
      </c>
      <c r="C6" s="142"/>
      <c r="D6" s="254" t="s">
        <v>666</v>
      </c>
      <c r="E6" s="141"/>
      <c r="F6" s="141"/>
      <c r="G6" s="141"/>
      <c r="H6" s="142"/>
      <c r="I6" s="403" t="s">
        <v>667</v>
      </c>
      <c r="J6" s="404"/>
      <c r="K6" s="402">
        <v>2000000</v>
      </c>
      <c r="L6" s="402"/>
      <c r="M6" s="402"/>
      <c r="N6" s="405">
        <v>0</v>
      </c>
      <c r="O6" s="406"/>
      <c r="P6" s="407"/>
      <c r="Q6" s="9"/>
      <c r="R6" s="9"/>
      <c r="S6" s="9"/>
    </row>
    <row r="7" spans="1:19" ht="17.100000000000001" customHeight="1" x14ac:dyDescent="0.25">
      <c r="A7" s="9"/>
      <c r="B7" s="254" t="s">
        <v>665</v>
      </c>
      <c r="C7" s="142"/>
      <c r="D7" s="254" t="s">
        <v>666</v>
      </c>
      <c r="E7" s="141"/>
      <c r="F7" s="141"/>
      <c r="G7" s="141"/>
      <c r="H7" s="142"/>
      <c r="I7" s="403" t="s">
        <v>668</v>
      </c>
      <c r="J7" s="404"/>
      <c r="K7" s="402">
        <v>1600000</v>
      </c>
      <c r="L7" s="402"/>
      <c r="M7" s="402"/>
      <c r="N7" s="405">
        <v>2749171</v>
      </c>
      <c r="O7" s="406"/>
      <c r="P7" s="407"/>
      <c r="Q7" s="9"/>
      <c r="R7" s="9"/>
      <c r="S7" s="9"/>
    </row>
    <row r="8" spans="1:19" ht="17.100000000000001" customHeight="1" x14ac:dyDescent="0.25">
      <c r="A8" s="9"/>
      <c r="B8" s="254" t="s">
        <v>665</v>
      </c>
      <c r="C8" s="142"/>
      <c r="D8" s="254" t="s">
        <v>669</v>
      </c>
      <c r="E8" s="141"/>
      <c r="F8" s="141"/>
      <c r="G8" s="141"/>
      <c r="H8" s="142"/>
      <c r="I8" s="403" t="s">
        <v>668</v>
      </c>
      <c r="J8" s="404"/>
      <c r="K8" s="402">
        <v>1400000</v>
      </c>
      <c r="L8" s="402"/>
      <c r="M8" s="402"/>
      <c r="N8" s="405">
        <v>0</v>
      </c>
      <c r="O8" s="406"/>
      <c r="P8" s="407"/>
      <c r="Q8" s="9"/>
      <c r="R8" s="9"/>
      <c r="S8" s="9"/>
    </row>
    <row r="9" spans="1:19" ht="17.100000000000001" customHeight="1" x14ac:dyDescent="0.25">
      <c r="A9" s="9"/>
      <c r="B9" s="254" t="s">
        <v>665</v>
      </c>
      <c r="C9" s="142"/>
      <c r="D9" s="254" t="s">
        <v>670</v>
      </c>
      <c r="E9" s="141"/>
      <c r="F9" s="141"/>
      <c r="G9" s="141"/>
      <c r="H9" s="142"/>
      <c r="I9" s="403" t="s">
        <v>668</v>
      </c>
      <c r="J9" s="404"/>
      <c r="K9" s="402">
        <v>3000000</v>
      </c>
      <c r="L9" s="402"/>
      <c r="M9" s="402"/>
      <c r="N9" s="405">
        <v>4824801</v>
      </c>
      <c r="O9" s="406"/>
      <c r="P9" s="407"/>
      <c r="Q9" s="9"/>
      <c r="R9" s="9"/>
      <c r="S9" s="9"/>
    </row>
    <row r="10" spans="1:19" ht="17.100000000000001" customHeight="1" x14ac:dyDescent="0.25">
      <c r="A10" s="9"/>
      <c r="B10" s="254" t="s">
        <v>665</v>
      </c>
      <c r="C10" s="142"/>
      <c r="D10" s="254" t="s">
        <v>612</v>
      </c>
      <c r="E10" s="141"/>
      <c r="F10" s="141"/>
      <c r="G10" s="141"/>
      <c r="H10" s="142"/>
      <c r="I10" s="403" t="s">
        <v>668</v>
      </c>
      <c r="J10" s="404"/>
      <c r="K10" s="402" t="s">
        <v>671</v>
      </c>
      <c r="L10" s="402"/>
      <c r="M10" s="402"/>
      <c r="N10" s="405">
        <v>152928</v>
      </c>
      <c r="O10" s="406"/>
      <c r="P10" s="407"/>
      <c r="Q10" s="9"/>
      <c r="R10" s="9"/>
      <c r="S10" s="9"/>
    </row>
    <row r="11" spans="1:19" ht="17.100000000000001" customHeight="1" x14ac:dyDescent="0.25">
      <c r="A11" s="9"/>
      <c r="B11" s="254" t="s">
        <v>665</v>
      </c>
      <c r="C11" s="142"/>
      <c r="D11" s="254" t="s">
        <v>672</v>
      </c>
      <c r="E11" s="141"/>
      <c r="F11" s="141"/>
      <c r="G11" s="141"/>
      <c r="H11" s="142"/>
      <c r="I11" s="403" t="s">
        <v>668</v>
      </c>
      <c r="J11" s="404"/>
      <c r="K11" s="402">
        <v>650000</v>
      </c>
      <c r="L11" s="402"/>
      <c r="M11" s="402"/>
      <c r="N11" s="405">
        <v>895000</v>
      </c>
      <c r="O11" s="406"/>
      <c r="P11" s="407"/>
      <c r="Q11" s="9"/>
      <c r="R11" s="9"/>
      <c r="S11" s="9"/>
    </row>
    <row r="12" spans="1:19" ht="17.100000000000001" customHeight="1" x14ac:dyDescent="0.25">
      <c r="A12" s="9"/>
      <c r="B12" s="254" t="s">
        <v>665</v>
      </c>
      <c r="C12" s="142"/>
      <c r="D12" s="254" t="s">
        <v>673</v>
      </c>
      <c r="E12" s="141"/>
      <c r="F12" s="141"/>
      <c r="G12" s="141"/>
      <c r="H12" s="142"/>
      <c r="I12" s="403" t="s">
        <v>668</v>
      </c>
      <c r="J12" s="404"/>
      <c r="K12" s="402">
        <v>350000</v>
      </c>
      <c r="L12" s="402"/>
      <c r="M12" s="402"/>
      <c r="N12" s="405">
        <v>190000</v>
      </c>
      <c r="O12" s="406"/>
      <c r="P12" s="407"/>
      <c r="Q12" s="9"/>
      <c r="R12" s="9"/>
      <c r="S12" s="9"/>
    </row>
    <row r="13" spans="1:19" ht="17.100000000000001" customHeight="1" x14ac:dyDescent="0.25">
      <c r="A13" s="9"/>
      <c r="B13" s="254" t="s">
        <v>665</v>
      </c>
      <c r="C13" s="142"/>
      <c r="D13" s="254" t="s">
        <v>674</v>
      </c>
      <c r="E13" s="141"/>
      <c r="F13" s="141"/>
      <c r="G13" s="141"/>
      <c r="H13" s="142"/>
      <c r="I13" s="403" t="s">
        <v>668</v>
      </c>
      <c r="J13" s="404"/>
      <c r="K13" s="415">
        <v>650000</v>
      </c>
      <c r="L13" s="416"/>
      <c r="M13" s="417"/>
      <c r="N13" s="396">
        <v>119375</v>
      </c>
      <c r="O13" s="397"/>
      <c r="P13" s="398"/>
      <c r="Q13" s="9"/>
      <c r="R13" s="9"/>
      <c r="S13" s="9"/>
    </row>
    <row r="14" spans="1:19" ht="17.100000000000001" customHeight="1" x14ac:dyDescent="0.25">
      <c r="A14" s="9"/>
      <c r="B14" s="254" t="s">
        <v>665</v>
      </c>
      <c r="C14" s="142"/>
      <c r="D14" s="254" t="s">
        <v>674</v>
      </c>
      <c r="E14" s="141"/>
      <c r="F14" s="141"/>
      <c r="G14" s="141"/>
      <c r="H14" s="142"/>
      <c r="I14" s="353" t="s">
        <v>667</v>
      </c>
      <c r="J14" s="392"/>
      <c r="K14" s="402">
        <v>350000</v>
      </c>
      <c r="L14" s="402"/>
      <c r="M14" s="402"/>
      <c r="N14" s="396">
        <v>529721</v>
      </c>
      <c r="O14" s="397"/>
      <c r="P14" s="398"/>
      <c r="Q14" s="9"/>
      <c r="R14" s="9"/>
      <c r="S14" s="9"/>
    </row>
    <row r="15" spans="1:19" ht="17.100000000000001" customHeight="1" x14ac:dyDescent="0.25">
      <c r="A15" s="9"/>
      <c r="B15" s="254" t="s">
        <v>665</v>
      </c>
      <c r="C15" s="142"/>
      <c r="D15" s="201" t="s">
        <v>675</v>
      </c>
      <c r="E15" s="141"/>
      <c r="F15" s="141"/>
      <c r="G15" s="141"/>
      <c r="H15" s="141"/>
      <c r="I15" s="353" t="s">
        <v>668</v>
      </c>
      <c r="J15" s="392"/>
      <c r="K15" s="402">
        <v>3000000</v>
      </c>
      <c r="L15" s="402"/>
      <c r="M15" s="402"/>
      <c r="N15" s="396">
        <v>0</v>
      </c>
      <c r="O15" s="397"/>
      <c r="P15" s="398"/>
      <c r="Q15" s="9"/>
      <c r="R15" s="9"/>
      <c r="S15" s="9"/>
    </row>
    <row r="16" spans="1:19" ht="17.100000000000001" customHeight="1" x14ac:dyDescent="0.25">
      <c r="A16" s="9"/>
      <c r="B16" s="254" t="s">
        <v>665</v>
      </c>
      <c r="C16" s="142"/>
      <c r="D16" s="201" t="s">
        <v>675</v>
      </c>
      <c r="E16" s="141"/>
      <c r="F16" s="141"/>
      <c r="G16" s="141"/>
      <c r="H16" s="141"/>
      <c r="I16" s="353" t="s">
        <v>667</v>
      </c>
      <c r="J16" s="392"/>
      <c r="K16" s="402">
        <v>3300000</v>
      </c>
      <c r="L16" s="402"/>
      <c r="M16" s="402"/>
      <c r="N16" s="396">
        <v>112598394</v>
      </c>
      <c r="O16" s="397"/>
      <c r="P16" s="398"/>
      <c r="Q16" s="9"/>
      <c r="R16" s="9"/>
      <c r="S16" s="9"/>
    </row>
    <row r="17" spans="1:19" ht="17.100000000000001" customHeight="1" x14ac:dyDescent="0.25">
      <c r="A17" s="9"/>
      <c r="B17" s="254" t="s">
        <v>665</v>
      </c>
      <c r="C17" s="142"/>
      <c r="D17" s="254" t="s">
        <v>676</v>
      </c>
      <c r="E17" s="141"/>
      <c r="F17" s="141"/>
      <c r="G17" s="141"/>
      <c r="H17" s="142"/>
      <c r="I17" s="353" t="s">
        <v>667</v>
      </c>
      <c r="J17" s="392"/>
      <c r="K17" s="402">
        <v>10000000</v>
      </c>
      <c r="L17" s="402"/>
      <c r="M17" s="402"/>
      <c r="N17" s="396">
        <v>910152.14285714296</v>
      </c>
      <c r="O17" s="397"/>
      <c r="P17" s="398"/>
      <c r="Q17" s="9"/>
      <c r="R17" s="9"/>
      <c r="S17" s="9"/>
    </row>
    <row r="18" spans="1:19" ht="17.100000000000001" customHeight="1" x14ac:dyDescent="0.25">
      <c r="A18" s="9"/>
      <c r="B18" s="254" t="s">
        <v>665</v>
      </c>
      <c r="C18" s="142"/>
      <c r="D18" s="254" t="s">
        <v>676</v>
      </c>
      <c r="E18" s="141"/>
      <c r="F18" s="141"/>
      <c r="G18" s="141"/>
      <c r="H18" s="142"/>
      <c r="I18" s="353" t="s">
        <v>668</v>
      </c>
      <c r="J18" s="392"/>
      <c r="K18" s="402">
        <v>2400000</v>
      </c>
      <c r="L18" s="402"/>
      <c r="M18" s="402"/>
      <c r="N18" s="396">
        <v>2423756</v>
      </c>
      <c r="O18" s="397"/>
      <c r="P18" s="398"/>
      <c r="Q18" s="9"/>
      <c r="R18" s="9"/>
      <c r="S18" s="9"/>
    </row>
    <row r="19" spans="1:19" ht="17.100000000000001" customHeight="1" x14ac:dyDescent="0.25">
      <c r="A19" s="9"/>
      <c r="B19" s="254" t="s">
        <v>677</v>
      </c>
      <c r="C19" s="142"/>
      <c r="D19" s="254" t="s">
        <v>678</v>
      </c>
      <c r="E19" s="141"/>
      <c r="F19" s="141"/>
      <c r="G19" s="141"/>
      <c r="H19" s="142"/>
      <c r="I19" s="403" t="s">
        <v>820</v>
      </c>
      <c r="J19" s="404"/>
      <c r="K19" s="402">
        <v>7000000</v>
      </c>
      <c r="L19" s="402"/>
      <c r="M19" s="402"/>
      <c r="N19" s="405">
        <v>6069244</v>
      </c>
      <c r="O19" s="406"/>
      <c r="P19" s="407"/>
      <c r="Q19" s="9"/>
      <c r="R19" s="9"/>
      <c r="S19" s="9"/>
    </row>
    <row r="20" spans="1:19" ht="17.100000000000001" customHeight="1" x14ac:dyDescent="0.25">
      <c r="A20" s="9"/>
      <c r="B20" s="254" t="s">
        <v>677</v>
      </c>
      <c r="C20" s="142"/>
      <c r="D20" s="254" t="s">
        <v>679</v>
      </c>
      <c r="E20" s="141"/>
      <c r="F20" s="141"/>
      <c r="G20" s="141"/>
      <c r="H20" s="142"/>
      <c r="I20" s="403" t="s">
        <v>820</v>
      </c>
      <c r="J20" s="404"/>
      <c r="K20" s="402">
        <v>600000</v>
      </c>
      <c r="L20" s="402"/>
      <c r="M20" s="402"/>
      <c r="N20" s="405">
        <v>0</v>
      </c>
      <c r="O20" s="406"/>
      <c r="P20" s="407"/>
      <c r="Q20" s="9"/>
      <c r="R20" s="9"/>
      <c r="S20" s="9"/>
    </row>
    <row r="21" spans="1:19" ht="17.100000000000001" customHeight="1" x14ac:dyDescent="0.25">
      <c r="A21" s="9"/>
      <c r="B21" s="254" t="s">
        <v>677</v>
      </c>
      <c r="C21" s="142"/>
      <c r="D21" s="201" t="s">
        <v>680</v>
      </c>
      <c r="E21" s="141"/>
      <c r="F21" s="141"/>
      <c r="G21" s="141"/>
      <c r="H21" s="141"/>
      <c r="I21" s="403" t="s">
        <v>820</v>
      </c>
      <c r="J21" s="404"/>
      <c r="K21" s="402">
        <v>1000000</v>
      </c>
      <c r="L21" s="402"/>
      <c r="M21" s="402"/>
      <c r="N21" s="405">
        <v>327060</v>
      </c>
      <c r="O21" s="406"/>
      <c r="P21" s="407"/>
      <c r="Q21" s="9"/>
      <c r="R21" s="9"/>
      <c r="S21" s="9"/>
    </row>
    <row r="22" spans="1:19" ht="17.100000000000001" customHeight="1" x14ac:dyDescent="0.25">
      <c r="A22" s="9"/>
      <c r="B22" s="254" t="s">
        <v>677</v>
      </c>
      <c r="C22" s="142"/>
      <c r="D22" s="201" t="s">
        <v>681</v>
      </c>
      <c r="E22" s="141"/>
      <c r="F22" s="141"/>
      <c r="G22" s="141"/>
      <c r="H22" s="141"/>
      <c r="I22" s="403" t="s">
        <v>667</v>
      </c>
      <c r="J22" s="404"/>
      <c r="K22" s="402">
        <v>1000000</v>
      </c>
      <c r="L22" s="402"/>
      <c r="M22" s="402"/>
      <c r="N22" s="405">
        <v>1077164</v>
      </c>
      <c r="O22" s="406"/>
      <c r="P22" s="407"/>
      <c r="Q22" s="9"/>
      <c r="R22" s="9"/>
      <c r="S22" s="9"/>
    </row>
    <row r="23" spans="1:19" ht="17.100000000000001" customHeight="1" x14ac:dyDescent="0.25">
      <c r="A23" s="9"/>
      <c r="B23" s="254" t="s">
        <v>677</v>
      </c>
      <c r="C23" s="142"/>
      <c r="D23" s="254" t="s">
        <v>682</v>
      </c>
      <c r="E23" s="141"/>
      <c r="F23" s="141"/>
      <c r="G23" s="141"/>
      <c r="H23" s="142"/>
      <c r="I23" s="403" t="s">
        <v>820</v>
      </c>
      <c r="J23" s="404"/>
      <c r="K23" s="423" t="s">
        <v>671</v>
      </c>
      <c r="L23" s="424"/>
      <c r="M23" s="404"/>
      <c r="N23" s="405">
        <v>280190</v>
      </c>
      <c r="O23" s="406"/>
      <c r="P23" s="407"/>
      <c r="Q23" s="9"/>
      <c r="R23" s="9"/>
      <c r="S23" s="9"/>
    </row>
    <row r="24" spans="1:19" ht="15.6" customHeight="1" x14ac:dyDescent="0.25">
      <c r="A24" s="9"/>
      <c r="B24" s="387" t="s">
        <v>677</v>
      </c>
      <c r="C24" s="189"/>
      <c r="D24" s="254" t="s">
        <v>683</v>
      </c>
      <c r="E24" s="141"/>
      <c r="F24" s="141"/>
      <c r="G24" s="141"/>
      <c r="H24" s="142"/>
      <c r="I24" s="403" t="s">
        <v>820</v>
      </c>
      <c r="J24" s="404"/>
      <c r="K24" s="422" t="s">
        <v>671</v>
      </c>
      <c r="L24" s="141"/>
      <c r="M24" s="142"/>
      <c r="N24" s="405">
        <v>160400</v>
      </c>
      <c r="O24" s="406"/>
      <c r="P24" s="407"/>
      <c r="Q24" s="9"/>
      <c r="R24" s="9"/>
      <c r="S24" s="9"/>
    </row>
    <row r="25" spans="1:19" ht="15.6" customHeight="1" x14ac:dyDescent="0.25">
      <c r="A25" s="9"/>
      <c r="B25" s="399" t="s">
        <v>610</v>
      </c>
      <c r="C25" s="400"/>
      <c r="D25" s="399" t="s">
        <v>684</v>
      </c>
      <c r="E25" s="401"/>
      <c r="F25" s="401"/>
      <c r="G25" s="401"/>
      <c r="H25" s="400"/>
      <c r="I25" s="403" t="s">
        <v>667</v>
      </c>
      <c r="J25" s="404"/>
      <c r="K25" s="393" t="s">
        <v>671</v>
      </c>
      <c r="L25" s="394"/>
      <c r="M25" s="395"/>
      <c r="N25" s="396">
        <v>3000</v>
      </c>
      <c r="O25" s="397"/>
      <c r="P25" s="398"/>
      <c r="Q25" s="9"/>
      <c r="R25" s="9"/>
      <c r="S25" s="9"/>
    </row>
    <row r="26" spans="1:19" ht="15.6" customHeight="1" x14ac:dyDescent="0.25">
      <c r="A26" s="9"/>
      <c r="B26" s="399" t="s">
        <v>610</v>
      </c>
      <c r="C26" s="400"/>
      <c r="D26" s="399" t="s">
        <v>685</v>
      </c>
      <c r="E26" s="401"/>
      <c r="F26" s="401"/>
      <c r="G26" s="401"/>
      <c r="H26" s="400"/>
      <c r="I26" s="403" t="s">
        <v>667</v>
      </c>
      <c r="J26" s="404"/>
      <c r="K26" s="393" t="s">
        <v>671</v>
      </c>
      <c r="L26" s="394"/>
      <c r="M26" s="395"/>
      <c r="N26" s="396">
        <v>5000</v>
      </c>
      <c r="O26" s="397"/>
      <c r="P26" s="398"/>
      <c r="Q26" s="9"/>
      <c r="R26" s="9"/>
      <c r="S26" s="9"/>
    </row>
    <row r="27" spans="1:19" ht="15.6" customHeight="1" x14ac:dyDescent="0.25">
      <c r="A27" s="9"/>
      <c r="B27" s="399" t="s">
        <v>610</v>
      </c>
      <c r="C27" s="400"/>
      <c r="D27" s="399" t="s">
        <v>686</v>
      </c>
      <c r="E27" s="401"/>
      <c r="F27" s="401"/>
      <c r="G27" s="401"/>
      <c r="H27" s="400"/>
      <c r="I27" s="353" t="s">
        <v>668</v>
      </c>
      <c r="J27" s="392"/>
      <c r="K27" s="393" t="s">
        <v>671</v>
      </c>
      <c r="L27" s="394"/>
      <c r="M27" s="395"/>
      <c r="N27" s="396">
        <v>25000</v>
      </c>
      <c r="O27" s="397"/>
      <c r="P27" s="398"/>
      <c r="Q27" s="9"/>
      <c r="R27" s="9"/>
      <c r="S27" s="9"/>
    </row>
    <row r="28" spans="1:19" ht="15.6" customHeight="1" x14ac:dyDescent="0.25">
      <c r="A28" s="9"/>
      <c r="B28" s="399" t="s">
        <v>610</v>
      </c>
      <c r="C28" s="400"/>
      <c r="D28" s="399" t="s">
        <v>687</v>
      </c>
      <c r="E28" s="401"/>
      <c r="F28" s="401"/>
      <c r="G28" s="401"/>
      <c r="H28" s="400"/>
      <c r="I28" s="353" t="s">
        <v>668</v>
      </c>
      <c r="J28" s="392"/>
      <c r="K28" s="393" t="s">
        <v>671</v>
      </c>
      <c r="L28" s="394"/>
      <c r="M28" s="395"/>
      <c r="N28" s="396">
        <v>25000</v>
      </c>
      <c r="O28" s="397"/>
      <c r="P28" s="398"/>
      <c r="Q28" s="9"/>
      <c r="R28" s="9"/>
      <c r="S28" s="9"/>
    </row>
    <row r="29" spans="1:19" ht="15.6" customHeight="1" x14ac:dyDescent="0.25">
      <c r="A29" s="9"/>
      <c r="B29" s="399" t="s">
        <v>610</v>
      </c>
      <c r="C29" s="400"/>
      <c r="D29" s="399" t="s">
        <v>688</v>
      </c>
      <c r="E29" s="401"/>
      <c r="F29" s="401"/>
      <c r="G29" s="401"/>
      <c r="H29" s="400"/>
      <c r="I29" s="353" t="s">
        <v>668</v>
      </c>
      <c r="J29" s="392"/>
      <c r="K29" s="393" t="s">
        <v>671</v>
      </c>
      <c r="L29" s="394"/>
      <c r="M29" s="395"/>
      <c r="N29" s="396">
        <v>325150</v>
      </c>
      <c r="O29" s="397"/>
      <c r="P29" s="398"/>
      <c r="Q29" s="9"/>
      <c r="R29" s="9"/>
      <c r="S29" s="9"/>
    </row>
    <row r="30" spans="1:19" ht="17.100000000000001" customHeight="1" x14ac:dyDescent="0.25">
      <c r="A30" s="9"/>
      <c r="B30" s="426" t="s">
        <v>689</v>
      </c>
      <c r="C30" s="142"/>
      <c r="D30" s="254"/>
      <c r="E30" s="141"/>
      <c r="F30" s="141"/>
      <c r="G30" s="141"/>
      <c r="H30" s="142"/>
      <c r="I30" s="419" t="s">
        <v>689</v>
      </c>
      <c r="J30" s="142"/>
      <c r="K30" s="425">
        <f>SUM(K6:M29)</f>
        <v>38300000</v>
      </c>
      <c r="L30" s="141"/>
      <c r="M30" s="142"/>
      <c r="N30" s="425">
        <f>SUM(N6:P29)</f>
        <v>133690506.14285715</v>
      </c>
      <c r="O30" s="141"/>
      <c r="P30" s="142"/>
      <c r="Q30" s="9"/>
      <c r="R30" s="9"/>
      <c r="S30" s="9"/>
    </row>
    <row r="31" spans="1:19" ht="17.100000000000001" customHeight="1" x14ac:dyDescent="0.25">
      <c r="A31" s="9"/>
      <c r="B31" s="269"/>
      <c r="C31" s="175"/>
      <c r="D31" s="175"/>
      <c r="E31" s="175"/>
      <c r="F31" s="175"/>
      <c r="G31" s="175"/>
      <c r="H31" s="175"/>
      <c r="I31" s="175"/>
      <c r="J31" s="175"/>
      <c r="K31" s="175"/>
      <c r="L31" s="175"/>
      <c r="M31" s="175"/>
      <c r="N31" s="175"/>
      <c r="O31" s="175"/>
      <c r="P31" s="175"/>
      <c r="Q31" s="9"/>
      <c r="R31" s="9"/>
      <c r="S31" s="9"/>
    </row>
    <row r="32" spans="1:19" ht="17.100000000000001" customHeight="1" x14ac:dyDescent="0.25">
      <c r="A32" s="9"/>
      <c r="B32" s="234"/>
      <c r="C32" s="159"/>
      <c r="D32" s="159"/>
      <c r="E32" s="159"/>
      <c r="F32" s="159"/>
      <c r="G32" s="159"/>
      <c r="H32" s="159"/>
      <c r="I32" s="159"/>
      <c r="J32" s="159"/>
      <c r="K32" s="159"/>
      <c r="L32" s="159"/>
      <c r="M32" s="159"/>
      <c r="N32" s="159"/>
      <c r="O32" s="159"/>
      <c r="P32" s="159"/>
      <c r="Q32" s="9"/>
      <c r="R32" s="9"/>
      <c r="S32" s="9"/>
    </row>
    <row r="33" spans="1:19" ht="17.100000000000001" customHeight="1" x14ac:dyDescent="0.25">
      <c r="A33" s="9"/>
      <c r="B33" s="420" t="s">
        <v>690</v>
      </c>
      <c r="C33" s="421"/>
      <c r="D33" s="421"/>
      <c r="E33" s="421"/>
      <c r="F33" s="421"/>
      <c r="G33" s="421"/>
      <c r="H33" s="421"/>
      <c r="I33" s="421"/>
      <c r="J33" s="421"/>
      <c r="K33" s="421"/>
      <c r="L33" s="421"/>
      <c r="M33" s="421"/>
      <c r="N33" s="421"/>
      <c r="O33" s="421"/>
      <c r="P33" s="421"/>
      <c r="Q33" s="9"/>
      <c r="R33" s="9"/>
      <c r="S33" s="9"/>
    </row>
    <row r="34" spans="1:19" ht="17.100000000000001" customHeight="1" x14ac:dyDescent="0.25">
      <c r="A34" s="9"/>
      <c r="B34" s="421"/>
      <c r="C34" s="421"/>
      <c r="D34" s="421"/>
      <c r="E34" s="421"/>
      <c r="F34" s="421"/>
      <c r="G34" s="421"/>
      <c r="H34" s="421"/>
      <c r="I34" s="421"/>
      <c r="J34" s="421"/>
      <c r="K34" s="421"/>
      <c r="L34" s="421"/>
      <c r="M34" s="421"/>
      <c r="N34" s="421"/>
      <c r="O34" s="421"/>
      <c r="P34" s="421"/>
      <c r="Q34" s="9"/>
      <c r="R34" s="9"/>
      <c r="S34" s="9"/>
    </row>
    <row r="35" spans="1:19" ht="17.100000000000001" customHeight="1" x14ac:dyDescent="0.25">
      <c r="A35" s="9"/>
      <c r="B35" s="421"/>
      <c r="C35" s="421"/>
      <c r="D35" s="421"/>
      <c r="E35" s="421"/>
      <c r="F35" s="421"/>
      <c r="G35" s="421"/>
      <c r="H35" s="421"/>
      <c r="I35" s="421"/>
      <c r="J35" s="421"/>
      <c r="K35" s="421"/>
      <c r="L35" s="421"/>
      <c r="M35" s="421"/>
      <c r="N35" s="421"/>
      <c r="O35" s="421"/>
      <c r="P35" s="421"/>
      <c r="Q35" s="9"/>
      <c r="R35" s="9"/>
      <c r="S35" s="9"/>
    </row>
    <row r="36" spans="1:19" ht="17.100000000000001" customHeight="1" x14ac:dyDescent="0.25">
      <c r="A36" s="9"/>
      <c r="B36" s="421"/>
      <c r="C36" s="421"/>
      <c r="D36" s="421"/>
      <c r="E36" s="421"/>
      <c r="F36" s="421"/>
      <c r="G36" s="421"/>
      <c r="H36" s="421"/>
      <c r="I36" s="421"/>
      <c r="J36" s="421"/>
      <c r="K36" s="421"/>
      <c r="L36" s="421"/>
      <c r="M36" s="421"/>
      <c r="N36" s="421"/>
      <c r="O36" s="421"/>
      <c r="P36" s="421"/>
      <c r="Q36" s="9"/>
      <c r="R36" s="9"/>
      <c r="S36" s="9"/>
    </row>
    <row r="37" spans="1:19" ht="17.100000000000001" customHeight="1" x14ac:dyDescent="0.25">
      <c r="A37" s="9"/>
      <c r="B37" s="418" t="s">
        <v>691</v>
      </c>
      <c r="C37" s="159"/>
      <c r="D37" s="159"/>
      <c r="E37" s="159"/>
      <c r="F37" s="159"/>
      <c r="G37" s="159"/>
      <c r="H37" s="159"/>
      <c r="I37" s="159"/>
      <c r="J37" s="159"/>
      <c r="K37" s="159"/>
      <c r="L37" s="159"/>
      <c r="M37" s="159"/>
      <c r="N37" s="159"/>
      <c r="O37" s="159"/>
      <c r="P37" s="159"/>
      <c r="Q37" s="9"/>
      <c r="R37" s="9"/>
      <c r="S37" s="9"/>
    </row>
    <row r="38" spans="1:19" ht="17.100000000000001" customHeight="1" x14ac:dyDescent="0.25">
      <c r="A38" s="9"/>
      <c r="B38" s="159"/>
      <c r="C38" s="159"/>
      <c r="D38" s="159"/>
      <c r="E38" s="159"/>
      <c r="F38" s="159"/>
      <c r="G38" s="159"/>
      <c r="H38" s="159"/>
      <c r="I38" s="159"/>
      <c r="J38" s="159"/>
      <c r="K38" s="159"/>
      <c r="L38" s="159"/>
      <c r="M38" s="159"/>
      <c r="N38" s="159"/>
      <c r="O38" s="159"/>
      <c r="P38" s="159"/>
      <c r="Q38" s="9"/>
      <c r="R38" s="9"/>
      <c r="S38" s="9"/>
    </row>
    <row r="39" spans="1:19" ht="17.100000000000001" customHeight="1" x14ac:dyDescent="0.25">
      <c r="A39" s="9"/>
      <c r="B39" s="159"/>
      <c r="C39" s="159"/>
      <c r="D39" s="159"/>
      <c r="E39" s="159"/>
      <c r="F39" s="159"/>
      <c r="G39" s="159"/>
      <c r="H39" s="159"/>
      <c r="I39" s="159"/>
      <c r="J39" s="159"/>
      <c r="K39" s="159"/>
      <c r="L39" s="159"/>
      <c r="M39" s="159"/>
      <c r="N39" s="159"/>
      <c r="O39" s="159"/>
      <c r="P39" s="159"/>
      <c r="Q39" s="9"/>
      <c r="R39" s="9"/>
      <c r="S39" s="9"/>
    </row>
    <row r="40" spans="1:19" ht="17.100000000000001" customHeight="1" x14ac:dyDescent="0.25"/>
    <row r="41" spans="1:19" ht="17.100000000000001" customHeight="1" x14ac:dyDescent="0.25"/>
    <row r="42" spans="1:19" ht="17.100000000000001" customHeight="1" x14ac:dyDescent="0.25"/>
    <row r="43" spans="1:19" ht="17.100000000000001" customHeight="1" x14ac:dyDescent="0.25"/>
    <row r="63" spans="6:6" x14ac:dyDescent="0.25">
      <c r="F63">
        <v>1000000</v>
      </c>
    </row>
  </sheetData>
  <sheetProtection formatCells="0" formatColumns="0" formatRows="0" insertColumns="0" insertRows="0" insertHyperlinks="0"/>
  <mergeCells count="135">
    <mergeCell ref="D30:H30"/>
    <mergeCell ref="N23:P23"/>
    <mergeCell ref="B12:C12"/>
    <mergeCell ref="N30:P30"/>
    <mergeCell ref="I22:J22"/>
    <mergeCell ref="D11:H11"/>
    <mergeCell ref="B30:C30"/>
    <mergeCell ref="K30:M30"/>
    <mergeCell ref="B15:C15"/>
    <mergeCell ref="B16:C16"/>
    <mergeCell ref="B17:C17"/>
    <mergeCell ref="B18:C18"/>
    <mergeCell ref="B25:C25"/>
    <mergeCell ref="D25:H25"/>
    <mergeCell ref="I25:J25"/>
    <mergeCell ref="K25:M25"/>
    <mergeCell ref="N25:P25"/>
    <mergeCell ref="B26:C26"/>
    <mergeCell ref="D26:H26"/>
    <mergeCell ref="I26:J26"/>
    <mergeCell ref="K26:M26"/>
    <mergeCell ref="N26:P26"/>
    <mergeCell ref="B29:C29"/>
    <mergeCell ref="D29:H29"/>
    <mergeCell ref="D4:H5"/>
    <mergeCell ref="I21:J21"/>
    <mergeCell ref="N24:P24"/>
    <mergeCell ref="N8:P8"/>
    <mergeCell ref="K12:M12"/>
    <mergeCell ref="K8:M8"/>
    <mergeCell ref="N10:P10"/>
    <mergeCell ref="I7:J7"/>
    <mergeCell ref="K20:M20"/>
    <mergeCell ref="K7:M7"/>
    <mergeCell ref="D15:H15"/>
    <mergeCell ref="D16:H16"/>
    <mergeCell ref="D17:H17"/>
    <mergeCell ref="D18:H18"/>
    <mergeCell ref="I18:J18"/>
    <mergeCell ref="N9:P9"/>
    <mergeCell ref="K23:M23"/>
    <mergeCell ref="I24:J24"/>
    <mergeCell ref="K10:M10"/>
    <mergeCell ref="K22:M22"/>
    <mergeCell ref="D9:H9"/>
    <mergeCell ref="K9:M9"/>
    <mergeCell ref="I19:J19"/>
    <mergeCell ref="K11:M11"/>
    <mergeCell ref="B37:P39"/>
    <mergeCell ref="D12:H12"/>
    <mergeCell ref="B6:C6"/>
    <mergeCell ref="B21:C21"/>
    <mergeCell ref="I10:J10"/>
    <mergeCell ref="I30:J30"/>
    <mergeCell ref="D20:H20"/>
    <mergeCell ref="N12:P12"/>
    <mergeCell ref="I9:J9"/>
    <mergeCell ref="B7:C7"/>
    <mergeCell ref="B31:P32"/>
    <mergeCell ref="N20:P20"/>
    <mergeCell ref="I11:J11"/>
    <mergeCell ref="B33:P36"/>
    <mergeCell ref="B23:C23"/>
    <mergeCell ref="D7:H7"/>
    <mergeCell ref="D23:H23"/>
    <mergeCell ref="K24:M24"/>
    <mergeCell ref="I8:J8"/>
    <mergeCell ref="I23:J23"/>
    <mergeCell ref="D22:H22"/>
    <mergeCell ref="K19:M19"/>
    <mergeCell ref="D8:H8"/>
    <mergeCell ref="I16:J16"/>
    <mergeCell ref="B3:P3"/>
    <mergeCell ref="K4:M5"/>
    <mergeCell ref="B2:P2"/>
    <mergeCell ref="N4:P5"/>
    <mergeCell ref="D6:H6"/>
    <mergeCell ref="B9:C9"/>
    <mergeCell ref="D24:H24"/>
    <mergeCell ref="K21:M21"/>
    <mergeCell ref="N11:P11"/>
    <mergeCell ref="N19:P19"/>
    <mergeCell ref="D19:H19"/>
    <mergeCell ref="N22:P22"/>
    <mergeCell ref="N14:P14"/>
    <mergeCell ref="K13:M13"/>
    <mergeCell ref="K14:M14"/>
    <mergeCell ref="K15:M15"/>
    <mergeCell ref="K16:M16"/>
    <mergeCell ref="K17:M17"/>
    <mergeCell ref="K18:M18"/>
    <mergeCell ref="I17:J17"/>
    <mergeCell ref="B4:C5"/>
    <mergeCell ref="I4:J5"/>
    <mergeCell ref="N6:P6"/>
    <mergeCell ref="N21:P21"/>
    <mergeCell ref="K6:M6"/>
    <mergeCell ref="B10:C10"/>
    <mergeCell ref="I20:J20"/>
    <mergeCell ref="N7:P7"/>
    <mergeCell ref="D21:H21"/>
    <mergeCell ref="N13:P13"/>
    <mergeCell ref="N18:P18"/>
    <mergeCell ref="N17:P17"/>
    <mergeCell ref="N16:P16"/>
    <mergeCell ref="N15:P15"/>
    <mergeCell ref="I14:J14"/>
    <mergeCell ref="I15:J15"/>
    <mergeCell ref="I13:J13"/>
    <mergeCell ref="D13:H13"/>
    <mergeCell ref="D14:H14"/>
    <mergeCell ref="I6:J6"/>
    <mergeCell ref="B20:C20"/>
    <mergeCell ref="B19:C19"/>
    <mergeCell ref="B11:C11"/>
    <mergeCell ref="B13:C13"/>
    <mergeCell ref="B14:C14"/>
    <mergeCell ref="B8:C8"/>
    <mergeCell ref="D10:H10"/>
    <mergeCell ref="I12:J12"/>
    <mergeCell ref="I29:J29"/>
    <mergeCell ref="K29:M29"/>
    <mergeCell ref="N29:P29"/>
    <mergeCell ref="B22:C22"/>
    <mergeCell ref="B24:C24"/>
    <mergeCell ref="B28:C28"/>
    <mergeCell ref="D28:H28"/>
    <mergeCell ref="I28:J28"/>
    <mergeCell ref="K28:M28"/>
    <mergeCell ref="N28:P28"/>
    <mergeCell ref="B27:C27"/>
    <mergeCell ref="D27:H27"/>
    <mergeCell ref="I27:J27"/>
    <mergeCell ref="K27:M27"/>
    <mergeCell ref="N27:P27"/>
  </mergeCells>
  <dataValidations count="4">
    <dataValidation type="list" allowBlank="1" showInputMessage="1" showErrorMessage="1" prompt="Select source of co-financing" sqref="C6:C24 B6:B29"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J6:J26 I6:I29" xr:uid="{00000000-0002-0000-1100-000001000000}">
      <formula1>"Grant, Loan, Guarantee, Equity Investment, In-kind, Public Investment, Other "</formula1>
    </dataValidation>
    <dataValidation type="list" allowBlank="1" sqref="B6:B29" xr:uid="{00000000-0002-0000-1100-000002000000}">
      <formula1>"Recipient Country Government,GEF Agency,Donor Agency,Private Sector,Civil Society Organization,Beneficiaries,Others"</formula1>
    </dataValidation>
    <dataValidation type="list" allowBlank="1" sqref="I6:I29" xr:uid="{00000000-0002-0000-1100-000003000000}">
      <formula1>"Grant,Loan,Guarantee,Equity Investment,In-kind,Public Investment,Other"</formula1>
    </dataValidation>
  </dataValidations>
  <hyperlinks>
    <hyperlink ref="B37"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s>
  <pageMargins left="0.25" right="0.25" top="0.75" bottom="0.75" header="0.3" footer="0.3"/>
  <pageSetup paperSize="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R46"/>
  <sheetViews>
    <sheetView showGridLines="0" topLeftCell="A3" zoomScaleNormal="100" zoomScaleSheetLayoutView="110" workbookViewId="0">
      <selection activeCell="L12" sqref="L12:O12"/>
    </sheetView>
  </sheetViews>
  <sheetFormatPr defaultColWidth="8.85546875" defaultRowHeight="15" x14ac:dyDescent="0.25"/>
  <cols>
    <col min="1" max="1" width="1.42578125" customWidth="1"/>
    <col min="4" max="4" width="22" customWidth="1"/>
    <col min="5" max="5" width="19.5703125" customWidth="1"/>
    <col min="6" max="6" width="3" customWidth="1"/>
  </cols>
  <sheetData>
    <row r="1" spans="1:18" ht="17.100000000000001" customHeight="1" x14ac:dyDescent="0.25">
      <c r="A1" s="9"/>
      <c r="B1" s="427"/>
      <c r="C1" s="159"/>
      <c r="D1" s="159"/>
      <c r="E1" s="159"/>
      <c r="F1" s="159"/>
      <c r="G1" s="159"/>
      <c r="H1" s="159"/>
      <c r="I1" s="159"/>
      <c r="J1" s="159"/>
      <c r="K1" s="159"/>
      <c r="L1" s="159"/>
      <c r="M1" s="159"/>
      <c r="N1" s="159"/>
      <c r="O1" s="159"/>
      <c r="P1" s="9"/>
      <c r="Q1" s="9"/>
      <c r="R1" s="9"/>
    </row>
    <row r="2" spans="1:18" ht="19.5" customHeight="1" x14ac:dyDescent="0.25">
      <c r="A2" s="9"/>
      <c r="B2" s="342" t="s">
        <v>692</v>
      </c>
      <c r="C2" s="159"/>
      <c r="D2" s="159"/>
      <c r="E2" s="159"/>
      <c r="F2" s="159"/>
      <c r="G2" s="159"/>
      <c r="H2" s="159"/>
      <c r="I2" s="159"/>
      <c r="J2" s="159"/>
      <c r="K2" s="159"/>
      <c r="L2" s="159"/>
      <c r="M2" s="159"/>
      <c r="N2" s="159"/>
      <c r="O2" s="159"/>
      <c r="P2" s="9"/>
      <c r="Q2" s="9"/>
      <c r="R2" s="9"/>
    </row>
    <row r="3" spans="1:18" x14ac:dyDescent="0.25">
      <c r="A3" s="9"/>
      <c r="B3" s="427"/>
      <c r="C3" s="159"/>
      <c r="D3" s="159"/>
      <c r="E3" s="159"/>
      <c r="F3" s="159"/>
      <c r="G3" s="159"/>
      <c r="H3" s="159"/>
      <c r="I3" s="159"/>
      <c r="J3" s="159"/>
      <c r="K3" s="159"/>
      <c r="L3" s="159"/>
      <c r="M3" s="159"/>
      <c r="N3" s="159"/>
      <c r="O3" s="159"/>
      <c r="P3" s="9"/>
      <c r="Q3" s="9"/>
      <c r="R3" s="9"/>
    </row>
    <row r="4" spans="1:18" ht="14.45" customHeight="1" x14ac:dyDescent="0.25">
      <c r="A4" s="9"/>
      <c r="B4" s="430" t="s">
        <v>693</v>
      </c>
      <c r="C4" s="159"/>
      <c r="D4" s="159"/>
      <c r="E4" s="159"/>
      <c r="F4" s="159"/>
      <c r="G4" s="159"/>
      <c r="H4" s="159"/>
      <c r="I4" s="159"/>
      <c r="J4" s="159"/>
      <c r="K4" s="159"/>
      <c r="L4" s="159"/>
      <c r="M4" s="159"/>
      <c r="N4" s="159"/>
      <c r="O4" s="159"/>
      <c r="P4" s="9"/>
      <c r="Q4" s="9"/>
      <c r="R4" s="9"/>
    </row>
    <row r="5" spans="1:18" ht="17.100000000000001" customHeight="1" x14ac:dyDescent="0.25">
      <c r="A5" s="9"/>
      <c r="B5" s="159"/>
      <c r="C5" s="159"/>
      <c r="D5" s="159"/>
      <c r="E5" s="159"/>
      <c r="F5" s="159"/>
      <c r="G5" s="159"/>
      <c r="H5" s="159"/>
      <c r="I5" s="159"/>
      <c r="J5" s="159"/>
      <c r="K5" s="159"/>
      <c r="L5" s="159"/>
      <c r="M5" s="159"/>
      <c r="N5" s="159"/>
      <c r="O5" s="159"/>
      <c r="P5" s="9"/>
      <c r="Q5" s="9"/>
      <c r="R5" s="9"/>
    </row>
    <row r="6" spans="1:18" ht="17.100000000000001" customHeight="1" x14ac:dyDescent="0.25">
      <c r="A6" s="9"/>
      <c r="B6" s="299" t="s">
        <v>694</v>
      </c>
      <c r="C6" s="159"/>
      <c r="D6" s="159"/>
      <c r="E6" s="159"/>
      <c r="F6" s="159"/>
      <c r="G6" s="159"/>
      <c r="H6" s="159"/>
      <c r="I6" s="159"/>
      <c r="J6" s="159"/>
      <c r="K6" s="121" t="s">
        <v>76</v>
      </c>
      <c r="L6" s="9"/>
      <c r="M6" s="9"/>
      <c r="N6" s="9"/>
      <c r="O6" s="9"/>
      <c r="P6" s="9"/>
      <c r="Q6" s="9"/>
      <c r="R6" s="9"/>
    </row>
    <row r="7" spans="1:18" ht="17.100000000000001" customHeight="1" x14ac:dyDescent="0.25">
      <c r="A7" s="9"/>
      <c r="B7" s="8"/>
      <c r="C7" s="8"/>
      <c r="D7" s="8"/>
      <c r="E7" s="8"/>
      <c r="F7" s="8"/>
      <c r="G7" s="8"/>
      <c r="H7" s="8"/>
      <c r="I7" s="8"/>
      <c r="J7" s="8"/>
      <c r="K7" s="9"/>
      <c r="L7" s="9"/>
      <c r="M7" s="9"/>
      <c r="N7" s="9"/>
      <c r="O7" s="9"/>
      <c r="P7" s="9"/>
      <c r="Q7" s="9"/>
      <c r="R7" s="9"/>
    </row>
    <row r="8" spans="1:18" ht="17.100000000000001" customHeight="1" x14ac:dyDescent="0.25">
      <c r="A8" s="9"/>
      <c r="B8" s="9"/>
      <c r="C8" s="9"/>
      <c r="D8" s="9"/>
      <c r="E8" s="9"/>
      <c r="F8" s="9"/>
      <c r="G8" s="9"/>
      <c r="H8" s="9"/>
      <c r="I8" s="9"/>
      <c r="J8" s="9"/>
      <c r="K8" s="9"/>
      <c r="L8" s="9"/>
      <c r="M8" s="9"/>
      <c r="N8" s="9"/>
      <c r="O8" s="9"/>
      <c r="P8" s="9"/>
      <c r="Q8" s="9"/>
      <c r="R8" s="9"/>
    </row>
    <row r="9" spans="1:18" ht="17.45" customHeight="1" x14ac:dyDescent="0.25">
      <c r="A9" s="9"/>
      <c r="B9" s="428" t="s">
        <v>695</v>
      </c>
      <c r="C9" s="141"/>
      <c r="D9" s="142"/>
      <c r="E9" s="428" t="s">
        <v>696</v>
      </c>
      <c r="F9" s="142"/>
      <c r="G9" s="428" t="s">
        <v>697</v>
      </c>
      <c r="H9" s="142"/>
      <c r="I9" s="428" t="s">
        <v>698</v>
      </c>
      <c r="J9" s="141"/>
      <c r="K9" s="142"/>
      <c r="L9" s="428" t="s">
        <v>699</v>
      </c>
      <c r="M9" s="141"/>
      <c r="N9" s="141"/>
      <c r="O9" s="142"/>
      <c r="P9" s="9"/>
      <c r="Q9" s="9"/>
      <c r="R9" s="9"/>
    </row>
    <row r="10" spans="1:18" ht="33.75" customHeight="1" x14ac:dyDescent="0.25">
      <c r="A10" s="9"/>
      <c r="B10" s="143" t="s">
        <v>789</v>
      </c>
      <c r="C10" s="181"/>
      <c r="D10" s="153"/>
      <c r="E10" s="431">
        <v>40.223008</v>
      </c>
      <c r="F10" s="431">
        <v>49.558072222222201</v>
      </c>
      <c r="G10" s="431">
        <v>49.558072000000003</v>
      </c>
      <c r="H10" s="431">
        <v>49.558072222222201</v>
      </c>
      <c r="I10" s="432"/>
      <c r="J10" s="432"/>
      <c r="K10" s="432"/>
      <c r="L10" s="432" t="s">
        <v>829</v>
      </c>
      <c r="M10" s="432"/>
      <c r="N10" s="432"/>
      <c r="O10" s="432"/>
      <c r="P10" s="9"/>
      <c r="Q10" s="9"/>
      <c r="R10" s="9"/>
    </row>
    <row r="11" spans="1:18" ht="17.45" customHeight="1" x14ac:dyDescent="0.25">
      <c r="A11" s="9"/>
      <c r="B11" s="143" t="s">
        <v>790</v>
      </c>
      <c r="C11" s="181"/>
      <c r="D11" s="153"/>
      <c r="E11" s="431">
        <v>52.440021999999999</v>
      </c>
      <c r="F11" s="431"/>
      <c r="G11" s="436">
        <v>61.754474999999999</v>
      </c>
      <c r="H11" s="436"/>
      <c r="I11" s="432"/>
      <c r="J11" s="432"/>
      <c r="K11" s="432"/>
      <c r="L11" s="432" t="s">
        <v>792</v>
      </c>
      <c r="M11" s="432"/>
      <c r="N11" s="432"/>
      <c r="O11" s="432"/>
      <c r="P11" s="9"/>
      <c r="Q11" s="9"/>
      <c r="R11" s="9"/>
    </row>
    <row r="12" spans="1:18" ht="17.45" customHeight="1" x14ac:dyDescent="0.25">
      <c r="A12" s="9"/>
      <c r="B12" s="143" t="s">
        <v>791</v>
      </c>
      <c r="C12" s="181"/>
      <c r="D12" s="153"/>
      <c r="E12" s="431">
        <v>39.999910999999997</v>
      </c>
      <c r="F12" s="431"/>
      <c r="G12" s="431">
        <v>69.576577999999998</v>
      </c>
      <c r="H12" s="431"/>
      <c r="I12" s="433"/>
      <c r="J12" s="434"/>
      <c r="K12" s="435"/>
      <c r="L12" s="432" t="s">
        <v>793</v>
      </c>
      <c r="M12" s="432"/>
      <c r="N12" s="432"/>
      <c r="O12" s="432"/>
      <c r="P12" s="9"/>
      <c r="Q12" s="9"/>
      <c r="R12" s="9"/>
    </row>
    <row r="13" spans="1:18" ht="17.45" customHeight="1" x14ac:dyDescent="0.25">
      <c r="A13" s="9"/>
      <c r="B13" s="9"/>
      <c r="C13" s="9"/>
      <c r="D13" s="9"/>
      <c r="E13" s="9"/>
      <c r="F13" s="9"/>
      <c r="G13" s="9"/>
      <c r="H13" s="9"/>
      <c r="I13" s="9"/>
      <c r="J13" s="9"/>
      <c r="K13" s="9"/>
      <c r="L13" s="9"/>
      <c r="M13" s="9"/>
      <c r="N13" s="9"/>
      <c r="O13" s="9"/>
      <c r="P13" s="9"/>
      <c r="Q13" s="9"/>
      <c r="R13" s="9"/>
    </row>
    <row r="14" spans="1:18" ht="17.45" customHeight="1" x14ac:dyDescent="0.25">
      <c r="A14" s="9"/>
      <c r="B14" s="9"/>
      <c r="C14" s="9"/>
      <c r="D14" s="9"/>
      <c r="E14" s="9"/>
      <c r="F14" s="9"/>
      <c r="G14" s="9"/>
      <c r="H14" s="9"/>
      <c r="I14" s="9"/>
      <c r="J14" s="9"/>
      <c r="K14" s="9"/>
      <c r="L14" s="9"/>
      <c r="M14" s="9"/>
      <c r="N14" s="9"/>
      <c r="O14" s="9"/>
      <c r="P14" s="9"/>
      <c r="Q14" s="9"/>
      <c r="R14" s="9"/>
    </row>
    <row r="15" spans="1:18" ht="17.45" customHeight="1" x14ac:dyDescent="0.25">
      <c r="A15" s="9"/>
      <c r="B15" s="429"/>
      <c r="C15" s="159"/>
      <c r="D15" s="159"/>
      <c r="E15" s="159"/>
      <c r="F15" s="159"/>
      <c r="G15" s="159"/>
      <c r="H15" s="159"/>
      <c r="I15" s="159"/>
      <c r="J15" s="159"/>
      <c r="K15" s="159"/>
      <c r="L15" s="159"/>
      <c r="M15" s="159"/>
      <c r="N15" s="159"/>
      <c r="O15" s="159"/>
      <c r="P15" s="9"/>
      <c r="Q15" s="9"/>
      <c r="R15" s="9"/>
    </row>
    <row r="16" spans="1:18" ht="17.45" customHeight="1" x14ac:dyDescent="0.25">
      <c r="A16" s="9"/>
      <c r="B16" s="159"/>
      <c r="C16" s="159"/>
      <c r="D16" s="159"/>
      <c r="E16" s="159"/>
      <c r="F16" s="159"/>
      <c r="G16" s="159"/>
      <c r="H16" s="159"/>
      <c r="I16" s="159"/>
      <c r="J16" s="159"/>
      <c r="K16" s="159"/>
      <c r="L16" s="159"/>
      <c r="M16" s="159"/>
      <c r="N16" s="159"/>
      <c r="O16" s="159"/>
      <c r="P16" s="9"/>
      <c r="Q16" s="9"/>
      <c r="R16" s="9"/>
    </row>
    <row r="17" spans="1:18" ht="17.45" customHeight="1" x14ac:dyDescent="0.25">
      <c r="A17" s="9"/>
      <c r="P17" s="9"/>
      <c r="Q17" s="9"/>
      <c r="R17" s="9"/>
    </row>
    <row r="18" spans="1:18" ht="17.45" customHeight="1" x14ac:dyDescent="0.25">
      <c r="A18" s="9"/>
      <c r="P18" s="9"/>
      <c r="Q18" s="9"/>
      <c r="R18" s="9"/>
    </row>
    <row r="19" spans="1:18" ht="17.45" customHeight="1" x14ac:dyDescent="0.25">
      <c r="A19" s="9"/>
      <c r="P19" s="9"/>
      <c r="Q19" s="9"/>
      <c r="R19" s="9"/>
    </row>
    <row r="20" spans="1:18" ht="17.45" customHeight="1" x14ac:dyDescent="0.25">
      <c r="A20" s="9"/>
      <c r="P20" s="9"/>
      <c r="Q20" s="9"/>
      <c r="R20" s="9"/>
    </row>
    <row r="21" spans="1:18" ht="17.45" customHeight="1" x14ac:dyDescent="0.25">
      <c r="A21" s="9"/>
      <c r="P21" s="9"/>
      <c r="Q21" s="9"/>
      <c r="R21" s="9"/>
    </row>
    <row r="22" spans="1:18" ht="17.45" customHeight="1" x14ac:dyDescent="0.25">
      <c r="A22" s="9"/>
      <c r="P22" s="9"/>
      <c r="Q22" s="9"/>
      <c r="R22" s="9"/>
    </row>
    <row r="23" spans="1:18" ht="17.45" customHeight="1" x14ac:dyDescent="0.25">
      <c r="A23" s="9"/>
      <c r="P23" s="9"/>
      <c r="Q23" s="9"/>
      <c r="R23" s="9"/>
    </row>
    <row r="24" spans="1:18" ht="17.45" customHeight="1" x14ac:dyDescent="0.25">
      <c r="A24" s="9"/>
      <c r="P24" s="9"/>
      <c r="Q24" s="9"/>
      <c r="R24" s="9"/>
    </row>
    <row r="25" spans="1:18" ht="17.45" customHeight="1" x14ac:dyDescent="0.25">
      <c r="A25" s="9"/>
      <c r="P25" s="9"/>
      <c r="Q25" s="9"/>
      <c r="R25" s="9"/>
    </row>
    <row r="26" spans="1:18" ht="17.45" customHeight="1" x14ac:dyDescent="0.25">
      <c r="A26" s="9"/>
      <c r="P26" s="9"/>
      <c r="Q26" s="9"/>
      <c r="R26" s="9"/>
    </row>
    <row r="27" spans="1:18" ht="17.45" customHeight="1" x14ac:dyDescent="0.25">
      <c r="A27" s="9"/>
      <c r="P27" s="9"/>
      <c r="Q27" s="9"/>
      <c r="R27" s="9"/>
    </row>
    <row r="28" spans="1:18" ht="17.45" customHeight="1" x14ac:dyDescent="0.25">
      <c r="A28" s="9"/>
      <c r="P28" s="9"/>
      <c r="Q28" s="9"/>
      <c r="R28" s="9"/>
    </row>
    <row r="29" spans="1:18" ht="17.45" customHeight="1" x14ac:dyDescent="0.25">
      <c r="A29" s="9"/>
      <c r="P29" s="9"/>
      <c r="Q29" s="9"/>
      <c r="R29" s="9"/>
    </row>
    <row r="30" spans="1:18" ht="17.45" customHeight="1" x14ac:dyDescent="0.25">
      <c r="A30" s="9"/>
      <c r="P30" s="9"/>
      <c r="Q30" s="9"/>
      <c r="R30" s="9"/>
    </row>
    <row r="31" spans="1:18" ht="17.45" customHeight="1" x14ac:dyDescent="0.25">
      <c r="A31" s="9"/>
      <c r="P31" s="9"/>
      <c r="Q31" s="9"/>
      <c r="R31" s="9"/>
    </row>
    <row r="32" spans="1:18" ht="17.45" customHeight="1" x14ac:dyDescent="0.25">
      <c r="A32" s="9"/>
      <c r="P32" s="9"/>
      <c r="Q32" s="9"/>
      <c r="R32" s="9"/>
    </row>
    <row r="33" spans="1:18" ht="17.45" customHeight="1" x14ac:dyDescent="0.25">
      <c r="A33" s="9"/>
      <c r="P33" s="9"/>
      <c r="Q33" s="9"/>
      <c r="R33" s="9"/>
    </row>
    <row r="34" spans="1:18" ht="17.45" customHeight="1" x14ac:dyDescent="0.25">
      <c r="A34" s="9"/>
      <c r="P34" s="9"/>
      <c r="Q34" s="9"/>
      <c r="R34" s="9"/>
    </row>
    <row r="35" spans="1:18" ht="17.45" customHeight="1" x14ac:dyDescent="0.25">
      <c r="A35" s="9"/>
      <c r="P35" s="9"/>
      <c r="Q35" s="9"/>
      <c r="R35" s="9"/>
    </row>
    <row r="36" spans="1:18" ht="17.45" customHeight="1" x14ac:dyDescent="0.25">
      <c r="A36" s="9"/>
      <c r="P36" s="9"/>
      <c r="Q36" s="9"/>
      <c r="R36" s="9"/>
    </row>
    <row r="37" spans="1:18" x14ac:dyDescent="0.25">
      <c r="A37" s="9"/>
      <c r="P37" s="9"/>
      <c r="Q37" s="9"/>
      <c r="R37" s="9"/>
    </row>
    <row r="38" spans="1:18" x14ac:dyDescent="0.25">
      <c r="A38" s="9"/>
      <c r="P38" s="9"/>
      <c r="Q38" s="9"/>
      <c r="R38" s="9"/>
    </row>
    <row r="39" spans="1:18" x14ac:dyDescent="0.25">
      <c r="A39" s="9"/>
      <c r="P39" s="9"/>
      <c r="Q39" s="9"/>
      <c r="R39" s="9"/>
    </row>
    <row r="40" spans="1:18" x14ac:dyDescent="0.25">
      <c r="A40" s="9"/>
      <c r="P40" s="9"/>
      <c r="Q40" s="9"/>
      <c r="R40" s="9"/>
    </row>
    <row r="41" spans="1:18" ht="17.45" customHeight="1" x14ac:dyDescent="0.25">
      <c r="A41" s="9"/>
      <c r="P41" s="9"/>
      <c r="Q41" s="9"/>
      <c r="R41" s="9"/>
    </row>
    <row r="42" spans="1:18" ht="17.45" customHeight="1" x14ac:dyDescent="0.25">
      <c r="A42" s="9"/>
      <c r="P42" s="9"/>
      <c r="Q42" s="9"/>
      <c r="R42" s="9"/>
    </row>
    <row r="43" spans="1:18" x14ac:dyDescent="0.25">
      <c r="A43" s="9"/>
      <c r="P43" s="9"/>
      <c r="Q43" s="9"/>
      <c r="R43" s="9"/>
    </row>
    <row r="44" spans="1:18" x14ac:dyDescent="0.25">
      <c r="A44" s="9"/>
      <c r="P44" s="9"/>
      <c r="Q44" s="9"/>
      <c r="R44" s="9"/>
    </row>
    <row r="45" spans="1:18" x14ac:dyDescent="0.25">
      <c r="A45" s="9"/>
      <c r="P45" s="9"/>
      <c r="Q45" s="9"/>
      <c r="R45" s="9"/>
    </row>
    <row r="46" spans="1:18" ht="17.100000000000001" customHeight="1" x14ac:dyDescent="0.25">
      <c r="A46" s="9"/>
      <c r="P46" s="9"/>
      <c r="Q46" s="9"/>
      <c r="R46" s="9"/>
    </row>
  </sheetData>
  <sheetProtection formatCells="0" formatColumns="0" formatRows="0" insertColumns="0" insertRows="0" insertHyperlinks="0"/>
  <mergeCells count="26">
    <mergeCell ref="B10:D10"/>
    <mergeCell ref="E10:F10"/>
    <mergeCell ref="G10:H10"/>
    <mergeCell ref="I10:K10"/>
    <mergeCell ref="L10:O10"/>
    <mergeCell ref="B15:O16"/>
    <mergeCell ref="B2:O2"/>
    <mergeCell ref="B4:O5"/>
    <mergeCell ref="B6:J6"/>
    <mergeCell ref="B9:D9"/>
    <mergeCell ref="G9:H9"/>
    <mergeCell ref="B12:D12"/>
    <mergeCell ref="E12:F12"/>
    <mergeCell ref="G12:H12"/>
    <mergeCell ref="L12:O12"/>
    <mergeCell ref="I12:K12"/>
    <mergeCell ref="B11:D11"/>
    <mergeCell ref="E11:F11"/>
    <mergeCell ref="G11:H11"/>
    <mergeCell ref="I11:K11"/>
    <mergeCell ref="L11:O11"/>
    <mergeCell ref="B1:O1"/>
    <mergeCell ref="I9:K9"/>
    <mergeCell ref="E9:F9"/>
    <mergeCell ref="L9:O9"/>
    <mergeCell ref="B3:O3"/>
  </mergeCells>
  <dataValidations count="1">
    <dataValidation type="list" allowBlank="1" showInputMessage="1" showErrorMessage="1" prompt="Select Yes or No" sqref="K6:K7" xr:uid="{00000000-0002-0000-1200-000000000000}">
      <formula1>"Yes, No"</formula1>
    </dataValidation>
  </dataValidations>
  <pageMargins left="0.25" right="0.25"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DocType xmlns="ceb00776-aa5c-4fc8-b6fe-5f035152e4b6"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Props1.xml><?xml version="1.0" encoding="utf-8"?>
<ds:datastoreItem xmlns:ds="http://schemas.openxmlformats.org/officeDocument/2006/customXml" ds:itemID="{A0DB8F20-B3A1-4D4E-B935-97FD1BBD605E}">
  <ds:schemaRefs>
    <ds:schemaRef ds:uri="http://schemas.microsoft.com/sharepoint/v3/contenttype/forms"/>
  </ds:schemaRefs>
</ds:datastoreItem>
</file>

<file path=customXml/itemProps2.xml><?xml version="1.0" encoding="utf-8"?>
<ds:datastoreItem xmlns:ds="http://schemas.openxmlformats.org/officeDocument/2006/customXml" ds:itemID="{643D054A-CB98-4BCE-B3DA-EFAFB5CA2005}"/>
</file>

<file path=customXml/itemProps3.xml><?xml version="1.0" encoding="utf-8"?>
<ds:datastoreItem xmlns:ds="http://schemas.openxmlformats.org/officeDocument/2006/customXml" ds:itemID="{DABDC01F-E776-44CD-BA03-407E6A5A64A8}">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 ds:uri="52313005-1620-4beb-afbc-af35b691e94c"/>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24</vt:i4>
      </vt:variant>
    </vt:vector>
  </HeadingPairs>
  <TitlesOfParts>
    <vt:vector size="43" baseType="lpstr">
      <vt:lpstr>Table of Contents</vt:lpstr>
      <vt:lpstr>1. Basic project data</vt:lpstr>
      <vt:lpstr>_Calc</vt:lpstr>
      <vt:lpstr>Countries</vt:lpstr>
      <vt:lpstr>TypeofTrustFund</vt:lpstr>
      <vt:lpstr>FocalArea</vt:lpstr>
      <vt:lpstr>2. Progress towards outcomes</vt:lpstr>
      <vt:lpstr>3. Implementation Progress</vt:lpstr>
      <vt:lpstr>4. Summary_Progress &amp; Challenge</vt:lpstr>
      <vt:lpstr>5. ESS Risk</vt:lpstr>
      <vt:lpstr>6. Risks to the Project</vt:lpstr>
      <vt:lpstr>7. Follow-up on Mid-term review</vt:lpstr>
      <vt:lpstr>8. Minor project amendments</vt:lpstr>
      <vt:lpstr>9. Stakeholders' Engagement</vt:lpstr>
      <vt:lpstr>10. Gender Mainstreaming</vt:lpstr>
      <vt:lpstr>11. Knowledge Management</vt:lpstr>
      <vt:lpstr>12. Indigenous &amp; Local Involve.</vt:lpstr>
      <vt:lpstr>13. Co-Financing Table</vt:lpstr>
      <vt:lpstr>14. GEO Location</vt:lpstr>
      <vt:lpstr>Countries</vt:lpstr>
      <vt:lpstr>DevScore</vt:lpstr>
      <vt:lpstr>ImpCells</vt:lpstr>
      <vt:lpstr>ImpRatings</vt:lpstr>
      <vt:lpstr>ImpScore</vt:lpstr>
      <vt:lpstr>NumRating</vt:lpstr>
      <vt:lpstr>'1. Basic project data'!Print_Area</vt:lpstr>
      <vt:lpstr>'10. Gender Mainstreaming'!Print_Area</vt:lpstr>
      <vt:lpstr>'11. Knowledge Management'!Print_Area</vt:lpstr>
      <vt:lpstr>'12. Indigenous &amp; Local Involve.'!Print_Area</vt:lpstr>
      <vt:lpstr>'13. Co-Financing Table'!Print_Area</vt:lpstr>
      <vt:lpstr>'14. GEO Location'!Print_Area</vt:lpstr>
      <vt:lpstr>'2. Progress towards outcomes'!Print_Area</vt:lpstr>
      <vt:lpstr>'3. Implementation Progress'!Print_Area</vt:lpstr>
      <vt:lpstr>'4. Summary_Progress &amp; Challenge'!Print_Area</vt:lpstr>
      <vt:lpstr>'5. ESS Risk'!Print_Area</vt:lpstr>
      <vt:lpstr>'6. Risks to the Project'!Print_Area</vt:lpstr>
      <vt:lpstr>'7. Follow-up on Mid-term review'!Print_Area</vt:lpstr>
      <vt:lpstr>'8. Minor project amendments'!Print_Area</vt:lpstr>
      <vt:lpstr>'9. Stakeholders'' Engagement'!Print_Area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Brentan, Emilia (OCBD)</cp:lastModifiedBy>
  <cp:revision/>
  <dcterms:created xsi:type="dcterms:W3CDTF">2025-03-28T08:41:42Z</dcterms:created>
  <dcterms:modified xsi:type="dcterms:W3CDTF">2026-09-01T14:18:39Z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9444200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SourceUrl">
    <vt:lpwstr/>
  </property>
  <property fmtid="{D5CDD505-2E9C-101B-9397-08002B2CF9AE}" pid="12" name="_SharedFileIndex">
    <vt:lpwstr/>
  </property>
  <property fmtid="{D5CDD505-2E9C-101B-9397-08002B2CF9AE}" pid="13" name="GEF_Agencies">
    <vt:lpwstr/>
  </property>
  <property fmtid="{D5CDD505-2E9C-101B-9397-08002B2CF9AE}" pid="14" name="GEF_DocumentPrefix">
    <vt:lpwstr>Project Implementation Report (PIR)</vt:lpwstr>
  </property>
  <property fmtid="{D5CDD505-2E9C-101B-9397-08002B2CF9AE}" pid="15" name="GEF_Phase">
    <vt:lpwstr>GEF - 6</vt:lpwstr>
  </property>
  <property fmtid="{D5CDD505-2E9C-101B-9397-08002B2CF9AE}" pid="16" name="GEF_ID">
    <vt:lpwstr>5000</vt:lpwstr>
  </property>
  <property fmtid="{D5CDD505-2E9C-101B-9397-08002B2CF9AE}" pid="17" name="GEF_TrustFund">
    <vt:lpwstr>GET</vt:lpwstr>
  </property>
  <property fmtid="{D5CDD505-2E9C-101B-9397-08002B2CF9AE}" pid="18" name="GEF_Country">
    <vt:lpwstr>Regional (Azerbaijan, Kazakhstan, Kyrgyz Republic, Tajikistan, Türkiye)</vt:lpwstr>
  </property>
  <property fmtid="{D5CDD505-2E9C-101B-9397-08002B2CF9AE}" pid="19" name="GEF_ProjectType">
    <vt:lpwstr>FSP</vt:lpwstr>
  </property>
  <property fmtid="{D5CDD505-2E9C-101B-9397-08002B2CF9AE}" pid="20" name="GEF_DocumentCategory">
    <vt:lpwstr>M and E Document</vt:lpwstr>
  </property>
  <property fmtid="{D5CDD505-2E9C-101B-9397-08002B2CF9AE}" pid="21" name="GEF_DocumentClassification">
    <vt:lpwstr>Public</vt:lpwstr>
  </property>
  <property fmtid="{D5CDD505-2E9C-101B-9397-08002B2CF9AE}" pid="22" name="GEF_DocumentType">
    <vt:lpwstr>PIR Final</vt:lpwstr>
  </property>
  <property fmtid="{D5CDD505-2E9C-101B-9397-08002B2CF9AE}" pid="23" name="GEF_ProjectID">
    <vt:lpwstr>b0e0db0d-df7c-e811-8124-3863bb2e1360</vt:lpwstr>
  </property>
  <property fmtid="{D5CDD505-2E9C-101B-9397-08002B2CF9AE}" pid="24" name="GEF_ProjectTitle">
    <vt:lpwstr>Lifecycle Management of Pesticides and Disposal of POPs Pesticides in Central Asian Countries and Turkey </vt:lpwstr>
  </property>
  <property fmtid="{D5CDD505-2E9C-101B-9397-08002B2CF9AE}" pid="25" name="GEF_FocalArea">
    <vt:lpwstr>Chemicals and Waste</vt:lpwstr>
  </property>
  <property fmtid="{D5CDD505-2E9C-101B-9397-08002B2CF9AE}" pid="26" name="GEF_ProjectTypeSubType1">
    <vt:lpwstr/>
  </property>
  <property fmtid="{D5CDD505-2E9C-101B-9397-08002B2CF9AE}" pid="27" name="GEF_DocumentTitle">
    <vt:lpwstr>GEFID5000_2026PIR_FAO_Regional</vt:lpwstr>
  </property>
  <property fmtid="{D5CDD505-2E9C-101B-9397-08002B2CF9AE}" pid="28" name="GEF_ProjectTypeSubType2">
    <vt:lpwstr/>
  </property>
</Properties>
</file>