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unfao.sharepoint.com/sites/GEF/Shared Documents/M&amp;R Team/PIR/2025/submissions EMILIA/files ready to submit/"/>
    </mc:Choice>
  </mc:AlternateContent>
  <xr:revisionPtr revIDLastSave="138" documentId="13_ncr:1_{31F3E012-82D9-4BAA-B8C4-1198E3F5BD52}" xr6:coauthVersionLast="47" xr6:coauthVersionMax="47" xr10:uidLastSave="{0E426D92-CB56-4B03-A919-0ADEA2118540}"/>
  <bookViews>
    <workbookView xWindow="28680" yWindow="-120" windowWidth="29040" windowHeight="15720" tabRatio="775" firstSheet="15" activeTab="18" xr2:uid="{00000000-000D-0000-FFFF-FFFF00000000}"/>
  </bookViews>
  <sheets>
    <sheet name="_Calc" sheetId="3" state="hidden" r:id="rId1"/>
    <sheet name="Table of Contents" sheetId="1" r:id="rId2"/>
    <sheet name="1. Basic project data" sheetId="2" r:id="rId3"/>
    <sheet name="Countries" sheetId="4" state="hidden" r:id="rId4"/>
    <sheet name="TypeofTrustFund" sheetId="5" state="hidden" r:id="rId5"/>
    <sheet name="FocalArea" sheetId="6" state="hidden" r:id="rId6"/>
    <sheet name="2. Progress towards outcomes" sheetId="7" r:id="rId7"/>
    <sheet name="3. Implementation Progress" sheetId="8" r:id="rId8"/>
    <sheet name="4. Summary_Progress &amp; Challenge" sheetId="9" r:id="rId9"/>
    <sheet name="5. ESS Risk" sheetId="10" r:id="rId10"/>
    <sheet name="6. Risks to the Project" sheetId="11" r:id="rId11"/>
    <sheet name="7. Follow-up on Mid-term review" sheetId="12" r:id="rId12"/>
    <sheet name="8. Minor project amendments" sheetId="13" r:id="rId13"/>
    <sheet name="9. Stakeholders' Engagement" sheetId="14" r:id="rId14"/>
    <sheet name="10. Gender Mainstreaming" sheetId="15" r:id="rId15"/>
    <sheet name="11. Knowledge Management" sheetId="16" r:id="rId16"/>
    <sheet name="12. Indigenous &amp; Local Involve." sheetId="17" r:id="rId17"/>
    <sheet name="13. Co-Financing Table" sheetId="18" r:id="rId18"/>
    <sheet name="14. GEO Location" sheetId="19" r:id="rId19"/>
    <sheet name="Annex" sheetId="22" r:id="rId20"/>
  </sheets>
  <definedNames>
    <definedName name="Countries">Countries!$A$2:$A$250</definedName>
    <definedName name="DevCells" localSheetId="6">'2. Progress towards outcomes'!#REF!</definedName>
    <definedName name="DevCells">#REF!</definedName>
    <definedName name="DevRatings" localSheetId="6">'2. Progress towards outcomes'!#REF!</definedName>
    <definedName name="DevRatings">#REF!</definedName>
    <definedName name="DevScore" localSheetId="6">#REF!</definedName>
    <definedName name="DevScore">_Calc!$D$20</definedName>
    <definedName name="ImpCells">'3. Implementation Progress'!$D$81:$M$83</definedName>
    <definedName name="ImpRatings">'3. Implementation Progress'!$D$81:$M$83</definedName>
    <definedName name="ImpScore" localSheetId="6">#REF!</definedName>
    <definedName name="ImpScore">_Calc!$D$21</definedName>
    <definedName name="NumRating" localSheetId="6">#REF!</definedName>
    <definedName name="NumRating">_Calc!$B$2:$B$9</definedName>
    <definedName name="_xlnm.Print_Area" localSheetId="2">'1. Basic project data'!$A$1:$J$96</definedName>
    <definedName name="_xlnm.Print_Area" localSheetId="14">'10. Gender Mainstreaming'!$A$1:$K$39</definedName>
    <definedName name="_xlnm.Print_Area" localSheetId="15">'11. Knowledge Management'!$A$1:$K$68</definedName>
    <definedName name="_xlnm.Print_Area" localSheetId="16">'12. Indigenous &amp; Local Involve.'!$A$1:$K$58</definedName>
    <definedName name="_xlnm.Print_Area" localSheetId="17">'13. Co-Financing Table'!$A$1:$S$28</definedName>
    <definedName name="_xlnm.Print_Area" localSheetId="18">'14. GEO Location'!$A$1:$R$53</definedName>
    <definedName name="_xlnm.Print_Area" localSheetId="6">'2. Progress towards outcomes'!$B$1:$J$64</definedName>
    <definedName name="_xlnm.Print_Area" localSheetId="7">'3. Implementation Progress'!$A$1:$M$107</definedName>
    <definedName name="_xlnm.Print_Area" localSheetId="8">'4. Summary_Progress &amp; Challenge'!$A$1:$L$45</definedName>
    <definedName name="_xlnm.Print_Area" localSheetId="9">'5. ESS Risk'!$A$1:$K$56</definedName>
    <definedName name="_xlnm.Print_Area" localSheetId="10">'6. Risks to the Project'!$A$1:$P$59</definedName>
    <definedName name="_xlnm.Print_Area" localSheetId="11">'7. Follow-up on Mid-term review'!$A$1:$K$55</definedName>
    <definedName name="_xlnm.Print_Area" localSheetId="12">'8. Minor project amendments'!$A$1:$K$58</definedName>
    <definedName name="_xlnm.Print_Area" localSheetId="13">'9. Stakeholders'' Engagement'!$A$1:$L$49</definedName>
    <definedName name="_xlnm.Print_Area" localSheetId="19">Annex!$A$1:$B$32</definedName>
    <definedName name="_xlnm.Print_Area" localSheetId="1">'Table of Contents'!$A$1:$K$33</definedName>
    <definedName name="TxtRating" localSheetId="6">#REF!</definedName>
    <definedName name="TxtRating">_Calc!$A$2:$A$9</definedName>
    <definedName name="Weights" localSheetId="6">#REF!</definedName>
    <definedName name="Weights">_Calc!$E$14:$I$14</definedName>
    <definedName name="Weights2" localSheetId="6">#REF!</definedName>
    <definedName name="Weights2">_Calc!$E$17:$H$17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2" l="1"/>
  <c r="N19" i="18" l="1"/>
  <c r="E26" i="2" s="1"/>
  <c r="K19" i="18"/>
  <c r="D22" i="7"/>
  <c r="C22" i="7"/>
  <c r="D20" i="3" s="1"/>
  <c r="B22" i="7"/>
  <c r="E25" i="2"/>
  <c r="B26" i="1"/>
  <c r="B23" i="1"/>
  <c r="B22" i="1"/>
  <c r="B21" i="1"/>
  <c r="B20" i="1"/>
  <c r="B19" i="1"/>
  <c r="B18" i="1"/>
  <c r="B17" i="1"/>
  <c r="B16" i="1"/>
  <c r="B15" i="1"/>
  <c r="B14" i="1"/>
  <c r="B13" i="1"/>
  <c r="B12" i="1"/>
  <c r="B11" i="1"/>
  <c r="B10" i="1"/>
  <c r="D21" i="3"/>
</calcChain>
</file>

<file path=xl/sharedStrings.xml><?xml version="1.0" encoding="utf-8"?>
<sst xmlns="http://schemas.openxmlformats.org/spreadsheetml/2006/main" count="996" uniqueCount="871">
  <si>
    <t>Rating text</t>
  </si>
  <si>
    <t>Score</t>
  </si>
  <si>
    <t>Highly Unsatisfactory (HU)</t>
  </si>
  <si>
    <t>Unsatisfactory (U)</t>
  </si>
  <si>
    <t>Moderately Unsatisfactory (MU)</t>
  </si>
  <si>
    <t>Moderately Satisfactory (MS)</t>
  </si>
  <si>
    <t>Satisfactory (S)</t>
  </si>
  <si>
    <t>Highly Satisfactory (HS)</t>
  </si>
  <si>
    <t>Unknown</t>
  </si>
  <si>
    <t>Not Rated</t>
  </si>
  <si>
    <t>for DevScore</t>
  </si>
  <si>
    <t>Person</t>
  </si>
  <si>
    <t>PM/Coord</t>
  </si>
  <si>
    <t>Budget Holder</t>
  </si>
  <si>
    <t>LTO</t>
  </si>
  <si>
    <t>GEF OFP</t>
  </si>
  <si>
    <t>GTO</t>
  </si>
  <si>
    <t>Weight %</t>
  </si>
  <si>
    <t>For ImpScore</t>
  </si>
  <si>
    <t xml:space="preserve">Once you've filled in 2. Progress towards outcomes &amp; 3. Implementation Progress </t>
  </si>
  <si>
    <t>Please double click and press enter on Cells D20 and D21</t>
  </si>
  <si>
    <t>FAO-GEF Project Implementation Report</t>
  </si>
  <si>
    <t>2025 – Revised Template</t>
  </si>
  <si>
    <t>Period covered: 1 July 2024 to 30 June 2025</t>
  </si>
  <si>
    <t xml:space="preserve">Table of Contents </t>
  </si>
  <si>
    <t>Progress towards Achieving Project Objective(s) (Development Objective)</t>
  </si>
  <si>
    <t>Implementation Progress (IP)</t>
  </si>
  <si>
    <t>Summary on progress, challenges, and outcomes</t>
  </si>
  <si>
    <t xml:space="preserve">IMPORTANT DISCLAIMER: </t>
  </si>
  <si>
    <t xml:space="preserve">The final version of this PIR will be submitted to the GEF Secretariat.  </t>
  </si>
  <si>
    <t xml:space="preserve">The report will then be publicly available on the GEF website (click here). </t>
  </si>
  <si>
    <t xml:space="preserve">Sensitive information should be submitted in Annex to be uploaded separately. </t>
  </si>
  <si>
    <t>In such cases, please contact faogef-pir-support@fao.org for guidance.</t>
  </si>
  <si>
    <t xml:space="preserve">1. Basic Project Data </t>
  </si>
  <si>
    <t>General Information</t>
  </si>
  <si>
    <t xml:space="preserve">Region: </t>
  </si>
  <si>
    <t>Latin America and the Caribbean (RLC)</t>
  </si>
  <si>
    <t>Country(ies):</t>
  </si>
  <si>
    <t>Cuba</t>
  </si>
  <si>
    <t>Project Title:</t>
  </si>
  <si>
    <t>Mainstreaming biodiversity into mountain agricultural and pastoral landscapes of relevant ecosystems in Eastern Cuba</t>
  </si>
  <si>
    <t xml:space="preserve">FAO Project Symbol: </t>
  </si>
  <si>
    <t>GCP/CUB/028/GFF</t>
  </si>
  <si>
    <t>GEF ID:</t>
  </si>
  <si>
    <t>10400</t>
  </si>
  <si>
    <t>Type of Trust Fund(s):</t>
  </si>
  <si>
    <t>GFF</t>
  </si>
  <si>
    <t xml:space="preserve">GEF Focal Area(s): </t>
  </si>
  <si>
    <t>Biodiversity</t>
  </si>
  <si>
    <t xml:space="preserve">Project Executing Partners: </t>
  </si>
  <si>
    <t>Ministry of Agriculture</t>
  </si>
  <si>
    <t>Initial project duration (years):</t>
  </si>
  <si>
    <t>5 years</t>
  </si>
  <si>
    <t>Project Dates</t>
  </si>
  <si>
    <t xml:space="preserve">GEF CEO Endorsement Date: </t>
  </si>
  <si>
    <t>Actual Agency Approval Date</t>
  </si>
  <si>
    <t xml:space="preserve">Project Implementation Start Date/EOD: </t>
  </si>
  <si>
    <t>First Disbursement Date</t>
  </si>
  <si>
    <t>Planned Project End Date/NTE1:</t>
  </si>
  <si>
    <t>Revised project implementation End date (if approved)2:</t>
  </si>
  <si>
    <t>----</t>
  </si>
  <si>
    <t>Actual Completion Date:</t>
  </si>
  <si>
    <t>n/a</t>
  </si>
  <si>
    <t>Expected Financial Closure Date:</t>
  </si>
  <si>
    <t xml:space="preserve">Funding </t>
  </si>
  <si>
    <t xml:space="preserve">GEF Grant Amount (USD): </t>
  </si>
  <si>
    <t>Total GEF grant delivery 
(as of June 30, 2025 (USD):</t>
  </si>
  <si>
    <t>Total Co-financing amount (USD)3:</t>
  </si>
  <si>
    <t>Total estimated co-financing materialized as of June 30, 20254:</t>
  </si>
  <si>
    <t xml:space="preserve">M &amp; E Milestones </t>
  </si>
  <si>
    <t xml:space="preserve">Date of Last Project Steering Committee (PSC) Meeting: </t>
  </si>
  <si>
    <t>March 27th, 2025</t>
  </si>
  <si>
    <t xml:space="preserve">Expected Mid-term Review date5: </t>
  </si>
  <si>
    <t xml:space="preserve">Actual Mid-term review date (if already completed): </t>
  </si>
  <si>
    <t xml:space="preserve">Expected Terminal Evaluation Date6: </t>
  </si>
  <si>
    <t xml:space="preserve">Overall ratings </t>
  </si>
  <si>
    <t xml:space="preserve">Overall rating of progress towards achieving objectives/outcomes (cumulative): </t>
  </si>
  <si>
    <t xml:space="preserve">Moderately Satisfactory (MS) </t>
  </si>
  <si>
    <t xml:space="preserve">Overall implementation progess rating: </t>
  </si>
  <si>
    <t xml:space="preserve">Overall risk rating: </t>
  </si>
  <si>
    <t>Status</t>
  </si>
  <si>
    <t>Implementation Status (1st PIR, 2nd PIR, etc. Final PIR):</t>
  </si>
  <si>
    <t>1st PIR</t>
  </si>
  <si>
    <t xml:space="preserve">1 Date that was originally foreseen at the project’s operationalization and indicated in FPMIS.
2 If NTE extension has been requested and approved by the FAO-GEF Coordination Unit.
3 This is the total amount of co-financing as included in the CEO Document/Project Document.
4 Please  refer to the Section 13 of this report where updated co-financing estimates are requested and indicate the total co-financing amount materialized. 
5 The Mid-Term Review (MTR) should take place after the 2nd PIR, around half-point between EOD and NTE. The MTR report in English should be submitted to the GEF Secretariat within 4 years of the CEO Endorsement date.
6 The Terminal Evaluation date should be discussed with OED 6 months before the project’s NTE date. </t>
  </si>
  <si>
    <t>Project Contacts</t>
  </si>
  <si>
    <t xml:space="preserve">Contact </t>
  </si>
  <si>
    <t>Name, Title, Division/Institution</t>
  </si>
  <si>
    <t>E-mail</t>
  </si>
  <si>
    <t>Project Coordinator (PC)</t>
  </si>
  <si>
    <t>Onellys Borrero Campos/National Coordinator/FAOCU</t>
  </si>
  <si>
    <t>Onellys.BorreroCampos@fao.org</t>
  </si>
  <si>
    <t>Budget Holder (BH)</t>
  </si>
  <si>
    <t>Marcelo Resende De Souza, FAO Representative in Cuba</t>
  </si>
  <si>
    <t>Marcelo.Resende@fao.org</t>
  </si>
  <si>
    <t>GEF Operational Focal Point (GEF OFP)</t>
  </si>
  <si>
    <t>Ulises Fernández Gómez
Director of International Affairs, Ministry of Science, Tech &amp; Environment (CITMA)</t>
  </si>
  <si>
    <t>ulises@citma.gob.cu</t>
  </si>
  <si>
    <t>Lead Technical Officer (LTO)</t>
  </si>
  <si>
    <t>Raixa Llauger, Agricultural Officer, FAO Subregional Office for Mesoamerica (SLM)</t>
  </si>
  <si>
    <t>Raixa.Llauger@fao.org</t>
  </si>
  <si>
    <t>GEF Technical Officer (GTO)</t>
  </si>
  <si>
    <t>Valeria González Riggio, Technical Officer, FAO GEF Coordination Unit (OCB).</t>
  </si>
  <si>
    <t>Valeria.GonzalezRiggio@fao.org</t>
  </si>
  <si>
    <t>Key Project Management Unit Personnel</t>
  </si>
  <si>
    <t xml:space="preserve">Please indicate the composition of the PMU as per the Terms of Reference in the ProDoc. If any new position was establised during the project implementation, please insert it accordingly. </t>
  </si>
  <si>
    <t>Position planned (as per ProDoc)</t>
  </si>
  <si>
    <t>Position filled (Yes/No)</t>
  </si>
  <si>
    <t xml:space="preserve">Start date, Name, Contact </t>
  </si>
  <si>
    <t>Comments</t>
  </si>
  <si>
    <t>Project Coordinator</t>
  </si>
  <si>
    <t>Yes</t>
  </si>
  <si>
    <t xml:space="preserve">Onellys Borrero Campos
Onellys.BorreroCampos@fao.org
Start date:  July 1, 2024
</t>
  </si>
  <si>
    <t>Financing by PMC</t>
  </si>
  <si>
    <t>Procurement specialist/ Purchasing specialist</t>
  </si>
  <si>
    <t xml:space="preserve">Ivon Calero Rodríguez
ivon.calerorodríguez@fao.org
Start date:  July 1, 2024
</t>
  </si>
  <si>
    <t>National Project Coordinator</t>
  </si>
  <si>
    <t xml:space="preserve">Yolanis Rodríguez Gil (yolanis24@gmail.com) 
Start date: Julio 2023
</t>
  </si>
  <si>
    <t>Covered by co-financing</t>
  </si>
  <si>
    <t>Component 1 Coordinator</t>
  </si>
  <si>
    <t xml:space="preserve">Arlety Ajete Hernández (arletyajeteh@gmail.com)
Start date: Julio 2023
</t>
  </si>
  <si>
    <t>Outcome 1.2 Coordinator</t>
  </si>
  <si>
    <t xml:space="preserve">Roberto Pérez Rivero (FANJ)
(ropernicus2002@gmail.com)
Start date: April 2022
</t>
  </si>
  <si>
    <t>Component 2 Coordinator</t>
  </si>
  <si>
    <t xml:space="preserve">Abilio O´´Farrill Colebrook (abiliooc@gmail.com)
Start date: 2022
</t>
  </si>
  <si>
    <t>Component 3 Coordinator</t>
  </si>
  <si>
    <t xml:space="preserve">José Jesús Márquez Rivero (josejesusmarquezrivero@gmail.com)
Start date: 2022
</t>
  </si>
  <si>
    <t>Component 4 Coordinator</t>
  </si>
  <si>
    <t>María Beatriz Aguirre Gómez (mariabeatrizaguirregomez@gmail.com) Start date: 2022</t>
  </si>
  <si>
    <t>Monitoring/Evaluation</t>
  </si>
  <si>
    <t xml:space="preserve">Irene de La Rosa Sánchez (irenedelarosa23@gmail.com)
Start date: Septiembre 2023
</t>
  </si>
  <si>
    <t>Livestock coordinator</t>
  </si>
  <si>
    <t>Yudith Lamothe Crespo (yudith71lamothe@gmail.com) Fecha de inicio: 2022</t>
  </si>
  <si>
    <t>Coordinator of the Guantánamo province</t>
  </si>
  <si>
    <t xml:space="preserve">Algimiro Nariño Nariño (algimiro.n62@gmail.com)
Start date: 2022
</t>
  </si>
  <si>
    <t>Coordinator of the Santiago de Cuba province</t>
  </si>
  <si>
    <t>Yudmila Vazquez Osorio (yudmilavazquez@gmail.com) Fecha de inicio: septiembre 2024</t>
  </si>
  <si>
    <t>Coordinator of the Granma province</t>
  </si>
  <si>
    <t xml:space="preserve">Adonis Sosa López (adonissosalopez@gmail.com) 
Start date: 2022
</t>
  </si>
  <si>
    <t>Coordinator of Baracoa municipality</t>
  </si>
  <si>
    <t xml:space="preserve">Neoselvis Navarro Blet 
(nlvsnavarro@gmail.com) 
Start date: 2022
</t>
  </si>
  <si>
    <t>Coordinator of Maisí municipality</t>
  </si>
  <si>
    <t xml:space="preserve">Yurdanis Durán De Dios (yurdannis84gmail.com)
Start date: 2022
</t>
  </si>
  <si>
    <t>Coordinator of Guamá municipality</t>
  </si>
  <si>
    <t>Onelkis Fuentes Miranda
Fecha de inicio: mayo 2025</t>
  </si>
  <si>
    <t>Coordinator of Guisa municipality</t>
  </si>
  <si>
    <t xml:space="preserve">Yenia Molina Pelegrín (yenia.adonis@gmail.com)
Start date: 2022
</t>
  </si>
  <si>
    <t>Coordinator of Buey Arriba municipality</t>
  </si>
  <si>
    <t>Yusney Borrero Ruíz (yusneyborrero1981@gmail.com)
Fecha de inicio: 2022</t>
  </si>
  <si>
    <t>Coordinator of Bartolomé Masó municipality</t>
  </si>
  <si>
    <t>Unier Rodríguez Peña
Fecha de inicio: 2022</t>
  </si>
  <si>
    <t>Select Country</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</si>
  <si>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</si>
  <si>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</si>
  <si>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</si>
  <si>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</si>
  <si>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</si>
  <si>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</si>
  <si>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</si>
  <si>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</si>
  <si>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</si>
  <si>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</si>
  <si>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</si>
  <si>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</si>
  <si>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</si>
  <si>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</si>
  <si>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</si>
  <si>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</si>
  <si>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</si>
  <si>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</si>
  <si>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</si>
  <si>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</si>
  <si>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</si>
  <si>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</si>
  <si>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</si>
  <si>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</si>
  <si>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</si>
  <si>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</si>
  <si>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</si>
  <si>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</si>
  <si>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</si>
  <si>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</si>
  <si>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</si>
  <si>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</si>
  <si>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</si>
  <si>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British Virgin Islands</t>
  </si>
  <si>
    <t>Brunei Darussalam</t>
  </si>
  <si>
    <t>Bulgaria</t>
  </si>
  <si>
    <t>Burkina Faso</t>
  </si>
  <si>
    <t>Burundi</t>
  </si>
  <si>
    <t>Cabo Verde</t>
  </si>
  <si>
    <t>Cambodia</t>
  </si>
  <si>
    <t>Cameroon</t>
  </si>
  <si>
    <t>Canada</t>
  </si>
  <si>
    <t>Cayman Islands</t>
  </si>
  <si>
    <t>Central African Republic</t>
  </si>
  <si>
    <t>Chad</t>
  </si>
  <si>
    <t>Chile</t>
  </si>
  <si>
    <t>China</t>
  </si>
  <si>
    <t>China, Hong Kong Special Administrative Region</t>
  </si>
  <si>
    <t>China, Macao Special Administrative Region</t>
  </si>
  <si>
    <t>Christmas Island</t>
  </si>
  <si>
    <t>Cocos (Keeling) Islands</t>
  </si>
  <si>
    <t>Colombia</t>
  </si>
  <si>
    <t>Comoros</t>
  </si>
  <si>
    <t>Congo</t>
  </si>
  <si>
    <t>Cook Islands</t>
  </si>
  <si>
    <t>Costa Rica</t>
  </si>
  <si>
    <t>Côte d’Ivoire</t>
  </si>
  <si>
    <t>Croatia</t>
  </si>
  <si>
    <t>Curaçao</t>
  </si>
  <si>
    <t>Cyprus</t>
  </si>
  <si>
    <t>Czechia</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</si>
  <si>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</si>
  <si>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</si>
  <si>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</si>
  <si>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</si>
  <si>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</si>
  <si>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</si>
  <si>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</si>
  <si>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</si>
  <si>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</si>
  <si>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</si>
  <si>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</si>
  <si>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</si>
  <si>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</si>
  <si>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</si>
  <si>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</si>
  <si>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</si>
  <si>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</si>
  <si>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</si>
  <si>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</si>
  <si>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</si>
  <si>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</si>
  <si>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</si>
  <si>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</si>
  <si>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</si>
  <si>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</si>
  <si>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</si>
  <si>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</si>
  <si>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</si>
  <si>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</si>
  <si>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</si>
  <si>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</si>
  <si>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</si>
  <si>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</si>
  <si>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</si>
  <si>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</si>
  <si>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</si>
  <si>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</si>
  <si>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</si>
  <si>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</si>
  <si>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</si>
  <si>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</si>
  <si>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</si>
  <si>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</si>
  <si>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</si>
  <si>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</si>
  <si>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</si>
  <si>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</si>
  <si>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</si>
  <si>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</si>
  <si>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</si>
  <si>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</si>
  <si>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</si>
  <si>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</si>
  <si>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</si>
  <si>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</si>
  <si>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</si>
  <si>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</si>
  <si>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</si>
  <si>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</si>
  <si>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</si>
  <si>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</si>
  <si>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</si>
  <si>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</si>
  <si>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</si>
  <si>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</si>
  <si>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</si>
  <si>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</si>
  <si>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</si>
  <si>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</si>
  <si>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</si>
  <si>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</si>
  <si>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</si>
  <si>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</si>
  <si>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</si>
  <si>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</si>
  <si>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</si>
  <si>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</si>
  <si>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</si>
  <si>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</si>
  <si>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</si>
  <si>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</si>
  <si>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</si>
  <si>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</si>
  <si>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</si>
  <si>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</si>
  <si>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</si>
  <si>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</si>
  <si>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</si>
  <si>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</si>
  <si>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</si>
  <si>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</si>
  <si>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</si>
  <si>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</si>
  <si>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(Kingdom of the)</t>
  </si>
  <si>
    <t>New Caledonia</t>
  </si>
  <si>
    <t>New Zealand</t>
  </si>
  <si>
    <t>Nicaragua</t>
  </si>
  <si>
    <t>Niger</t>
  </si>
  <si>
    <t>Nigeria</t>
  </si>
  <si>
    <t>Niue</t>
  </si>
  <si>
    <t>Norfolk Island</t>
  </si>
  <si>
    <t>North Macedonia</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</si>
  <si>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</si>
  <si>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</si>
  <si>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</si>
  <si>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</si>
  <si>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</si>
  <si>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</si>
  <si>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</si>
  <si>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</si>
  <si>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</si>
  <si>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</si>
  <si>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</si>
  <si>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</si>
  <si>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</si>
  <si>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</si>
  <si>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</si>
  <si>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</si>
  <si>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</si>
  <si>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</si>
  <si>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</si>
  <si>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</si>
  <si>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</si>
  <si>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</si>
  <si>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</si>
  <si>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</si>
  <si>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</si>
  <si>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</si>
  <si>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</si>
  <si>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</si>
  <si>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Sint Eustatius and Saba</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</si>
  <si>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</si>
  <si>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</si>
  <si>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</si>
  <si>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</si>
  <si>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</si>
  <si>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</si>
  <si>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</si>
  <si>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</si>
  <si>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</si>
  <si>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</si>
  <si>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</si>
  <si>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</si>
  <si>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</si>
  <si>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</si>
  <si>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</si>
  <si>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</si>
  <si>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</si>
  <si>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</si>
  <si>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</si>
  <si>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</si>
  <si>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</si>
  <si>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</si>
  <si>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 Islands</t>
  </si>
  <si>
    <t>Sweden</t>
  </si>
  <si>
    <t>Switzerland</t>
  </si>
  <si>
    <t>Syrian Arab Republic</t>
  </si>
  <si>
    <t>Tajikistan</t>
  </si>
  <si>
    <t>Thailand</t>
  </si>
  <si>
    <t>Timor-Leste</t>
  </si>
  <si>
    <t>Togo</t>
  </si>
  <si>
    <t>Tokelau</t>
  </si>
  <si>
    <t>Tonga</t>
  </si>
  <si>
    <t>Trinidad and Tobago</t>
  </si>
  <si>
    <t>Tunisia</t>
  </si>
  <si>
    <t>Türkiye</t>
  </si>
  <si>
    <t>Turkmenistan</t>
  </si>
  <si>
    <t>Turks and Caicos Islands</t>
  </si>
  <si>
    <t>Tuvalu</t>
  </si>
  <si>
    <t>Uganda</t>
  </si>
  <si>
    <t>Ukraine</t>
  </si>
  <si>
    <t>United Arab Emirates</t>
  </si>
  <si>
    <t>United Kingdom of Great Britain and Northern Ireland</t>
  </si>
  <si>
    <t>United Republic of Tanzania</t>
  </si>
  <si>
    <t>United States Minor Outlying Islands</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</si>
  <si>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</si>
  <si>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</si>
  <si>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</si>
  <si>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</si>
  <si>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</si>
  <si>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</si>
  <si>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</si>
  <si>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</si>
  <si>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</si>
  <si>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</si>
  <si>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</si>
  <si>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</si>
  <si>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Type of Trust Fund</t>
  </si>
  <si>
    <t>Capacity-building Initiative for Transparency (CBIT)</t>
  </si>
  <si>
    <t>Global Biodiversity Framework Fund (GBFF)</t>
  </si>
  <si>
    <t>Global Environment Facility Trust Fund (GFF)</t>
  </si>
  <si>
    <t>Least Developed Countries Fund (LDCF)</t>
  </si>
  <si>
    <t>Special Climate Change Fund (SCCF)</t>
  </si>
  <si>
    <t>Small Grants Program (SGP)</t>
  </si>
  <si>
    <t>Focal Area</t>
  </si>
  <si>
    <t>Multi Focal Area</t>
  </si>
  <si>
    <t>Chemicals and Waste</t>
  </si>
  <si>
    <t>Chemicals/PoPs</t>
  </si>
  <si>
    <t>Climate Change</t>
  </si>
  <si>
    <t>Climate Change Adaptation</t>
  </si>
  <si>
    <t>Climate Change Mitigation</t>
  </si>
  <si>
    <t>International Waters</t>
  </si>
  <si>
    <t>Land Degradation</t>
  </si>
  <si>
    <t>2. Progress towards Achieving Project Objective(s) (Development objective)</t>
  </si>
  <si>
    <t>(All inputs in this section should be cumulative from project start, not annual)</t>
  </si>
  <si>
    <t>Please indicate the project’s main progress towards achieving its objective(s) and the cumulative level of achievement of each outcome since the start of project implementation.</t>
  </si>
  <si>
    <t>Project or Development Objective</t>
  </si>
  <si>
    <t>Outcomes</t>
  </si>
  <si>
    <t>Outcome indicators</t>
  </si>
  <si>
    <t>Baseline</t>
  </si>
  <si>
    <t>Mid-term Target</t>
  </si>
  <si>
    <t>End-of-project Target</t>
  </si>
  <si>
    <t>Cumulative progress level at 30 June 2025</t>
  </si>
  <si>
    <t>% of cumulative progress</t>
  </si>
  <si>
    <t>Progress rating</t>
  </si>
  <si>
    <t>To reduce pressures on key fragile mountain and pre-mountain ecosystems of Eastern Cuba, by mainstreaming biodiversity in agriculture/livestock production, and implementing integrated landscape management (ILM) and planning.</t>
  </si>
  <si>
    <t>Outcome 1.1
Increased adoption of production practices that integrate biodiversity use and conservation and improved resource management based on people´s knowledge, skills and abilities</t>
  </si>
  <si>
    <t>GEF Core Indicator 4.1:  Areas of landscapes under improved management to benefit biodiversity</t>
  </si>
  <si>
    <t>0</t>
  </si>
  <si>
    <t>50 000 ha (field work)
(5 000 ha tended by women)</t>
  </si>
  <si>
    <t>16 430.46 ha  with implementation of Save and Grow practices (integrated pest management, which resulted in crop health by virtue of a low infestation rate in coffee and cocoa crops; soil conservation and improvement measures implemented on four women-run farms: live and dead barriers and fertilizer application and agroecological actions (crop rotation and association, and biofertilizer production) (conservation agriculture).</t>
  </si>
  <si>
    <t>Project Indicator 1: Number of beneficiary producers and technicians, disaggregated by gender, including training processes</t>
  </si>
  <si>
    <t>15,000 direct beneficiaries
22% are women</t>
  </si>
  <si>
    <t xml:space="preserve">•Trained 588 producers, specialists, agronomy students, technicians and decision-makers including 133 women (23%), 414 men and y 41 young people on Integrated Pest and Disease Management and Animal Health, animal health, restoration, Integrated Landscape Management in production systems, forest management in livestock ecosystems.                                                    •Five trainees have served as trainers on the aforementioned topics.                       • Producers and key institutions have benefited from agricultural inputs and tools, computers, protective equipment, supplies for artificial insemination, and improvements to the conditions of mule spaces, among other items. The current procurement process allows for the strengthening of agricultural equipment and supplies, soil laboratory supplies and equipment,  supplies for the Entomophagous and Entomopathogen Reproduction Centers (CREE), among others.
                                                                                              </t>
  </si>
  <si>
    <t>Project Indicator 2:
Highly sensitive and important areas for BD not converted into agriculture lands (20,000 of forest hectares)
(Target will be confirmed at project inception)</t>
  </si>
  <si>
    <t>20 000 forest hectares</t>
  </si>
  <si>
    <t>Initiated and in the evaluation phase, the diagnostics on 46 selected farms for the determination of land use.                                                                     The preliminary analysis of the diagnostics shows that the presence of native species of flora and fauna is maintained, the sites conserve the typical bio-diversity of the Sierra Maestra and Nipe Sagua Baracoa, as mountainous areas of the project's intervention zone.</t>
  </si>
  <si>
    <t>Indicator CC-6: GHG emissions mitigated: 10,911,887 tonCO2eq (in 5 project years plus 15 years of capitalization – as calculated by EX ACT and GLEAM tools)</t>
  </si>
  <si>
    <t>10 911 887 tonCO2 eq (in 5 project years plus 15 years of capitalization – as calculated by EX ACT and GLEAM tools)</t>
  </si>
  <si>
    <t xml:space="preserve">Three main sources of emissions have been identified in the various production processes: cattle manure, unused crop residues, and unsustainable practices in livestock and agricultural activities. Specifically for the livestock sector, the main causes contributing to CH4 and N2O emissions in the intervention scenarios were identified:
1. Low efficiency of livestock production
2. Predominantly extensive pastoral production on low quality natural pastures
3. Irregularities in dry matter, energy, protein and mineral requirements
4. Inadequate management of excreta; among other factors.
Two working meetings with the project team were held, at CIMAGT, to organize the review of the information generated in the diagnostic study and a meeting of the technical committee was held.
</t>
  </si>
  <si>
    <t>Project Indicator 3: # of farms Save and Grow and Climate-Smart Livestock (CSL) practices in mountains areas.</t>
  </si>
  <si>
    <t>10,000 farms, 10% women-led</t>
  </si>
  <si>
    <t>46 farms have been established for the implementation of Save and Grow, and 17 cattle farms have been established for the implementation of Climate-Smart Livestock (CSL) practices. Three germplasm banks (coffee, cocoa, livestock) have been established to support the generation of environmental benefits.
NOTE: This indicator is currently under review with the steering committee as it does not show objectivity in the field. It exceeds the capacity to reach the target.</t>
  </si>
  <si>
    <t>Project Indicator 3.1: Number of new and innovative sustainable practices proven and implemented in intervention areas</t>
  </si>
  <si>
    <t>3</t>
  </si>
  <si>
    <t>6</t>
  </si>
  <si>
    <t xml:space="preserve">Three sustainable practices have been implemented and tested: 1. Integrated pest management, which resulted in crop health by virtue of a low infestation rate in coffee and cocoa crops. 2. Soil conservation and improvement measures were implemented on four women-run farms: live and dead barriers and fertilizer application. 3. Agroecological actions: crop rotation and association, and biofertilizer production (conservation agriculture).
</t>
  </si>
  <si>
    <t>Outcome 1.2
Key natural and agro-ecosystems in pre-mountain and mountain areas have been restored through participatory management, increasing socio-ecological resilience</t>
  </si>
  <si>
    <t>GEF Core Indicator 3.1: Area of degraded agricultural lands restored
Baseline:0
Target: 200 ha of forests of mixed uses.</t>
  </si>
  <si>
    <t>200 ha of forests of mixed uses</t>
  </si>
  <si>
    <r>
      <rPr>
        <sz val="11"/>
        <color rgb="FFFF0000"/>
        <rFont val="Aptos Narrow"/>
        <family val="2"/>
      </rPr>
      <t xml:space="preserve"> </t>
    </r>
    <r>
      <rPr>
        <sz val="11"/>
        <rFont val="Aptos Narrow"/>
        <family val="2"/>
      </rPr>
      <t>19.8 hectares of coffee production have been defined to begin unassisted restoration work</t>
    </r>
    <r>
      <rPr>
        <sz val="11"/>
        <rFont val="Aptos Narrow"/>
        <family val="2"/>
      </rPr>
      <t xml:space="preserve">
</t>
    </r>
  </si>
  <si>
    <t>GEF Core Indicator 3.2: Area of forest and forest land restored</t>
  </si>
  <si>
    <t>500 ha of restored forests</t>
  </si>
  <si>
    <t xml:space="preserve">•391.7 hectares defined to start assisted restoration actions in: 7 livestock farms, 2 cocoa farms, 3 coconut farms, and 6 coffee farms. 241.7 hectares identified during the period.                                                                                           • Degradation types have been defined: physical (erosion, compaction) and biological (loss of microbiota, vegetation).
</t>
  </si>
  <si>
    <t>Outcome 2
Policy, legal and regulatory frameworks for agriculture production have mainstreamed biodiversity conservation and use with gender focus</t>
  </si>
  <si>
    <t>Project Indicator 4: Number of institutions and entities with strengthened capacities.</t>
  </si>
  <si>
    <t>At least 11</t>
  </si>
  <si>
    <t>At least 21</t>
  </si>
  <si>
    <t xml:space="preserve">•22 entities and institutions with strengthened capacities: Agroforestry Companies (EAF- Maisí and Buey Arriba in Guamá), Base Science and Technology Units (UCTB: Baracoa, Guisa, Tercer III and INAF); Institutions: Agriculture Delegation, Turquino Plan, INISAV, DSF, Livestock UEB, CCS, UBPC; CITMA: Bioeco, IGT and AMA; ANAP; Agricultural Polytechnics (Maisí and Baracoa).  Topics: Integrated landscape management, soil management and conservation, coffee agro-technology, integrated pest and disease management.                                                                                            •9 institutions have been supported with agricultural tools and inputs, IT, and communications equipment, as part of the procurement process.
</t>
  </si>
  <si>
    <t>Project Indicator 5: Territorial coverage of programs and sectorial policy framework for BD conservation and natural resources sustainable management (in hectares).
Baseline; 0
Target:200,000 hectares (of which, 20,000 ha are women-led)
(Contributes to GEF Core Indicator 4)</t>
  </si>
  <si>
    <t>200 000 benefited hectares (20,000 women-led farms)</t>
  </si>
  <si>
    <r>
      <t xml:space="preserve">• During this period, a total of 6,640.8 hectares benefited from two sectoral programs (3,283.47 hectares in seventeen livestocks farms and 3,357.33 hectares in twenty nine coffee, cocoa and coconut farms).                                                                                             •28.39 ha were managed by women distributed in four farms.             </t>
    </r>
    <r>
      <rPr>
        <sz val="11"/>
        <color rgb="FFFF0000"/>
        <rFont val="Aptos Narrow"/>
        <family val="2"/>
      </rPr>
      <t xml:space="preserve">         </t>
    </r>
    <r>
      <rPr>
        <sz val="11"/>
        <rFont val="Aptos Narrow"/>
        <family val="2"/>
      </rPr>
      <t xml:space="preserve">
</t>
    </r>
  </si>
  <si>
    <t>Outcome 3
BD contribution has been assessed in value chains born in selected landscapes.</t>
  </si>
  <si>
    <t>Project Indicator 6: Number of new markets identified that are accessed with the incorporation of products resulting from good practices in agroecological/organic productions.</t>
  </si>
  <si>
    <t>4 new markets evaluated and diagnosed:
1-Tourism
2- Non-agricultural production and services cooperatives,
3- Self-employed workers (private sector),
4- National and foreign companies exporting goods and services</t>
  </si>
  <si>
    <t>4 new markets established and connected to the value chains of coffee, cocoa, coconut and livestock production in the productive landscapes of the project intervention areas.</t>
  </si>
  <si>
    <t xml:space="preserve">Initiated the diagnosis of the value chains to determine the possible markets to insert products as a result of good practices. This diagnosis was based on the four diagnostic guides prepared.
</t>
  </si>
  <si>
    <t>Outcome 4
Knowledge and lessons learned systematized and disseminated for the replication and scaling-up of successful experiences.</t>
  </si>
  <si>
    <t>Project Indicator 7: At least one document systematizing experiences and knowledge in every productive branch.</t>
  </si>
  <si>
    <t>4</t>
  </si>
  <si>
    <t>Two manuals on Good Livestock Practices and Climate-Smart Livestock for producers have been developed, a triptych with the objectives and impacts of the project. Updated the communication strategy with a gender focus. Dissemination of sustainable practices and governance actions through social networks (facebook/whatsapp). Issued press releases on FAO platform on project impacts.</t>
  </si>
  <si>
    <t>Average Cumulative progress toward outcomes (%)</t>
  </si>
  <si>
    <t xml:space="preserve">Time elapsed since project start/EOD vs Planned Project End Date </t>
  </si>
  <si>
    <t>% of delivery</t>
  </si>
  <si>
    <t>Development Objective (DO) Ratings, and Overall Assessment</t>
  </si>
  <si>
    <t>Please note that the overall DO ratings should be substantiated by evidence and progress reported above. The ratings and comments should reflect the overall progress of results since project start</t>
  </si>
  <si>
    <t>FY2025 Development
Objective rating¹</t>
  </si>
  <si>
    <t>Project Manager/ Coordinator</t>
  </si>
  <si>
    <t>Lead Technical Officer13</t>
  </si>
  <si>
    <t>GEF Operational Focal Point</t>
  </si>
  <si>
    <t>Comments/reasons¹² justifying the ratings for FY2025 and any changes (positive or negative) in the ratings since the previous reporting period</t>
  </si>
  <si>
    <t>Despite the late start of the project implementation, which has influenced the development of activities, as well as extreme natural events (hurricanes, heavy rains, and earthquakes) that occurred in the implementation area, the Project Management Unit (PMU) has maintained a positive working atmosphere among its colleagues and the coordinations in the territories, which has generated positive exchanges to achieve the results for this period. The PMU and the national programs for coffee, cocoa, coconut, and livestock have strengthened their alliances, which implies a strength to achieve the common benefits that the project will generate</t>
  </si>
  <si>
    <t xml:space="preserve">Stakeholder integration has been maintained during this implementation period. The project is recognized by the government as being in line with the country's development policies and plans in the productive areas covered, in line with the objective of achieving sustainable production. During the current period, a Steering Committee meeting was held and joint participatory actions were carried out that facilitated project progress in a scenario characterized by an unstable energy matrix and difficult access to the project areas. It is expected that the project team and stakeholders will continue to work together to advance the project and keep it on the path to success.      </t>
  </si>
  <si>
    <t>The project has shown progress in all established outcome indicators, reflecting a moderately satisfactory implementation during the reporting period. Coordinated actions were carried out jointly with the different stakeholders, and opportunities for improvement have been identified, especially in strengthening the impact of interventions. Therefore, it is recommended to enhance the work plan with indicators related to the adoption of improved practices, including restoration actions and GHG emission estimates.</t>
  </si>
  <si>
    <t>AGROPAISAISAJES SOSTENIBLES contributes to the will of the government and its priorities to support efforts to achieve sustainable production by reducing the impact on the environment, while promoting sustainable agrifood systems within the framework of the implementation of the National Plan for Food Sovereignty and Nutritional Education. The joint coordination of the AGROPAISAISAJES SOSTENIBLES project by FAO, as implementing agency, and MINAG has resulted in a strategic and positive alliance for the country, despite the current exceptional national circumstances and the internal approval process.</t>
  </si>
  <si>
    <t>In spite of delays, the project has shown in 2025 the ability to deliver even in extreme weather conditions and in a complex economic environment, in remote areas. The Mid-Term Review should be organized in 2026 and will provide useful and external insights to start drafting the project exit strategy. For the time being, the Project Management Unit should make every efforts to speed up the outcomes that show lower delivery (i.e. the ones at 15%). As mentioned by the LTO, the next work plan needs to better delineate activities to increase the generation of global environmental benefits, such as GHG emission reduction, the measurement of hectares under sustainable management, and landscape restoration in the buffer zones of protected areas.</t>
  </si>
  <si>
    <t>Measures to address MS, MU, U and HU ratings on Section 2 above</t>
  </si>
  <si>
    <t>Outcome</t>
  </si>
  <si>
    <t>Action(s) to be taken</t>
  </si>
  <si>
    <t>By whom?</t>
  </si>
  <si>
    <t>By When?</t>
  </si>
  <si>
    <t xml:space="preserve">GEF Core Indicator 3.1: Area of degraded agricultural lands restored
Baseline:0
Target: 200 ha of forests of mixed uses.                                                                                                                                                           Actions:   1.Include in the work plan for the following period the execution of field mission to begin the restoration actios in the selected farms. 2.Conduct training workshops on restoration for producers and technicians linked to the sectors involved in the project.
</t>
  </si>
  <si>
    <t>FANJ and INAF technical team.</t>
  </si>
  <si>
    <t>2nd semester of 2025</t>
  </si>
  <si>
    <t xml:space="preserve">Project Indicator 5: Territorial coverage of programs and sectorial policy framework for BD conservation and natural resources sustainable management (in hectares).
Baseline; 0
Target:200,000 hectares (of which, 20,000 ha are women-led)                                                                                       Actions: 1. Technical work between the territorial coordinations, producers and the State Forestry Service to verify the permanence of land not converted into agricultural land. 2. Conclude the analysis of the general diagnosis at the implementation stages to evaluate the non-advancement of the agricultural frontier.   </t>
  </si>
  <si>
    <t xml:space="preserve">
Project Management Unit, territorial coordinations and the State Forest Service.
</t>
  </si>
  <si>
    <t>1st quarter of 2026</t>
  </si>
  <si>
    <t>Project Indicator 6: Number of new markets identified that are accessed with the incorporation of products resulting from good practices in agroecological/organic productions.                                                                                                           Actions: 1. Conduct two working sessions (workshops/technical group/technical committee meetings) to identify potential markets, from the result of the application of the guidelines. 2. Conduct a technical committee to identify potential products that can be incorporated into previously evaluated markets.</t>
  </si>
  <si>
    <t xml:space="preserve">Project Management Unit and territorial coordinations .
</t>
  </si>
  <si>
    <t>1st semester 2026</t>
  </si>
  <si>
    <t xml:space="preserve">7  Some indicators may not identify mid-term targets at the design stage (refer to approved results framework) therefore this column should only be filled when relevant.
8  Use GEF Secretariat required six-point scale system: Highly Satisfactory (HS), Satisfactory (S), Moderately Satisfactory (MS), Moderately Unsatisfactory (MU), Unsatisfactory (U), and Highly Unsatisfactory (HU). </t>
  </si>
  <si>
    <t>3. Implementation Progress (IP)</t>
  </si>
  <si>
    <t>(Please indicate progress achieved during this FY as per the Implementation Plan/Annual Workplan)</t>
  </si>
  <si>
    <t xml:space="preserve">Outcomes and outputs </t>
  </si>
  <si>
    <t>Indicators (as per the logical framework)</t>
  </si>
  <si>
    <t>Main achievements in the last 12 months 
(please DO NOT repeat results reported in previous year PIR)</t>
  </si>
  <si>
    <t>Describe any variance 9 in delivering outputs</t>
  </si>
  <si>
    <t>Outcome 1.</t>
  </si>
  <si>
    <t>Output 1.1 Number of diagnoses and inventories of flora and fauna in agricultural systems.</t>
  </si>
  <si>
    <t>Number of diagnoses and inventories of flora and fauna in agricultural systems.</t>
  </si>
  <si>
    <t xml:space="preserve">• The general diagnosis on 27 farms out of a total of 46, have been initiated.                                                   • Floristic and fauna diagnostics carried out on 8 farms.  These diagnoses have made it possible to: 1. identify management practices that favor productivity and biodiversity conservation based on agroecology, integrated pest management and soil management/conservation; 2. Characterize the water resources of the zones for their management; 3. Characterize livestock farms and the best practices for livestock development such as silvopastoralism, recovery of pasture areas and use of industry by-products for animal feed. To carry out these activities, diagnostic and flora and fauna inventories were prepared and validated at the Integrated Landscape Management Strategy Workshop.
• The key actors of the technical working group have been identified: Institute of Agroforestry Research (INAF), Institute of Ecology and Systematics (IES), Antonio Núñez Jiménez Foundation (FANJ), Soil and Fertilizers Directorate (DSF), territorial delegations and municipal specialists from CITMA, territorial coordinators of the project and Plan Turquino.                                                                                                                              </t>
  </si>
  <si>
    <t>Output 1.2 Integrated landscape management (ILM) strategy developed and agreed with key stakeholders, with gender approach.</t>
  </si>
  <si>
    <t>1.1.2 a) Number of ILM strategies prepared for the implementation zones, considering the gender perspective, presented to key environmental, local government, and sectoral stakeholders.</t>
  </si>
  <si>
    <t xml:space="preserve">•An Integrated Landscape Management workshop was held to devise the strategy, attended by 42 beneficiaries, including 13 women and 5 youth.
•Strategic alliances were established in the six municipalities acting as a joint management structure in charge of conducting integrated landscape management actions in the area.                         •Agrotechnical control measures were implemented to support pest and disease control programs, as part of the Integrated Landscape Strategy (shade regulation, thinning, pruning and weed control, mechanical control measures, such as collecting coffee beans from the ground, sanitary pruning, sanitation following the harvest, applying biological control measures, such as the release of Cephalonomiastephanoderis (Ivory Coast wasp), and implementation of agroforestry systems.
•26.23 ha benefited from soil conservation and improvement actions.                                                              •Alliances with key institutions are being strengthened to adopt a national strategy for soil management and conservation through institutional collaboration agreements. A workshop is also being designed to train producers on the advantages of accessing the National Fund for Soil Improvement and Conservation and the ways to access it, which will strengthen capacities in this area.  
                                                                                                                         </t>
  </si>
  <si>
    <t xml:space="preserve">1.1.2 b) Percentage of acceptance of ILM strategies by stakeholders in each intervention area.  </t>
  </si>
  <si>
    <t>No results to report at this stage.</t>
  </si>
  <si>
    <t>1.1.2 c) Number of women producers and technicians surveyed for the elaboration of ILM strategies.</t>
  </si>
  <si>
    <t>Output 1.3 An updated program for biological pest and disease control (as part of the ILM strategy).</t>
  </si>
  <si>
    <t xml:space="preserve">Number of specific programs designed to control pests and diseases in each area of intervention.    </t>
  </si>
  <si>
    <t xml:space="preserve">• Capabilities strengthened at three Centers for the Reproduction of Entomophages and Entomopathogens (CREE), in the municipalities of Buey Arriba and Baracoa, following the acquisition of supplies that support the management and control of pests and diseases.                                                                                                       • 3 meetings of the technical working group at the territorial level, made possible the implementation of twelve integrated pest and disease management programs for coffee and cocoa crops in the province of Granma.
                                                                                                                                                                                                                              </t>
  </si>
  <si>
    <t>Output 1.4 A capacity development program for producers and technicians on ILM, ILM best practices, and financial incentives, with a gender focus</t>
  </si>
  <si>
    <t>1.1.4 a) Number of technicians and producers trained in practice to assess ABD and facilitate its sustainable management and implementation of Save and Grow and Climate Smart Livestock approaches</t>
  </si>
  <si>
    <t xml:space="preserve">•588 producers, technicians and specialists trained as a result of the replication workshops in territories associated with Integrated Pest, Disease, and Animal Health Management, Coffee Agrotecnia  and the Integrated Landscape Management.                                                                                               •Through the procurement process, modules of supplies, furniture, tools and IT equipment have been delivered for the producers and institutions involved in the project that support the application of sustainable practices and contribute to the fulfilment of the indicators.                                                                        •A capacity-building program has been designed to deal with: gender-sensitive landscape management, biodiversity management, climate-smart livestock farming, sustainable agro-landscape restoration for coffee, cocoa, and coconut crops, as well as livestock farming.  
               </t>
  </si>
  <si>
    <t>1.1.4 b) Percentage of producers including new management practices and conservation technologies based on the training received</t>
  </si>
  <si>
    <t>180 producers (30%) out of a total of 588 trained have benefited from training and improved management practices in the areas of integrated pest and disease management with a focus on health, coffee agro-technology and integrated landscape management in the intervention municipalities (Maisí, Guamá and Baracoa).</t>
  </si>
  <si>
    <t>1.1.4 c) Number of Field Schools established to train producers and technicians in good practices of integrated landscape management, including financial incentives and gender equality</t>
  </si>
  <si>
    <t xml:space="preserve">•Three school farms (fields) have been established, namely: Maisí municipality (La Esperanza Farm, managed by Carlos Fernández CCS), Baracoa municipality (La Vega Farm, managed by  José Maceo UBPC), and Guisa municipality (Vegueta de Celio Farm, managed by Desembarco del Granma CPA).                                                               •The process of procuring supplies to strengthen the school farms was iniciated, based on the identification of the technical requirements for their operation. </t>
  </si>
  <si>
    <t xml:space="preserve">Output 1.2.1 Participatory field actions implemented to restore 500 has of protective ecosystems in agricultural and pre-mountain community-based areas  </t>
  </si>
  <si>
    <t># of hectares of rehabilitated protective ecosystems</t>
  </si>
  <si>
    <t xml:space="preserve">A total of 411.5 ha were defined for restoration, of which: 19.8 hectares of coffee production to begin unassited restoration work (refers to forest of mixed use) and 391.7 hectares defined to start assisted restoration actions.                                                                                                                                             The types of degradation have been defined, as linked to: physical (erosion, compaction) and biological (loss of microbiota, vegetation) and their causes, related to overgrazing, excessive application of monoculture and deforestation.                                                                                                                               As part of the 2024 procurement plan, equipment was delivered to support restoration work in the intervention municipalities. Other equipment to complement this work is in the process of being acquired. </t>
  </si>
  <si>
    <t xml:space="preserve">Output 1.2.2 Capacity development programs for young people, women and communities to support restoration actions, family farming and strengthen ties with the local territory.
</t>
  </si>
  <si>
    <t xml:space="preserve">  Number of specific programs designed for capacity building with gender approach</t>
  </si>
  <si>
    <t xml:space="preserve">                                                                                                                                                                                         •The training needs for livestock farming in the project implementation area were identified and the Training Program was prepared on that basis: 
I. Enabling sub-program to implement Climate Smart Livestock practices (5 modules).
II. Training sub-program/technological package to improve reproductive efficiency and productivity of cattle and small ruminants, based on Climate-Smart Livestock (4 modules)
In addition, a Master's thesis is being worked on as part of the 7th edition of CIMAGT's Master's program in Animal Reproduction related to the behavior of cattle from the establishment of the silvopastoral system and its effect on the decrease of methane effects with a feed established from these systems. (An aspiring student from the province of Granma).                                                                                              •A capacity-building program has been created with at least five key topics with teh support of the working group created to develop capacity-building programs from a gender perspective (INAF, FANJ, Component 4 Coordinator, provincial and municipal project coordinators, and gender expert)                                                                                                                                                                                                                                                                       </t>
  </si>
  <si>
    <t xml:space="preserve">Output 1.2.3
Community-based toolbox to design, implement, rehabilitate and monitor field actions in natural and agro- ecosystems
</t>
  </si>
  <si>
    <t>1.2.3 a) Number of toolbox designed</t>
  </si>
  <si>
    <t>1.2.3.b) Technical Manual of good agricultural practices adapted to local pre-mountain conditions with gender focus.</t>
  </si>
  <si>
    <t>Outcome 2</t>
  </si>
  <si>
    <t xml:space="preserve">Output 2.1.2
Review of laws/regulations to incorporate biodiversity considerations.
</t>
  </si>
  <si>
    <t>2.1.2 a) Percentage of documents of the legal and regulatory framework for the sector reviewed.</t>
  </si>
  <si>
    <t>Two technical roundtables were held to define common issues with decision-makers from the coffee, cocoa, and coconut development programs and the livestock and mule development programs.</t>
  </si>
  <si>
    <t>2.1.2 b) Diagnosis of legal gaps in the current sectorial regulatory framework related to biodiversity.</t>
  </si>
  <si>
    <t xml:space="preserve"> Having initiated the diagnosis of the current regulatory framework related to biodiversity, a total 41 documents pending revision have been identified. A first draft has been prepared with a survey of the legal instruments identified and the need for their revision or not in terms of biodiversity integration.</t>
  </si>
  <si>
    <t xml:space="preserve">Output 2.1.3
Revised legal and regulatory frameworks
</t>
  </si>
  <si>
    <t>Percentage of the documents identified from the sectorial legal and regulatory framework that are proposed to incorporate the aspects of biodiversity conservation and the sustainable use of natural resources.</t>
  </si>
  <si>
    <t xml:space="preserve">Output 2.1.4
Policy Framework and 4 sectorial programs are BD-mainstreamed with gender focus 
</t>
  </si>
  <si>
    <t>Number of sectoral policies and programs that incorporate the aspects of biodiversity conservation and the sustainable use of natural resources with a gender perspective.</t>
  </si>
  <si>
    <t>Revised legislation for two of the four types of production involved in the project: forestry and livestock. Four documents related to the livestock and forestry sectors have been reviewed, all of which include aspects linked to conservation and enhancement of biodiversity in livestock agroecosystems:                                                                                                                                                                       -Law No. 161/2022 “Law for the Promotion and Development of Livestock”                                                      -Decree No. 329/2015, on the Commissions of the Turquino Plan.     
-The 2030-2050 Program to recover livestock and achieve forseen productivity levels and growth of the livestock population.
-Livestock Development Program (Mular Development Program).</t>
  </si>
  <si>
    <t>Outcome 3.</t>
  </si>
  <si>
    <t xml:space="preserve">Output 3.1.1
Mountain and pre-mountain value chains in coffee, cocoa, coconut, and beef are assessed and practices along the chain are aligned to comply with identified organic markets and standards through market intelligence, market access, cost, and sustainability studies.
</t>
  </si>
  <si>
    <t xml:space="preserve">3.1.1 a) Number of studies prepared where the value chains of coffee, cocoa, coconut and livestock are evaluated.  </t>
  </si>
  <si>
    <t>• Evaluation guides have been prepared for the coffee, cocoa, coconut, and livestock value chains. The purpose of these guidelines is to improve the efficiency of production processes by identifying aspects that require improvement in order to achieve sustainable production.</t>
  </si>
  <si>
    <t>3.1.1 b Number of strategies developed for the creation/ strengthening of value chains for coffee, cocoa, coconut and livestock in the project implementation areas.</t>
  </si>
  <si>
    <t>Outcome 4.</t>
  </si>
  <si>
    <t xml:space="preserve">Output 4.1.1
Information and knowledge management centres created to promote and monitor the integrated landscape management in targeted municipalities 
</t>
  </si>
  <si>
    <t>4.1.1 a) Number of territorial knowledge management centers  established   to integrate a national platform for the integrated management of biodiversity in productive mountain and pre-mountain landscapes with a gender perspective.</t>
  </si>
  <si>
    <t>Six knowledge management centers have been established in each of the six intervention municipalities and equipment needs have been identified. The process of acquiring computer equipment and supplies for their operation has begun. These centers are intended to be multipliers of knowledge directly to producers by providing them with access to information on the integration of biodiversity in productive landscapes.</t>
  </si>
  <si>
    <t xml:space="preserve">Output 4.1.2
Cooperation and exchange actions implemented emphasizing South-South cooperation
</t>
  </si>
  <si>
    <t>Number of events  to exchange knowledge with  countries of the Greater Caribbean region  through South-South exchanges, conferences and participation in  global events.</t>
  </si>
  <si>
    <t xml:space="preserve">Output 4.1.3
A Monitoring and Evaluation (M&amp;E) Plan with gender focus and Gender Action Plan, implemented
</t>
  </si>
  <si>
    <t xml:space="preserve">4.1.3 a)
Implementation of the monitoring and evaluation plan with a gender perspective, to provide systematic information on the progress of the project
</t>
  </si>
  <si>
    <t>•The PPR for the second half of 2024 was devised.
•A meeting of Steering Committee was held. 
•Two Technical Committees were conducted for 2024 and 2025.  
•Technical roundtables were held with FANJ, CIMAGT, the Directorate of Science, Innovation and Agricultural Extension, The Turquino Plan, the State Livestock Directorate, and the Minag Agricultural Directorate of Coffee, Cocoa, and Coconut.
•A technical meeting was held with the Project Coordination Unit in Guantánamo province, to agree on restoration actions at selected farms.  
•A technical meeting was held with the Project Coordination Unit of Granma province, to monitor mule livestock actions and address technical support and resource needs.</t>
  </si>
  <si>
    <t>4.1.3 b) Gender Action Plan implemented</t>
  </si>
  <si>
    <t xml:space="preserve">• 133 women have benefited from training processes and receive resources to contribute to the achievement of project goals.  A balance has been considered in the technical meetings that are held, facilitating the participation of women. The composition of the project management unit is composed of 6 women.                                                                                                                                                                Actions taken to hire a gender expert  for the preparation of Manual on gender mainstreaming in sustainable production systems and Protocol against exploitation, harassment and sexual abuse.
</t>
  </si>
  <si>
    <t xml:space="preserve">4.1.3 c)
The communication and visualization strategy of the project actions with a gender perspective has been prepared and implemented
</t>
  </si>
  <si>
    <t xml:space="preserve">• The project's Communication Strategy was updated.
• The project's graphic image was redesigned.
• Publicity materials were designed, namely a triptych
• Manuals on good livestock practices and climate-smart livestock farming were printed.  
• The 2024 International Agroforestry Convention was attended.
• Activities in the territories were publicized on social media and the FAO Cuba news portal and Prensa Latina website, on the institutional profile of the UCTB Guisa Agroforestry Experimental Station.
News dealing with the development of livestock farming and support with tools for coffee, cocoa, and coconut production in the eastern region were published.                                                                                         https://www.flickr.com/photos/148210160@N03/albums/72177720326100288/with/54517769453   
https://www.flickr.com/photos/148210160@N03/albums/72177720316083486/ 
https://www.flickr.com/photos/148210160@N03/albums/72177720301763844/                                                                  https://www.facebook.com/share/GbFG1dHzRGckUpgM/?mibextid=oFDknk 
https://www.facebook.com/61556638966113/posts/692356682838648/?substory_index=692356682838648&amp;app=fbl   
https://www.fao.org/cuba/noticias/detail-events/es/c/1682893/ 
</t>
  </si>
  <si>
    <t xml:space="preserve">Implementation Progress (IP) , and Overall Assessment </t>
  </si>
  <si>
    <t>Please note that the overall IP ratings should be substantiated by evidence and progress reported above. The ratings and comments shoud reflect the overall progress of results during the fiscal year (July 1 2024, to June 30, 2025)</t>
  </si>
  <si>
    <t xml:space="preserve">Project Manager/ Coordinator </t>
  </si>
  <si>
    <t>Lead Technical Officer</t>
  </si>
  <si>
    <t>GEF Operational Focal Point (OFP)</t>
  </si>
  <si>
    <t>FY2025 Implementation Objective rating10</t>
  </si>
  <si>
    <t>Comments/reasons justifying the ratings for FY2025 and any changes (positive or negative) in the ratings since the previous reporting period</t>
  </si>
  <si>
    <t>During the period under evaluation, the project has worked cohesively to advance the strengthening of capacities that support the achievement of the identified objectives, despite the project implementation area being affected by extreme natural events (hurricanes, heavy rains, and earthquakes), while also developing in a context of instability in the national energy matrix. The delivery of resources to beneficiaries on the field has begun, also supported by training processes replicated by trainers, which will imply a greater impact on achieving the results.</t>
  </si>
  <si>
    <t>At this stage, the project is facing challenges. In this context, it is suggested to implement a strategy that considers the Mid-Term Evaluation to be carried out next year. Special attention should be given to restoration goals and hectares managed under improved practices. Work is underway on the procurement plan and the delivery of resources to beneficiaries, as well as training activities that will contribute to the achievement of results.</t>
  </si>
  <si>
    <t>The actions carried out by the project during this period are aligned with national programs and strategies. The government and the FAO in Cuba are working together as a strategic alliance to strengthen local food systems and promote the well-being of the associated communities by supporting the key productions of the project</t>
  </si>
  <si>
    <t>During the implementation period the project has been standing out as one of the most relevant in the country 's Eastern region,  as it contributes to national priorities and development plans linked to sectors that  play an important role in the national economy . Despite the impact of extreme natural phenomena such as hurricanes and heavy rains, the project 's management unit has adopted effective execution mechanisms to move forwards with the forseen goals....</t>
  </si>
  <si>
    <t xml:space="preserve">9 Variance refers to the difference between the expected and actual progress at the time of reporting.
10 Implementation Progress Rating – A rating of the extent to which the implementation of a project’s components and activities is in compliance with the projects approved implementation plan. 
</t>
  </si>
  <si>
    <t xml:space="preserve">4. Summary on progress and challenges </t>
  </si>
  <si>
    <t>Please provide a summary paragraph on project implementation progress consistent with the information reported in section 2 and 3 of the PIR (Max 400 words) (This section will be uploaded to the GEF portal)</t>
  </si>
  <si>
    <t xml:space="preserve">The project has continued to focus its efforts on strengthening the enabling environment through the PMU and the work of the coordinators at both the component and provincial and municipal levels, so as to provide the necessary technological support to meet the project indicators and its main goals. This has reinforced a positive working environment among the coordinators, as well as ties between them and the beneficiaries.                   
  A significant number of hectares have been covered under improved practices that contribute to the integrated landscape management approach pursued by the project, applying the approaches promoted by FAO, with the support of training processes developed in this area. In this regard, three sustainable practices have been adopted and tested at the implementation sites, showing improvements in crops, especially the reduction of pest and disease infestations. Progress is being made in identifying hectares to begin restoration work, while also supporting the dissemination of practices through the development of manuals related to best practices in livestock and climate-smart livestock, as well as a brochure that promotes the project's objectives and results. Social media platforms have served as a venue for exchanges between beneficiaries and stakeholders.
Two technical committees have been held to improve the organization and monitoring of planned activities, as well as technical roundtables attended by the key project partners. A steering committee has also been held to link the project's impacts with national coffee, cocoa, coconut, and livestock programs, and to evaluate the best strategies for achieving them.
</t>
  </si>
  <si>
    <t>Please provide a summary paragraph on challenges of project implementation consistent with the information reported in section 2 and 3 of the PIR (Max 400 words) (This section will be uploaded to the GEF portal)</t>
  </si>
  <si>
    <t xml:space="preserve">One of the main challenges has been the length of the approval processes required to logistically coordinate the consultations, as the terms of reference must be pre-approved by two entities, delaying the timely implementation of project activities. On this basis, and taking into consideration the timing of the start of the implementation, after internal approval of the project, it was possible to carried out some field activities and training, as well as to adopted a discrete procurement plan, in the first year of implementation. Adding to this are ongoing contingency situations with the national electricity system, fuel access, the occurrence of hurricanes and earthquakes during the evaluation period, and the difficulties in accessing mountain areas, due to the lack of adequate transportation. These are so far the main challenges facing the project.
In response, the project has emphasized a more robust procurement plan, to boost execution as part of the adaptive strategy designed and implemented by the project since its inception.  </t>
  </si>
  <si>
    <t>Implementation of Exit Strategy</t>
  </si>
  <si>
    <t xml:space="preserve">Has the project developed an Exit Strategy? If yes, please describe the progress to implement it.
</t>
  </si>
  <si>
    <t xml:space="preserve">The project includes considerations that promote the continued achievement of its objectives and outcomes long after implementation: 
Partnering with public institutions including national, regional and local governments and structures, supporting institutional developments technical and institutional capacities (productive bases and scientific and research staff of national institutes). This capacity building will serve as long-term support beyond project duration and will allow the inclusion of native biota into agrosystems, evaluation of productive chains, the performance of agroecosystems and the status of natural resources. It will also suggest management proposals to producers, extension workers and communities for their implementation, strengthening participatory and equity approaches in capacity development.  On the other hand, working with community-based organizations, associations and communities, and supporting them to establish their own effective management structures during implementation will also ensure long-term support beyond the project.
Country ownership, which will include improved governance, mainstreamed biodiversity and sustainable management of natural resources in value chains are included in development policies. 
Alignment with government plans and priorities to increase agricultural production within the country and strengthening the equity approach in the development of capacities and opportunities for disadvantaged groups, particularly youth and women.
</t>
  </si>
  <si>
    <t xml:space="preserve">How is the project enhancing institutional capacities to foster country ownership for more durable / sustained results?
</t>
  </si>
  <si>
    <t xml:space="preserve">The project's implementation goals include strengthening institutional capacities through the necessary technological and training support to improve performance once the project is completed, ensuring the sustainability of its results. Thus, the project has focused its support on:
1. Strengthening soil laboratory infrastructure by supplying laboratory items and instruments that allow for soil analysis and improvement in terms of productivity and nutrients.
2. Contributing information technology for field monitoring and follow-up of areas undergoing restoration and diagnostic actions.
3. Providing inputs to centers responsible for the reproduction of entomophagous and entomopathogenic insects for comprehensive pest control and management, as well as supporting the generation and use of bioproducts.
4. Improving breeding areas and providing inputs for artificial insemination activities.
5. Training staff on good practices and lessons learned on the project's key topics.
6. Promoting spaces for Exchanges between producers at established farm schools to reinforce knowledge through practical fieldwork. </t>
  </si>
  <si>
    <t>5. Environmental and Social Safeguards (ESS): risks from the project</t>
  </si>
  <si>
    <t>Initial ESS Risk Classification (at CEO Endorsement/Approval Stage)</t>
  </si>
  <si>
    <t>Moderate</t>
  </si>
  <si>
    <t>New environmental and social risks.</t>
  </si>
  <si>
    <t>N/A</t>
  </si>
  <si>
    <t>Progress made towards implementing the Enivronmental and Social Management Plan (ESMP) (only for Moderate and High Risk Projects)</t>
  </si>
  <si>
    <r>
      <rPr>
        <b/>
        <i/>
        <sz val="9"/>
        <color theme="1"/>
        <rFont val="Arial"/>
        <family val="2"/>
      </rPr>
      <t xml:space="preserve"> ESS 2: Biodiversity, ecosystems and natural habitats– Medium</t>
    </r>
    <r>
      <rPr>
        <i/>
        <sz val="9"/>
        <color theme="1"/>
        <rFont val="Arial"/>
        <family val="2"/>
      </rPr>
      <t xml:space="preserve">
Practices that integrate biodiversity to support sustainable production have been identified at primary stage, through the application of FAO approach.  Training actions were developed by resortin</t>
    </r>
    <r>
      <rPr>
        <i/>
        <sz val="9"/>
        <rFont val="Arial"/>
        <family val="2"/>
      </rPr>
      <t>g to practices that integrate biodiversity, with the integration of women, particularly related to the replication of integrated pest and landscape management. National coffee, cocoa, coconut, and livestock programs have strengthened their ties with project actions, which has strengthened governance and contributed to the improvement of policy and legislative frameworks.</t>
    </r>
    <r>
      <rPr>
        <i/>
        <sz val="9"/>
        <color rgb="FFFF0000"/>
        <rFont val="Arial"/>
        <family val="2"/>
      </rPr>
      <t xml:space="preserve">
</t>
    </r>
    <r>
      <rPr>
        <i/>
        <sz val="9"/>
        <color theme="1"/>
        <rFont val="Arial"/>
        <family val="2"/>
      </rPr>
      <t xml:space="preserve">It responds to Outcome 1.1, Project Indicator 3.1 and Output 2.1.2, with the support of the technical coordination of INAF and FANJ, together with the project coordination at territorial level.
</t>
    </r>
    <r>
      <rPr>
        <b/>
        <i/>
        <sz val="9"/>
        <color theme="1"/>
        <rFont val="Arial"/>
        <family val="2"/>
      </rPr>
      <t>ESS 5: Pest and pesticide management - Medium</t>
    </r>
    <r>
      <rPr>
        <i/>
        <sz val="9"/>
        <color theme="1"/>
        <rFont val="Arial"/>
        <family val="2"/>
      </rPr>
      <t xml:space="preserve">
</t>
    </r>
    <r>
      <rPr>
        <i/>
        <sz val="9"/>
        <rFont val="Arial"/>
        <family val="2"/>
      </rPr>
      <t xml:space="preserve">Training for producers has continued, particularly on integrated pest and disease management and animal health,as part of integrated landscape management, </t>
    </r>
    <r>
      <rPr>
        <i/>
        <sz val="9"/>
        <color theme="1"/>
        <rFont val="Arial"/>
        <family val="2"/>
      </rPr>
      <t xml:space="preserve">which served as a scenario to identify the main pests and techniques for their management, and to initiate a survey for the updating of the pest and disease control program. </t>
    </r>
    <r>
      <rPr>
        <i/>
        <sz val="9"/>
        <rFont val="Arial"/>
        <family val="2"/>
      </rPr>
      <t>12 integrated pest and disease management programs have been implemented for coffee and cocoa crops, which contributes to avoiding the use of pesticides in production.</t>
    </r>
    <r>
      <rPr>
        <i/>
        <sz val="9"/>
        <color rgb="FFFF0000"/>
        <rFont val="Arial"/>
        <family val="2"/>
      </rPr>
      <t xml:space="preserve">
</t>
    </r>
    <r>
      <rPr>
        <i/>
        <sz val="9"/>
        <color theme="1"/>
        <rFont val="Arial"/>
        <family val="2"/>
      </rPr>
      <t xml:space="preserve">It responds to Output 1.1.3, with the support of the working group for the control and management of pests and diseases  comprising:   INAF, FANJ, National Center for Plant Health (CNSV), National Center for Animal Health (CENASA), National Center for Agricultural Health, Agroforestry enterprises, Tropical Animal Improvement Research Centre (CIMAGT)), Territorial Directorates of Agriculture.
</t>
    </r>
  </si>
  <si>
    <t>Grievance Redress Mechanism (GRM)</t>
  </si>
  <si>
    <t>No complaints have been reported.</t>
  </si>
  <si>
    <t>6. Risks to the Project</t>
  </si>
  <si>
    <t>The following table summarizes risks identified in the Project Document and reflects also any new risks identified during the project implementation.</t>
  </si>
  <si>
    <t>Type of risk</t>
  </si>
  <si>
    <t>Risk rating11</t>
  </si>
  <si>
    <t>Identified in the ProDoc Y/N</t>
  </si>
  <si>
    <t>Description of Risk</t>
  </si>
  <si>
    <t>Mitigation measure implemented</t>
  </si>
  <si>
    <t>Environmental</t>
  </si>
  <si>
    <t>Conflicts between productive interests and environmental and conservation interests</t>
  </si>
  <si>
    <t xml:space="preserve">The project has maintained and guaranteed a participatory nature through the involvement of producers, while deploying a strategy of consultation and consensus-building that benefits the assimilation of best practices in production processes and decision-making, based on common interests.
To this end, the Project resorts to its coordination mechanisms, which act as a link between the production sector and the Project coordinators, with an aim to adopt mutually agreed-upon actions, creating opportunities to resolve and reduce disputes.
Training and capacity-building activities help prevent these types of conflicts, emphasizing the advantages of combining both interests and ensuring synergies that lead to the best results.
</t>
  </si>
  <si>
    <t>Institutional</t>
  </si>
  <si>
    <t>Low</t>
  </si>
  <si>
    <t xml:space="preserve">Inter-institutional disagreements due to different visions and approaches </t>
  </si>
  <si>
    <t xml:space="preserve">Regular coordination mechanisms and inter-institutional cooperation have been adopted.Committees and technical roundtables held have served as spaces to exchange ideas and finding common ground for the benefit of project actions.
Participating institutions have been invited to the training processes, ensuring that their visions and approaches are considered, respecting the powers and functions established.
</t>
  </si>
  <si>
    <t xml:space="preserve">Severe climate events such as droughts, strong winds, hurricanes (including climate change impacts)  
Changes in climate patterns 
</t>
  </si>
  <si>
    <t xml:space="preserve">Stakeholders have taken into account the recommendations of the hazard and vulnerability studies in order to effectively implement the project actions.  During this last period, technological support needs were identified for the entities participating in the project that were affected by Hurricane Oscar's impact on the intervention areas.
Management centers are expected to provide support in disseminating information related to the hazard and vulnerability studies and the associated recommendations.
</t>
  </si>
  <si>
    <t>Social</t>
  </si>
  <si>
    <t xml:space="preserve">Poor involvement and lack of commitment by communities, producers and key local entities.  </t>
  </si>
  <si>
    <t>Excellent level of communication has been maintained among the national coordination and the regional coordinators, as well as with the PMU in the implementing agency
There has been proactive interaction among producers in the different areas of intervention.
Activities were carried out with the participation of women and young people.
-New local experiences were considered to support implementation.</t>
  </si>
  <si>
    <t>Adverse and differentiated impacts of the COVID-19 pandemic</t>
  </si>
  <si>
    <t xml:space="preserve">The project has considered online training where possible, especially for those activities that do not require face-to-face meetings.
During the development of the activities, appropriate security measures were taken to avoid contagion among participants. 
</t>
  </si>
  <si>
    <t>Economic</t>
  </si>
  <si>
    <t>No</t>
  </si>
  <si>
    <t>The national context is characterized by an unstable energy service and inflation following the pandemic crisis. Project activities are taking place in a context of ongoing energy crises and difficult access to mountain areas, which may eventually impact the implementation of planned activities.</t>
  </si>
  <si>
    <t xml:space="preserve">The implementation of joint activities contemplated in the POA is planned to facilitate the enactment of the proposed objectives.
The use of digital platforms is promoted to enable training and coaching of producers and technicians, as well as ongoing exchanges between coordinators at different levels and producers. 
</t>
  </si>
  <si>
    <t>Project overall risk rating (Low, Moderate, Substantial or High):</t>
  </si>
  <si>
    <t>FY2024 rating</t>
  </si>
  <si>
    <t>FY2025 rating</t>
  </si>
  <si>
    <t>Comments/reason for the rating for FY2025 and any changes (positive or negative) in the rating since the previous reporting period</t>
  </si>
  <si>
    <t>M</t>
  </si>
  <si>
    <t>The project has identified a new risk linked to macroeconomic factors, taking into account the country's current energy situation, primarily, as well as the circumstances surrounding the project in hard-to-reach areas, all of which could eventually impact the implementation of the planned activities.</t>
  </si>
  <si>
    <t xml:space="preserve">11 Risk ratings means a rating of the overall risk of factors internal or external  to the project which may affect implementation or prospects for achieving project objectives. Risk of projects should be rated on the following scale: Low, Moderate, Substantial or High. </t>
  </si>
  <si>
    <t>7. Follow-up on Mid-term review or supervision mission</t>
  </si>
  <si>
    <t xml:space="preserve">If the project had an MTR or a supervision mission in 2024, please report on how the recommendations were implemented during this fiscal year as indicated in the Management Response or in the supervision mission report. </t>
  </si>
  <si>
    <t>MTR or supervision mission recommendations</t>
  </si>
  <si>
    <t>Measures implemented during this Fiscal Year</t>
  </si>
  <si>
    <t xml:space="preserve">Recommendation 1: </t>
  </si>
  <si>
    <t xml:space="preserve">Recommendation 2: </t>
  </si>
  <si>
    <t>Recommendation 3:</t>
  </si>
  <si>
    <t>Recommendation …</t>
  </si>
  <si>
    <t>Recommendation…</t>
  </si>
  <si>
    <t>8. Minor project amendments</t>
  </si>
  <si>
    <t>Minor amendments are changes to the design or implementation that do not have significant impact on the project objectives or scope, or an increase of the GEF project financing up to 5% as described in Annex 9 of the GEF Project and Program Cycle Policy Guidelines 12. Please describe any minor changes that the project has made under the relevant category or categories and provide supporting documents as an annex to this report if available. (This section will be uploaded to the GEF Portal)</t>
  </si>
  <si>
    <t xml:space="preserve">Category of change </t>
  </si>
  <si>
    <t xml:space="preserve">Provide a description of the change </t>
  </si>
  <si>
    <t>Indicate the timing of the change</t>
  </si>
  <si>
    <t>Approved by</t>
  </si>
  <si>
    <t>Results framework</t>
  </si>
  <si>
    <t>Components and cost</t>
  </si>
  <si>
    <t xml:space="preserve">Institutional and implementation arrangements </t>
  </si>
  <si>
    <t>Financial management</t>
  </si>
  <si>
    <t>Implementation schedule</t>
  </si>
  <si>
    <t>Executing Entity</t>
  </si>
  <si>
    <t>Executing Entity Category</t>
  </si>
  <si>
    <t>Minor project objective change</t>
  </si>
  <si>
    <t>Safeguards</t>
  </si>
  <si>
    <t>Risk analysis</t>
  </si>
  <si>
    <t>Increase of GEF project financing up to 5%</t>
  </si>
  <si>
    <t>Co-financing</t>
  </si>
  <si>
    <t>Location of project activity</t>
  </si>
  <si>
    <t>Other minor project amendment (define)</t>
  </si>
  <si>
    <t>12 GEF Council meeting documents, guidelines, project and program cycle policy 2020 update</t>
  </si>
  <si>
    <t>9. Stakeholders' Engagement</t>
  </si>
  <si>
    <t>Please report on progress, challeges, and outcomes on stakeholder engagement (based on the description of the Stakeholder Engagement Plan) included at CEO Endorsement/Approval during this reporting period. (This section will be uploaded to the GEF Portal)</t>
  </si>
  <si>
    <t>Profile</t>
  </si>
  <si>
    <t xml:space="preserve">Stakeholder name </t>
  </si>
  <si>
    <t>Type of partnership</t>
  </si>
  <si>
    <t xml:space="preserve">Progress, results &amp; Challenges on Stakeholder's Engagement </t>
  </si>
  <si>
    <t>Government Institutions</t>
  </si>
  <si>
    <t>Ministry of Agriculture (MINAG)</t>
  </si>
  <si>
    <t>Project implementing partner. Co-financier. Member of the Project Steering Committee. Responsible for implementing baseline initiatives and guiding project activities in accordance with sectoral policies at municipal, provincial and national level. Acts as a liaison between the state agencies involved in the project, carrying out actions to meet the timeline. Supports all project components.</t>
  </si>
  <si>
    <t>During the internal process of review and approvals to which the project is subject at the national level, MINAG has maintained its support for the project.</t>
  </si>
  <si>
    <t>Ministry of Science, Technology and Environment (CITMA)</t>
  </si>
  <si>
    <t xml:space="preserve">Member of the Steering Committee. Responsible for implementing baseline initiatives and guiding state environmental policies. Methodological guide for biodiversity conservation. 
 CITMA has the mission of directing, executing and controlling the policy of the State and Government in matters of science, technology, and the environment; the use of nuclear energy, standardization, metrology and quality control, promoting the coherent integration of these to contribute to the sustainable development of the country.
Is responsible for:
-Propose and validate the best practices in integrated landscape management to achieve sustainable use of natural resources.
Provide information on the impacts of climate change in the country's mountainous regions that favour the adoption of adaptation measures.
-Promote the adoption of legal norms that incorporate the sustainable use of biological diversity in the agricultural and livestock sector.
Its Provincial Delegations (DP-CITMA) represent CITMA before the territorial authorities, the organisms, associations, organizations and institutions of the territory. It implements and controls the tasks of the State Plan at the territorial level.
Supervises and controls the actions of the Project in support of the territorial implementation of the Life Task.
</t>
  </si>
  <si>
    <t>At the territorial level, CITMA´s environmental specialists have overseen the compliance with environmental policies and regulations. In the case of the project, they have played an essential role in identifying ways and methods for the use of waste, as well as pollutant sources that can be worked on to reduce environmental impacts in the project scenario.</t>
  </si>
  <si>
    <t>Ministry of Foreign Trade and Foreign Investment (MINCEX)</t>
  </si>
  <si>
    <t>Member of the Steering Committee. MINCEX is the governing body and coordinator of international cooperation, responsible for defining national priorities for cooperation and evaluating and monitoring its achievements concerning the defined objectives.</t>
  </si>
  <si>
    <t>It has steered the internal approvals process of the Project and participated in the Steering Committee meeting held.</t>
  </si>
  <si>
    <t>Ministry of Food Industry (MINAL)</t>
  </si>
  <si>
    <t xml:space="preserve">Member of the Steering Committee. Responsible for guiding food production and marketing regulations, policies and programmers and the promotion of value chains related to the project target commodities.  </t>
  </si>
  <si>
    <t>It intervenes in the licensing and permit processes for the production and marketing of foodstuffs.</t>
  </si>
  <si>
    <t>Ministry of Higher Education (MES)</t>
  </si>
  <si>
    <t xml:space="preserve">Is the body in charge of directing, proposing, executing and controlling State and government policy regarding higher education.
As part of their structure, the Municipal University Centers (CUM) develop undergraduate and graduate studies with a markedly local character in coordination with the productive sector. They also have a group of Research Institutes and Experimental Stations, several of them of significant national and international prestige and provide essential support to the activity of MINAG. They play an active role in capacity building and the operation of networks and working groups on gender equality issues in all territories.
</t>
  </si>
  <si>
    <t>It has supported in the identification of topics for training and participated in the replication of trainings carried out at the local level.</t>
  </si>
  <si>
    <t>Agroforestry Group (GAF)</t>
  </si>
  <si>
    <t>Entity responsible for implementing and supervising development activities. Member of the Steering Committee.</t>
  </si>
  <si>
    <t>Together with INAF and the Implementing Agency, it has drawn up a project implementation strategy considering country priorities and project objectives. It has been essential technical support during the internal review and approval process to which the project is subject at the national level.</t>
  </si>
  <si>
    <t>Agroforestry Research Institute (INAF)</t>
  </si>
  <si>
    <t xml:space="preserve">Leading research centre and technical partner. Secretariat of the Project Steering Committee.   
Its mission is to contribute to the solution of political, scientific and technical problems and challenges associated with the forest industry and its resources and the country's environment. It also provides the scientific and technical base of the productive chains linked to the forest program, prioritizing the improvement of forestry and developing new options for the diversification of forest products and services.
Responsible for implementing and supervising research and development activities through the contribution of specialists and researchers on forests, coffee and cocoa-related topics. 
</t>
  </si>
  <si>
    <t xml:space="preserve">As the lead national entity of the project, it has coordinated and promoted the technical execution and the development of the programmed activities in function of the fulfilment of the objectives foreseen for this year.
It has maintained close relations with the implementation agency, in the proposal and execution of actions that contribute to the implementation strategy of the project. Challenge: Coordinate project activities considering the possible occurrence of risks.
</t>
  </si>
  <si>
    <t>Livestock Business Group (GEGAN)</t>
  </si>
  <si>
    <t>Satisfy society's growing demand for meat, eggs, dairy and animal feed in a sustainable way.</t>
  </si>
  <si>
    <t>It has monitored the country's livestock policy.</t>
  </si>
  <si>
    <t>Local government (people’s power bodies at community, municipal and provincial level).</t>
  </si>
  <si>
    <t xml:space="preserve">Local decision-making body. Provides spaces for exchange and cooperation among institutional stakeholders. Mediates in case of possible conflicts of interest among participating stakeholders. Provides certain types of logistical support. 
It represents the State; its fundamental mission is the economic and social development of the territory, following the country's general objectives. Coordinator between the central structures of the State and the municipalities, contributing to the harmonization of the interests of the provinces and its municipalities. Exercises the powers and functions recognized in the Constitution and the laws.
Supports and controls the implementation of the actions of the Project at the provincial level.
Its Municipal Administration Council (CAM) has as an essential objective to satisfy, among others, the needs of the economy, health, welfare, educational, cultural, sports and recreational activities of the community of the territory to which its jurisdiction extends, as well as carry out tasks related to prevention and social care.
Supports and controls the implementation of the actions of the Project at the Municipal level
</t>
  </si>
  <si>
    <t>The government bodies in the different provinces and municipalities have remained involved in the implementation process. They support the implementation of the project and have played an essential role in the identification of beneficiaries, as well as in the proposal of specific actions for the coordination of project activities in the territory.   They have endorsed the relevance of the project to local policies and strategies.                                                     Challenge: To be creative in the face of possible risks to the implementation of the project.</t>
  </si>
  <si>
    <t>NGOs</t>
  </si>
  <si>
    <t>Antonio Nuñez Jiménez Foundation (FANJ)</t>
  </si>
  <si>
    <t>Technical Partner: Non-governmental, non-profit civil organization, based on the research and development of programs and actions that form values towards a culture of nature at the local, national and international levels. Reponsible for the technical implementation of Outcome 1.2</t>
  </si>
  <si>
    <t xml:space="preserve">It has been crucially involved in the project for the identification of the restoration hectares and reforestation actions, for which they have provided the relevant technical and coordination information through the designated specialists.  </t>
  </si>
  <si>
    <t>National Association of Small Farmers (ANAP) (Municipal, Provincial and National)</t>
  </si>
  <si>
    <t xml:space="preserve">Top non-governmental organization (NGO)representing the interests of farmers organized into farmers’ cooperatives participating in the project. Shall play a significant role in agricultural extension work through its organizations. </t>
  </si>
  <si>
    <t>It has responded to calls for workshops and brought together farmers' cooperatives.</t>
  </si>
  <si>
    <t>Cuban Association of Agricultural and Forestry Engineers (ACTAF) (Municipal, Provincial and National)</t>
  </si>
  <si>
    <t>Entity that shall facilitate capacity-building in the various topics covered by the project (agroecology, organic certification, extension work, etc.).</t>
  </si>
  <si>
    <t>It has responded to calls for workshops and contributed elements for the adequate implementation of agroecology and extension actions.</t>
  </si>
  <si>
    <t>Cuban Association for Animal Production (ACPA) (Municipal, Provincial and National)</t>
  </si>
  <si>
    <t xml:space="preserve">Entity that shall facilitate capacity building in topics relating to pastoral activities and support stockbreeding expansion actions. </t>
  </si>
  <si>
    <t>It has responded to calls for workshops.</t>
  </si>
  <si>
    <t>Cuban Women’s Federation</t>
  </si>
  <si>
    <t>It shall promote women to have a leading role in production and marketing activities linked to project tasks. It will contribute to ensure that employment is distributed in a gender-sensitive manner.</t>
  </si>
  <si>
    <t>Private Sector entities</t>
  </si>
  <si>
    <t>Credits and Service Cooperatives (CCS)</t>
  </si>
  <si>
    <t>Cooperative organizations that constitute the specific scenario for the field work, introducing sustainable practices in the different production processes associated with the Project.</t>
  </si>
  <si>
    <t>They have taken ownership of the objectives and impacts of the project and are gradually applying the knowledge acquired in the training process that has been carried out. Challenge: Maintain fluid communication with producers and establish flexible alliances and strategies to achieve the adequate implementation of the project.</t>
  </si>
  <si>
    <t>Research Centre for Tropical Agriculture Animal Improvement (CIMAGT)</t>
  </si>
  <si>
    <t xml:space="preserve">Participating in a research center and technical partner. 
Member of the Project Steering Committee. Co-financier. 
Responsible for implementing and supervising research and development tasks in the components as well as compiling collected data and enhancing capacity-building activities through the contribution of animal production specialists and researchers. 
</t>
  </si>
  <si>
    <t>It has provided concrete proposals for techniques and methodologies for sustainable livestock farming and has been an essential technical support for the identification of specific sites for the development of sustainable livestock farming based on the application of the GLEAM tool. Challenge: To have the necessary equipment and supplies to carry out the corresponding technical actions.</t>
  </si>
  <si>
    <t xml:space="preserve">Others </t>
  </si>
  <si>
    <t>Jorge Dimitrov Agricultural Research Institute</t>
  </si>
  <si>
    <t>Its mission is to generate and transfer agricultural and environmental knowledge, technologies, products and services for sustainable development in tropical ecosystems.</t>
  </si>
  <si>
    <t>Strengthened joint working strategies with CIMAGT.</t>
  </si>
  <si>
    <t>Soil Institute</t>
  </si>
  <si>
    <t xml:space="preserve">Its fundamental mission is to provide the technical-scientific basis for the correct use, management, conservation, and improvement of the country’s soil fund and control. Its main functions are:
-Generate and execute R + D + I project that respond to the demands of the programs.
-Perform research of institutional interest that allows its development and the provision of technical services of high added value.
-Generate and transfer technologies that protect the soil and act against degrading agents.
-Cartography and classification of soils, geographic information systems of soils, comprehensive technologies for the use, improvement and recovery of soils.
-Management of fertilization by crops and agro-productive evaluations of land.
-Diagnostics of soil limiting factors.
-Technical assistance for the production and application of organic fertilizers and biofertilizers.
-Analysis of soils, water, plants, fruits and chemical, organic and biological fertilizers.
-Technical and postgraduate training.
</t>
  </si>
  <si>
    <t>Working links were initiated to concretize actions in soil management and conservation.</t>
  </si>
  <si>
    <t>Institute of Ecology and Systematics (IES)</t>
  </si>
  <si>
    <t>Expand knowledge about biodiversity through systematic and comprehensive ecological studies, promoting its conservation and sustainable use in natural and replacement ecosystems, increasing the contribution to the scientific and socio-economic development of Cuba and the Caribbean area.</t>
  </si>
  <si>
    <t>Working links were initiated to concretize actions in the integrated landscape strategy.</t>
  </si>
  <si>
    <t>Centre for Women's Studies (CEM)</t>
  </si>
  <si>
    <t>Conduct research on the situation of women and gender relations in different spheres of Cuban society in order, with them, to contribute to the development of policies and programs aimed at women.</t>
  </si>
  <si>
    <t>Joint actions are initiated with INAF that contribute to the correct implementation of the Gender Action Plan.</t>
  </si>
  <si>
    <t>Agricultural Engineering Research Institute (IAGRI)</t>
  </si>
  <si>
    <t>Promotes the scientific and technological development of integrated agricultural engineering systems. Its lines of research and development include mechanization engineering, irrigation and drainage, post-harvest work and rural construction</t>
  </si>
  <si>
    <t>To implement the policy on the sustainable use, tenure and exploitation of agricultural land.</t>
  </si>
  <si>
    <t>10. Gender Mainstreaming</t>
  </si>
  <si>
    <t>Information on Progress on Gender-responsive measures as documented at CEO Endorsement/Approval in the gender action plan or equivalent (when applicable) during this reporting period. (This section will be uploaded to the GEF Portal)</t>
  </si>
  <si>
    <t>Category</t>
  </si>
  <si>
    <t>Yes/No</t>
  </si>
  <si>
    <t xml:space="preserve">Briefly describe progress and results achieved during this reporting period. </t>
  </si>
  <si>
    <t>a. Closing gender gaps in access to and control overal natural resources</t>
  </si>
  <si>
    <t xml:space="preserve">The training activities developed by the project have contributed to fostering improved perceptions among women:
a. A better understanding of the farm and its natural resources allows, through integrated landscape management, the implementation of better approaches and strategies for resource use, ensuring sustainability.
b. Increased awareness about the use of integrated pest management has allowed for the establishment of a controlled environment without the application of fertilizers that might harm women's health, also reducing the impact on the environment.
c. The distribution of resources through procurement processes provides women with better conditions to play a role at the farm, this facilitating the implementation of improved practices, strengthening women's leadership in environmental sustainability and food production.    
</t>
  </si>
  <si>
    <t>b. Improving women's participation and decision making</t>
  </si>
  <si>
    <t>The project has promoted the participation of women and youth, not only in capacity-building processes on key project topics, but also through the provision of inputs to help farm work and by strengthening their leadership. The presence of women in technical committees, technical roundtables, and on farms led by them contributes to better decision-making at all levels.</t>
  </si>
  <si>
    <t>c. generating socio-economic benefits or services for women</t>
  </si>
  <si>
    <t xml:space="preserve">       The project has provided means of production and protection for women engaged in agricultural work on their farms. This provides a better working environment for the services provided by the women on the farms, and puts them in a better position to market the products as a result of the application of sustainable practices.</t>
  </si>
  <si>
    <t>Any other good practices on gender</t>
  </si>
  <si>
    <t>11. Knowledge and Learning Activities</t>
  </si>
  <si>
    <t>Knowledge activities/products (when applicable), as outlined in Knowledge Management (and Learning) Approach approved at CEO Endorsement/Approval, during this reporting period. (This section will be uploaded to the GEF Portal)</t>
  </si>
  <si>
    <t>Knowledge management and Learning (KML):
Does the project have a KML strategy?</t>
  </si>
  <si>
    <t>If YES, what is the implementation progress? 
In your answer, please describe how the project is fostering knowledge sharing and learning among stakeholders at national and sub-national level.</t>
  </si>
  <si>
    <t xml:space="preserve"> •Relations have been strengthened among universities and municipal university centers, as well as with agricultural polytechnic institutes (IPAs).                                            
  •National workshops have been held and replicated in each municipality and production system. There has been participation in national and international events.      
 •Talks have been given and technical advice has been provided to producers from one production base to another. </t>
  </si>
  <si>
    <t xml:space="preserve"> If NO, how does the project identify, collect and document good practices? </t>
  </si>
  <si>
    <t xml:space="preserve">Please list good practices, including key-technical and/or institutional innovations, from the project thus far. </t>
  </si>
  <si>
    <t xml:space="preserve">Regarding soil conservation and improvement, seven actions were carried out, gradually implemented in the relevant areas: planting on continuous terraced contour lines, establishing dead and living barriers and correcting gullies, among others. In Integrated Pest Management, several agrotechnical control measures were identified and implemented: shade regulation, thinning, pruning and weed control, together with biological control measures, such as the release of Cephalonomia stephanoderis (pitty wasp). With the implementation of agroforestry and silvopastoral systems, several actions have been identified, such as: establishing forage and protein areas, pasture management, improving live fences, establishing shade trees, establishing windbreaks and crop rotation. Regarding Livestock: Pasture management, corralling pastures with forage plants, planting bank crops with protein and forage species, improving feeding, using manure as fertilizer, breeding campaigns, and water conservation.
</t>
  </si>
  <si>
    <t>Communication strategy:
Does the project have a communication strategy?</t>
  </si>
  <si>
    <t xml:space="preserve"> Please provide a brief overview of the communications successes and challenges this fiscal year.</t>
  </si>
  <si>
    <t xml:space="preserve">The project has included specific actions to disseminate information and knowledge by distributing brochures, leaflets, manuals, database creation, and the use of social media (Facebook, WhatsApp), the project website, and the websites of research organizations. Press releases have been depicting the project's impact on the intervention areas through acquisition of technologies that support agricultural work. </t>
  </si>
  <si>
    <t xml:space="preserve">Human-interest story:
Please share a human-interest story from your project, focusing on how the project has helped to improve people's livelihoods while contributing to achieving the expected Global Environmental Benefits. Please indicate any Socio-economic Co-benefits that were generated by the project. Include at least one beneficiary quote and perspective, and please also include related photos and photo credits. </t>
  </si>
  <si>
    <t>At this stage of the project's implementation, there are no life histories available yet.</t>
  </si>
  <si>
    <t>Please provide links to related website, social media account</t>
  </si>
  <si>
    <t>https://www.facebook.com/share/v/1CWBcDDff5/</t>
  </si>
  <si>
    <t>https://www.facebook.com/watch/?v=1293621918850180</t>
  </si>
  <si>
    <t>https://www.facebook.com/share/p/17ibL1C3Gd/</t>
  </si>
  <si>
    <t xml:space="preserve">https://www.facebook.com/share/1ATWKcN2Ub/ </t>
  </si>
  <si>
    <t>https://www.facebook.com/watch/?v=2253300311732020&amp;rdid=IdWxplgrqWvn0irk</t>
  </si>
  <si>
    <t>https://www.facebook.com/watch/?v=1774478043500228&amp;rdid=pAib1rqOVl19BNto</t>
  </si>
  <si>
    <t>https://www.facebook.com/100035121280810/posts/1462276414953054/?app=fbl</t>
  </si>
  <si>
    <t xml:space="preserve">https://www.facebook.com/share/1BgYX7s4QL/ </t>
  </si>
  <si>
    <t>https://www.facebook.com/photo?fbid=122233721246221298&amp;set=pcb.122233721366221298</t>
  </si>
  <si>
    <t>https://www.facebook.com/100039854114695/posts/1374325677239223/?app=fbl</t>
  </si>
  <si>
    <t>https://www.facebook.com/100035121280810/posts/1500407857806576/?app=fbl</t>
  </si>
  <si>
    <t>https://www.facebook.com/100035121280810/posts/1467982251049137/?app=fbl</t>
  </si>
  <si>
    <t>https://www.facebook.com/100039854114695/posts/1343135860358205/?app=fbl</t>
  </si>
  <si>
    <t xml:space="preserve">https://www.facebook.com/photo/?fbid=1374330230572101&amp;set=pcb.1374330490572075 </t>
  </si>
  <si>
    <t>https://www.facebook.com/watch/?v=3077009439118805&amp;rdid=VQ7EASUeCPCQVaIH</t>
  </si>
  <si>
    <t>https://www.facebook.com/watch/?v=1003683098398030&amp;rdid=oiHMDVNmiAdof0Hz</t>
  </si>
  <si>
    <t>https://www.facebook.com/share/v/1F2YfMW2ba/</t>
  </si>
  <si>
    <t xml:space="preserve">Please provide a list of publications, leaflets, video materials, newsletters, or other communications assets publised on the web, if any. </t>
  </si>
  <si>
    <t xml:space="preserve">https://www.fao.org/cuba/noticias/detail-events/es/c/1707570/                                               </t>
  </si>
  <si>
    <t>https://www.fao.org/cuba/noticias/detail-events/es/c/1738305/</t>
  </si>
  <si>
    <t>https://www.fao.org/cuba/noticias/detail-events/es/c/1737727/</t>
  </si>
  <si>
    <t>https://www.fao.org/cuba/noticias/detail-events/es/c/1697978/</t>
  </si>
  <si>
    <t>Please indicate the Communication and/or knowledge management focal point's name and contact detais.</t>
  </si>
  <si>
    <t xml:space="preserve">Maria Ramón as focal point of communication.
Maria.Ramon@fao.org 
</t>
  </si>
  <si>
    <t xml:space="preserve">12. Indigenous Peoples and Local Communites Involvement </t>
  </si>
  <si>
    <t>Are Indigenous Peoples and local communities involved in the project (as per the approved Project Document)? If yes, please briefly explain.</t>
  </si>
  <si>
    <t>If applicable, please describe the process and current status of on-going/completed, legitimate consultations to obtain Free, Prior and Informed Consent (FPIC) with the indigenous communities. 
Do indigenous peoples and/or local communities have an active partcipation in the project activities? If yes, briefly describe how.    
  The Agropaisajes Sostenibles project has worked during the period with cooperatives and farmer associations involved in the production of coffee, cocoa, coconut and livestock, as an important part of the local communities associated with the project. These actors have been favored with training in improved production practices and resources that support the achievement of the goals, while strengthening them to be able to adopt such environmentally friendly practices and making them more resilient to the effects of climate change.
The participation of these actors is key to the project, as well as their commitment and collaboration, which facilitates the implementation of the project, also favoring the empowerment and participation of women and youth. The incorporation of boys and girls through circles of interest influences in the perception and appropriation of better attitudes from an early age in the productive processes object of the project in the implementation zones.</t>
  </si>
  <si>
    <t>13. Co-Financing Table</t>
  </si>
  <si>
    <t>Sources of Co-financing</t>
  </si>
  <si>
    <t>Name of Co-financer</t>
  </si>
  <si>
    <t>Type of Co-financing</t>
  </si>
  <si>
    <t>Amount Confirmed at CEO endorsement/approval (in USD)</t>
  </si>
  <si>
    <t>Actual Amount Materialized at 30 June 2025 (in USD)</t>
  </si>
  <si>
    <t>Recipient Country Government</t>
  </si>
  <si>
    <t>Headquarters of the Ministry of Agriculture</t>
  </si>
  <si>
    <t>In-kind/cash</t>
  </si>
  <si>
    <t>Forest Development Fund (Ministry of Agriculture)</t>
  </si>
  <si>
    <t>National Soil Conservation Program (Ministry of Agriculture)</t>
  </si>
  <si>
    <t>Donor Agency</t>
  </si>
  <si>
    <t>IFAD</t>
  </si>
  <si>
    <t>Loan (Investment mobilized)</t>
  </si>
  <si>
    <t>GEF Agency</t>
  </si>
  <si>
    <t>IRES FAO Cuba</t>
  </si>
  <si>
    <t>Grant (Investment mobilized)</t>
  </si>
  <si>
    <t>Total</t>
  </si>
  <si>
    <r>
      <t xml:space="preserve">Please explain any significant changes in project co-financing since CEO Endorsement/Approval, or differences between the pledged and materialized co-financing amounts.                                                                                                                                                                                                                                                                                                     
</t>
    </r>
    <r>
      <rPr>
        <sz val="9"/>
        <color theme="1"/>
        <rFont val="Arial"/>
        <family val="2"/>
      </rPr>
      <t xml:space="preserve">
During the reporting period, the following are reported as co-financing: operating expenses of the management unit of the technical entity (INAF) leading the project: mobility expenses to ensure the receipt and distribution of resources, travel expenses, communication expenses (landline telephony and internet connection), customs services, payment of invoices, among others. Activities related to the certification of hectares under soil management and conservation have also been covered: on-farm verification, soil sampling, preparation of reports, among others; joint activities within the framework of the International Convention on the Environment. Actions are currently underway to identify new sources of co-financing from national and sectoral programs, as well as to identify actions with IFAD within the framework of initiatives being implemented in the eastern region of the country.</t>
    </r>
    <r>
      <rPr>
        <b/>
        <sz val="9"/>
        <color theme="1"/>
        <rFont val="Arial"/>
        <family val="2"/>
      </rPr>
      <t xml:space="preserve">                                                                                                                                                                                                                                                                                             </t>
    </r>
  </si>
  <si>
    <t>GEF CoFinancing Guidelines 2018</t>
  </si>
  <si>
    <t>14. Geo Location Information</t>
  </si>
  <si>
    <t xml:space="preserve">This section should be completed ONLY by projects with 1st PIR and in case the geographic coverage of project activities has changed since last reporting period.
This information is required by GEF Secretariat in GEF Portal
</t>
  </si>
  <si>
    <t xml:space="preserve">Are there any changes in the geographic coverage of the project activities since the last PIR report? </t>
  </si>
  <si>
    <t>Location Name</t>
  </si>
  <si>
    <t>Latitude</t>
  </si>
  <si>
    <t>Longitude</t>
  </si>
  <si>
    <t>Geo Name ID</t>
  </si>
  <si>
    <t>Location &amp; Activity Description*</t>
  </si>
  <si>
    <t>Finca La Manuela Patio Mular/San Antonio</t>
  </si>
  <si>
    <t xml:space="preserve">Location: Buey Arriba
Sustainable practices applied to mule production, coffee production, soil conservation and improvement, integrated pest and disease management and animal health, integrated landscape management, sustainable livestock management, artificial insemination, sustainable food production, agrosilvopastoral systems, agro-technical crop management, and agro-technical crop management.
</t>
  </si>
  <si>
    <t>Finca Seis Hermanas/Limones</t>
  </si>
  <si>
    <t>Finca de café del productor Yoenquis Avilés/Villa Blanca</t>
  </si>
  <si>
    <t>Finca de café del productor Edilberto Hernández/Limones</t>
  </si>
  <si>
    <t>La Algarroba/San Rafael</t>
  </si>
  <si>
    <t>Finca Mango Bolo/Los Horneros</t>
  </si>
  <si>
    <t>Location: Guisa
Sustainable practices applied to mule production, coffee production, soil conservation and improvement, integrated pest and disease management and animal health, integrated landscape management, sustainable livestock management, artificial insemination, sustainable food production, agrosilvopastoral systems, agro-technical crop management, and agro-technical crop management.</t>
  </si>
  <si>
    <t>Banco germoplasma café, Finca El Corojito/Guamá</t>
  </si>
  <si>
    <t>La Victoria/Los Pajales</t>
  </si>
  <si>
    <t>Finca Media Luna/Guamá</t>
  </si>
  <si>
    <t>Finca de café de Roberto Bárzaga/Victorino</t>
  </si>
  <si>
    <t>Finca de café de Lourdes Espinosa/El Raudal</t>
  </si>
  <si>
    <t>Finca Hermanos Ferrales/Providencia</t>
  </si>
  <si>
    <t>Location: Bartolomé Masó                         Sustainable practices applied to mule production, coffee production, soil conservation and improvement, integrated pest and disease management and animal health, integrated landscape management, sustainable livestock management, artificial insemination, sustainable food production, agrosilvopastoral systems, agro-technical crop management.</t>
  </si>
  <si>
    <t>Finca de café de Luis Díaz/Providencia</t>
  </si>
  <si>
    <t>Finca Patio Mular/Providencia</t>
  </si>
  <si>
    <t>Finca La Playita/Santa Ana</t>
  </si>
  <si>
    <t>Finca La Doris/Barrio Molino Arrocero</t>
  </si>
  <si>
    <t>Finca El Algarrobo/Barrio Molino Arrocero</t>
  </si>
  <si>
    <t>Finca Santa Cecilia/San Luis</t>
  </si>
  <si>
    <t xml:space="preserve">Location: Baracoa
Sustainable practices applied to coconut and cocoa production, soil conservation and improvement, Integrated Pest and Disease Management, sustainable livestock management, restoration and mixed forests.
</t>
  </si>
  <si>
    <t>Finca de Cacao de José Urbano Toirac/San Luis</t>
  </si>
  <si>
    <t>Finca de Coco de Eloilde Matos /Jamal/Boma</t>
  </si>
  <si>
    <t>Finca de Coco de Orlidia Alba/Jamal/Boma</t>
  </si>
  <si>
    <t>Finca de Coco de Armando Navarro/Jamal/Boma</t>
  </si>
  <si>
    <t>Finca Escuela "La Vega"/Jamal</t>
  </si>
  <si>
    <t>Finca de Coco de Elena Guilarte/Jamal</t>
  </si>
  <si>
    <t>Finca El Tamarindo/Mabujabo</t>
  </si>
  <si>
    <t>Finca Cascajal/Mabujabo</t>
  </si>
  <si>
    <t>Finca de Coco de Felipe Legra/Jamal</t>
  </si>
  <si>
    <t>Finca Dos Bocas/Cabacú</t>
  </si>
  <si>
    <t>Banco de Germoplasma de Cacao/Sabanilla</t>
  </si>
  <si>
    <t xml:space="preserve">Finca de Café de Arnide Pérez/La Asunción </t>
  </si>
  <si>
    <t xml:space="preserve">Location: Maisí.
Sustainable practices applied to coffee production, soil conservation and improvement, Integrated Pest and Disease Management, sustainable livestock management, restoration and mixed forests.
</t>
  </si>
  <si>
    <t xml:space="preserve">Finca Escuela de Carlos Luis Rodríguez/La Asunción  </t>
  </si>
  <si>
    <t xml:space="preserve">Finca de Café deYunior Frómeta/La Asunción </t>
  </si>
  <si>
    <t>Finca El Marañón/Punta de Maisí</t>
  </si>
  <si>
    <t>Finca Cayo Jagüey/Punta de Maisí</t>
  </si>
  <si>
    <t>Finca La Delicia/La Tinta</t>
  </si>
  <si>
    <t>Finca Ganadera de Guillermo Torres/Bahía Larga</t>
  </si>
  <si>
    <t xml:space="preserve">Location: Guamá
Sustainable practices applied to coffee production, soil conservation and improvement, integrated pest and disease management, sustainable livestock management, restoration and mixed forests, integrated landscape management, planting of protein pastures, protein biomass and pasture banks.
</t>
  </si>
  <si>
    <t>Finca de Café de Leonel Aldana/Bahía Larga</t>
  </si>
  <si>
    <t>Finca El Pastoreo/Caletón Blanco</t>
  </si>
  <si>
    <t>Centro desarrollo genético Santa Isabel/Caletón Blanco</t>
  </si>
  <si>
    <t>Finca El Pinar/Pinar de las Canas</t>
  </si>
  <si>
    <t>Finca Hicacal/Aserradero</t>
  </si>
  <si>
    <t>Finca La Caoba/Aserradero</t>
  </si>
  <si>
    <t>Finca Patio Mular/Aserradero</t>
  </si>
  <si>
    <t xml:space="preserve">Finca colectiva/El Francés  </t>
  </si>
  <si>
    <t>Annex. Monitoring Area-based GEF Core Indicator Commitments and Progress with FERM</t>
  </si>
  <si>
    <t>The Framework for Ecosystem Restoration Monitoring (FERM), developed by FAO, is the official monitoring platform for tracking global progress and disseminating good practices for the UN Decade of Ecosystem Restoration. The FERM can serve as an integrated GIS-based platform, providing GEF staff and all relevant stakeholders the chance to display the progress of committed versus achieved land under restoration or under improved management for conservation and sustainable use, along with clear results such as the percentage of project achievement. Having a common tracking and monitoring platform allows users to comprehensively assess and report on project progress. A user-friendly dashboard showcasing project results gives stakeholders a clear understanding of the extent to which project targets have been achieved. Projects with area-based GEF Core Indicators (GEF Core Indicators 1-5 and LDCF Core Indicator 2) are encouraged to register in the FERM platform.</t>
  </si>
  <si>
    <t>Useful links:</t>
  </si>
  <si>
    <t>• FERM website</t>
  </si>
  <si>
    <t>• FERM User Guide (PDF)</t>
  </si>
  <si>
    <t>• FERM YouTube channel</t>
  </si>
  <si>
    <t>• Email Carmen Morales</t>
  </si>
  <si>
    <t>26 It also supports countries in reporting areas under restoration for the Kunming-Montreal GBF Target 2 (areas under restoration) for which FAO is the custodian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</si>
</sst>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409]* #,##0.00_ ;_-[$$-409]* \-#,##0.00\ ;_-[$$-409]* &quot;-&quot;??_ ;_-@_ "/>
    <numFmt numFmtId="165" formatCode="_-[$$-409]* #,##0.000000_ ;_-[$$-409]* \-#,##0.000000\ ;_-[$$-409]* &quot;-&quot;??_ ;_-@_ "/>
    <numFmt numFmtId="166" formatCode="&quot;$&quot;#,##0"/>
    <numFmt numFmtId="167" formatCode="0.00000"/>
    <numFmt numFmtId="168" formatCode="0.0000"/>
  </numFmts>
  <fonts count="83" x14ac:knownFonts="1">
    <font>
      <sz val="11"/>
      <color theme="1"/>
      <name val="Aptos Narrow"/>
      <family val="2"/>
      <scheme val="minor"/>
    </font>
    <font>
      <sz val="12"/>
      <color theme="1"/>
      <name val="Aptos Narrow"/>
      <family val="2"/>
      <scheme val="minor"/>
    </font>
    <font>
      <sz val="11"/>
      <color theme="1"/>
      <name val="Arial"/>
      <family val="2"/>
    </font>
    <font>
      <sz val="12"/>
      <color theme="1"/>
      <name val="Arial"/>
      <family val="2"/>
    </font>
    <font>
      <b/>
      <sz val="14"/>
      <color theme="1"/>
      <name val="Arial"/>
      <family val="2"/>
    </font>
    <font>
      <b/>
      <sz val="12"/>
      <color theme="1"/>
      <name val="Arial"/>
      <family val="2"/>
    </font>
    <font>
      <b/>
      <u/>
      <sz val="12"/>
      <color rgb="FFFF0000"/>
      <name val="Arial"/>
      <family val="2"/>
    </font>
    <font>
      <b/>
      <sz val="10"/>
      <color theme="1"/>
      <name val="Arial"/>
      <family val="2"/>
    </font>
    <font>
      <b/>
      <sz val="13"/>
      <color theme="1"/>
      <name val="Arial"/>
      <family val="2"/>
    </font>
    <font>
      <sz val="9"/>
      <color theme="1"/>
      <name val="Arial"/>
      <family val="2"/>
    </font>
    <font>
      <b/>
      <sz val="9"/>
      <color theme="1"/>
      <name val="Arial"/>
      <family val="2"/>
    </font>
    <font>
      <i/>
      <sz val="9"/>
      <color theme="1"/>
      <name val="Arial"/>
      <family val="2"/>
    </font>
    <font>
      <sz val="9.5"/>
      <color theme="1"/>
      <name val="Arial"/>
      <family val="2"/>
    </font>
    <font>
      <b/>
      <sz val="9.5"/>
      <color theme="1"/>
      <name val="Arial"/>
      <family val="2"/>
    </font>
    <font>
      <u/>
      <sz val="11"/>
      <color theme="10"/>
      <name val="Aptos Narrow"/>
      <family val="2"/>
      <scheme val="minor"/>
    </font>
    <font>
      <sz val="9.5"/>
      <color rgb="FF333333"/>
      <name val="Arial"/>
      <family val="2"/>
    </font>
    <font>
      <sz val="9"/>
      <color theme="1"/>
      <name val="Aptos Narrow"/>
      <family val="2"/>
      <scheme val="minor"/>
    </font>
    <font>
      <u/>
      <sz val="9.5"/>
      <color theme="10"/>
      <name val="Arial"/>
      <family val="2"/>
    </font>
    <font>
      <sz val="9"/>
      <name val="Arial"/>
      <family val="2"/>
    </font>
    <font>
      <b/>
      <i/>
      <sz val="9"/>
      <color theme="1"/>
      <name val="Arial"/>
      <family val="2"/>
    </font>
    <font>
      <sz val="8.5"/>
      <name val="Arial"/>
      <family val="2"/>
    </font>
    <font>
      <sz val="8.5"/>
      <color theme="1"/>
      <name val="Arial"/>
      <family val="2"/>
    </font>
    <font>
      <b/>
      <sz val="8.5"/>
      <color theme="1"/>
      <name val="Arial"/>
      <family val="2"/>
    </font>
    <font>
      <b/>
      <sz val="11"/>
      <color theme="1"/>
      <name val="Arial"/>
      <family val="2"/>
    </font>
    <font>
      <b/>
      <sz val="9"/>
      <name val="Arial"/>
      <family val="2"/>
    </font>
    <font>
      <b/>
      <sz val="11"/>
      <color theme="1"/>
      <name val="Aptos Narrow"/>
      <family val="2"/>
      <scheme val="minor"/>
    </font>
    <font>
      <b/>
      <sz val="11"/>
      <color rgb="FFFFFF00"/>
      <name val="Aptos Narrow"/>
      <family val="2"/>
      <scheme val="minor"/>
    </font>
    <font>
      <b/>
      <sz val="11"/>
      <color rgb="FFFF0000"/>
      <name val="Aptos Narrow"/>
      <family val="2"/>
      <scheme val="minor"/>
    </font>
    <font>
      <i/>
      <sz val="7.5"/>
      <color theme="1"/>
      <name val="Arial"/>
      <family val="2"/>
    </font>
    <font>
      <sz val="7.5"/>
      <color theme="1"/>
      <name val="Arial"/>
      <family val="2"/>
    </font>
    <font>
      <sz val="11"/>
      <color rgb="FFFF0000"/>
      <name val="Aptos Narrow"/>
      <family val="2"/>
      <scheme val="minor"/>
    </font>
    <font>
      <sz val="9"/>
      <color rgb="FF000000"/>
      <name val="Arial"/>
      <family val="2"/>
    </font>
    <font>
      <sz val="20"/>
      <color rgb="FFFF0000"/>
      <name val="Aptos Narrow"/>
      <family val="2"/>
      <scheme val="minor"/>
    </font>
    <font>
      <b/>
      <sz val="8"/>
      <color theme="1"/>
      <name val="Arial"/>
      <family val="2"/>
    </font>
    <font>
      <i/>
      <sz val="9"/>
      <name val="Arial"/>
      <family val="2"/>
    </font>
    <font>
      <sz val="8.6999999999999993"/>
      <color theme="1"/>
      <name val="Arial"/>
      <family val="2"/>
    </font>
    <font>
      <u/>
      <sz val="10"/>
      <color rgb="FF0000FF"/>
      <name val="Arial"/>
      <family val="2"/>
    </font>
    <font>
      <u/>
      <sz val="10"/>
      <color rgb="FF0000FF"/>
      <name val="Aptos Narrow"/>
      <family val="2"/>
      <scheme val="minor"/>
    </font>
    <font>
      <b/>
      <sz val="9"/>
      <color theme="1"/>
      <name val="Aptos Narrow"/>
      <family val="2"/>
      <scheme val="minor"/>
    </font>
    <font>
      <sz val="9"/>
      <color rgb="FF000000"/>
      <name val="Aptos Narrow"/>
      <family val="2"/>
      <scheme val="minor"/>
    </font>
    <font>
      <b/>
      <sz val="8"/>
      <name val="Arial"/>
      <family val="2"/>
    </font>
    <font>
      <sz val="20"/>
      <color rgb="FFFFFF00"/>
      <name val="Aptos Narrow"/>
      <family val="2"/>
      <scheme val="minor"/>
    </font>
    <font>
      <b/>
      <sz val="13"/>
      <color theme="1"/>
      <name val="Aptos Narrow"/>
      <family val="2"/>
      <scheme val="minor"/>
    </font>
    <font>
      <sz val="13"/>
      <color theme="1"/>
      <name val="Aptos Narrow"/>
      <family val="2"/>
      <scheme val="minor"/>
    </font>
    <font>
      <sz val="13"/>
      <color rgb="FF000000"/>
      <name val="Calibri"/>
      <family val="2"/>
    </font>
    <font>
      <sz val="13"/>
      <color rgb="FFFF0000"/>
      <name val="Aptos Narrow"/>
      <family val="2"/>
      <scheme val="minor"/>
    </font>
    <font>
      <b/>
      <sz val="15"/>
      <color rgb="FFFFFF00"/>
      <name val="Aptos Narrow"/>
      <family val="2"/>
      <scheme val="minor"/>
    </font>
    <font>
      <sz val="13"/>
      <name val="Aptos Narrow"/>
      <family val="2"/>
      <scheme val="minor"/>
    </font>
    <font>
      <b/>
      <sz val="13"/>
      <name val="Aptos Narrow"/>
      <family val="2"/>
      <scheme val="minor"/>
    </font>
    <font>
      <b/>
      <sz val="9"/>
      <color rgb="FF000000"/>
      <name val="Arial"/>
      <family val="2"/>
    </font>
    <font>
      <sz val="11"/>
      <name val="Aptos Narrow"/>
      <family val="2"/>
      <scheme val="minor"/>
    </font>
    <font>
      <b/>
      <sz val="11"/>
      <name val="Aptos Narrow"/>
      <family val="2"/>
      <scheme val="minor"/>
    </font>
    <font>
      <sz val="13"/>
      <color theme="1"/>
      <name val="Arial"/>
      <family val="2"/>
    </font>
    <font>
      <sz val="12"/>
      <color rgb="FF242424"/>
      <name val="Aptos Narrow"/>
      <family val="2"/>
    </font>
    <font>
      <b/>
      <sz val="12"/>
      <color theme="1"/>
      <name val="Aptos Narrow"/>
      <family val="2"/>
      <scheme val="minor"/>
    </font>
    <font>
      <b/>
      <sz val="12"/>
      <color rgb="FF000000"/>
      <name val="Aptos Narrow"/>
      <family val="2"/>
    </font>
    <font>
      <b/>
      <sz val="10"/>
      <color rgb="FF000000"/>
      <name val="Arial"/>
      <family val="2"/>
    </font>
    <font>
      <u/>
      <sz val="13"/>
      <name val="Aptos Narrow"/>
      <family val="2"/>
      <scheme val="minor"/>
    </font>
    <font>
      <b/>
      <u/>
      <sz val="13"/>
      <color theme="1"/>
      <name val="Aptos Narrow"/>
      <family val="2"/>
      <scheme val="minor"/>
    </font>
    <font>
      <sz val="13"/>
      <name val="Aptos Narrow"/>
      <family val="2"/>
    </font>
    <font>
      <b/>
      <sz val="13"/>
      <color rgb="FFFF0000"/>
      <name val="Aptos Narrow"/>
      <family val="2"/>
      <scheme val="minor"/>
    </font>
    <font>
      <u/>
      <sz val="13"/>
      <color theme="10"/>
      <name val="Aptos Narrow"/>
      <family val="2"/>
      <scheme val="minor"/>
    </font>
    <font>
      <u/>
      <sz val="13"/>
      <color rgb="FF0000FF"/>
      <name val="Aptos Narrow"/>
      <family val="2"/>
      <scheme val="minor"/>
    </font>
    <font>
      <b/>
      <sz val="15"/>
      <color rgb="FFFF0000"/>
      <name val="Aptos Narrow"/>
      <family val="2"/>
      <scheme val="minor"/>
    </font>
    <font>
      <sz val="13"/>
      <color rgb="FF000000"/>
      <name val="Aptos Narrow"/>
      <family val="2"/>
      <scheme val="minor"/>
    </font>
    <font>
      <sz val="11"/>
      <color rgb="FF000000"/>
      <name val="Aptos Narrow"/>
      <family val="2"/>
    </font>
    <font>
      <b/>
      <sz val="11"/>
      <color rgb="FF000000"/>
      <name val="Aptos Narrow"/>
      <family val="2"/>
    </font>
    <font>
      <b/>
      <sz val="10"/>
      <name val="Arial"/>
      <family val="2"/>
    </font>
    <font>
      <u/>
      <sz val="11"/>
      <name val="Aptos Narrow"/>
      <family val="2"/>
      <scheme val="minor"/>
    </font>
    <font>
      <b/>
      <sz val="9"/>
      <color rgb="FFFF0000"/>
      <name val="Arial"/>
      <family val="2"/>
    </font>
    <font>
      <i/>
      <sz val="11"/>
      <color rgb="FF000000"/>
      <name val="Aptos Narrow"/>
      <family val="2"/>
    </font>
    <font>
      <i/>
      <sz val="11"/>
      <color theme="1"/>
      <name val="Aptos Narrow"/>
      <family val="2"/>
      <scheme val="minor"/>
    </font>
    <font>
      <b/>
      <u/>
      <sz val="11"/>
      <color theme="1"/>
      <name val="Aptos Narrow"/>
      <family val="2"/>
      <scheme val="minor"/>
    </font>
    <font>
      <u/>
      <sz val="11"/>
      <color rgb="FF000000"/>
      <name val="Aptos Narrow"/>
      <family val="2"/>
    </font>
    <font>
      <b/>
      <sz val="11"/>
      <name val="Aptos Narrow"/>
      <family val="2"/>
    </font>
    <font>
      <sz val="11"/>
      <name val="Aptos Narrow"/>
      <family val="2"/>
    </font>
    <font>
      <sz val="8"/>
      <name val="Arial"/>
      <family val="2"/>
    </font>
    <font>
      <sz val="9"/>
      <color rgb="FF000000"/>
      <name val="Aptos Narrow"/>
      <family val="2"/>
    </font>
    <font>
      <i/>
      <sz val="9"/>
      <color rgb="FFFF0000"/>
      <name val="Arial"/>
      <family val="2"/>
    </font>
    <font>
      <sz val="10"/>
      <color theme="1"/>
      <name val="Calibri"/>
      <family val="2"/>
    </font>
    <font>
      <sz val="11"/>
      <name val="Times New Roman"/>
      <family val="1"/>
    </font>
    <font>
      <sz val="11"/>
      <color rgb="FFFF0000"/>
      <name val="Aptos Narrow"/>
      <family val="2"/>
    </font>
    <font>
      <sz val="11"/>
      <color theme="1"/>
      <name val="Times New Roman"/>
      <family val="1"/>
    </font>
  </fonts>
  <fills count="14">
    <fill>
      <patternFill patternType="none"/>
    </fill>
    <fill>
      <patternFill patternType="gray125"/>
    </fill>
    <fill>
      <patternFill patternType="solid">
        <fgColor rgb="FFA6C7DA"/>
        <bgColor indexed="64"/>
      </patternFill>
    </fill>
    <fill>
      <patternFill patternType="solid">
        <fgColor rgb="FFE7F0F5"/>
        <bgColor indexed="64"/>
      </patternFill>
    </fill>
    <fill>
      <patternFill patternType="solid">
        <fgColor theme="0" tint="-0.14999847407452621"/>
        <bgColor indexed="64"/>
      </patternFill>
    </fill>
    <fill>
      <patternFill patternType="solid">
        <fgColor theme="0"/>
        <bgColor indexed="64"/>
      </patternFill>
    </fill>
    <fill>
      <patternFill patternType="solid">
        <fgColor rgb="FFFAFAFA"/>
        <bgColor indexed="64"/>
      </patternFill>
    </fill>
    <fill>
      <patternFill patternType="solid">
        <fgColor rgb="FFF9F9F9"/>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DD7EE"/>
      </patternFill>
    </fill>
  </fills>
  <borders count="5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rgb="FFDDDDD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s>
  <cellStyleXfs count="2">
    <xf numFmtId="0" fontId="0" fillId="0" borderId="0"/>
    <xf numFmtId="0" fontId="14" fillId="0" borderId="0"/>
  </cellStyleXfs>
  <cellXfs count="536">
    <xf numFmtId="0" fontId="0" fillId="0" borderId="0" xfId="0"/>
    <xf numFmtId="0" fontId="0" fillId="0" borderId="0" xfId="0" applyAlignment="1">
      <alignment wrapText="1"/>
    </xf>
    <xf numFmtId="0" fontId="9" fillId="0" borderId="0" xfId="0" applyFont="1"/>
    <xf numFmtId="0" fontId="9" fillId="0" borderId="0" xfId="0" applyFont="1" applyAlignment="1">
      <alignment vertical="center" wrapText="1"/>
    </xf>
    <xf numFmtId="0" fontId="0" fillId="0" borderId="0" xfId="0" applyAlignment="1">
      <alignment vertical="top"/>
    </xf>
    <xf numFmtId="0" fontId="12" fillId="0" borderId="0" xfId="0" applyFont="1"/>
    <xf numFmtId="0" fontId="15" fillId="6" borderId="13" xfId="0" applyFont="1" applyFill="1" applyBorder="1" applyAlignment="1">
      <alignment vertical="top" wrapText="1"/>
    </xf>
    <xf numFmtId="0" fontId="15" fillId="7" borderId="13" xfId="0" applyFont="1" applyFill="1" applyBorder="1" applyAlignment="1">
      <alignment vertical="top" wrapText="1"/>
    </xf>
    <xf numFmtId="0" fontId="0" fillId="0" borderId="0" xfId="0" applyProtection="1">
      <protection locked="0"/>
    </xf>
    <xf numFmtId="0" fontId="9" fillId="0" borderId="0" xfId="0" applyFont="1" applyAlignment="1">
      <alignment wrapText="1"/>
    </xf>
    <xf numFmtId="0" fontId="9" fillId="0" borderId="0" xfId="0" applyFont="1" applyAlignment="1">
      <alignment vertical="top"/>
    </xf>
    <xf numFmtId="0" fontId="13" fillId="0" borderId="0" xfId="0" applyFont="1" applyAlignment="1">
      <alignment vertical="center"/>
    </xf>
    <xf numFmtId="0" fontId="17" fillId="0" borderId="0" xfId="1" applyFont="1" applyAlignment="1">
      <alignment horizontal="left"/>
    </xf>
    <xf numFmtId="0" fontId="12" fillId="0" borderId="0" xfId="0" applyFont="1" applyAlignment="1">
      <alignment horizontal="left"/>
    </xf>
    <xf numFmtId="0" fontId="12" fillId="0" borderId="0" xfId="0" applyFont="1" applyAlignment="1">
      <alignment horizontal="center" vertical="center"/>
    </xf>
    <xf numFmtId="0" fontId="12" fillId="0" borderId="0" xfId="0" applyFont="1" applyAlignment="1">
      <alignment horizontal="center"/>
    </xf>
    <xf numFmtId="0" fontId="10" fillId="0" borderId="0" xfId="0" applyFont="1" applyProtection="1">
      <protection locked="0"/>
    </xf>
    <xf numFmtId="0" fontId="16" fillId="0" borderId="0" xfId="0" applyFont="1" applyProtection="1">
      <protection locked="0"/>
    </xf>
    <xf numFmtId="0" fontId="9" fillId="5" borderId="0" xfId="0" applyFont="1" applyFill="1" applyAlignment="1" applyProtection="1">
      <alignment vertical="center"/>
      <protection locked="0"/>
    </xf>
    <xf numFmtId="0" fontId="16" fillId="0" borderId="0" xfId="0" applyFont="1"/>
    <xf numFmtId="0" fontId="9" fillId="0" borderId="0" xfId="0" applyFont="1" applyAlignment="1" applyProtection="1">
      <alignment vertical="center"/>
      <protection locked="0"/>
    </xf>
    <xf numFmtId="0" fontId="10" fillId="0" borderId="0" xfId="0" applyFont="1" applyAlignment="1" applyProtection="1">
      <alignment wrapText="1"/>
      <protection locked="0"/>
    </xf>
    <xf numFmtId="0" fontId="10" fillId="5" borderId="0" xfId="0" applyFont="1" applyFill="1" applyAlignment="1" applyProtection="1">
      <alignment wrapText="1"/>
      <protection locked="0"/>
    </xf>
    <xf numFmtId="0" fontId="9" fillId="0" borderId="0" xfId="0" applyFont="1" applyAlignment="1">
      <alignment vertical="top" wrapText="1"/>
    </xf>
    <xf numFmtId="0" fontId="18" fillId="5" borderId="0" xfId="0" applyFont="1" applyFill="1" applyAlignment="1" applyProtection="1">
      <alignment vertical="center" wrapText="1"/>
      <protection locked="0"/>
    </xf>
    <xf numFmtId="0" fontId="9"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center" vertical="top" wrapText="1"/>
    </xf>
    <xf numFmtId="0" fontId="10" fillId="0" borderId="0" xfId="0" applyFont="1" applyAlignment="1">
      <alignment horizontal="left" vertical="top"/>
    </xf>
    <xf numFmtId="0" fontId="13" fillId="0" borderId="0" xfId="0" applyFont="1" applyAlignment="1">
      <alignment horizontal="left"/>
    </xf>
    <xf numFmtId="0" fontId="12" fillId="0" borderId="0" xfId="0" quotePrefix="1" applyFont="1" applyAlignment="1">
      <alignment horizontal="left"/>
    </xf>
    <xf numFmtId="0" fontId="12" fillId="0" borderId="0" xfId="0" quotePrefix="1" applyFont="1"/>
    <xf numFmtId="0" fontId="9" fillId="0" borderId="1" xfId="0" applyFont="1" applyBorder="1" applyAlignment="1">
      <alignment vertical="top" wrapText="1"/>
    </xf>
    <xf numFmtId="0" fontId="10" fillId="0" borderId="0" xfId="0" applyFont="1" applyAlignment="1">
      <alignment horizontal="left"/>
    </xf>
    <xf numFmtId="0" fontId="7" fillId="0" borderId="0" xfId="0" applyFont="1" applyAlignment="1">
      <alignment horizontal="left"/>
    </xf>
    <xf numFmtId="0" fontId="14" fillId="0" borderId="0" xfId="1"/>
    <xf numFmtId="0" fontId="0" fillId="0" borderId="12" xfId="0" applyBorder="1"/>
    <xf numFmtId="0" fontId="25" fillId="0" borderId="0" xfId="0" applyFont="1"/>
    <xf numFmtId="0" fontId="10" fillId="0" borderId="0" xfId="0" applyFont="1"/>
    <xf numFmtId="0" fontId="19" fillId="0" borderId="1" xfId="0" applyFont="1" applyBorder="1" applyAlignment="1">
      <alignment vertical="center" wrapText="1"/>
    </xf>
    <xf numFmtId="0" fontId="34" fillId="0" borderId="0" xfId="0" applyFont="1" applyAlignment="1" applyProtection="1">
      <alignment vertical="center" wrapText="1"/>
      <protection locked="0"/>
    </xf>
    <xf numFmtId="0" fontId="20" fillId="5" borderId="0" xfId="0" applyFont="1" applyFill="1" applyAlignment="1" applyProtection="1">
      <alignment horizontal="left" wrapText="1"/>
      <protection locked="0"/>
    </xf>
    <xf numFmtId="0" fontId="24" fillId="5" borderId="0" xfId="0" applyFont="1" applyFill="1" applyAlignment="1" applyProtection="1">
      <alignment vertical="center" wrapText="1"/>
      <protection locked="0"/>
    </xf>
    <xf numFmtId="0" fontId="0" fillId="0" borderId="0" xfId="0" applyAlignment="1">
      <alignment vertical="center" wrapText="1"/>
    </xf>
    <xf numFmtId="0" fontId="37" fillId="0" borderId="0" xfId="1" applyFont="1" applyAlignment="1">
      <alignment wrapText="1"/>
    </xf>
    <xf numFmtId="0" fontId="23" fillId="0" borderId="0" xfId="0" applyFont="1" applyAlignment="1">
      <alignment horizontal="left"/>
    </xf>
    <xf numFmtId="0" fontId="16" fillId="0" borderId="0" xfId="0" applyFont="1" applyAlignment="1">
      <alignment vertical="top" wrapText="1"/>
    </xf>
    <xf numFmtId="0" fontId="38" fillId="0" borderId="0" xfId="0" applyFont="1" applyAlignment="1">
      <alignment wrapText="1"/>
    </xf>
    <xf numFmtId="0" fontId="0" fillId="0" borderId="0" xfId="0" applyAlignment="1">
      <alignment horizontal="left"/>
    </xf>
    <xf numFmtId="0" fontId="9" fillId="0" borderId="0" xfId="0" applyFont="1" applyAlignment="1">
      <alignment horizontal="left"/>
    </xf>
    <xf numFmtId="0" fontId="42" fillId="0" borderId="0" xfId="0" applyFont="1"/>
    <xf numFmtId="0" fontId="43" fillId="0" borderId="0" xfId="0" applyFont="1"/>
    <xf numFmtId="0" fontId="50" fillId="0" borderId="0" xfId="0" applyFont="1"/>
    <xf numFmtId="0" fontId="8" fillId="0" borderId="0" xfId="0" applyFont="1" applyAlignment="1" applyProtection="1">
      <alignment horizontal="center" vertical="top"/>
      <protection locked="0"/>
    </xf>
    <xf numFmtId="0" fontId="7" fillId="0" borderId="0" xfId="0" applyFont="1" applyProtection="1">
      <protection locked="0"/>
    </xf>
    <xf numFmtId="0" fontId="7" fillId="0" borderId="0" xfId="0" applyFont="1" applyAlignment="1" applyProtection="1">
      <alignment wrapText="1"/>
      <protection locked="0"/>
    </xf>
    <xf numFmtId="0" fontId="9" fillId="0" borderId="0" xfId="0" applyFont="1" applyAlignment="1" applyProtection="1">
      <alignment vertical="center" wrapText="1"/>
      <protection locked="0"/>
    </xf>
    <xf numFmtId="0" fontId="9" fillId="5" borderId="0" xfId="0" applyFont="1" applyFill="1" applyAlignment="1" applyProtection="1">
      <alignment vertical="center" wrapText="1"/>
      <protection locked="0"/>
    </xf>
    <xf numFmtId="14" fontId="9" fillId="5" borderId="0" xfId="0" applyNumberFormat="1" applyFont="1" applyFill="1" applyAlignment="1" applyProtection="1">
      <alignment vertical="center" wrapText="1"/>
      <protection locked="0"/>
    </xf>
    <xf numFmtId="0" fontId="29" fillId="5" borderId="0" xfId="0" applyFont="1" applyFill="1" applyAlignment="1" applyProtection="1">
      <alignment horizontal="left" vertical="center" wrapText="1"/>
      <protection locked="0"/>
    </xf>
    <xf numFmtId="14" fontId="9" fillId="5" borderId="0" xfId="0" applyNumberFormat="1" applyFont="1" applyFill="1" applyAlignment="1" applyProtection="1">
      <alignment horizontal="right" vertical="center" wrapText="1"/>
      <protection locked="0"/>
    </xf>
    <xf numFmtId="0" fontId="28" fillId="5" borderId="0" xfId="0" applyFont="1" applyFill="1" applyAlignment="1" applyProtection="1">
      <alignment vertical="center" wrapText="1"/>
      <protection locked="0"/>
    </xf>
    <xf numFmtId="164" fontId="9" fillId="5" borderId="0" xfId="0" applyNumberFormat="1" applyFont="1" applyFill="1" applyAlignment="1" applyProtection="1">
      <alignment vertical="center" wrapText="1"/>
      <protection locked="0"/>
    </xf>
    <xf numFmtId="0" fontId="28" fillId="0" borderId="0" xfId="0" applyFont="1" applyAlignment="1" applyProtection="1">
      <alignment vertical="center" wrapText="1"/>
      <protection locked="0"/>
    </xf>
    <xf numFmtId="0" fontId="9" fillId="5" borderId="0" xfId="0" applyFont="1" applyFill="1" applyAlignment="1" applyProtection="1">
      <alignment horizontal="left" vertical="center" wrapText="1"/>
      <protection locked="0"/>
    </xf>
    <xf numFmtId="0" fontId="5" fillId="0" borderId="0" xfId="0" applyFont="1" applyAlignment="1">
      <alignment horizontal="left" vertical="top"/>
    </xf>
    <xf numFmtId="0" fontId="14" fillId="0" borderId="0" xfId="1" applyAlignment="1">
      <alignment horizontal="left"/>
    </xf>
    <xf numFmtId="0" fontId="57" fillId="0" borderId="0" xfId="1" applyFont="1"/>
    <xf numFmtId="0" fontId="33" fillId="3" borderId="1" xfId="0" applyFont="1" applyFill="1" applyBorder="1" applyAlignment="1">
      <alignment horizontal="center" vertical="center" wrapText="1"/>
    </xf>
    <xf numFmtId="0" fontId="1" fillId="0" borderId="0" xfId="0" applyFont="1"/>
    <xf numFmtId="0" fontId="68" fillId="0" borderId="0" xfId="1" applyFont="1"/>
    <xf numFmtId="0" fontId="0" fillId="8" borderId="41" xfId="0" applyFill="1" applyBorder="1" applyAlignment="1">
      <alignment vertical="center" wrapText="1"/>
    </xf>
    <xf numFmtId="0" fontId="0" fillId="8" borderId="40" xfId="0" applyFill="1" applyBorder="1" applyAlignment="1">
      <alignment vertical="center" wrapText="1"/>
    </xf>
    <xf numFmtId="0" fontId="0" fillId="11" borderId="41" xfId="0" applyFill="1" applyBorder="1" applyAlignment="1">
      <alignment vertical="center" wrapText="1"/>
    </xf>
    <xf numFmtId="0" fontId="0" fillId="11" borderId="40" xfId="0" applyFill="1" applyBorder="1" applyAlignment="1">
      <alignment vertical="center" wrapText="1"/>
    </xf>
    <xf numFmtId="0" fontId="25" fillId="9" borderId="34" xfId="0" applyFont="1" applyFill="1" applyBorder="1" applyAlignment="1">
      <alignment vertical="center" wrapText="1"/>
    </xf>
    <xf numFmtId="0" fontId="25" fillId="9" borderId="36" xfId="0" applyFont="1" applyFill="1" applyBorder="1" applyAlignment="1">
      <alignment vertical="center" wrapText="1"/>
    </xf>
    <xf numFmtId="0" fontId="0" fillId="9" borderId="37" xfId="0" applyFill="1" applyBorder="1" applyAlignment="1">
      <alignment vertical="center" wrapText="1"/>
    </xf>
    <xf numFmtId="0" fontId="0" fillId="9" borderId="38" xfId="0" applyFill="1" applyBorder="1" applyAlignment="1">
      <alignment vertical="center" wrapText="1"/>
    </xf>
    <xf numFmtId="0" fontId="65" fillId="10" borderId="32" xfId="0" applyFont="1" applyFill="1" applyBorder="1"/>
    <xf numFmtId="0" fontId="65" fillId="10" borderId="33" xfId="0" applyFont="1" applyFill="1" applyBorder="1"/>
    <xf numFmtId="0" fontId="66" fillId="10" borderId="34" xfId="0" applyFont="1" applyFill="1" applyBorder="1" applyAlignment="1">
      <alignment wrapText="1"/>
    </xf>
    <xf numFmtId="0" fontId="66" fillId="10" borderId="36" xfId="0" applyFont="1" applyFill="1" applyBorder="1" applyAlignment="1">
      <alignment wrapText="1"/>
    </xf>
    <xf numFmtId="0" fontId="65" fillId="10" borderId="37" xfId="0" applyFont="1" applyFill="1" applyBorder="1" applyAlignment="1">
      <alignment wrapText="1"/>
    </xf>
    <xf numFmtId="0" fontId="65" fillId="10" borderId="38" xfId="0" applyFont="1" applyFill="1" applyBorder="1" applyAlignment="1">
      <alignment wrapText="1"/>
    </xf>
    <xf numFmtId="0" fontId="70" fillId="10" borderId="0" xfId="0" applyFont="1" applyFill="1" applyAlignment="1">
      <alignment wrapText="1"/>
    </xf>
    <xf numFmtId="0" fontId="70" fillId="10" borderId="35" xfId="0" applyFont="1" applyFill="1" applyBorder="1" applyAlignment="1">
      <alignment wrapText="1"/>
    </xf>
    <xf numFmtId="0" fontId="71" fillId="9" borderId="32" xfId="0" applyFont="1" applyFill="1" applyBorder="1"/>
    <xf numFmtId="0" fontId="71" fillId="9" borderId="33" xfId="0" applyFont="1" applyFill="1" applyBorder="1"/>
    <xf numFmtId="0" fontId="71" fillId="9" borderId="0" xfId="0" applyFont="1" applyFill="1" applyAlignment="1">
      <alignment vertical="center" wrapText="1"/>
    </xf>
    <xf numFmtId="0" fontId="71" fillId="9" borderId="35" xfId="0" applyFont="1" applyFill="1" applyBorder="1" applyAlignment="1">
      <alignment vertical="center" wrapText="1"/>
    </xf>
    <xf numFmtId="0" fontId="72" fillId="8" borderId="39" xfId="0" applyFont="1" applyFill="1" applyBorder="1" applyAlignment="1">
      <alignment horizontal="center" vertical="center" wrapText="1"/>
    </xf>
    <xf numFmtId="0" fontId="72" fillId="11" borderId="39" xfId="0" applyFont="1" applyFill="1" applyBorder="1" applyAlignment="1">
      <alignment horizontal="center" vertical="center" wrapText="1"/>
    </xf>
    <xf numFmtId="0" fontId="73" fillId="9" borderId="31" xfId="0" applyFont="1" applyFill="1" applyBorder="1"/>
    <xf numFmtId="0" fontId="73" fillId="10" borderId="31" xfId="0" applyFont="1" applyFill="1" applyBorder="1"/>
    <xf numFmtId="0" fontId="51" fillId="12" borderId="31" xfId="0" applyFont="1" applyFill="1" applyBorder="1"/>
    <xf numFmtId="0" fontId="51" fillId="12" borderId="32" xfId="0" applyFont="1" applyFill="1" applyBorder="1"/>
    <xf numFmtId="0" fontId="51" fillId="12" borderId="33" xfId="0" applyFont="1" applyFill="1" applyBorder="1"/>
    <xf numFmtId="0" fontId="30" fillId="12" borderId="34" xfId="0" applyFont="1" applyFill="1" applyBorder="1"/>
    <xf numFmtId="0" fontId="30" fillId="12" borderId="0" xfId="0" applyFont="1" applyFill="1"/>
    <xf numFmtId="0" fontId="50" fillId="12" borderId="30" xfId="0" applyFont="1" applyFill="1" applyBorder="1"/>
    <xf numFmtId="0" fontId="30" fillId="12" borderId="35" xfId="0" applyFont="1" applyFill="1" applyBorder="1"/>
    <xf numFmtId="0" fontId="50" fillId="12" borderId="40" xfId="0" applyFont="1" applyFill="1" applyBorder="1"/>
    <xf numFmtId="0" fontId="30" fillId="12" borderId="36" xfId="0" applyFont="1" applyFill="1" applyBorder="1"/>
    <xf numFmtId="0" fontId="30" fillId="12" borderId="37" xfId="0" applyFont="1" applyFill="1" applyBorder="1"/>
    <xf numFmtId="0" fontId="30" fillId="12" borderId="38" xfId="0" applyFont="1" applyFill="1" applyBorder="1"/>
    <xf numFmtId="0" fontId="0" fillId="0" borderId="11" xfId="0" applyBorder="1"/>
    <xf numFmtId="0" fontId="0" fillId="0" borderId="49" xfId="0" applyBorder="1"/>
    <xf numFmtId="0" fontId="0" fillId="0" borderId="16" xfId="0" applyBorder="1"/>
    <xf numFmtId="0" fontId="9" fillId="0" borderId="16" xfId="0" applyFont="1" applyBorder="1" applyAlignment="1">
      <alignment vertical="top" wrapText="1"/>
    </xf>
    <xf numFmtId="0" fontId="9" fillId="0" borderId="7" xfId="0" applyFont="1" applyBorder="1" applyAlignment="1">
      <alignment vertical="top" wrapText="1"/>
    </xf>
    <xf numFmtId="0" fontId="9" fillId="0" borderId="11" xfId="0" applyFont="1" applyBorder="1" applyAlignment="1">
      <alignment vertical="top" wrapText="1"/>
    </xf>
    <xf numFmtId="0" fontId="9" fillId="0" borderId="1" xfId="0" applyFont="1" applyBorder="1" applyAlignment="1">
      <alignment horizontal="left" vertical="top" wrapText="1"/>
    </xf>
    <xf numFmtId="0" fontId="79" fillId="0" borderId="0" xfId="0" applyFont="1" applyAlignment="1">
      <alignment vertical="top"/>
    </xf>
    <xf numFmtId="0" fontId="31" fillId="0" borderId="1" xfId="0" applyFont="1" applyBorder="1" applyAlignment="1">
      <alignment vertical="top"/>
    </xf>
    <xf numFmtId="0" fontId="0" fillId="0" borderId="10" xfId="0" applyBorder="1"/>
    <xf numFmtId="0" fontId="31" fillId="0" borderId="12" xfId="0" applyFont="1" applyBorder="1" applyAlignment="1">
      <alignment vertical="top"/>
    </xf>
    <xf numFmtId="0" fontId="31" fillId="0" borderId="10" xfId="0" applyFont="1" applyBorder="1" applyAlignment="1">
      <alignment vertical="top"/>
    </xf>
    <xf numFmtId="0" fontId="31" fillId="0" borderId="11" xfId="0" applyFont="1" applyBorder="1" applyAlignment="1">
      <alignment vertical="top"/>
    </xf>
    <xf numFmtId="0" fontId="0" fillId="0" borderId="6" xfId="0" applyBorder="1"/>
    <xf numFmtId="0" fontId="0" fillId="0" borderId="9" xfId="0" applyBorder="1"/>
    <xf numFmtId="0" fontId="9" fillId="0" borderId="49" xfId="0" applyFont="1" applyBorder="1" applyAlignment="1">
      <alignment vertical="top" wrapText="1"/>
    </xf>
    <xf numFmtId="0" fontId="0" fillId="0" borderId="7" xfId="0" applyBorder="1"/>
    <xf numFmtId="0" fontId="0" fillId="0" borderId="21" xfId="0" applyBorder="1"/>
    <xf numFmtId="0" fontId="0" fillId="0" borderId="1" xfId="0" applyBorder="1"/>
    <xf numFmtId="0" fontId="45" fillId="0" borderId="0" xfId="0" applyFont="1" applyAlignment="1">
      <alignment horizontal="left"/>
    </xf>
    <xf numFmtId="0" fontId="64" fillId="0" borderId="0" xfId="0" applyFont="1"/>
    <xf numFmtId="0" fontId="43" fillId="0" borderId="0" xfId="0" applyFont="1" applyAlignment="1">
      <alignment vertical="center"/>
    </xf>
    <xf numFmtId="0" fontId="45" fillId="0" borderId="0" xfId="0" applyFont="1" applyAlignment="1">
      <alignment vertical="center"/>
    </xf>
    <xf numFmtId="0" fontId="45" fillId="0" borderId="0" xfId="0" applyFont="1"/>
    <xf numFmtId="0" fontId="60" fillId="0" borderId="0" xfId="0" applyFont="1"/>
    <xf numFmtId="0" fontId="47" fillId="0" borderId="0" xfId="0" applyFont="1"/>
    <xf numFmtId="0" fontId="43" fillId="0" borderId="0" xfId="0" applyFont="1" applyAlignment="1">
      <alignment horizontal="left" vertical="center" indent="1"/>
    </xf>
    <xf numFmtId="0" fontId="42" fillId="0" borderId="0" xfId="0" applyFont="1" applyAlignment="1">
      <alignment horizontal="left" vertical="center" indent="2"/>
    </xf>
    <xf numFmtId="0" fontId="43" fillId="0" borderId="0" xfId="0" applyFont="1" applyAlignment="1">
      <alignment horizontal="left" vertical="center" indent="2"/>
    </xf>
    <xf numFmtId="0" fontId="51" fillId="0" borderId="0" xfId="0" applyFont="1"/>
    <xf numFmtId="0" fontId="30" fillId="0" borderId="49" xfId="0" applyFont="1" applyBorder="1"/>
    <xf numFmtId="0" fontId="25" fillId="0" borderId="49" xfId="0" applyFont="1" applyBorder="1"/>
    <xf numFmtId="0" fontId="0" fillId="0" borderId="49" xfId="0" applyBorder="1" applyAlignment="1">
      <alignment horizontal="left" vertical="center" indent="1"/>
    </xf>
    <xf numFmtId="0" fontId="25" fillId="0" borderId="49" xfId="0" applyFont="1" applyBorder="1" applyAlignment="1">
      <alignment horizontal="left" vertical="center" indent="2"/>
    </xf>
    <xf numFmtId="0" fontId="63" fillId="0" borderId="49" xfId="0" applyFont="1" applyBorder="1"/>
    <xf numFmtId="0" fontId="41" fillId="0" borderId="0" xfId="0" applyFont="1" applyAlignment="1">
      <alignment horizontal="left"/>
    </xf>
    <xf numFmtId="0" fontId="11" fillId="0" borderId="0" xfId="0" applyFont="1" applyAlignment="1">
      <alignment vertical="top" wrapText="1"/>
    </xf>
    <xf numFmtId="0" fontId="74" fillId="13" borderId="46" xfId="0" applyFont="1" applyFill="1" applyBorder="1" applyAlignment="1">
      <alignment vertical="top" wrapText="1"/>
    </xf>
    <xf numFmtId="0" fontId="74" fillId="13" borderId="43" xfId="0" applyFont="1" applyFill="1" applyBorder="1" applyAlignment="1">
      <alignment vertical="top" wrapText="1"/>
    </xf>
    <xf numFmtId="0" fontId="75" fillId="0" borderId="46" xfId="0" applyFont="1" applyBorder="1" applyAlignment="1">
      <alignment vertical="top" wrapText="1"/>
    </xf>
    <xf numFmtId="0" fontId="75" fillId="0" borderId="28" xfId="0" applyFont="1" applyBorder="1" applyAlignment="1">
      <alignment vertical="top" wrapText="1"/>
    </xf>
    <xf numFmtId="0" fontId="75" fillId="0" borderId="1" xfId="0" applyFont="1" applyBorder="1" applyAlignment="1">
      <alignment vertical="top" wrapText="1"/>
    </xf>
    <xf numFmtId="0" fontId="75" fillId="0" borderId="11" xfId="0" applyFont="1" applyBorder="1" applyAlignment="1">
      <alignment vertical="top" wrapText="1"/>
    </xf>
    <xf numFmtId="0" fontId="75" fillId="0" borderId="51" xfId="0" applyFont="1" applyBorder="1" applyAlignment="1">
      <alignment vertical="top" wrapText="1"/>
    </xf>
    <xf numFmtId="4" fontId="75" fillId="0" borderId="46" xfId="0" applyNumberFormat="1" applyFont="1" applyBorder="1" applyAlignment="1">
      <alignment vertical="top" wrapText="1"/>
    </xf>
    <xf numFmtId="10" fontId="75" fillId="0" borderId="46" xfId="0" applyNumberFormat="1" applyFont="1" applyBorder="1" applyAlignment="1">
      <alignment vertical="top" wrapText="1"/>
    </xf>
    <xf numFmtId="0" fontId="75" fillId="0" borderId="50" xfId="0" applyFont="1" applyBorder="1" applyAlignment="1">
      <alignment vertical="top" wrapText="1"/>
    </xf>
    <xf numFmtId="0" fontId="75" fillId="0" borderId="21" xfId="0" applyFont="1" applyBorder="1" applyAlignment="1">
      <alignment vertical="top" wrapText="1"/>
    </xf>
    <xf numFmtId="0" fontId="50" fillId="0" borderId="46" xfId="0" applyFont="1" applyBorder="1" applyAlignment="1">
      <alignment vertical="top" wrapText="1"/>
    </xf>
    <xf numFmtId="10" fontId="75" fillId="5" borderId="46" xfId="0" applyNumberFormat="1" applyFont="1" applyFill="1" applyBorder="1" applyAlignment="1">
      <alignment vertical="top" wrapText="1"/>
    </xf>
    <xf numFmtId="0" fontId="42" fillId="0" borderId="49" xfId="0" applyFont="1" applyBorder="1"/>
    <xf numFmtId="0" fontId="43" fillId="0" borderId="49" xfId="0" applyFont="1" applyBorder="1"/>
    <xf numFmtId="0" fontId="75" fillId="5" borderId="46" xfId="0" applyFont="1" applyFill="1" applyBorder="1" applyAlignment="1">
      <alignment vertical="top" wrapText="1"/>
    </xf>
    <xf numFmtId="0" fontId="75" fillId="5" borderId="28" xfId="0" applyFont="1" applyFill="1" applyBorder="1" applyAlignment="1">
      <alignment vertical="top" wrapText="1"/>
    </xf>
    <xf numFmtId="0" fontId="75" fillId="5" borderId="51" xfId="0" applyFont="1" applyFill="1" applyBorder="1" applyAlignment="1">
      <alignment vertical="top" wrapText="1"/>
    </xf>
    <xf numFmtId="0" fontId="44" fillId="0" borderId="49" xfId="0" applyFont="1" applyBorder="1"/>
    <xf numFmtId="1" fontId="75" fillId="5" borderId="46" xfId="0" applyNumberFormat="1" applyFont="1" applyFill="1" applyBorder="1" applyAlignment="1">
      <alignment vertical="top" wrapText="1"/>
    </xf>
    <xf numFmtId="10" fontId="75" fillId="5" borderId="28" xfId="0" applyNumberFormat="1" applyFont="1" applyFill="1" applyBorder="1" applyAlignment="1">
      <alignment vertical="top" wrapText="1"/>
    </xf>
    <xf numFmtId="10" fontId="75" fillId="5" borderId="51" xfId="0" applyNumberFormat="1" applyFont="1" applyFill="1" applyBorder="1" applyAlignment="1">
      <alignment vertical="top" wrapText="1"/>
    </xf>
    <xf numFmtId="0" fontId="40" fillId="0" borderId="49" xfId="0" applyFont="1" applyBorder="1" applyAlignment="1">
      <alignment vertical="center"/>
    </xf>
    <xf numFmtId="2" fontId="10" fillId="0" borderId="49" xfId="0" applyNumberFormat="1" applyFont="1" applyBorder="1" applyAlignment="1">
      <alignment horizontal="center" vertical="center" wrapText="1"/>
    </xf>
    <xf numFmtId="2" fontId="10" fillId="0" borderId="49" xfId="0" applyNumberFormat="1" applyFont="1" applyBorder="1" applyAlignment="1">
      <alignment vertical="top" wrapText="1"/>
    </xf>
    <xf numFmtId="2" fontId="74" fillId="13" borderId="46" xfId="0" applyNumberFormat="1" applyFont="1" applyFill="1" applyBorder="1" applyAlignment="1">
      <alignment vertical="top" wrapText="1"/>
    </xf>
    <xf numFmtId="10" fontId="40" fillId="0" borderId="46" xfId="0" applyNumberFormat="1" applyFont="1" applyBorder="1" applyAlignment="1">
      <alignment vertical="center"/>
    </xf>
    <xf numFmtId="10" fontId="10" fillId="0" borderId="46" xfId="0" applyNumberFormat="1" applyFont="1" applyBorder="1" applyAlignment="1">
      <alignment horizontal="center" vertical="center" wrapText="1"/>
    </xf>
    <xf numFmtId="10" fontId="9" fillId="0" borderId="46" xfId="0" applyNumberFormat="1" applyFont="1" applyBorder="1" applyAlignment="1">
      <alignment vertical="top" wrapText="1"/>
    </xf>
    <xf numFmtId="0" fontId="24" fillId="0" borderId="49" xfId="0" applyFont="1" applyBorder="1" applyAlignment="1">
      <alignment vertical="center"/>
    </xf>
    <xf numFmtId="10" fontId="10" fillId="0" borderId="49" xfId="0" applyNumberFormat="1" applyFont="1" applyBorder="1" applyAlignment="1">
      <alignment vertical="top" wrapText="1"/>
    </xf>
    <xf numFmtId="10" fontId="10" fillId="0" borderId="49" xfId="0" applyNumberFormat="1" applyFont="1" applyBorder="1" applyAlignment="1">
      <alignment vertical="top"/>
    </xf>
    <xf numFmtId="10" fontId="10" fillId="0" borderId="49" xfId="0" applyNumberFormat="1" applyFont="1" applyBorder="1" applyAlignment="1">
      <alignment horizontal="center" vertical="center" wrapText="1"/>
    </xf>
    <xf numFmtId="0" fontId="10" fillId="0" borderId="49" xfId="0" applyFont="1" applyBorder="1" applyAlignment="1">
      <alignment vertical="top"/>
    </xf>
    <xf numFmtId="0" fontId="5" fillId="5" borderId="49" xfId="0" applyFont="1" applyFill="1" applyBorder="1" applyAlignment="1">
      <alignment horizontal="center" vertical="center"/>
    </xf>
    <xf numFmtId="0" fontId="5" fillId="0" borderId="49" xfId="0" applyFont="1" applyBorder="1" applyAlignment="1">
      <alignment vertical="top" wrapText="1"/>
    </xf>
    <xf numFmtId="0" fontId="9" fillId="0" borderId="49" xfId="0" applyFont="1" applyBorder="1" applyAlignment="1">
      <alignment horizontal="left" vertical="top" wrapText="1"/>
    </xf>
    <xf numFmtId="0" fontId="9" fillId="0" borderId="43" xfId="0" applyFont="1" applyBorder="1" applyAlignment="1">
      <alignment horizontal="left" vertical="top" wrapText="1"/>
    </xf>
    <xf numFmtId="0" fontId="9" fillId="0" borderId="46" xfId="0" applyFont="1" applyBorder="1" applyAlignment="1">
      <alignment horizontal="left" vertical="top" wrapText="1"/>
    </xf>
    <xf numFmtId="0" fontId="80" fillId="0" borderId="1" xfId="0" applyFont="1" applyBorder="1" applyAlignment="1">
      <alignment horizontal="justify" vertical="top"/>
    </xf>
    <xf numFmtId="0" fontId="5" fillId="0" borderId="0" xfId="0" applyFont="1"/>
    <xf numFmtId="0" fontId="3" fillId="0" borderId="0" xfId="0" applyFont="1"/>
    <xf numFmtId="0" fontId="69" fillId="0" borderId="0" xfId="0" applyFont="1"/>
    <xf numFmtId="0" fontId="32" fillId="0" borderId="0" xfId="0" applyFont="1" applyAlignment="1">
      <alignment horizontal="left"/>
    </xf>
    <xf numFmtId="0" fontId="48" fillId="0" borderId="0" xfId="0" applyFont="1" applyAlignment="1">
      <alignment horizontal="left"/>
    </xf>
    <xf numFmtId="0" fontId="52" fillId="0" borderId="0" xfId="0" applyFont="1"/>
    <xf numFmtId="0" fontId="47" fillId="0" borderId="0" xfId="0" applyFont="1" applyAlignment="1">
      <alignment vertical="center"/>
    </xf>
    <xf numFmtId="0" fontId="63" fillId="0" borderId="0" xfId="0" applyFont="1"/>
    <xf numFmtId="0" fontId="58" fillId="0" borderId="0" xfId="0" applyFont="1"/>
    <xf numFmtId="0" fontId="48" fillId="0" borderId="0" xfId="0" applyFont="1"/>
    <xf numFmtId="0" fontId="59" fillId="0" borderId="0" xfId="0" applyFont="1"/>
    <xf numFmtId="0" fontId="46" fillId="0" borderId="0" xfId="0" applyFont="1"/>
    <xf numFmtId="0" fontId="9" fillId="0" borderId="0" xfId="0" applyFont="1" applyAlignment="1">
      <alignment horizontal="left" vertical="top" wrapText="1"/>
    </xf>
    <xf numFmtId="0" fontId="54" fillId="0" borderId="0" xfId="0" applyFont="1"/>
    <xf numFmtId="0" fontId="53" fillId="0" borderId="0" xfId="0" applyFont="1"/>
    <xf numFmtId="0" fontId="55" fillId="0" borderId="0" xfId="0" applyFont="1"/>
    <xf numFmtId="0" fontId="47" fillId="0" borderId="0" xfId="0" applyFont="1" applyAlignment="1">
      <alignment vertical="top"/>
    </xf>
    <xf numFmtId="0" fontId="27" fillId="0" borderId="0" xfId="0" applyFont="1"/>
    <xf numFmtId="0" fontId="27" fillId="0" borderId="49" xfId="0" applyFont="1" applyBorder="1"/>
    <xf numFmtId="0" fontId="43" fillId="0" borderId="49" xfId="0" applyFont="1" applyBorder="1" applyAlignment="1">
      <alignment horizontal="left" vertical="center" indent="1"/>
    </xf>
    <xf numFmtId="0" fontId="42" fillId="0" borderId="49" xfId="0" applyFont="1" applyBorder="1" applyAlignment="1">
      <alignment horizontal="left" vertical="center" indent="2"/>
    </xf>
    <xf numFmtId="0" fontId="43" fillId="0" borderId="49" xfId="0" applyFont="1" applyBorder="1" applyAlignment="1">
      <alignment horizontal="left" vertical="center" indent="2"/>
    </xf>
    <xf numFmtId="0" fontId="61" fillId="0" borderId="0" xfId="1" applyFont="1"/>
    <xf numFmtId="0" fontId="61" fillId="0" borderId="0" xfId="1" applyFont="1" applyAlignment="1">
      <alignment horizontal="left" vertical="center"/>
    </xf>
    <xf numFmtId="0" fontId="26" fillId="0" borderId="0" xfId="0" applyFont="1"/>
    <xf numFmtId="0" fontId="43" fillId="0" borderId="0" xfId="0" applyFont="1" applyAlignment="1">
      <alignment wrapText="1"/>
    </xf>
    <xf numFmtId="0" fontId="62" fillId="0" borderId="0" xfId="1" applyFont="1" applyAlignment="1">
      <alignment wrapText="1"/>
    </xf>
    <xf numFmtId="0" fontId="16" fillId="0" borderId="0" xfId="0" applyFont="1" applyAlignment="1">
      <alignment wrapText="1"/>
    </xf>
    <xf numFmtId="0" fontId="6" fillId="0" borderId="0" xfId="0" applyFont="1" applyAlignment="1">
      <alignment horizontal="center" vertical="center"/>
    </xf>
    <xf numFmtId="0" fontId="0" fillId="0" borderId="0" xfId="0"/>
    <xf numFmtId="0" fontId="4" fillId="0" borderId="0" xfId="0" applyFont="1" applyAlignment="1">
      <alignment horizontal="center" vertical="center"/>
    </xf>
    <xf numFmtId="0" fontId="3" fillId="0" borderId="0" xfId="0" applyFont="1" applyAlignment="1">
      <alignment horizontal="center" vertical="center"/>
    </xf>
    <xf numFmtId="0" fontId="9" fillId="0" borderId="12" xfId="0" applyFont="1" applyBorder="1" applyAlignment="1">
      <alignment vertical="top" wrapText="1"/>
    </xf>
    <xf numFmtId="0" fontId="9" fillId="0" borderId="10" xfId="0" applyFont="1" applyBorder="1" applyAlignment="1">
      <alignment vertical="top" wrapText="1"/>
    </xf>
    <xf numFmtId="0" fontId="9" fillId="0" borderId="11" xfId="0" applyFont="1" applyBorder="1" applyAlignment="1">
      <alignment vertical="top" wrapText="1"/>
    </xf>
    <xf numFmtId="0" fontId="77" fillId="0" borderId="4" xfId="0" applyFont="1" applyBorder="1" applyAlignment="1">
      <alignment horizontal="left" vertical="top" wrapText="1"/>
    </xf>
    <xf numFmtId="0" fontId="77" fillId="0" borderId="5" xfId="0" applyFont="1" applyBorder="1" applyAlignment="1">
      <alignment horizontal="left" vertical="top" wrapText="1"/>
    </xf>
    <xf numFmtId="0" fontId="77" fillId="0" borderId="6" xfId="0" applyFont="1" applyBorder="1" applyAlignment="1">
      <alignment horizontal="left" vertical="top" wrapText="1"/>
    </xf>
    <xf numFmtId="0" fontId="9" fillId="0" borderId="1" xfId="0" applyFont="1" applyBorder="1" applyAlignment="1">
      <alignment vertical="top" wrapText="1"/>
    </xf>
    <xf numFmtId="0" fontId="0" fillId="0" borderId="5" xfId="0" applyBorder="1"/>
    <xf numFmtId="0" fontId="0" fillId="0" borderId="6" xfId="0" applyBorder="1"/>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8" xfId="0" applyFont="1" applyBorder="1" applyAlignment="1">
      <alignment vertical="top" wrapText="1"/>
    </xf>
    <xf numFmtId="0" fontId="9" fillId="0" borderId="2" xfId="0" applyFont="1" applyBorder="1" applyAlignment="1">
      <alignment vertical="top" wrapText="1"/>
    </xf>
    <xf numFmtId="0" fontId="9" fillId="0" borderId="9" xfId="0" applyFont="1" applyBorder="1" applyAlignment="1">
      <alignment vertical="top" wrapText="1"/>
    </xf>
    <xf numFmtId="14" fontId="9" fillId="5" borderId="1" xfId="0" applyNumberFormat="1" applyFont="1" applyFill="1" applyBorder="1" applyAlignment="1" applyProtection="1">
      <alignment vertical="center" wrapText="1"/>
      <protection locked="0"/>
    </xf>
    <xf numFmtId="0" fontId="0" fillId="0" borderId="10" xfId="0" applyBorder="1" applyProtection="1">
      <protection locked="0"/>
    </xf>
    <xf numFmtId="0" fontId="0" fillId="0" borderId="11" xfId="0" applyBorder="1" applyProtection="1">
      <protection locked="0"/>
    </xf>
    <xf numFmtId="164" fontId="9" fillId="5" borderId="1" xfId="0" applyNumberFormat="1" applyFont="1" applyFill="1" applyBorder="1" applyAlignment="1">
      <alignment vertical="center" wrapText="1"/>
    </xf>
    <xf numFmtId="0" fontId="0" fillId="0" borderId="10" xfId="0" applyBorder="1"/>
    <xf numFmtId="0" fontId="0" fillId="0" borderId="11" xfId="0" applyBorder="1"/>
    <xf numFmtId="0" fontId="5" fillId="0" borderId="0" xfId="0" applyFont="1" applyAlignment="1">
      <alignment horizontal="left" vertical="top"/>
    </xf>
    <xf numFmtId="0" fontId="9" fillId="5" borderId="1" xfId="0" applyFont="1" applyFill="1" applyBorder="1" applyAlignment="1" applyProtection="1">
      <alignment vertical="center" wrapText="1"/>
      <protection locked="0"/>
    </xf>
    <xf numFmtId="0" fontId="0" fillId="0" borderId="10" xfId="0" applyBorder="1" applyAlignment="1" applyProtection="1">
      <alignment wrapText="1"/>
      <protection locked="0"/>
    </xf>
    <xf numFmtId="0" fontId="0" fillId="0" borderId="11" xfId="0" applyBorder="1" applyAlignment="1" applyProtection="1">
      <alignment wrapText="1"/>
      <protection locked="0"/>
    </xf>
    <xf numFmtId="0" fontId="9" fillId="2" borderId="1" xfId="0" applyFont="1" applyFill="1" applyBorder="1" applyAlignment="1" applyProtection="1">
      <alignment vertical="center" wrapText="1"/>
      <protection locked="0"/>
    </xf>
    <xf numFmtId="0" fontId="10" fillId="0" borderId="0" xfId="0" applyFont="1" applyAlignment="1" applyProtection="1">
      <alignment wrapText="1"/>
      <protection locked="0"/>
    </xf>
    <xf numFmtId="0" fontId="0" fillId="0" borderId="0" xfId="0" applyProtection="1">
      <protection locked="0"/>
    </xf>
    <xf numFmtId="0" fontId="9" fillId="0" borderId="1" xfId="0" applyFont="1" applyBorder="1" applyAlignment="1" applyProtection="1">
      <alignment vertical="center"/>
      <protection locked="0"/>
    </xf>
    <xf numFmtId="0" fontId="0" fillId="0" borderId="12" xfId="0" applyBorder="1" applyAlignment="1">
      <alignment wrapText="1"/>
    </xf>
    <xf numFmtId="0" fontId="0" fillId="0" borderId="10" xfId="0" applyBorder="1" applyAlignment="1">
      <alignment wrapText="1"/>
    </xf>
    <xf numFmtId="0" fontId="0" fillId="0" borderId="16" xfId="0" applyBorder="1"/>
    <xf numFmtId="0" fontId="10" fillId="4" borderId="1" xfId="0" applyFont="1" applyFill="1" applyBorder="1" applyAlignment="1">
      <alignment horizontal="center" vertical="center" wrapText="1"/>
    </xf>
    <xf numFmtId="0" fontId="0" fillId="0" borderId="8" xfId="0" applyBorder="1"/>
    <xf numFmtId="0" fontId="0" fillId="0" borderId="2" xfId="0" applyBorder="1"/>
    <xf numFmtId="0" fontId="0" fillId="0" borderId="9" xfId="0" applyBorder="1"/>
    <xf numFmtId="0" fontId="9" fillId="0" borderId="1" xfId="0" applyFont="1" applyBorder="1" applyAlignment="1">
      <alignment vertical="center" wrapText="1"/>
    </xf>
    <xf numFmtId="14" fontId="9" fillId="0" borderId="1" xfId="0" applyNumberFormat="1" applyFont="1" applyBorder="1" applyAlignment="1" applyProtection="1">
      <alignment horizontal="right" vertical="center" wrapText="1"/>
      <protection locked="0"/>
    </xf>
    <xf numFmtId="0" fontId="10" fillId="2" borderId="1" xfId="0" applyFont="1" applyFill="1" applyBorder="1" applyAlignment="1" applyProtection="1">
      <alignment horizontal="center" vertical="center"/>
      <protection locked="0"/>
    </xf>
    <xf numFmtId="0" fontId="9" fillId="5" borderId="1" xfId="0" applyFont="1" applyFill="1" applyBorder="1" applyAlignment="1">
      <alignment horizontal="left" vertical="center" wrapText="1"/>
    </xf>
    <xf numFmtId="0" fontId="18" fillId="0" borderId="1" xfId="0" applyFont="1" applyBorder="1" applyAlignment="1" applyProtection="1">
      <alignment vertical="center" wrapText="1"/>
      <protection locked="0"/>
    </xf>
    <xf numFmtId="0" fontId="50" fillId="0" borderId="10" xfId="0" applyFont="1" applyBorder="1" applyProtection="1">
      <protection locked="0"/>
    </xf>
    <xf numFmtId="0" fontId="50" fillId="0" borderId="11" xfId="0" applyFont="1" applyBorder="1" applyProtection="1">
      <protection locked="0"/>
    </xf>
    <xf numFmtId="0" fontId="7" fillId="0" borderId="0" xfId="0" applyFont="1" applyAlignment="1" applyProtection="1">
      <alignment wrapText="1"/>
      <protection locked="0"/>
    </xf>
    <xf numFmtId="0" fontId="9" fillId="5" borderId="1" xfId="0" applyFont="1" applyFill="1" applyBorder="1" applyAlignment="1" applyProtection="1">
      <alignment horizontal="left" vertical="center" wrapText="1"/>
      <protection locked="0"/>
    </xf>
    <xf numFmtId="0" fontId="31" fillId="2" borderId="1" xfId="0" applyFont="1" applyFill="1" applyBorder="1" applyAlignment="1" applyProtection="1">
      <alignment vertical="center" wrapText="1"/>
      <protection locked="0"/>
    </xf>
    <xf numFmtId="0" fontId="8" fillId="0" borderId="0" xfId="0" applyFont="1" applyAlignment="1" applyProtection="1">
      <alignment horizontal="center" vertical="top"/>
      <protection locked="0"/>
    </xf>
    <xf numFmtId="0" fontId="9" fillId="0" borderId="1" xfId="0" applyFont="1" applyBorder="1" applyAlignment="1" applyProtection="1">
      <alignment vertical="center" wrapText="1"/>
      <protection locked="0"/>
    </xf>
    <xf numFmtId="0" fontId="9" fillId="2" borderId="1" xfId="0" applyFont="1" applyFill="1" applyBorder="1" applyAlignment="1" applyProtection="1">
      <alignment vertical="center"/>
      <protection locked="0"/>
    </xf>
    <xf numFmtId="0" fontId="7" fillId="0" borderId="0" xfId="0" applyFont="1" applyProtection="1">
      <protection locked="0"/>
    </xf>
    <xf numFmtId="0" fontId="22" fillId="4" borderId="1" xfId="0" applyFont="1" applyFill="1" applyBorder="1" applyAlignment="1">
      <alignment horizontal="center" vertical="center" wrapText="1"/>
    </xf>
    <xf numFmtId="164" fontId="9" fillId="5" borderId="1" xfId="0" applyNumberFormat="1" applyFont="1" applyFill="1" applyBorder="1" applyAlignment="1" applyProtection="1">
      <alignment vertical="center" wrapText="1"/>
      <protection locked="0"/>
    </xf>
    <xf numFmtId="0" fontId="28" fillId="5" borderId="1" xfId="0" applyFont="1" applyFill="1" applyBorder="1" applyAlignment="1" applyProtection="1">
      <alignment vertical="center" wrapText="1"/>
      <protection locked="0"/>
    </xf>
    <xf numFmtId="0" fontId="10" fillId="0" borderId="0" xfId="0" applyFont="1" applyProtection="1">
      <protection locked="0"/>
    </xf>
    <xf numFmtId="0" fontId="20" fillId="5" borderId="0" xfId="0" applyFont="1" applyFill="1" applyAlignment="1" applyProtection="1">
      <alignment horizontal="left" wrapText="1"/>
      <protection locked="0"/>
    </xf>
    <xf numFmtId="0" fontId="9" fillId="2" borderId="1" xfId="0" applyFont="1" applyFill="1" applyBorder="1" applyAlignment="1" applyProtection="1">
      <alignment horizontal="left" vertical="center" wrapText="1"/>
      <protection locked="0"/>
    </xf>
    <xf numFmtId="164" fontId="9" fillId="5" borderId="10" xfId="0" applyNumberFormat="1" applyFont="1" applyFill="1" applyBorder="1" applyAlignment="1" applyProtection="1">
      <alignment vertical="center" wrapText="1"/>
      <protection locked="0"/>
    </xf>
    <xf numFmtId="164" fontId="9" fillId="5" borderId="11" xfId="0" applyNumberFormat="1" applyFont="1" applyFill="1" applyBorder="1" applyAlignment="1" applyProtection="1">
      <alignment vertical="center" wrapText="1"/>
      <protection locked="0"/>
    </xf>
    <xf numFmtId="0" fontId="9" fillId="0" borderId="0" xfId="0" applyFont="1" applyAlignment="1">
      <alignment vertical="top" wrapText="1"/>
    </xf>
    <xf numFmtId="0" fontId="19" fillId="0" borderId="0" xfId="0" applyFont="1" applyAlignment="1">
      <alignment horizontal="center" vertical="top" wrapText="1"/>
    </xf>
    <xf numFmtId="0" fontId="74" fillId="13" borderId="46" xfId="0" applyFont="1" applyFill="1" applyBorder="1" applyAlignment="1">
      <alignment vertical="top" wrapText="1"/>
    </xf>
    <xf numFmtId="0" fontId="0" fillId="0" borderId="51" xfId="0" applyBorder="1"/>
    <xf numFmtId="0" fontId="9" fillId="0" borderId="46" xfId="0" applyFont="1" applyBorder="1" applyAlignment="1">
      <alignment horizontal="left" vertical="top" wrapText="1"/>
    </xf>
    <xf numFmtId="0" fontId="10" fillId="0" borderId="0" xfId="0" applyFont="1" applyAlignment="1">
      <alignment vertical="top" wrapText="1"/>
    </xf>
    <xf numFmtId="0" fontId="18" fillId="0" borderId="46" xfId="0" applyFont="1" applyBorder="1" applyAlignment="1">
      <alignment horizontal="left" vertical="top" wrapText="1"/>
    </xf>
    <xf numFmtId="0" fontId="50" fillId="0" borderId="51" xfId="0" applyFont="1" applyBorder="1"/>
    <xf numFmtId="0" fontId="0" fillId="0" borderId="47" xfId="0" applyBorder="1"/>
    <xf numFmtId="0" fontId="11" fillId="0" borderId="46" xfId="0" applyFont="1" applyBorder="1" applyAlignment="1">
      <alignment vertical="top" wrapText="1"/>
    </xf>
    <xf numFmtId="0" fontId="0" fillId="0" borderId="52" xfId="0" applyBorder="1"/>
    <xf numFmtId="0" fontId="74" fillId="0" borderId="49" xfId="0" applyFont="1" applyBorder="1" applyAlignment="1">
      <alignment horizontal="center" vertical="center"/>
    </xf>
    <xf numFmtId="0" fontId="75" fillId="0" borderId="46" xfId="0" applyFont="1" applyBorder="1" applyAlignment="1">
      <alignment vertical="top" wrapText="1"/>
    </xf>
    <xf numFmtId="0" fontId="0" fillId="0" borderId="48" xfId="0" applyBorder="1"/>
    <xf numFmtId="0" fontId="21" fillId="0" borderId="46" xfId="0" applyFont="1" applyBorder="1" applyAlignment="1">
      <alignment horizontal="left" vertical="top" wrapText="1"/>
    </xf>
    <xf numFmtId="0" fontId="0" fillId="0" borderId="51" xfId="0" applyBorder="1" applyAlignment="1">
      <alignment vertical="top"/>
    </xf>
    <xf numFmtId="0" fontId="8" fillId="0" borderId="0" xfId="0" applyFont="1" applyAlignment="1">
      <alignment horizontal="center" vertical="center" wrapText="1"/>
    </xf>
    <xf numFmtId="0" fontId="74" fillId="13" borderId="1" xfId="0" applyFont="1" applyFill="1" applyBorder="1" applyAlignment="1">
      <alignment vertical="top" wrapText="1"/>
    </xf>
    <xf numFmtId="0" fontId="9" fillId="0" borderId="49" xfId="0" applyFont="1" applyBorder="1" applyAlignment="1">
      <alignment vertical="top" wrapText="1"/>
    </xf>
    <xf numFmtId="0" fontId="76" fillId="0" borderId="49" xfId="0" applyFont="1" applyBorder="1" applyAlignment="1">
      <alignment vertical="top" wrapText="1"/>
    </xf>
    <xf numFmtId="0" fontId="9" fillId="0" borderId="12" xfId="0" applyFont="1" applyBorder="1" applyAlignment="1">
      <alignment vertical="center" wrapText="1"/>
    </xf>
    <xf numFmtId="0" fontId="9" fillId="0" borderId="11" xfId="0" applyFont="1" applyBorder="1" applyAlignment="1">
      <alignment vertical="center" wrapText="1"/>
    </xf>
    <xf numFmtId="0" fontId="9" fillId="3" borderId="46" xfId="0" applyFont="1" applyFill="1" applyBorder="1" applyAlignment="1">
      <alignment vertical="top" wrapText="1"/>
    </xf>
    <xf numFmtId="0" fontId="0" fillId="0" borderId="5" xfId="0" applyBorder="1" applyAlignment="1">
      <alignment vertical="top"/>
    </xf>
    <xf numFmtId="0" fontId="0" fillId="0" borderId="3" xfId="0" applyBorder="1" applyAlignment="1">
      <alignment vertical="top"/>
    </xf>
    <xf numFmtId="0" fontId="0" fillId="0" borderId="0" xfId="0" applyAlignment="1">
      <alignment vertical="top"/>
    </xf>
    <xf numFmtId="0" fontId="0" fillId="0" borderId="8" xfId="0" applyBorder="1" applyAlignment="1">
      <alignment vertical="top"/>
    </xf>
    <xf numFmtId="0" fontId="0" fillId="0" borderId="2"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9" xfId="0" applyBorder="1" applyAlignment="1">
      <alignment vertical="top"/>
    </xf>
    <xf numFmtId="0" fontId="9" fillId="0" borderId="1" xfId="0" applyFont="1" applyBorder="1" applyAlignment="1">
      <alignment wrapText="1"/>
    </xf>
    <xf numFmtId="0" fontId="0" fillId="0" borderId="3" xfId="0" applyBorder="1"/>
    <xf numFmtId="0" fontId="0" fillId="0" borderId="7" xfId="0" applyBorder="1"/>
    <xf numFmtId="0" fontId="9" fillId="0" borderId="12" xfId="0" applyFont="1" applyBorder="1" applyAlignment="1">
      <alignment horizontal="left" vertical="top" wrapText="1"/>
    </xf>
    <xf numFmtId="0" fontId="0" fillId="0" borderId="5" xfId="0" applyBorder="1" applyAlignment="1">
      <alignment horizontal="left" vertical="top"/>
    </xf>
    <xf numFmtId="0" fontId="0" fillId="0" borderId="3" xfId="0" applyBorder="1" applyAlignment="1">
      <alignment horizontal="left" vertical="top"/>
    </xf>
    <xf numFmtId="0" fontId="0" fillId="0" borderId="0" xfId="0" applyAlignment="1">
      <alignment horizontal="left" vertical="top"/>
    </xf>
    <xf numFmtId="0" fontId="0" fillId="0" borderId="8" xfId="0" applyBorder="1" applyAlignment="1">
      <alignment horizontal="left" vertical="top"/>
    </xf>
    <xf numFmtId="0" fontId="0" fillId="0" borderId="2" xfId="0" applyBorder="1" applyAlignment="1">
      <alignment horizontal="left" vertical="top"/>
    </xf>
    <xf numFmtId="0" fontId="9" fillId="0" borderId="3" xfId="0" applyFont="1" applyBorder="1" applyAlignment="1">
      <alignment vertical="top" wrapText="1"/>
    </xf>
    <xf numFmtId="0" fontId="9" fillId="0" borderId="7" xfId="0" applyFont="1" applyBorder="1" applyAlignment="1">
      <alignment vertical="top" wrapText="1"/>
    </xf>
    <xf numFmtId="0" fontId="18" fillId="0" borderId="1" xfId="0" applyFont="1" applyBorder="1" applyAlignment="1">
      <alignment vertical="top" wrapText="1"/>
    </xf>
    <xf numFmtId="0" fontId="50" fillId="0" borderId="5" xfId="0" applyFont="1" applyBorder="1"/>
    <xf numFmtId="0" fontId="50" fillId="0" borderId="6" xfId="0" applyFont="1" applyBorder="1"/>
    <xf numFmtId="0" fontId="50" fillId="0" borderId="3" xfId="0" applyFont="1" applyBorder="1"/>
    <xf numFmtId="0" fontId="50" fillId="0" borderId="0" xfId="0" applyFont="1"/>
    <xf numFmtId="0" fontId="50" fillId="0" borderId="7" xfId="0" applyFont="1" applyBorder="1"/>
    <xf numFmtId="0" fontId="50" fillId="0" borderId="8" xfId="0" applyFont="1" applyBorder="1"/>
    <xf numFmtId="0" fontId="50" fillId="0" borderId="2" xfId="0" applyFont="1" applyBorder="1"/>
    <xf numFmtId="0" fontId="50" fillId="0" borderId="9" xfId="0" applyFont="1" applyBorder="1"/>
    <xf numFmtId="0" fontId="9" fillId="0" borderId="12" xfId="0" applyFont="1" applyBorder="1" applyAlignment="1">
      <alignment horizontal="center" vertical="top" wrapText="1"/>
    </xf>
    <xf numFmtId="0" fontId="9" fillId="0" borderId="10" xfId="0" applyFont="1" applyBorder="1" applyAlignment="1">
      <alignment horizontal="center" vertical="top" wrapText="1"/>
    </xf>
    <xf numFmtId="0" fontId="9" fillId="0" borderId="11" xfId="0" applyFont="1" applyBorder="1" applyAlignment="1">
      <alignment horizontal="center" vertical="top" wrapText="1"/>
    </xf>
    <xf numFmtId="0" fontId="9" fillId="0" borderId="16" xfId="0" applyFont="1" applyBorder="1" applyAlignment="1">
      <alignment vertical="top" wrapText="1"/>
    </xf>
    <xf numFmtId="0" fontId="0" fillId="0" borderId="1" xfId="0" applyBorder="1"/>
    <xf numFmtId="0" fontId="18" fillId="0" borderId="12" xfId="0" applyFont="1" applyBorder="1" applyAlignment="1">
      <alignment horizontal="left" vertical="top" wrapText="1"/>
    </xf>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9" fillId="5" borderId="18" xfId="0" applyFont="1" applyFill="1" applyBorder="1" applyAlignment="1">
      <alignment horizontal="center" vertical="center"/>
    </xf>
    <xf numFmtId="0" fontId="0" fillId="0" borderId="29" xfId="0" applyBorder="1"/>
    <xf numFmtId="0" fontId="75" fillId="0" borderId="5" xfId="0" applyFont="1" applyBorder="1"/>
    <xf numFmtId="0" fontId="75" fillId="0" borderId="6" xfId="0" applyFont="1" applyBorder="1"/>
    <xf numFmtId="0" fontId="75" fillId="0" borderId="3" xfId="0" applyFont="1" applyBorder="1"/>
    <xf numFmtId="0" fontId="75" fillId="0" borderId="0" xfId="0" applyFont="1"/>
    <xf numFmtId="0" fontId="75" fillId="0" borderId="7" xfId="0" applyFont="1" applyBorder="1"/>
    <xf numFmtId="0" fontId="75" fillId="0" borderId="8" xfId="0" applyFont="1" applyBorder="1"/>
    <xf numFmtId="0" fontId="75" fillId="0" borderId="2" xfId="0" applyFont="1" applyBorder="1"/>
    <xf numFmtId="0" fontId="75" fillId="0" borderId="9" xfId="0" applyFont="1" applyBorder="1"/>
    <xf numFmtId="9" fontId="18" fillId="0" borderId="12" xfId="0" applyNumberFormat="1" applyFont="1" applyBorder="1" applyAlignment="1">
      <alignment vertical="top" wrapText="1"/>
    </xf>
    <xf numFmtId="0" fontId="18" fillId="0" borderId="10" xfId="0" applyFont="1" applyBorder="1" applyAlignment="1">
      <alignment vertical="top" wrapText="1"/>
    </xf>
    <xf numFmtId="0" fontId="18" fillId="0" borderId="11" xfId="0" applyFont="1" applyBorder="1" applyAlignment="1">
      <alignment vertical="top" wrapText="1"/>
    </xf>
    <xf numFmtId="0" fontId="0" fillId="0" borderId="12" xfId="0" applyBorder="1" applyAlignment="1">
      <alignment horizontal="center"/>
    </xf>
    <xf numFmtId="0" fontId="0" fillId="0" borderId="11" xfId="0" applyBorder="1" applyAlignment="1">
      <alignment horizontal="center"/>
    </xf>
    <xf numFmtId="0" fontId="10" fillId="2" borderId="46" xfId="0" applyFont="1" applyFill="1" applyBorder="1" applyAlignment="1">
      <alignment horizontal="center" vertical="center" wrapText="1"/>
    </xf>
    <xf numFmtId="0" fontId="0" fillId="0" borderId="50" xfId="0" applyBorder="1"/>
    <xf numFmtId="0" fontId="0" fillId="0" borderId="24" xfId="0" applyBorder="1"/>
    <xf numFmtId="0" fontId="0" fillId="0" borderId="25" xfId="0" applyBorder="1"/>
    <xf numFmtId="0" fontId="0" fillId="0" borderId="19" xfId="0" applyBorder="1"/>
    <xf numFmtId="0" fontId="0" fillId="0" borderId="21" xfId="0" applyBorder="1"/>
    <xf numFmtId="0" fontId="9" fillId="5" borderId="16" xfId="0" applyFont="1" applyFill="1" applyBorder="1" applyAlignment="1">
      <alignment horizontal="center" vertical="center"/>
    </xf>
    <xf numFmtId="0" fontId="8" fillId="0" borderId="0" xfId="0" applyFont="1" applyAlignment="1">
      <alignment horizontal="center" vertical="center"/>
    </xf>
    <xf numFmtId="0" fontId="7" fillId="2" borderId="17" xfId="0" applyFont="1" applyFill="1" applyBorder="1" applyAlignment="1">
      <alignment horizontal="center" vertical="center" wrapText="1"/>
    </xf>
    <xf numFmtId="0" fontId="0" fillId="0" borderId="42" xfId="0" applyBorder="1"/>
    <xf numFmtId="0" fontId="7" fillId="2" borderId="18" xfId="0" applyFont="1" applyFill="1" applyBorder="1" applyAlignment="1">
      <alignment horizontal="center" vertical="center" wrapText="1"/>
    </xf>
    <xf numFmtId="0" fontId="0" fillId="0" borderId="23" xfId="0" applyBorder="1"/>
    <xf numFmtId="0" fontId="19" fillId="0" borderId="0" xfId="0" applyFont="1" applyAlignment="1">
      <alignment horizontal="center" vertical="center"/>
    </xf>
    <xf numFmtId="0" fontId="9" fillId="0" borderId="16" xfId="0" applyFont="1" applyBorder="1" applyAlignment="1">
      <alignment vertical="center" wrapText="1"/>
    </xf>
    <xf numFmtId="0" fontId="0" fillId="0" borderId="7" xfId="0" applyBorder="1" applyAlignment="1">
      <alignment vertical="center"/>
    </xf>
    <xf numFmtId="0" fontId="0" fillId="0" borderId="3"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9" fillId="0" borderId="16" xfId="0"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18" fillId="0" borderId="16" xfId="0" applyFont="1" applyBorder="1" applyAlignment="1">
      <alignment vertical="top" wrapText="1"/>
    </xf>
    <xf numFmtId="0" fontId="9" fillId="0" borderId="1" xfId="0" applyFont="1" applyBorder="1" applyAlignment="1">
      <alignment horizontal="center" vertical="top" wrapText="1"/>
    </xf>
    <xf numFmtId="0" fontId="0" fillId="0" borderId="5"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2" xfId="0" applyBorder="1" applyAlignment="1">
      <alignment horizontal="center"/>
    </xf>
    <xf numFmtId="0" fontId="9" fillId="3" borderId="48" xfId="0" applyFont="1" applyFill="1" applyBorder="1" applyAlignment="1">
      <alignment vertical="top" wrapText="1"/>
    </xf>
    <xf numFmtId="0" fontId="0" fillId="0" borderId="20" xfId="0" applyBorder="1"/>
    <xf numFmtId="0" fontId="10" fillId="2" borderId="1" xfId="0" applyFont="1" applyFill="1" applyBorder="1" applyAlignment="1">
      <alignment horizontal="center" vertical="center" wrapText="1"/>
    </xf>
    <xf numFmtId="0" fontId="82" fillId="0" borderId="4" xfId="0" applyFont="1" applyBorder="1" applyAlignment="1">
      <alignment horizontal="left" vertical="top" wrapText="1"/>
    </xf>
    <xf numFmtId="0" fontId="82" fillId="0" borderId="6" xfId="0" applyFont="1" applyBorder="1" applyAlignment="1">
      <alignment horizontal="left" vertical="top" wrapText="1"/>
    </xf>
    <xf numFmtId="0" fontId="82" fillId="0" borderId="3" xfId="0" applyFont="1" applyBorder="1" applyAlignment="1">
      <alignment horizontal="left" vertical="top" wrapText="1"/>
    </xf>
    <xf numFmtId="0" fontId="82" fillId="0" borderId="7" xfId="0" applyFont="1" applyBorder="1" applyAlignment="1">
      <alignment horizontal="left" vertical="top" wrapText="1"/>
    </xf>
    <xf numFmtId="0" fontId="82" fillId="0" borderId="8" xfId="0" applyFont="1" applyBorder="1" applyAlignment="1">
      <alignment horizontal="left" vertical="top" wrapText="1"/>
    </xf>
    <xf numFmtId="0" fontId="82"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82" fillId="0" borderId="1" xfId="0" applyFont="1" applyBorder="1" applyAlignment="1">
      <alignment horizontal="left" vertical="top" wrapText="1"/>
    </xf>
    <xf numFmtId="0" fontId="82" fillId="0" borderId="6" xfId="0" applyFont="1" applyBorder="1" applyAlignment="1">
      <alignment horizontal="left" vertical="top"/>
    </xf>
    <xf numFmtId="0" fontId="82" fillId="0" borderId="3" xfId="0" applyFont="1" applyBorder="1" applyAlignment="1">
      <alignment horizontal="left" vertical="top"/>
    </xf>
    <xf numFmtId="0" fontId="82" fillId="0" borderId="7" xfId="0" applyFont="1" applyBorder="1" applyAlignment="1">
      <alignment horizontal="left" vertical="top"/>
    </xf>
    <xf numFmtId="0" fontId="82" fillId="0" borderId="8" xfId="0" applyFont="1" applyBorder="1" applyAlignment="1">
      <alignment horizontal="left" vertical="top"/>
    </xf>
    <xf numFmtId="0" fontId="82" fillId="0" borderId="9" xfId="0" applyFont="1" applyBorder="1" applyAlignment="1">
      <alignment horizontal="left" vertical="top"/>
    </xf>
    <xf numFmtId="0" fontId="5" fillId="5" borderId="0" xfId="0" applyFont="1" applyFill="1" applyAlignment="1">
      <alignment horizontal="center"/>
    </xf>
    <xf numFmtId="0" fontId="9" fillId="5" borderId="16" xfId="0" applyFont="1" applyFill="1" applyBorder="1" applyAlignment="1">
      <alignment horizontal="left" vertical="center"/>
    </xf>
    <xf numFmtId="0" fontId="35" fillId="0" borderId="0" xfId="0" applyFont="1" applyAlignment="1">
      <alignment horizontal="center" vertical="top" wrapText="1"/>
    </xf>
    <xf numFmtId="0" fontId="21" fillId="0" borderId="0" xfId="0" applyFont="1" applyAlignment="1">
      <alignment wrapText="1"/>
    </xf>
    <xf numFmtId="0" fontId="9" fillId="5" borderId="16" xfId="0" applyFont="1" applyFill="1" applyBorder="1" applyAlignment="1">
      <alignment horizontal="left" vertical="center" wrapText="1"/>
    </xf>
    <xf numFmtId="0" fontId="0" fillId="0" borderId="7" xfId="0" applyBorder="1" applyAlignment="1">
      <alignment wrapText="1"/>
    </xf>
    <xf numFmtId="0" fontId="0" fillId="0" borderId="3" xfId="0" applyBorder="1" applyAlignment="1">
      <alignment wrapText="1"/>
    </xf>
    <xf numFmtId="0" fontId="0" fillId="0" borderId="8" xfId="0" applyBorder="1" applyAlignment="1">
      <alignment wrapText="1"/>
    </xf>
    <xf numFmtId="0" fontId="0" fillId="0" borderId="9" xfId="0" applyBorder="1" applyAlignment="1">
      <alignment wrapText="1"/>
    </xf>
    <xf numFmtId="0" fontId="10" fillId="2" borderId="11" xfId="0" applyFont="1" applyFill="1" applyBorder="1" applyAlignment="1">
      <alignment horizontal="center" vertical="center" wrapText="1"/>
    </xf>
    <xf numFmtId="0" fontId="9" fillId="0" borderId="53" xfId="0" applyFont="1" applyBorder="1" applyAlignment="1">
      <alignment vertical="top" wrapText="1"/>
    </xf>
    <xf numFmtId="0" fontId="9" fillId="0" borderId="29" xfId="0" applyFont="1" applyBorder="1" applyAlignment="1">
      <alignment vertical="top" wrapText="1"/>
    </xf>
    <xf numFmtId="0" fontId="8" fillId="0" borderId="0" xfId="0" applyFont="1" applyAlignment="1">
      <alignment horizontal="center"/>
    </xf>
    <xf numFmtId="0" fontId="9" fillId="0" borderId="0" xfId="0" applyFont="1"/>
    <xf numFmtId="0" fontId="67" fillId="0" borderId="1" xfId="0" applyFont="1" applyBorder="1" applyAlignment="1">
      <alignment vertical="center" wrapText="1"/>
    </xf>
    <xf numFmtId="0" fontId="49" fillId="0" borderId="43" xfId="0" applyFont="1" applyBorder="1" applyAlignment="1">
      <alignment wrapText="1"/>
    </xf>
    <xf numFmtId="0" fontId="9" fillId="5" borderId="12" xfId="0" applyFont="1" applyFill="1" applyBorder="1" applyAlignment="1">
      <alignment vertical="top" wrapText="1"/>
    </xf>
    <xf numFmtId="0" fontId="67" fillId="0" borderId="1" xfId="0" applyFont="1" applyBorder="1" applyAlignment="1">
      <alignment horizontal="left" vertical="center" wrapText="1"/>
    </xf>
    <xf numFmtId="0" fontId="9" fillId="0" borderId="22" xfId="0" applyFont="1" applyBorder="1" applyAlignment="1">
      <alignment vertical="top" wrapText="1"/>
    </xf>
    <xf numFmtId="0" fontId="9" fillId="0" borderId="23" xfId="0" applyFont="1" applyBorder="1" applyAlignment="1">
      <alignment vertical="top" wrapText="1"/>
    </xf>
    <xf numFmtId="0" fontId="9" fillId="0" borderId="50" xfId="0" applyFont="1" applyBorder="1" applyAlignment="1">
      <alignment vertical="top" wrapText="1"/>
    </xf>
    <xf numFmtId="0" fontId="9" fillId="0" borderId="24" xfId="0" applyFont="1" applyBorder="1" applyAlignment="1">
      <alignment vertical="top" wrapText="1"/>
    </xf>
    <xf numFmtId="0" fontId="9" fillId="0" borderId="25" xfId="0" applyFont="1" applyBorder="1" applyAlignment="1">
      <alignment vertical="top" wrapText="1"/>
    </xf>
    <xf numFmtId="0" fontId="9" fillId="0" borderId="19" xfId="0" applyFont="1" applyBorder="1" applyAlignment="1">
      <alignment vertical="top" wrapText="1"/>
    </xf>
    <xf numFmtId="0" fontId="9" fillId="0" borderId="20" xfId="0" applyFont="1" applyBorder="1" applyAlignment="1">
      <alignment vertical="top" wrapText="1"/>
    </xf>
    <xf numFmtId="0" fontId="9" fillId="0" borderId="21" xfId="0" applyFont="1" applyBorder="1" applyAlignment="1">
      <alignment vertical="top" wrapText="1"/>
    </xf>
    <xf numFmtId="0" fontId="9" fillId="5" borderId="4" xfId="0" applyFont="1" applyFill="1" applyBorder="1" applyAlignment="1">
      <alignment vertical="top" wrapText="1"/>
    </xf>
    <xf numFmtId="0" fontId="9" fillId="5" borderId="5" xfId="0" applyFont="1" applyFill="1" applyBorder="1" applyAlignment="1">
      <alignment vertical="top" wrapText="1"/>
    </xf>
    <xf numFmtId="0" fontId="9" fillId="5" borderId="6" xfId="0" applyFont="1" applyFill="1" applyBorder="1" applyAlignment="1">
      <alignment vertical="top" wrapText="1"/>
    </xf>
    <xf numFmtId="0" fontId="9" fillId="5" borderId="3" xfId="0" applyFont="1" applyFill="1" applyBorder="1" applyAlignment="1">
      <alignment vertical="top" wrapText="1"/>
    </xf>
    <xf numFmtId="0" fontId="9" fillId="5" borderId="49" xfId="0" applyFont="1" applyFill="1" applyBorder="1" applyAlignment="1">
      <alignment vertical="top" wrapText="1"/>
    </xf>
    <xf numFmtId="0" fontId="9" fillId="5" borderId="7" xfId="0" applyFont="1" applyFill="1" applyBorder="1" applyAlignment="1">
      <alignment vertical="top" wrapText="1"/>
    </xf>
    <xf numFmtId="0" fontId="9" fillId="5" borderId="8" xfId="0" applyFont="1" applyFill="1" applyBorder="1" applyAlignment="1">
      <alignment vertical="top" wrapText="1"/>
    </xf>
    <xf numFmtId="0" fontId="9" fillId="5" borderId="2" xfId="0" applyFont="1" applyFill="1" applyBorder="1" applyAlignment="1">
      <alignment vertical="top" wrapText="1"/>
    </xf>
    <xf numFmtId="0" fontId="9" fillId="5" borderId="9" xfId="0" applyFont="1" applyFill="1" applyBorder="1" applyAlignment="1">
      <alignment vertical="top" wrapText="1"/>
    </xf>
    <xf numFmtId="0" fontId="18" fillId="0" borderId="22" xfId="0" applyFont="1" applyBorder="1" applyAlignment="1">
      <alignment horizontal="left" vertical="top" wrapText="1"/>
    </xf>
    <xf numFmtId="0" fontId="18" fillId="0" borderId="23" xfId="0" applyFont="1" applyBorder="1" applyAlignment="1">
      <alignment horizontal="left" vertical="top"/>
    </xf>
    <xf numFmtId="0" fontId="18" fillId="0" borderId="50" xfId="0" applyFont="1" applyBorder="1" applyAlignment="1">
      <alignment horizontal="left" vertical="top"/>
    </xf>
    <xf numFmtId="0" fontId="18" fillId="0" borderId="24" xfId="0" applyFont="1" applyBorder="1" applyAlignment="1">
      <alignment horizontal="left" vertical="top"/>
    </xf>
    <xf numFmtId="0" fontId="18" fillId="0" borderId="49" xfId="0" applyFont="1" applyBorder="1" applyAlignment="1">
      <alignment horizontal="left" vertical="top"/>
    </xf>
    <xf numFmtId="0" fontId="18" fillId="0" borderId="25" xfId="0" applyFont="1" applyBorder="1" applyAlignment="1">
      <alignment horizontal="left" vertical="top"/>
    </xf>
    <xf numFmtId="0" fontId="18" fillId="0" borderId="19" xfId="0" applyFont="1" applyBorder="1" applyAlignment="1">
      <alignment horizontal="left" vertical="top"/>
    </xf>
    <xf numFmtId="0" fontId="18" fillId="0" borderId="20" xfId="0" applyFont="1" applyBorder="1" applyAlignment="1">
      <alignment horizontal="left" vertical="top"/>
    </xf>
    <xf numFmtId="0" fontId="18" fillId="0" borderId="21" xfId="0" applyFont="1" applyBorder="1" applyAlignment="1">
      <alignment horizontal="left" vertical="top"/>
    </xf>
    <xf numFmtId="0" fontId="8" fillId="0" borderId="0" xfId="0" applyFont="1" applyAlignment="1">
      <alignment horizontal="center" vertical="top" wrapText="1"/>
    </xf>
    <xf numFmtId="0" fontId="11" fillId="0" borderId="1" xfId="0" applyFont="1" applyBorder="1" applyAlignment="1">
      <alignment vertical="top" wrapText="1"/>
    </xf>
    <xf numFmtId="0" fontId="7" fillId="2" borderId="1" xfId="0" applyFont="1" applyFill="1" applyBorder="1" applyAlignment="1">
      <alignment vertical="top" wrapText="1"/>
    </xf>
    <xf numFmtId="0" fontId="0" fillId="0" borderId="15" xfId="0" applyBorder="1"/>
    <xf numFmtId="0" fontId="9" fillId="5" borderId="1" xfId="0" applyFont="1" applyFill="1" applyBorder="1" applyAlignment="1">
      <alignment vertical="top" wrapText="1"/>
    </xf>
    <xf numFmtId="0" fontId="7" fillId="2" borderId="1" xfId="0" applyFont="1" applyFill="1" applyBorder="1" applyAlignment="1">
      <alignment vertical="center" wrapText="1"/>
    </xf>
    <xf numFmtId="0" fontId="56"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2" fillId="0" borderId="1" xfId="0" applyFont="1" applyBorder="1" applyAlignment="1">
      <alignment vertical="top" wrapText="1"/>
    </xf>
    <xf numFmtId="0" fontId="9" fillId="0" borderId="12" xfId="0" applyFont="1" applyBorder="1" applyAlignment="1">
      <alignment horizontal="center" vertical="center" wrapText="1"/>
    </xf>
    <xf numFmtId="0" fontId="9" fillId="4" borderId="1" xfId="0" applyFont="1" applyFill="1" applyBorder="1" applyAlignment="1">
      <alignment vertical="top" wrapText="1"/>
    </xf>
    <xf numFmtId="0" fontId="33" fillId="2" borderId="1" xfId="0" applyFont="1" applyFill="1" applyBorder="1" applyAlignment="1">
      <alignment horizontal="center" vertical="center" wrapText="1"/>
    </xf>
    <xf numFmtId="0" fontId="39" fillId="0" borderId="0" xfId="1" applyFont="1" applyAlignment="1">
      <alignment horizontal="left" wrapText="1"/>
    </xf>
    <xf numFmtId="0" fontId="0" fillId="0" borderId="0" xfId="0" applyAlignment="1">
      <alignment horizontal="left"/>
    </xf>
    <xf numFmtId="0" fontId="9" fillId="0" borderId="1" xfId="0" applyFont="1" applyBorder="1" applyAlignment="1">
      <alignment vertical="center"/>
    </xf>
    <xf numFmtId="0" fontId="10" fillId="2" borderId="12" xfId="0" applyFont="1" applyFill="1" applyBorder="1" applyAlignment="1">
      <alignment horizontal="left" vertical="top" wrapText="1"/>
    </xf>
    <xf numFmtId="0" fontId="9" fillId="0" borderId="44" xfId="0" applyFont="1" applyBorder="1" applyAlignment="1">
      <alignment vertical="top" wrapText="1"/>
    </xf>
    <xf numFmtId="0" fontId="0" fillId="0" borderId="10" xfId="0" applyBorder="1" applyAlignment="1">
      <alignment vertical="top"/>
    </xf>
    <xf numFmtId="0" fontId="0" fillId="0" borderId="27" xfId="0" applyBorder="1" applyAlignment="1">
      <alignment vertical="top"/>
    </xf>
    <xf numFmtId="0" fontId="0" fillId="0" borderId="11" xfId="0" applyBorder="1" applyAlignment="1">
      <alignment vertical="top"/>
    </xf>
    <xf numFmtId="0" fontId="7" fillId="3" borderId="1"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9" fillId="0" borderId="1" xfId="0" applyFont="1" applyBorder="1" applyAlignment="1">
      <alignment vertical="center" wrapText="1"/>
    </xf>
    <xf numFmtId="0" fontId="19" fillId="0" borderId="44" xfId="0" applyFont="1" applyBorder="1" applyAlignment="1">
      <alignment vertical="center" wrapText="1"/>
    </xf>
    <xf numFmtId="0" fontId="0" fillId="0" borderId="27" xfId="0" applyBorder="1"/>
    <xf numFmtId="0" fontId="7" fillId="3" borderId="45" xfId="0" applyFont="1" applyFill="1" applyBorder="1" applyAlignment="1">
      <alignment horizontal="center" vertical="center" wrapText="1"/>
    </xf>
    <xf numFmtId="0" fontId="0" fillId="0" borderId="26" xfId="0" applyBorder="1"/>
    <xf numFmtId="0" fontId="9" fillId="0" borderId="1" xfId="0" applyFont="1" applyBorder="1" applyAlignment="1">
      <alignment horizontal="left" vertical="top" wrapText="1" indent="1"/>
    </xf>
    <xf numFmtId="0" fontId="18" fillId="0" borderId="1" xfId="0" applyFont="1" applyBorder="1" applyAlignment="1">
      <alignment horizontal="left" vertical="top" wrapText="1"/>
    </xf>
    <xf numFmtId="0" fontId="50" fillId="0" borderId="5" xfId="0" applyFont="1" applyBorder="1" applyAlignment="1">
      <alignment horizontal="left"/>
    </xf>
    <xf numFmtId="0" fontId="50" fillId="0" borderId="6" xfId="0" applyFont="1" applyBorder="1" applyAlignment="1">
      <alignment horizontal="left"/>
    </xf>
    <xf numFmtId="0" fontId="50" fillId="0" borderId="3" xfId="0" applyFont="1" applyBorder="1" applyAlignment="1">
      <alignment horizontal="left"/>
    </xf>
    <xf numFmtId="0" fontId="50" fillId="0" borderId="0" xfId="0" applyFont="1" applyAlignment="1">
      <alignment horizontal="left"/>
    </xf>
    <xf numFmtId="0" fontId="50" fillId="0" borderId="7" xfId="0" applyFont="1" applyBorder="1" applyAlignment="1">
      <alignment horizontal="left"/>
    </xf>
    <xf numFmtId="0" fontId="50" fillId="0" borderId="8" xfId="0" applyFont="1" applyBorder="1" applyAlignment="1">
      <alignment horizontal="left"/>
    </xf>
    <xf numFmtId="0" fontId="50" fillId="0" borderId="2" xfId="0" applyFont="1" applyBorder="1" applyAlignment="1">
      <alignment horizontal="left"/>
    </xf>
    <xf numFmtId="0" fontId="50" fillId="0" borderId="9" xfId="0" applyFont="1" applyBorder="1" applyAlignment="1">
      <alignment horizontal="left"/>
    </xf>
    <xf numFmtId="0" fontId="7" fillId="3" borderId="1" xfId="0" applyFont="1" applyFill="1" applyBorder="1" applyAlignment="1">
      <alignment vertical="top" wrapText="1"/>
    </xf>
    <xf numFmtId="0" fontId="10" fillId="2" borderId="1" xfId="0" applyFont="1" applyFill="1" applyBorder="1" applyAlignment="1">
      <alignment horizontal="left" vertical="top" wrapText="1"/>
    </xf>
    <xf numFmtId="0" fontId="31" fillId="0" borderId="1" xfId="0" applyFont="1" applyBorder="1" applyAlignment="1">
      <alignment horizontal="left" vertical="top" wrapText="1"/>
    </xf>
    <xf numFmtId="0" fontId="31" fillId="0" borderId="1" xfId="0" applyFont="1" applyBorder="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14" fillId="0" borderId="4" xfId="1" applyBorder="1" applyAlignment="1">
      <alignment horizontal="left"/>
    </xf>
    <xf numFmtId="0" fontId="14" fillId="0" borderId="5" xfId="1" applyBorder="1" applyAlignment="1">
      <alignment horizontal="left"/>
    </xf>
    <xf numFmtId="0" fontId="14" fillId="0" borderId="6" xfId="1" applyBorder="1" applyAlignment="1">
      <alignment horizontal="left"/>
    </xf>
    <xf numFmtId="0" fontId="7" fillId="0" borderId="1" xfId="0" applyFont="1" applyBorder="1" applyAlignment="1">
      <alignment horizontal="left" vertical="top" wrapText="1"/>
    </xf>
    <xf numFmtId="166" fontId="9" fillId="0" borderId="1" xfId="0" applyNumberFormat="1" applyFont="1" applyBorder="1" applyAlignment="1">
      <alignment vertical="top" wrapText="1"/>
    </xf>
    <xf numFmtId="165" fontId="9" fillId="0" borderId="1" xfId="0" applyNumberFormat="1" applyFont="1" applyBorder="1" applyAlignment="1">
      <alignment vertical="top" wrapText="1"/>
    </xf>
    <xf numFmtId="0" fontId="9" fillId="5" borderId="0" xfId="0" applyFont="1" applyFill="1" applyAlignment="1">
      <alignment vertical="top" wrapText="1"/>
    </xf>
    <xf numFmtId="0" fontId="0" fillId="0" borderId="0" xfId="0" applyAlignment="1">
      <alignment wrapText="1"/>
    </xf>
    <xf numFmtId="0" fontId="74" fillId="2" borderId="1" xfId="0" applyFont="1" applyFill="1" applyBorder="1" applyAlignment="1">
      <alignment horizontal="center" vertical="center" wrapText="1"/>
    </xf>
    <xf numFmtId="0" fontId="0" fillId="0" borderId="5" xfId="0" applyBorder="1" applyAlignment="1">
      <alignment wrapText="1"/>
    </xf>
    <xf numFmtId="0" fontId="0" fillId="0" borderId="6" xfId="0" applyBorder="1" applyAlignment="1">
      <alignment wrapText="1"/>
    </xf>
    <xf numFmtId="0" fontId="0" fillId="0" borderId="2" xfId="0" applyBorder="1" applyAlignment="1">
      <alignment wrapText="1"/>
    </xf>
    <xf numFmtId="0" fontId="36" fillId="0" borderId="0" xfId="1" applyFont="1" applyAlignment="1">
      <alignment wrapText="1"/>
    </xf>
    <xf numFmtId="0" fontId="10" fillId="0" borderId="1" xfId="0" applyFont="1" applyBorder="1" applyAlignment="1">
      <alignment horizontal="center" vertical="top" wrapText="1"/>
    </xf>
    <xf numFmtId="0" fontId="10" fillId="0" borderId="3" xfId="0" applyFont="1" applyBorder="1" applyAlignment="1">
      <alignment vertical="top" wrapText="1"/>
    </xf>
    <xf numFmtId="0" fontId="10" fillId="0" borderId="49" xfId="0" applyFont="1" applyBorder="1" applyAlignment="1">
      <alignment vertical="top" wrapText="1"/>
    </xf>
    <xf numFmtId="165" fontId="9" fillId="0" borderId="12" xfId="0" applyNumberFormat="1" applyFont="1" applyBorder="1" applyAlignment="1">
      <alignment vertical="top" wrapText="1"/>
    </xf>
    <xf numFmtId="166" fontId="74" fillId="8" borderId="1" xfId="0" applyNumberFormat="1" applyFont="1" applyFill="1" applyBorder="1" applyAlignment="1">
      <alignment vertical="top" wrapText="1"/>
    </xf>
    <xf numFmtId="0" fontId="74" fillId="0" borderId="1" xfId="0" applyFont="1" applyBorder="1" applyAlignment="1">
      <alignment vertical="top" wrapText="1"/>
    </xf>
    <xf numFmtId="0" fontId="65" fillId="0" borderId="10" xfId="0" applyFont="1" applyBorder="1"/>
    <xf numFmtId="0" fontId="65" fillId="0" borderId="11" xfId="0" applyFont="1" applyBorder="1"/>
    <xf numFmtId="0" fontId="31" fillId="0" borderId="1" xfId="0" applyFont="1" applyBorder="1" applyAlignment="1">
      <alignment horizontal="center" vertical="center" wrapText="1"/>
    </xf>
    <xf numFmtId="0" fontId="65" fillId="0" borderId="11" xfId="0" applyFont="1" applyBorder="1" applyAlignment="1">
      <alignment horizontal="center" vertical="center"/>
    </xf>
    <xf numFmtId="0" fontId="65" fillId="0" borderId="10" xfId="0" applyFont="1" applyBorder="1" applyAlignment="1">
      <alignment horizontal="center" vertical="center"/>
    </xf>
    <xf numFmtId="168" fontId="31" fillId="0" borderId="1" xfId="0" applyNumberFormat="1" applyFont="1" applyBorder="1" applyAlignment="1">
      <alignment horizontal="center" vertical="center" wrapText="1"/>
    </xf>
    <xf numFmtId="168" fontId="65" fillId="0" borderId="11" xfId="0" applyNumberFormat="1" applyFont="1" applyBorder="1" applyAlignment="1">
      <alignment horizontal="center" vertical="center"/>
    </xf>
    <xf numFmtId="0" fontId="7" fillId="2" borderId="1" xfId="0" applyFont="1" applyFill="1" applyBorder="1" applyAlignment="1">
      <alignment horizontal="center" vertical="top" wrapText="1"/>
    </xf>
    <xf numFmtId="0" fontId="31" fillId="0" borderId="12" xfId="0" applyFont="1" applyBorder="1" applyAlignment="1">
      <alignment vertical="top" wrapText="1"/>
    </xf>
    <xf numFmtId="0" fontId="31" fillId="0" borderId="10" xfId="0" applyFont="1" applyBorder="1" applyAlignment="1">
      <alignment vertical="top" wrapText="1"/>
    </xf>
    <xf numFmtId="0" fontId="31" fillId="0" borderId="11" xfId="0" applyFont="1" applyBorder="1" applyAlignment="1">
      <alignment vertical="top" wrapText="1"/>
    </xf>
    <xf numFmtId="0" fontId="31" fillId="0" borderId="1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4" xfId="0" applyFont="1" applyBorder="1" applyAlignment="1">
      <alignment horizontal="left" vertical="top" wrapText="1"/>
    </xf>
    <xf numFmtId="0" fontId="31" fillId="0" borderId="5" xfId="0" applyFont="1" applyBorder="1" applyAlignment="1">
      <alignment horizontal="left" vertical="top" wrapText="1"/>
    </xf>
    <xf numFmtId="0" fontId="31" fillId="0" borderId="6" xfId="0" applyFont="1" applyBorder="1" applyAlignment="1">
      <alignment horizontal="left" vertical="top" wrapText="1"/>
    </xf>
    <xf numFmtId="0" fontId="31" fillId="0" borderId="3" xfId="0" applyFont="1" applyBorder="1" applyAlignment="1">
      <alignment horizontal="left" vertical="top" wrapText="1"/>
    </xf>
    <xf numFmtId="0" fontId="31" fillId="0" borderId="49" xfId="0" applyFont="1" applyBorder="1" applyAlignment="1">
      <alignment horizontal="left" vertical="top" wrapText="1"/>
    </xf>
    <xf numFmtId="0" fontId="31" fillId="0" borderId="7" xfId="0" applyFont="1" applyBorder="1" applyAlignment="1">
      <alignment horizontal="left" vertical="top" wrapText="1"/>
    </xf>
    <xf numFmtId="0" fontId="31" fillId="0" borderId="8" xfId="0" applyFont="1" applyBorder="1" applyAlignment="1">
      <alignment horizontal="left" vertical="top" wrapText="1"/>
    </xf>
    <xf numFmtId="0" fontId="31" fillId="0" borderId="2" xfId="0" applyFont="1" applyBorder="1" applyAlignment="1">
      <alignment horizontal="left" vertical="top" wrapText="1"/>
    </xf>
    <xf numFmtId="0" fontId="31" fillId="0" borderId="9" xfId="0" applyFont="1" applyBorder="1" applyAlignment="1">
      <alignment horizontal="left" vertical="top" wrapText="1"/>
    </xf>
    <xf numFmtId="0" fontId="31" fillId="0" borderId="12" xfId="0" applyFont="1" applyBorder="1" applyAlignment="1">
      <alignment horizontal="center" vertical="top" wrapText="1"/>
    </xf>
    <xf numFmtId="0" fontId="65" fillId="0" borderId="11" xfId="0" applyFont="1" applyBorder="1" applyAlignment="1">
      <alignment horizontal="center"/>
    </xf>
    <xf numFmtId="0" fontId="31" fillId="0" borderId="1" xfId="0" applyFont="1" applyBorder="1" applyAlignment="1">
      <alignment horizontal="center" vertical="top" wrapText="1"/>
    </xf>
    <xf numFmtId="0" fontId="65" fillId="0" borderId="11" xfId="0" applyFont="1" applyBorder="1" applyAlignment="1">
      <alignment horizontal="center" vertical="top"/>
    </xf>
    <xf numFmtId="167" fontId="31" fillId="0" borderId="1" xfId="0" applyNumberFormat="1" applyFont="1" applyBorder="1" applyAlignment="1">
      <alignment horizontal="center" vertical="center" wrapText="1"/>
    </xf>
    <xf numFmtId="167" fontId="65" fillId="0" borderId="11" xfId="0" applyNumberFormat="1" applyFont="1" applyBorder="1" applyAlignment="1">
      <alignment horizontal="center" vertical="center"/>
    </xf>
    <xf numFmtId="0" fontId="31" fillId="0" borderId="0" xfId="0" applyFont="1" applyAlignment="1">
      <alignment horizontal="center" vertical="top" wrapText="1"/>
    </xf>
    <xf numFmtId="0" fontId="9" fillId="0" borderId="0" xfId="0" applyFont="1" applyAlignment="1">
      <alignment vertical="top"/>
    </xf>
    <xf numFmtId="0" fontId="18" fillId="0" borderId="12" xfId="0" applyFont="1" applyBorder="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9" fillId="0" borderId="1" xfId="0" applyFont="1" applyBorder="1" applyAlignment="1">
      <alignment horizontal="center" vertical="center"/>
    </xf>
    <xf numFmtId="0" fontId="18" fillId="0" borderId="1" xfId="0" applyFont="1" applyBorder="1" applyAlignment="1">
      <alignment horizontal="center" vertical="center"/>
    </xf>
    <xf numFmtId="0" fontId="0" fillId="0" borderId="1" xfId="0" applyBorder="1" applyAlignment="1">
      <alignment horizontal="center" vertical="center"/>
    </xf>
    <xf numFmtId="0" fontId="50" fillId="0" borderId="1" xfId="0" applyFont="1"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'2. Progress towards outcomes'!$B$21</c:f>
              <c:strCache>
                <c:ptCount val="1"/>
                <c:pt idx="0">
                  <c:v>Average Cumulative progress toward outcomes (%)</c:v>
                </c:pt>
              </c:strCache>
            </c:strRef>
          </c:tx>
          <c:spPr>
            <a:solidFill>
              <a:srgbClr val="FF99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outcomes'!$B$22</c:f>
              <c:numCache>
                <c:formatCode>0.00%</c:formatCode>
                <c:ptCount val="1"/>
                <c:pt idx="0">
                  <c:v>0.25241666666666662</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0CD1-48FF-B1F2-7A6657F15EA1}"/>
            </c:ext>
          </c:extLst>
        </c:ser>
        <c:ser>
          <c:idx val="1"/>
          <c:order val="1"/>
          <c:tx>
            <c:strRef>
              <c:f>'2. Progress towards outcomes'!$C$21</c:f>
              <c:strCache>
                <c:ptCount val="1"/>
                <c:pt idx="0">
                  <c:v>Time elapsed since project start/EOD vs Planned Project End Date </c:v>
                </c:pt>
              </c:strCache>
            </c:strRef>
          </c:tx>
          <c:spPr>
            <a:solidFill>
              <a:srgbClr val="99CCFF"/>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outcomes'!$C$22</c:f>
              <c:numCache>
                <c:formatCode>0.00%</c:formatCode>
                <c:ptCount val="1"/>
                <c:pt idx="0">
                  <c:v>0.45673603504928806</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1-0CD1-48FF-B1F2-7A6657F15EA1}"/>
            </c:ext>
          </c:extLst>
        </c:ser>
        <c:ser>
          <c:idx val="2"/>
          <c:order val="2"/>
          <c:tx>
            <c:strRef>
              <c:f>'2. Progress towards outcomes'!$D$21</c:f>
              <c:strCache>
                <c:ptCount val="1"/>
                <c:pt idx="0">
                  <c:v>% of delivery</c:v>
                </c:pt>
              </c:strCache>
            </c:strRef>
          </c:tx>
          <c:spPr>
            <a:solidFill>
              <a:srgbClr val="99FF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outcomes'!$D$22</c:f>
              <c:numCache>
                <c:formatCode>0.00%</c:formatCode>
                <c:ptCount val="1"/>
                <c:pt idx="0">
                  <c:v>0.18222145563220263</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2-0CD1-48FF-B1F2-7A6657F15EA1}"/>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n-US"/>
                  <a:t>%</a:t>
                </a:r>
              </a:p>
            </c:rich>
          </c:tx>
          <c:overlay val="1"/>
        </c:title>
        <c:numFmt formatCode="0%" sourceLinked="0"/>
        <c:majorTickMark val="out"/>
        <c:minorTickMark val="none"/>
        <c:tickLblPos val="nextTo"/>
        <c:crossAx val="10"/>
        <c:crosses val="autoZero"/>
        <c:crossBetween val="between"/>
      </c:valAx>
    </c:plotArea>
    <c:legend>
      <c:legendPos val="b"/>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31749</xdr:colOff>
      <xdr:row>0</xdr:row>
      <xdr:rowOff>31749</xdr:rowOff>
    </xdr:from>
    <xdr:ext cx="2028826" cy="774660"/>
    <xdr:pic>
      <xdr:nvPicPr>
        <xdr:cNvPr id="5" name="Picture 1" descr="Graphical user interface, text&#10;&#10;Description automatically generated">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6541" t="11919" r="5814" b="15420"/>
        <a:stretch>
          <a:fillRect/>
        </a:stretch>
      </xdr:blipFill>
      <xdr:spPr bwMode="auto">
        <a:xfrm>
          <a:off x="31749" y="31749"/>
          <a:ext cx="2028826" cy="774660"/>
        </a:xfrm>
        <a:prstGeom prst="rect">
          <a:avLst/>
        </a:prstGeom>
        <a:noFill/>
        <a:ln>
          <a:noFill/>
          <a:prstDash val="solid"/>
        </a:ln>
      </xdr:spPr>
    </xdr:pic>
    <xdr:clientData/>
  </xdr:oneCellAnchor>
  <xdr:oneCellAnchor>
    <xdr:from>
      <xdr:col>6</xdr:col>
      <xdr:colOff>647454</xdr:colOff>
      <xdr:row>0</xdr:row>
      <xdr:rowOff>38100</xdr:rowOff>
    </xdr:from>
    <xdr:ext cx="1829046" cy="714488"/>
    <xdr:pic>
      <xdr:nvPicPr>
        <xdr:cNvPr id="4" name="Immagine 1" descr="Immagine che contiene testo&#10;&#10;Descrizione generata automaticament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4505079" y="38100"/>
          <a:ext cx="1829046" cy="714488"/>
        </a:xfrm>
        <a:prstGeom prst="rect">
          <a:avLst/>
        </a:prstGeom>
        <a:noFill/>
        <a:ln>
          <a:noFill/>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20</xdr:row>
      <xdr:rowOff>0</xdr:rowOff>
    </xdr:from>
    <xdr:ext cx="5760000" cy="216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thegef.org/council-meeting-documents/guidelines-project-and-program-cycle-policy-2020-update"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facebook.com/share/v/1F2YfMW2ba/" TargetMode="External"/><Relationship Id="rId13" Type="http://schemas.openxmlformats.org/officeDocument/2006/relationships/hyperlink" Target="https://www.facebook.com/watch/?v=3077009439118805&amp;rdid=VQ7EASUeCPCQVaIH" TargetMode="External"/><Relationship Id="rId18" Type="http://schemas.openxmlformats.org/officeDocument/2006/relationships/hyperlink" Target="https://www.facebook.com/photo?fbid=122233721246221298&amp;set=pcb.122233721366221298" TargetMode="External"/><Relationship Id="rId3" Type="http://schemas.openxmlformats.org/officeDocument/2006/relationships/hyperlink" Target="https://www.fao.org/cuba/noticias/detail-events/es/c/1737727/" TargetMode="External"/><Relationship Id="rId21" Type="http://schemas.openxmlformats.org/officeDocument/2006/relationships/hyperlink" Target="https://www.facebook.com/100035121280810/posts/1500407857806576/?app=fbl" TargetMode="External"/><Relationship Id="rId7" Type="http://schemas.openxmlformats.org/officeDocument/2006/relationships/hyperlink" Target="https://www.facebook.com/share/p/17ibL1C3Gd/" TargetMode="External"/><Relationship Id="rId12" Type="http://schemas.openxmlformats.org/officeDocument/2006/relationships/hyperlink" Target="https://www.facebook.com/photo/?fbid=1374330230572101&amp;set=pcb.1374330490572075" TargetMode="External"/><Relationship Id="rId17" Type="http://schemas.openxmlformats.org/officeDocument/2006/relationships/hyperlink" Target="https://www.facebook.com/watch/?v=1774478043500228&amp;rdid=pAib1rqOVl19BNto" TargetMode="External"/><Relationship Id="rId2" Type="http://schemas.openxmlformats.org/officeDocument/2006/relationships/hyperlink" Target="https://www.fao.org/cuba/noticias/detail-events/es/c/1738305/" TargetMode="External"/><Relationship Id="rId16" Type="http://schemas.openxmlformats.org/officeDocument/2006/relationships/hyperlink" Target="https://www.facebook.com/watch/?v=1293621918850180" TargetMode="External"/><Relationship Id="rId20" Type="http://schemas.openxmlformats.org/officeDocument/2006/relationships/hyperlink" Target="https://www.facebook.com/100039854114695/posts/1343135860358205/?app=fbl" TargetMode="External"/><Relationship Id="rId1" Type="http://schemas.openxmlformats.org/officeDocument/2006/relationships/hyperlink" Target="https://www.fao.org/cuba/noticias/detail-events/es/c/1707570/" TargetMode="External"/><Relationship Id="rId6" Type="http://schemas.openxmlformats.org/officeDocument/2006/relationships/hyperlink" Target="https://www.facebook.com/watch/?v=1293621918850180" TargetMode="External"/><Relationship Id="rId11" Type="http://schemas.openxmlformats.org/officeDocument/2006/relationships/hyperlink" Target="https://www.facebook.com/share/1BgYX7s4QL/" TargetMode="External"/><Relationship Id="rId24" Type="http://schemas.openxmlformats.org/officeDocument/2006/relationships/printerSettings" Target="../printerSettings/printerSettings12.bin"/><Relationship Id="rId5" Type="http://schemas.openxmlformats.org/officeDocument/2006/relationships/hyperlink" Target="https://www.facebook.com/share/v/1CWBcDDff5/" TargetMode="External"/><Relationship Id="rId15" Type="http://schemas.openxmlformats.org/officeDocument/2006/relationships/hyperlink" Target="https://www.facebook.com/watch/?v=2253300311732020&amp;rdid=IdWxplgrqWvn0irk" TargetMode="External"/><Relationship Id="rId23" Type="http://schemas.openxmlformats.org/officeDocument/2006/relationships/hyperlink" Target="https://www.facebook.com/100035121280810/posts/1462276414953054/?app=fbl" TargetMode="External"/><Relationship Id="rId10" Type="http://schemas.openxmlformats.org/officeDocument/2006/relationships/hyperlink" Target="https://www.facebook.com/share/1ATWKcN2Ub/" TargetMode="External"/><Relationship Id="rId19" Type="http://schemas.openxmlformats.org/officeDocument/2006/relationships/hyperlink" Target="https://www.facebook.com/100039854114695/posts/1374325677239223/?app=fbl" TargetMode="External"/><Relationship Id="rId4" Type="http://schemas.openxmlformats.org/officeDocument/2006/relationships/hyperlink" Target="https://www.fao.org/cuba/noticias/detail-events/es/c/1697978/" TargetMode="External"/><Relationship Id="rId9" Type="http://schemas.openxmlformats.org/officeDocument/2006/relationships/hyperlink" Target="https://www.facebook.com/share/v/1CWBcDDff5/" TargetMode="External"/><Relationship Id="rId14" Type="http://schemas.openxmlformats.org/officeDocument/2006/relationships/hyperlink" Target="https://www.facebook.com/watch/?v=1003683098398030&amp;rdid=oiHMDVNmiAdof0Hz" TargetMode="External"/><Relationship Id="rId22" Type="http://schemas.openxmlformats.org/officeDocument/2006/relationships/hyperlink" Target="https://www.facebook.com/100035121280810/posts/1467982251049137/?app=fbl"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hegef.org/sites/default/files/documents/GEF_FI_GN_01_Cofinancing_Guidelines_2018.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hegef.org/" TargetMode="External"/><Relationship Id="rId2" Type="http://schemas.openxmlformats.org/officeDocument/2006/relationships/hyperlink" Target="https://www.thegef.org/" TargetMode="External"/><Relationship Id="rId1" Type="http://schemas.openxmlformats.org/officeDocument/2006/relationships/hyperlink" Target="https://www.thegef.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hyperlink" Target="https://www.youtube.com/@ferm-xj8ud/search" TargetMode="External"/><Relationship Id="rId2" Type="http://schemas.openxmlformats.org/officeDocument/2006/relationships/hyperlink" Target="https://ferm.fao.org/docs/ferm_user_guide_draft.pdf" TargetMode="External"/><Relationship Id="rId1" Type="http://schemas.openxmlformats.org/officeDocument/2006/relationships/hyperlink" Target="https://ferm.fao.org/" TargetMode="External"/><Relationship Id="rId5" Type="http://schemas.openxmlformats.org/officeDocument/2006/relationships/printerSettings" Target="../printerSettings/printerSettings16.bin"/><Relationship Id="rId4" Type="http://schemas.openxmlformats.org/officeDocument/2006/relationships/hyperlink" Target="mailto:carmen.morales@fao.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ulises@citma.gob.cu" TargetMode="External"/><Relationship Id="rId2" Type="http://schemas.openxmlformats.org/officeDocument/2006/relationships/hyperlink" Target="mailto:Marcelo.Resende@fao.org" TargetMode="External"/><Relationship Id="rId1" Type="http://schemas.openxmlformats.org/officeDocument/2006/relationships/hyperlink" Target="mailto:Onellys.BorreroCampos@fao.org" TargetMode="External"/><Relationship Id="rId6" Type="http://schemas.openxmlformats.org/officeDocument/2006/relationships/printerSettings" Target="../printerSettings/printerSettings2.bin"/><Relationship Id="rId5" Type="http://schemas.openxmlformats.org/officeDocument/2006/relationships/hyperlink" Target="mailto:Valeria.GonzalezRiggio@fao.org" TargetMode="External"/><Relationship Id="rId4" Type="http://schemas.openxmlformats.org/officeDocument/2006/relationships/hyperlink" Target="mailto:Raixa.Llauger@fao.org"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theme="3" tint="0.499984740745262"/>
  </sheetPr>
  <dimension ref="A1:I22"/>
  <sheetViews>
    <sheetView workbookViewId="0">
      <selection activeCell="I27" sqref="I27"/>
    </sheetView>
  </sheetViews>
  <sheetFormatPr defaultColWidth="8.88671875" defaultRowHeight="14.4" x14ac:dyDescent="0.3"/>
  <cols>
    <col min="1" max="1" width="32.44140625" customWidth="1"/>
    <col min="2" max="2" width="13.44140625" customWidth="1"/>
    <col min="4" max="4" width="13.44140625" customWidth="1"/>
    <col min="5" max="5" width="14.109375" customWidth="1"/>
    <col min="6" max="6" width="15" customWidth="1"/>
    <col min="7" max="7" width="14.44140625" customWidth="1"/>
    <col min="8" max="8" width="12.33203125" customWidth="1"/>
    <col min="9" max="9" width="11.33203125" customWidth="1"/>
  </cols>
  <sheetData>
    <row r="1" spans="1:9" ht="30" customHeight="1" x14ac:dyDescent="0.3">
      <c r="A1" s="91" t="s">
        <v>0</v>
      </c>
      <c r="B1" s="92" t="s">
        <v>1</v>
      </c>
    </row>
    <row r="2" spans="1:9" ht="23.25" customHeight="1" x14ac:dyDescent="0.3">
      <c r="A2" s="71" t="s">
        <v>2</v>
      </c>
      <c r="B2" s="73">
        <v>1</v>
      </c>
    </row>
    <row r="3" spans="1:9" ht="19.5" customHeight="1" x14ac:dyDescent="0.3">
      <c r="A3" s="71" t="s">
        <v>3</v>
      </c>
      <c r="B3" s="73">
        <v>2</v>
      </c>
    </row>
    <row r="4" spans="1:9" ht="17.25" customHeight="1" x14ac:dyDescent="0.3">
      <c r="A4" s="71" t="s">
        <v>4</v>
      </c>
      <c r="B4" s="73">
        <v>3</v>
      </c>
    </row>
    <row r="5" spans="1:9" ht="18" customHeight="1" x14ac:dyDescent="0.3">
      <c r="A5" s="71" t="s">
        <v>5</v>
      </c>
      <c r="B5" s="73">
        <v>4</v>
      </c>
    </row>
    <row r="6" spans="1:9" ht="19.5" customHeight="1" x14ac:dyDescent="0.3">
      <c r="A6" s="71" t="s">
        <v>6</v>
      </c>
      <c r="B6" s="73">
        <v>5</v>
      </c>
    </row>
    <row r="7" spans="1:9" ht="18" customHeight="1" x14ac:dyDescent="0.3">
      <c r="A7" s="71" t="s">
        <v>7</v>
      </c>
      <c r="B7" s="73">
        <v>6</v>
      </c>
    </row>
    <row r="8" spans="1:9" ht="18" customHeight="1" x14ac:dyDescent="0.3">
      <c r="A8" s="71" t="s">
        <v>8</v>
      </c>
      <c r="B8" s="73">
        <v>0</v>
      </c>
    </row>
    <row r="9" spans="1:9" ht="18.75" customHeight="1" thickBot="1" x14ac:dyDescent="0.35">
      <c r="A9" s="72" t="s">
        <v>9</v>
      </c>
      <c r="B9" s="74">
        <v>0</v>
      </c>
    </row>
    <row r="10" spans="1:9" ht="18.75" customHeight="1" x14ac:dyDescent="0.3">
      <c r="A10" s="43"/>
      <c r="B10" s="43"/>
    </row>
    <row r="11" spans="1:9" ht="18.75" customHeight="1" thickBot="1" x14ac:dyDescent="0.35">
      <c r="A11" s="43"/>
      <c r="B11" s="43"/>
    </row>
    <row r="12" spans="1:9" x14ac:dyDescent="0.3">
      <c r="D12" s="93" t="s">
        <v>10</v>
      </c>
      <c r="E12" s="87"/>
      <c r="F12" s="87"/>
      <c r="G12" s="87"/>
      <c r="H12" s="87"/>
      <c r="I12" s="88"/>
    </row>
    <row r="13" spans="1:9" x14ac:dyDescent="0.3">
      <c r="D13" s="75" t="s">
        <v>11</v>
      </c>
      <c r="E13" s="89" t="s">
        <v>12</v>
      </c>
      <c r="F13" s="89" t="s">
        <v>13</v>
      </c>
      <c r="G13" s="89" t="s">
        <v>14</v>
      </c>
      <c r="H13" s="89" t="s">
        <v>15</v>
      </c>
      <c r="I13" s="90" t="s">
        <v>16</v>
      </c>
    </row>
    <row r="14" spans="1:9" ht="15" customHeight="1" thickBot="1" x14ac:dyDescent="0.35">
      <c r="D14" s="76" t="s">
        <v>17</v>
      </c>
      <c r="E14" s="77">
        <v>20</v>
      </c>
      <c r="F14" s="77">
        <v>25</v>
      </c>
      <c r="G14" s="77">
        <v>25</v>
      </c>
      <c r="H14" s="77">
        <v>0</v>
      </c>
      <c r="I14" s="78">
        <v>30</v>
      </c>
    </row>
    <row r="15" spans="1:9" x14ac:dyDescent="0.3">
      <c r="D15" s="94" t="s">
        <v>18</v>
      </c>
      <c r="E15" s="79"/>
      <c r="F15" s="79"/>
      <c r="G15" s="79"/>
      <c r="H15" s="80"/>
    </row>
    <row r="16" spans="1:9" ht="20.25" customHeight="1" x14ac:dyDescent="0.3">
      <c r="D16" s="81" t="s">
        <v>11</v>
      </c>
      <c r="E16" s="85" t="s">
        <v>12</v>
      </c>
      <c r="F16" s="85" t="s">
        <v>14</v>
      </c>
      <c r="G16" s="85" t="s">
        <v>15</v>
      </c>
      <c r="H16" s="86" t="s">
        <v>16</v>
      </c>
    </row>
    <row r="17" spans="1:8" ht="15" customHeight="1" thickBot="1" x14ac:dyDescent="0.35">
      <c r="D17" s="82" t="s">
        <v>17</v>
      </c>
      <c r="E17" s="83">
        <v>25</v>
      </c>
      <c r="F17" s="83">
        <v>35</v>
      </c>
      <c r="G17" s="83">
        <v>0</v>
      </c>
      <c r="H17" s="84">
        <v>40</v>
      </c>
    </row>
    <row r="18" spans="1:8" ht="15" customHeight="1" thickBot="1" x14ac:dyDescent="0.35"/>
    <row r="19" spans="1:8" ht="15" customHeight="1" thickBot="1" x14ac:dyDescent="0.35">
      <c r="A19" s="95" t="s">
        <v>19</v>
      </c>
      <c r="B19" s="96"/>
      <c r="C19" s="96"/>
      <c r="D19" s="96"/>
      <c r="E19" s="97"/>
    </row>
    <row r="20" spans="1:8" ht="15" customHeight="1" thickBot="1" x14ac:dyDescent="0.35">
      <c r="A20" s="98" t="s">
        <v>20</v>
      </c>
      <c r="B20" s="99"/>
      <c r="C20" s="99"/>
      <c r="D20" s="100" t="e">
        <f ca="1">_xlfn.LET(_xlpm.hdrRow,MATCH("*Development*Objective*rating*",'2. Progress towards outcomes'!$C:$C,0),_xlpm.rRow,_xlpm.hdrRow+1,_xlpm.ratings,INDEX('2. Progress towards outcomes'!$D:$H,_xlpm.rRow,0),_xlpm.scores,_xlfn.XLOOKUP(_xlpm.ratings,TxtRating,NumRating,0),ROUND(SUMPRODUCT(_xlpm.scores,Weights)/SUM(Weights),0))</f>
        <v>#VALUE!</v>
      </c>
      <c r="E20" s="101"/>
    </row>
    <row r="21" spans="1:8" ht="15" customHeight="1" thickBot="1" x14ac:dyDescent="0.35">
      <c r="A21" s="98"/>
      <c r="B21" s="99"/>
      <c r="C21" s="99"/>
      <c r="D21" s="102" t="e">
        <f>ROUND(
  SUMPRODUCT(
      _xlfn.XLOOKUP(
        CHOOSE({1,2,3,4},
          '3. Implementation Progress'!D81,
          '3. Implementation Progress'!F81,
          '3. Implementation Progress'!H81,
          '3. Implementation Progress'!J81
        ),
        TxtRating, NumRating, 0
      ),
      Weights2
  ) / SUM(Weights2),   0)</f>
        <v>#VALUE!</v>
      </c>
      <c r="E21" s="101"/>
    </row>
    <row r="22" spans="1:8" ht="15" customHeight="1" thickBot="1" x14ac:dyDescent="0.35">
      <c r="A22" s="103"/>
      <c r="B22" s="104"/>
      <c r="C22" s="104"/>
      <c r="D22" s="104"/>
      <c r="E22" s="10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3" tint="0.499984740745262"/>
  </sheetPr>
  <dimension ref="A1:Y56"/>
  <sheetViews>
    <sheetView showGridLines="0" zoomScaleNormal="100" zoomScaleSheetLayoutView="90" workbookViewId="0">
      <selection activeCell="E15" sqref="E15:K22"/>
    </sheetView>
  </sheetViews>
  <sheetFormatPr defaultColWidth="8.88671875" defaultRowHeight="14.4" x14ac:dyDescent="0.3"/>
  <cols>
    <col min="1" max="1" width="1.44140625" customWidth="1"/>
  </cols>
  <sheetData>
    <row r="1" spans="1:25" ht="19.5" customHeight="1" x14ac:dyDescent="0.4">
      <c r="A1" s="23"/>
      <c r="B1" s="23"/>
      <c r="C1" s="23"/>
      <c r="D1" s="23"/>
      <c r="E1" s="23"/>
      <c r="F1" s="23"/>
      <c r="G1" s="23"/>
      <c r="H1" s="23"/>
      <c r="I1" s="23"/>
      <c r="J1" s="23"/>
      <c r="K1" s="23"/>
      <c r="M1" s="190"/>
    </row>
    <row r="2" spans="1:25" ht="17.100000000000001" customHeight="1" x14ac:dyDescent="0.35">
      <c r="A2" s="23"/>
      <c r="B2" s="437" t="s">
        <v>589</v>
      </c>
      <c r="C2" s="212"/>
      <c r="D2" s="212"/>
      <c r="E2" s="212"/>
      <c r="F2" s="212"/>
      <c r="G2" s="212"/>
      <c r="H2" s="212"/>
      <c r="I2" s="212"/>
      <c r="J2" s="212"/>
      <c r="K2" s="212"/>
      <c r="M2" s="50"/>
    </row>
    <row r="3" spans="1:25" ht="17.100000000000001" customHeight="1" x14ac:dyDescent="0.35">
      <c r="A3" s="23"/>
      <c r="B3" s="23"/>
      <c r="C3" s="23"/>
      <c r="D3" s="23"/>
      <c r="E3" s="23"/>
      <c r="F3" s="23"/>
      <c r="G3" s="23"/>
      <c r="H3" s="23"/>
      <c r="I3" s="23"/>
      <c r="J3" s="23"/>
      <c r="K3" s="23"/>
      <c r="M3" s="131"/>
      <c r="N3" s="52"/>
      <c r="O3" s="52"/>
      <c r="P3" s="52"/>
      <c r="Q3" s="52"/>
      <c r="R3" s="52"/>
      <c r="S3" s="52"/>
      <c r="T3" s="52"/>
    </row>
    <row r="4" spans="1:25" ht="14.4" customHeight="1" x14ac:dyDescent="0.35">
      <c r="A4" s="23"/>
      <c r="B4" s="439" t="s">
        <v>590</v>
      </c>
      <c r="C4" s="222"/>
      <c r="D4" s="223"/>
      <c r="E4" s="221" t="s">
        <v>591</v>
      </c>
      <c r="F4" s="222"/>
      <c r="G4" s="222"/>
      <c r="H4" s="222"/>
      <c r="I4" s="222"/>
      <c r="J4" s="222"/>
      <c r="K4" s="223"/>
      <c r="M4" s="67"/>
    </row>
    <row r="5" spans="1:25" ht="14.4" customHeight="1" x14ac:dyDescent="0.35">
      <c r="A5" s="23"/>
      <c r="B5" s="305"/>
      <c r="C5" s="212"/>
      <c r="D5" s="306"/>
      <c r="E5" s="305"/>
      <c r="F5" s="212"/>
      <c r="G5" s="212"/>
      <c r="H5" s="212"/>
      <c r="I5" s="212"/>
      <c r="J5" s="212"/>
      <c r="K5" s="306"/>
      <c r="M5" s="67"/>
      <c r="N5" s="67"/>
      <c r="O5" s="67"/>
      <c r="P5" s="67"/>
      <c r="Q5" s="67"/>
      <c r="R5" s="67"/>
      <c r="S5" s="67"/>
      <c r="T5" s="67"/>
      <c r="U5" s="67"/>
      <c r="V5" s="67"/>
      <c r="W5" s="67"/>
      <c r="X5" s="67"/>
      <c r="Y5" s="67"/>
    </row>
    <row r="6" spans="1:25" ht="17.100000000000001" customHeight="1" x14ac:dyDescent="0.35">
      <c r="A6" s="23"/>
      <c r="B6" s="248"/>
      <c r="C6" s="249"/>
      <c r="D6" s="250"/>
      <c r="E6" s="248"/>
      <c r="F6" s="249"/>
      <c r="G6" s="249"/>
      <c r="H6" s="249"/>
      <c r="I6" s="249"/>
      <c r="J6" s="249"/>
      <c r="K6" s="250"/>
      <c r="M6" s="51"/>
    </row>
    <row r="7" spans="1:25" ht="14.4" customHeight="1" x14ac:dyDescent="0.35">
      <c r="A7" s="23"/>
      <c r="B7" s="439" t="s">
        <v>592</v>
      </c>
      <c r="C7" s="222"/>
      <c r="D7" s="223"/>
      <c r="E7" s="438" t="s">
        <v>593</v>
      </c>
      <c r="F7" s="222"/>
      <c r="G7" s="222"/>
      <c r="H7" s="222"/>
      <c r="I7" s="222"/>
      <c r="J7" s="222"/>
      <c r="K7" s="223"/>
      <c r="M7" s="51"/>
    </row>
    <row r="8" spans="1:25" ht="17.100000000000001" customHeight="1" x14ac:dyDescent="0.35">
      <c r="A8" s="23"/>
      <c r="B8" s="305"/>
      <c r="C8" s="212"/>
      <c r="D8" s="306"/>
      <c r="E8" s="305"/>
      <c r="F8" s="212"/>
      <c r="G8" s="212"/>
      <c r="H8" s="212"/>
      <c r="I8" s="212"/>
      <c r="J8" s="212"/>
      <c r="K8" s="306"/>
      <c r="M8" s="51"/>
    </row>
    <row r="9" spans="1:25" x14ac:dyDescent="0.3">
      <c r="A9" s="23"/>
      <c r="B9" s="305"/>
      <c r="C9" s="212"/>
      <c r="D9" s="306"/>
      <c r="E9" s="305"/>
      <c r="F9" s="212"/>
      <c r="G9" s="212"/>
      <c r="H9" s="212"/>
      <c r="I9" s="212"/>
      <c r="J9" s="212"/>
      <c r="K9" s="306"/>
    </row>
    <row r="10" spans="1:25" ht="17.100000000000001" customHeight="1" x14ac:dyDescent="0.35">
      <c r="A10" s="23"/>
      <c r="B10" s="305"/>
      <c r="C10" s="212"/>
      <c r="D10" s="306"/>
      <c r="E10" s="305"/>
      <c r="F10" s="212"/>
      <c r="G10" s="212"/>
      <c r="H10" s="212"/>
      <c r="I10" s="212"/>
      <c r="J10" s="212"/>
      <c r="K10" s="306"/>
      <c r="M10" s="191"/>
    </row>
    <row r="11" spans="1:25" ht="17.100000000000001" customHeight="1" x14ac:dyDescent="0.35">
      <c r="A11" s="23"/>
      <c r="B11" s="305"/>
      <c r="C11" s="212"/>
      <c r="D11" s="306"/>
      <c r="E11" s="305"/>
      <c r="F11" s="212"/>
      <c r="G11" s="212"/>
      <c r="H11" s="212"/>
      <c r="I11" s="212"/>
      <c r="J11" s="212"/>
      <c r="K11" s="306"/>
      <c r="M11" s="51"/>
    </row>
    <row r="12" spans="1:25" ht="17.100000000000001" customHeight="1" x14ac:dyDescent="0.35">
      <c r="A12" s="23"/>
      <c r="B12" s="305"/>
      <c r="C12" s="212"/>
      <c r="D12" s="306"/>
      <c r="E12" s="305"/>
      <c r="F12" s="212"/>
      <c r="G12" s="212"/>
      <c r="H12" s="212"/>
      <c r="I12" s="212"/>
      <c r="J12" s="212"/>
      <c r="K12" s="306"/>
      <c r="M12" s="51"/>
    </row>
    <row r="13" spans="1:25" x14ac:dyDescent="0.3">
      <c r="A13" s="23"/>
      <c r="B13" s="305"/>
      <c r="C13" s="212"/>
      <c r="D13" s="306"/>
      <c r="E13" s="305"/>
      <c r="F13" s="212"/>
      <c r="G13" s="212"/>
      <c r="H13" s="212"/>
      <c r="I13" s="212"/>
      <c r="J13" s="212"/>
      <c r="K13" s="306"/>
    </row>
    <row r="14" spans="1:25" x14ac:dyDescent="0.3">
      <c r="A14" s="23"/>
      <c r="B14" s="248"/>
      <c r="C14" s="249"/>
      <c r="D14" s="250"/>
      <c r="E14" s="248"/>
      <c r="F14" s="249"/>
      <c r="G14" s="249"/>
      <c r="H14" s="249"/>
      <c r="I14" s="249"/>
      <c r="J14" s="249"/>
      <c r="K14" s="250"/>
    </row>
    <row r="15" spans="1:25" ht="14.4" customHeight="1" x14ac:dyDescent="0.3">
      <c r="A15" s="23"/>
      <c r="B15" s="439" t="s">
        <v>594</v>
      </c>
      <c r="C15" s="222"/>
      <c r="D15" s="223"/>
      <c r="E15" s="438" t="s">
        <v>595</v>
      </c>
      <c r="F15" s="222"/>
      <c r="G15" s="222"/>
      <c r="H15" s="222"/>
      <c r="I15" s="222"/>
      <c r="J15" s="222"/>
      <c r="K15" s="223"/>
    </row>
    <row r="16" spans="1:25" ht="17.100000000000001" customHeight="1" x14ac:dyDescent="0.35">
      <c r="A16" s="23"/>
      <c r="B16" s="305"/>
      <c r="C16" s="212"/>
      <c r="D16" s="306"/>
      <c r="E16" s="305"/>
      <c r="F16" s="212"/>
      <c r="G16" s="212"/>
      <c r="H16" s="212"/>
      <c r="I16" s="212"/>
      <c r="J16" s="212"/>
      <c r="K16" s="306"/>
      <c r="M16" s="192"/>
    </row>
    <row r="17" spans="1:13" ht="17.100000000000001" customHeight="1" x14ac:dyDescent="0.35">
      <c r="A17" s="23"/>
      <c r="B17" s="305"/>
      <c r="C17" s="212"/>
      <c r="D17" s="306"/>
      <c r="E17" s="305"/>
      <c r="F17" s="212"/>
      <c r="G17" s="212"/>
      <c r="H17" s="212"/>
      <c r="I17" s="212"/>
      <c r="J17" s="212"/>
      <c r="K17" s="306"/>
      <c r="M17" s="51"/>
    </row>
    <row r="18" spans="1:13" ht="17.100000000000001" customHeight="1" x14ac:dyDescent="0.35">
      <c r="A18" s="23"/>
      <c r="B18" s="305"/>
      <c r="C18" s="212"/>
      <c r="D18" s="306"/>
      <c r="E18" s="305"/>
      <c r="F18" s="212"/>
      <c r="G18" s="212"/>
      <c r="H18" s="212"/>
      <c r="I18" s="212"/>
      <c r="J18" s="212"/>
      <c r="K18" s="306"/>
      <c r="M18" s="51"/>
    </row>
    <row r="19" spans="1:13" x14ac:dyDescent="0.3">
      <c r="A19" s="23"/>
      <c r="B19" s="305"/>
      <c r="C19" s="212"/>
      <c r="D19" s="306"/>
      <c r="E19" s="305"/>
      <c r="F19" s="212"/>
      <c r="G19" s="212"/>
      <c r="H19" s="212"/>
      <c r="I19" s="212"/>
      <c r="J19" s="212"/>
      <c r="K19" s="306"/>
    </row>
    <row r="20" spans="1:13" x14ac:dyDescent="0.3">
      <c r="A20" s="23"/>
      <c r="B20" s="305"/>
      <c r="C20" s="212"/>
      <c r="D20" s="306"/>
      <c r="E20" s="305"/>
      <c r="F20" s="212"/>
      <c r="G20" s="212"/>
      <c r="H20" s="212"/>
      <c r="I20" s="212"/>
      <c r="J20" s="212"/>
      <c r="K20" s="306"/>
    </row>
    <row r="21" spans="1:13" x14ac:dyDescent="0.3">
      <c r="A21" s="23"/>
      <c r="B21" s="305"/>
      <c r="C21" s="212"/>
      <c r="D21" s="306"/>
      <c r="E21" s="305"/>
      <c r="F21" s="212"/>
      <c r="G21" s="212"/>
      <c r="H21" s="212"/>
      <c r="I21" s="212"/>
      <c r="J21" s="212"/>
      <c r="K21" s="306"/>
    </row>
    <row r="22" spans="1:13" ht="219.75" customHeight="1" x14ac:dyDescent="0.3">
      <c r="A22" s="23"/>
      <c r="B22" s="248"/>
      <c r="C22" s="249"/>
      <c r="D22" s="250"/>
      <c r="E22" s="248"/>
      <c r="F22" s="249"/>
      <c r="G22" s="249"/>
      <c r="H22" s="249"/>
      <c r="I22" s="249"/>
      <c r="J22" s="249"/>
      <c r="K22" s="250"/>
    </row>
    <row r="23" spans="1:13" ht="14.4" customHeight="1" x14ac:dyDescent="0.3">
      <c r="A23" s="23"/>
      <c r="B23" s="439" t="s">
        <v>596</v>
      </c>
      <c r="C23" s="222"/>
      <c r="D23" s="223"/>
      <c r="E23" s="438" t="s">
        <v>597</v>
      </c>
      <c r="F23" s="222"/>
      <c r="G23" s="222"/>
      <c r="H23" s="222"/>
      <c r="I23" s="222"/>
      <c r="J23" s="222"/>
      <c r="K23" s="223"/>
    </row>
    <row r="24" spans="1:13" ht="14.4" customHeight="1" x14ac:dyDescent="0.35">
      <c r="A24" s="23"/>
      <c r="B24" s="305"/>
      <c r="C24" s="212"/>
      <c r="D24" s="306"/>
      <c r="E24" s="305"/>
      <c r="F24" s="212"/>
      <c r="G24" s="212"/>
      <c r="H24" s="212"/>
      <c r="I24" s="212"/>
      <c r="J24" s="212"/>
      <c r="K24" s="306"/>
      <c r="M24" s="193"/>
    </row>
    <row r="25" spans="1:13" ht="14.4" customHeight="1" x14ac:dyDescent="0.3">
      <c r="A25" s="23"/>
      <c r="B25" s="305"/>
      <c r="C25" s="212"/>
      <c r="D25" s="306"/>
      <c r="E25" s="305"/>
      <c r="F25" s="212"/>
      <c r="G25" s="212"/>
      <c r="H25" s="212"/>
      <c r="I25" s="212"/>
      <c r="J25" s="212"/>
      <c r="K25" s="306"/>
    </row>
    <row r="26" spans="1:13" ht="14.4" customHeight="1" x14ac:dyDescent="0.35">
      <c r="A26" s="23"/>
      <c r="B26" s="305"/>
      <c r="C26" s="212"/>
      <c r="D26" s="306"/>
      <c r="E26" s="305"/>
      <c r="F26" s="212"/>
      <c r="G26" s="212"/>
      <c r="H26" s="212"/>
      <c r="I26" s="212"/>
      <c r="J26" s="212"/>
      <c r="K26" s="306"/>
      <c r="M26" s="51"/>
    </row>
    <row r="27" spans="1:13" x14ac:dyDescent="0.3">
      <c r="A27" s="23"/>
      <c r="B27" s="305"/>
      <c r="C27" s="212"/>
      <c r="D27" s="306"/>
      <c r="E27" s="305"/>
      <c r="F27" s="212"/>
      <c r="G27" s="212"/>
      <c r="H27" s="212"/>
      <c r="I27" s="212"/>
      <c r="J27" s="212"/>
      <c r="K27" s="306"/>
    </row>
    <row r="28" spans="1:13" ht="17.100000000000001" customHeight="1" x14ac:dyDescent="0.35">
      <c r="A28" s="23"/>
      <c r="B28" s="305"/>
      <c r="C28" s="212"/>
      <c r="D28" s="306"/>
      <c r="E28" s="305"/>
      <c r="F28" s="212"/>
      <c r="G28" s="212"/>
      <c r="H28" s="212"/>
      <c r="I28" s="212"/>
      <c r="J28" s="212"/>
      <c r="K28" s="306"/>
      <c r="M28" s="51"/>
    </row>
    <row r="29" spans="1:13" x14ac:dyDescent="0.3">
      <c r="A29" s="23"/>
      <c r="B29" s="305"/>
      <c r="C29" s="212"/>
      <c r="D29" s="306"/>
      <c r="E29" s="305"/>
      <c r="F29" s="212"/>
      <c r="G29" s="212"/>
      <c r="H29" s="212"/>
      <c r="I29" s="212"/>
      <c r="J29" s="212"/>
      <c r="K29" s="306"/>
    </row>
    <row r="30" spans="1:13" ht="17.100000000000001" customHeight="1" x14ac:dyDescent="0.35">
      <c r="A30" s="23"/>
      <c r="B30" s="305"/>
      <c r="C30" s="212"/>
      <c r="D30" s="306"/>
      <c r="E30" s="305"/>
      <c r="F30" s="212"/>
      <c r="G30" s="212"/>
      <c r="H30" s="212"/>
      <c r="I30" s="212"/>
      <c r="J30" s="212"/>
      <c r="K30" s="306"/>
      <c r="M30" s="51"/>
    </row>
    <row r="31" spans="1:13" x14ac:dyDescent="0.3">
      <c r="A31" s="23"/>
      <c r="B31" s="248"/>
      <c r="C31" s="249"/>
      <c r="D31" s="250"/>
      <c r="E31" s="248"/>
      <c r="F31" s="249"/>
      <c r="G31" s="249"/>
      <c r="H31" s="249"/>
      <c r="I31" s="249"/>
      <c r="J31" s="249"/>
      <c r="K31" s="250"/>
    </row>
    <row r="32" spans="1:13" x14ac:dyDescent="0.3">
      <c r="A32" s="23"/>
      <c r="B32" s="23"/>
      <c r="C32" s="23"/>
      <c r="D32" s="23"/>
      <c r="E32" s="23"/>
      <c r="F32" s="23"/>
      <c r="G32" s="23"/>
      <c r="H32" s="23"/>
      <c r="I32" s="23"/>
      <c r="J32" s="23"/>
      <c r="K32" s="23"/>
    </row>
    <row r="33" spans="1:13" x14ac:dyDescent="0.3">
      <c r="A33" s="23"/>
      <c r="B33" s="23"/>
      <c r="C33" s="23"/>
      <c r="D33" s="23"/>
      <c r="E33" s="23"/>
      <c r="F33" s="23"/>
      <c r="G33" s="23"/>
      <c r="H33" s="23"/>
      <c r="I33" s="23"/>
      <c r="J33" s="23"/>
      <c r="K33" s="23"/>
    </row>
    <row r="34" spans="1:13" ht="19.5" customHeight="1" x14ac:dyDescent="0.4">
      <c r="A34" s="23"/>
      <c r="B34" s="23"/>
      <c r="C34" s="23"/>
      <c r="D34" s="23"/>
      <c r="E34" s="23"/>
      <c r="F34" s="23"/>
      <c r="G34" s="23"/>
      <c r="H34" s="23"/>
      <c r="I34" s="23"/>
      <c r="J34" s="23"/>
      <c r="K34" s="23"/>
      <c r="M34" s="194"/>
    </row>
    <row r="35" spans="1:13" x14ac:dyDescent="0.3">
      <c r="A35" s="23"/>
      <c r="B35" s="23"/>
      <c r="C35" s="23"/>
      <c r="D35" s="23"/>
      <c r="E35" s="23"/>
      <c r="F35" s="23"/>
      <c r="G35" s="23"/>
      <c r="H35" s="23"/>
      <c r="I35" s="23"/>
      <c r="J35" s="23"/>
      <c r="K35" s="23"/>
    </row>
    <row r="36" spans="1:13" x14ac:dyDescent="0.3">
      <c r="A36" s="23"/>
      <c r="B36" s="23"/>
      <c r="C36" s="23"/>
      <c r="D36" s="23"/>
      <c r="E36" s="23"/>
      <c r="F36" s="23"/>
      <c r="G36" s="23"/>
      <c r="H36" s="23"/>
      <c r="I36" s="23"/>
      <c r="J36" s="23"/>
      <c r="K36" s="23"/>
    </row>
    <row r="37" spans="1:13" x14ac:dyDescent="0.3">
      <c r="A37" s="23"/>
      <c r="B37" s="23"/>
      <c r="C37" s="23"/>
      <c r="D37" s="23"/>
      <c r="E37" s="23"/>
      <c r="F37" s="23"/>
      <c r="G37" s="23"/>
      <c r="H37" s="23"/>
      <c r="I37" s="23"/>
      <c r="J37" s="23"/>
      <c r="K37" s="23"/>
    </row>
    <row r="38" spans="1:13" x14ac:dyDescent="0.3">
      <c r="A38" s="23"/>
      <c r="B38" s="23"/>
      <c r="C38" s="23"/>
      <c r="D38" s="23"/>
      <c r="E38" s="23"/>
      <c r="F38" s="23"/>
      <c r="G38" s="23"/>
      <c r="H38" s="23"/>
      <c r="I38" s="23"/>
      <c r="J38" s="23"/>
      <c r="K38" s="23"/>
    </row>
    <row r="39" spans="1:13" x14ac:dyDescent="0.3">
      <c r="A39" s="23"/>
      <c r="B39" s="23"/>
      <c r="C39" s="23"/>
      <c r="D39" s="23"/>
      <c r="E39" s="23"/>
      <c r="F39" s="23"/>
      <c r="G39" s="23"/>
      <c r="H39" s="23"/>
      <c r="I39" s="23"/>
      <c r="J39" s="23"/>
      <c r="K39" s="23"/>
    </row>
    <row r="40" spans="1:13" x14ac:dyDescent="0.3">
      <c r="A40" s="23"/>
      <c r="B40" s="23"/>
      <c r="C40" s="23"/>
      <c r="D40" s="23"/>
      <c r="E40" s="23"/>
      <c r="F40" s="23"/>
      <c r="G40" s="23"/>
      <c r="H40" s="23"/>
      <c r="I40" s="23"/>
      <c r="J40" s="23"/>
      <c r="K40" s="23"/>
    </row>
    <row r="41" spans="1:13" x14ac:dyDescent="0.3">
      <c r="A41" s="23"/>
      <c r="B41" s="23"/>
      <c r="C41" s="23"/>
      <c r="D41" s="23"/>
      <c r="E41" s="23"/>
      <c r="F41" s="23"/>
      <c r="G41" s="23"/>
      <c r="H41" s="23"/>
      <c r="I41" s="23"/>
      <c r="J41" s="23"/>
      <c r="K41" s="23"/>
    </row>
    <row r="42" spans="1:13" x14ac:dyDescent="0.3">
      <c r="A42" s="23"/>
      <c r="B42" s="23"/>
      <c r="C42" s="23"/>
      <c r="D42" s="23"/>
      <c r="E42" s="23"/>
      <c r="F42" s="23"/>
      <c r="G42" s="23"/>
      <c r="H42" s="23"/>
      <c r="I42" s="23"/>
      <c r="J42" s="23"/>
      <c r="K42" s="23"/>
    </row>
    <row r="43" spans="1:13" x14ac:dyDescent="0.3">
      <c r="A43" s="23"/>
      <c r="B43" s="23"/>
      <c r="C43" s="23"/>
      <c r="D43" s="23"/>
      <c r="E43" s="23"/>
      <c r="F43" s="23"/>
      <c r="G43" s="23"/>
      <c r="H43" s="23"/>
      <c r="I43" s="23"/>
      <c r="J43" s="23"/>
      <c r="K43" s="23"/>
    </row>
    <row r="44" spans="1:13" x14ac:dyDescent="0.3">
      <c r="A44" s="23"/>
      <c r="B44" s="23"/>
      <c r="C44" s="23"/>
      <c r="D44" s="23"/>
      <c r="E44" s="23"/>
      <c r="F44" s="23"/>
      <c r="G44" s="23"/>
      <c r="H44" s="23"/>
      <c r="I44" s="23"/>
      <c r="J44" s="23"/>
      <c r="K44" s="23"/>
    </row>
    <row r="45" spans="1:13" x14ac:dyDescent="0.3">
      <c r="A45" s="23"/>
      <c r="B45" s="23"/>
      <c r="C45" s="23"/>
      <c r="D45" s="23"/>
      <c r="E45" s="23"/>
      <c r="F45" s="23"/>
      <c r="G45" s="23"/>
      <c r="H45" s="23"/>
      <c r="I45" s="23"/>
      <c r="J45" s="23"/>
      <c r="K45" s="23"/>
    </row>
    <row r="46" spans="1:13" x14ac:dyDescent="0.3">
      <c r="A46" s="23"/>
      <c r="B46" s="23"/>
      <c r="C46" s="23"/>
      <c r="D46" s="23"/>
      <c r="E46" s="23"/>
      <c r="F46" s="23"/>
      <c r="G46" s="23"/>
      <c r="H46" s="23"/>
      <c r="I46" s="23"/>
      <c r="J46" s="23"/>
      <c r="K46" s="23"/>
    </row>
    <row r="47" spans="1:13" x14ac:dyDescent="0.3">
      <c r="A47" s="23"/>
      <c r="B47" s="23"/>
      <c r="C47" s="23"/>
      <c r="D47" s="23"/>
      <c r="E47" s="23"/>
      <c r="F47" s="23"/>
      <c r="G47" s="23"/>
      <c r="H47" s="23"/>
      <c r="I47" s="23"/>
      <c r="J47" s="23"/>
      <c r="K47" s="23"/>
    </row>
    <row r="48" spans="1:13" x14ac:dyDescent="0.3">
      <c r="A48" s="23"/>
      <c r="B48" s="23"/>
      <c r="C48" s="23"/>
      <c r="D48" s="23"/>
      <c r="E48" s="23"/>
      <c r="F48" s="23"/>
      <c r="G48" s="23"/>
      <c r="H48" s="23"/>
      <c r="I48" s="23"/>
      <c r="J48" s="23"/>
      <c r="K48" s="23"/>
    </row>
    <row r="49" spans="1:13" ht="14.4" customHeight="1" x14ac:dyDescent="0.3">
      <c r="A49" s="23"/>
      <c r="B49" s="396"/>
      <c r="C49" s="212"/>
      <c r="D49" s="212"/>
      <c r="E49" s="212"/>
      <c r="F49" s="212"/>
      <c r="G49" s="212"/>
      <c r="H49" s="212"/>
      <c r="I49" s="212"/>
      <c r="J49" s="212"/>
      <c r="K49" s="212"/>
    </row>
    <row r="50" spans="1:13" x14ac:dyDescent="0.3">
      <c r="A50" s="23"/>
      <c r="B50" s="212"/>
      <c r="C50" s="212"/>
      <c r="D50" s="212"/>
      <c r="E50" s="212"/>
      <c r="F50" s="212"/>
      <c r="G50" s="212"/>
      <c r="H50" s="212"/>
      <c r="I50" s="212"/>
      <c r="J50" s="212"/>
      <c r="K50" s="212"/>
    </row>
    <row r="51" spans="1:13" x14ac:dyDescent="0.3">
      <c r="A51" s="23"/>
      <c r="B51" s="212"/>
      <c r="C51" s="212"/>
      <c r="D51" s="212"/>
      <c r="E51" s="212"/>
      <c r="F51" s="212"/>
      <c r="G51" s="212"/>
      <c r="H51" s="212"/>
      <c r="I51" s="212"/>
      <c r="J51" s="212"/>
      <c r="K51" s="212"/>
    </row>
    <row r="52" spans="1:13" x14ac:dyDescent="0.3">
      <c r="A52" s="23"/>
      <c r="B52" s="212"/>
      <c r="C52" s="212"/>
      <c r="D52" s="212"/>
      <c r="E52" s="212"/>
      <c r="F52" s="212"/>
      <c r="G52" s="212"/>
      <c r="H52" s="212"/>
      <c r="I52" s="212"/>
      <c r="J52" s="212"/>
      <c r="K52" s="212"/>
    </row>
    <row r="53" spans="1:13" x14ac:dyDescent="0.3">
      <c r="A53" s="23"/>
      <c r="B53" s="212"/>
      <c r="C53" s="212"/>
      <c r="D53" s="212"/>
      <c r="E53" s="212"/>
      <c r="F53" s="212"/>
      <c r="G53" s="212"/>
      <c r="H53" s="212"/>
      <c r="I53" s="212"/>
      <c r="J53" s="212"/>
      <c r="K53" s="212"/>
    </row>
    <row r="54" spans="1:13" ht="15.6" customHeight="1" x14ac:dyDescent="0.3">
      <c r="A54" s="23"/>
      <c r="B54" s="212"/>
      <c r="C54" s="212"/>
      <c r="D54" s="212"/>
      <c r="E54" s="212"/>
      <c r="F54" s="212"/>
      <c r="G54" s="212"/>
      <c r="H54" s="212"/>
      <c r="I54" s="212"/>
      <c r="J54" s="212"/>
      <c r="K54" s="212"/>
      <c r="M54" s="184"/>
    </row>
    <row r="55" spans="1:13" x14ac:dyDescent="0.3">
      <c r="A55" s="23"/>
      <c r="B55" s="212"/>
      <c r="C55" s="212"/>
      <c r="D55" s="212"/>
      <c r="E55" s="212"/>
      <c r="F55" s="212"/>
      <c r="G55" s="212"/>
      <c r="H55" s="212"/>
      <c r="I55" s="212"/>
      <c r="J55" s="212"/>
      <c r="K55" s="212"/>
    </row>
    <row r="56" spans="1:13" x14ac:dyDescent="0.3">
      <c r="A56" s="23"/>
      <c r="B56" s="212"/>
      <c r="C56" s="212"/>
      <c r="D56" s="212"/>
      <c r="E56" s="212"/>
      <c r="F56" s="212"/>
      <c r="G56" s="212"/>
      <c r="H56" s="212"/>
      <c r="I56" s="212"/>
      <c r="J56" s="212"/>
      <c r="K56" s="212"/>
    </row>
  </sheetData>
  <sheetProtection sheet="1" objects="1" scenarios="1" formatColumns="0" formatRows="0"/>
  <mergeCells count="10">
    <mergeCell ref="B49:K56"/>
    <mergeCell ref="E7:K14"/>
    <mergeCell ref="B23:D31"/>
    <mergeCell ref="B4:D6"/>
    <mergeCell ref="E15:K22"/>
    <mergeCell ref="B2:K2"/>
    <mergeCell ref="E23:K31"/>
    <mergeCell ref="E4:K6"/>
    <mergeCell ref="B15:D22"/>
    <mergeCell ref="B7:D14"/>
  </mergeCells>
  <pageMargins left="0.25" right="0.25" top="0.75" bottom="0.75" header="0.3" footer="0.3"/>
  <pageSetup paperSize="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3" tint="0.499984740745262"/>
  </sheetPr>
  <dimension ref="A1:P59"/>
  <sheetViews>
    <sheetView showGridLines="0" topLeftCell="D1" zoomScaleNormal="100" zoomScaleSheetLayoutView="70" workbookViewId="0">
      <selection activeCell="U13" sqref="U13"/>
    </sheetView>
  </sheetViews>
  <sheetFormatPr defaultColWidth="8.88671875" defaultRowHeight="14.4" x14ac:dyDescent="0.3"/>
  <cols>
    <col min="1" max="1" width="1.44140625" customWidth="1"/>
    <col min="2" max="2" width="7.44140625" customWidth="1"/>
    <col min="6" max="6" width="10.44140625" customWidth="1"/>
    <col min="16" max="16" width="18.33203125" customWidth="1"/>
  </cols>
  <sheetData>
    <row r="1" spans="1:16" ht="19.5" customHeight="1" x14ac:dyDescent="0.3">
      <c r="A1" s="23"/>
      <c r="B1" s="23"/>
      <c r="C1" s="23"/>
      <c r="D1" s="23"/>
      <c r="E1" s="23"/>
      <c r="F1" s="23"/>
      <c r="G1" s="23"/>
      <c r="H1" s="23"/>
      <c r="I1" s="23"/>
      <c r="J1" s="23"/>
      <c r="K1" s="23"/>
      <c r="L1" s="23"/>
      <c r="M1" s="23"/>
      <c r="N1" s="23"/>
      <c r="O1" s="23"/>
      <c r="P1" s="23"/>
    </row>
    <row r="2" spans="1:16" ht="17.100000000000001" customHeight="1" x14ac:dyDescent="0.3">
      <c r="A2" s="23"/>
      <c r="B2" s="437" t="s">
        <v>598</v>
      </c>
      <c r="C2" s="212"/>
      <c r="D2" s="212"/>
      <c r="E2" s="212"/>
      <c r="F2" s="212"/>
      <c r="G2" s="212"/>
      <c r="H2" s="212"/>
      <c r="I2" s="212"/>
      <c r="J2" s="212"/>
      <c r="K2" s="212"/>
      <c r="L2" s="212"/>
      <c r="M2" s="212"/>
      <c r="N2" s="212"/>
      <c r="O2" s="212"/>
      <c r="P2" s="212"/>
    </row>
    <row r="3" spans="1:16" ht="17.100000000000001" customHeight="1" x14ac:dyDescent="0.3">
      <c r="A3" s="23"/>
      <c r="B3" s="27"/>
      <c r="C3" s="27"/>
      <c r="D3" s="27"/>
      <c r="E3" s="27"/>
      <c r="F3" s="27"/>
      <c r="G3" s="27"/>
      <c r="H3" s="27"/>
      <c r="I3" s="27"/>
      <c r="J3" s="27"/>
      <c r="K3" s="27"/>
      <c r="L3" s="27"/>
      <c r="M3" s="27"/>
      <c r="N3" s="27"/>
      <c r="O3" s="27"/>
      <c r="P3" s="27"/>
    </row>
    <row r="4" spans="1:16" ht="15" customHeight="1" x14ac:dyDescent="0.3">
      <c r="A4" s="23"/>
      <c r="B4" s="446" t="s">
        <v>599</v>
      </c>
      <c r="C4" s="222"/>
      <c r="D4" s="222"/>
      <c r="E4" s="222"/>
      <c r="F4" s="222"/>
      <c r="G4" s="222"/>
      <c r="H4" s="222"/>
      <c r="I4" s="222"/>
      <c r="J4" s="222"/>
      <c r="K4" s="222"/>
      <c r="L4" s="222"/>
      <c r="M4" s="222"/>
      <c r="N4" s="222"/>
      <c r="O4" s="222"/>
      <c r="P4" s="222"/>
    </row>
    <row r="5" spans="1:16" ht="17.100000000000001" customHeight="1" x14ac:dyDescent="0.3">
      <c r="A5" s="23"/>
      <c r="B5" s="248"/>
      <c r="C5" s="249"/>
      <c r="D5" s="249"/>
      <c r="E5" s="249"/>
      <c r="F5" s="249"/>
      <c r="G5" s="249"/>
      <c r="H5" s="249"/>
      <c r="I5" s="249"/>
      <c r="J5" s="249"/>
      <c r="K5" s="249"/>
      <c r="L5" s="249"/>
      <c r="M5" s="249"/>
      <c r="N5" s="249"/>
      <c r="O5" s="249"/>
      <c r="P5" s="249"/>
    </row>
    <row r="6" spans="1:16" ht="17.100000000000001" customHeight="1" x14ac:dyDescent="0.3">
      <c r="A6" s="23"/>
      <c r="B6" s="215"/>
      <c r="C6" s="228"/>
      <c r="D6" s="249"/>
      <c r="E6" s="249"/>
      <c r="F6" s="249"/>
      <c r="G6" s="249"/>
      <c r="H6" s="249"/>
      <c r="I6" s="249"/>
      <c r="J6" s="249"/>
      <c r="K6" s="249"/>
      <c r="L6" s="249"/>
      <c r="M6" s="249"/>
      <c r="N6" s="249"/>
      <c r="O6" s="249"/>
      <c r="P6" s="249"/>
    </row>
    <row r="7" spans="1:16" ht="14.4" customHeight="1" x14ac:dyDescent="0.3">
      <c r="A7" s="23"/>
      <c r="B7" s="305"/>
      <c r="C7" s="442" t="s">
        <v>600</v>
      </c>
      <c r="D7" s="223"/>
      <c r="E7" s="443" t="s">
        <v>601</v>
      </c>
      <c r="F7" s="442" t="s">
        <v>602</v>
      </c>
      <c r="G7" s="444" t="s">
        <v>603</v>
      </c>
      <c r="H7" s="222"/>
      <c r="I7" s="222"/>
      <c r="J7" s="222"/>
      <c r="K7" s="223"/>
      <c r="L7" s="442" t="s">
        <v>604</v>
      </c>
      <c r="M7" s="222"/>
      <c r="N7" s="222"/>
      <c r="O7" s="222"/>
      <c r="P7" s="223"/>
    </row>
    <row r="8" spans="1:16" ht="38.25" customHeight="1" x14ac:dyDescent="0.3">
      <c r="A8" s="23"/>
      <c r="B8" s="248"/>
      <c r="C8" s="248"/>
      <c r="D8" s="250"/>
      <c r="E8" s="246"/>
      <c r="F8" s="246"/>
      <c r="G8" s="248"/>
      <c r="H8" s="249"/>
      <c r="I8" s="249"/>
      <c r="J8" s="249"/>
      <c r="K8" s="250"/>
      <c r="L8" s="248"/>
      <c r="M8" s="249"/>
      <c r="N8" s="249"/>
      <c r="O8" s="249"/>
      <c r="P8" s="250"/>
    </row>
    <row r="9" spans="1:16" ht="17.100000000000001" customHeight="1" x14ac:dyDescent="0.3">
      <c r="A9" s="23"/>
      <c r="B9" s="371">
        <v>1</v>
      </c>
      <c r="C9" s="221" t="s">
        <v>605</v>
      </c>
      <c r="D9" s="223"/>
      <c r="E9" s="221" t="s">
        <v>591</v>
      </c>
      <c r="F9" s="221" t="s">
        <v>110</v>
      </c>
      <c r="G9" s="221" t="s">
        <v>606</v>
      </c>
      <c r="H9" s="222"/>
      <c r="I9" s="222"/>
      <c r="J9" s="222"/>
      <c r="K9" s="223"/>
      <c r="L9" s="315" t="s">
        <v>607</v>
      </c>
      <c r="M9" s="316"/>
      <c r="N9" s="316"/>
      <c r="O9" s="316"/>
      <c r="P9" s="317"/>
    </row>
    <row r="10" spans="1:16" ht="17.100000000000001" customHeight="1" x14ac:dyDescent="0.3">
      <c r="A10" s="23"/>
      <c r="B10" s="440"/>
      <c r="C10" s="305"/>
      <c r="D10" s="306"/>
      <c r="E10" s="440"/>
      <c r="F10" s="440"/>
      <c r="G10" s="305"/>
      <c r="H10" s="212"/>
      <c r="I10" s="212"/>
      <c r="J10" s="212"/>
      <c r="K10" s="306"/>
      <c r="L10" s="318"/>
      <c r="M10" s="319"/>
      <c r="N10" s="319"/>
      <c r="O10" s="319"/>
      <c r="P10" s="320"/>
    </row>
    <row r="11" spans="1:16" ht="17.100000000000001" customHeight="1" x14ac:dyDescent="0.3">
      <c r="A11" s="23"/>
      <c r="B11" s="440"/>
      <c r="C11" s="305"/>
      <c r="D11" s="306"/>
      <c r="E11" s="440"/>
      <c r="F11" s="440"/>
      <c r="G11" s="305"/>
      <c r="H11" s="212"/>
      <c r="I11" s="212"/>
      <c r="J11" s="212"/>
      <c r="K11" s="306"/>
      <c r="L11" s="318"/>
      <c r="M11" s="319"/>
      <c r="N11" s="319"/>
      <c r="O11" s="319"/>
      <c r="P11" s="320"/>
    </row>
    <row r="12" spans="1:16" ht="91.5" customHeight="1" x14ac:dyDescent="0.3">
      <c r="A12" s="23"/>
      <c r="B12" s="246"/>
      <c r="C12" s="248"/>
      <c r="D12" s="250"/>
      <c r="E12" s="246"/>
      <c r="F12" s="246"/>
      <c r="G12" s="248"/>
      <c r="H12" s="249"/>
      <c r="I12" s="249"/>
      <c r="J12" s="249"/>
      <c r="K12" s="250"/>
      <c r="L12" s="321"/>
      <c r="M12" s="322"/>
      <c r="N12" s="322"/>
      <c r="O12" s="322"/>
      <c r="P12" s="323"/>
    </row>
    <row r="13" spans="1:16" ht="17.100000000000001" customHeight="1" x14ac:dyDescent="0.3">
      <c r="A13" s="23"/>
      <c r="B13" s="371">
        <v>2</v>
      </c>
      <c r="C13" s="221" t="s">
        <v>608</v>
      </c>
      <c r="D13" s="223"/>
      <c r="E13" s="221" t="s">
        <v>609</v>
      </c>
      <c r="F13" s="221" t="s">
        <v>110</v>
      </c>
      <c r="G13" s="221" t="s">
        <v>610</v>
      </c>
      <c r="H13" s="222"/>
      <c r="I13" s="222"/>
      <c r="J13" s="222"/>
      <c r="K13" s="223"/>
      <c r="L13" s="315" t="s">
        <v>611</v>
      </c>
      <c r="M13" s="316"/>
      <c r="N13" s="316"/>
      <c r="O13" s="316"/>
      <c r="P13" s="317"/>
    </row>
    <row r="14" spans="1:16" ht="17.100000000000001" customHeight="1" x14ac:dyDescent="0.3">
      <c r="A14" s="23"/>
      <c r="B14" s="440"/>
      <c r="C14" s="305"/>
      <c r="D14" s="306"/>
      <c r="E14" s="440"/>
      <c r="F14" s="440"/>
      <c r="G14" s="305"/>
      <c r="H14" s="212"/>
      <c r="I14" s="212"/>
      <c r="J14" s="212"/>
      <c r="K14" s="306"/>
      <c r="L14" s="318"/>
      <c r="M14" s="319"/>
      <c r="N14" s="319"/>
      <c r="O14" s="319"/>
      <c r="P14" s="320"/>
    </row>
    <row r="15" spans="1:16" ht="17.100000000000001" customHeight="1" x14ac:dyDescent="0.3">
      <c r="A15" s="23"/>
      <c r="B15" s="440"/>
      <c r="C15" s="305"/>
      <c r="D15" s="306"/>
      <c r="E15" s="440"/>
      <c r="F15" s="440"/>
      <c r="G15" s="305"/>
      <c r="H15" s="212"/>
      <c r="I15" s="212"/>
      <c r="J15" s="212"/>
      <c r="K15" s="306"/>
      <c r="L15" s="318"/>
      <c r="M15" s="319"/>
      <c r="N15" s="319"/>
      <c r="O15" s="319"/>
      <c r="P15" s="320"/>
    </row>
    <row r="16" spans="1:16" ht="45.75" customHeight="1" x14ac:dyDescent="0.3">
      <c r="A16" s="23"/>
      <c r="B16" s="246"/>
      <c r="C16" s="248"/>
      <c r="D16" s="250"/>
      <c r="E16" s="246"/>
      <c r="F16" s="246"/>
      <c r="G16" s="248"/>
      <c r="H16" s="249"/>
      <c r="I16" s="249"/>
      <c r="J16" s="249"/>
      <c r="K16" s="250"/>
      <c r="L16" s="321"/>
      <c r="M16" s="322"/>
      <c r="N16" s="322"/>
      <c r="O16" s="322"/>
      <c r="P16" s="323"/>
    </row>
    <row r="17" spans="1:16" ht="17.100000000000001" customHeight="1" x14ac:dyDescent="0.3">
      <c r="A17" s="23"/>
      <c r="B17" s="371">
        <v>3</v>
      </c>
      <c r="C17" s="221" t="s">
        <v>605</v>
      </c>
      <c r="D17" s="223"/>
      <c r="E17" s="221" t="s">
        <v>591</v>
      </c>
      <c r="F17" s="215" t="s">
        <v>110</v>
      </c>
      <c r="G17" s="221" t="s">
        <v>612</v>
      </c>
      <c r="H17" s="222"/>
      <c r="I17" s="222"/>
      <c r="J17" s="222"/>
      <c r="K17" s="223"/>
      <c r="L17" s="315" t="s">
        <v>613</v>
      </c>
      <c r="M17" s="316"/>
      <c r="N17" s="316"/>
      <c r="O17" s="316"/>
      <c r="P17" s="317"/>
    </row>
    <row r="18" spans="1:16" ht="17.100000000000001" customHeight="1" x14ac:dyDescent="0.3">
      <c r="A18" s="23"/>
      <c r="B18" s="440"/>
      <c r="C18" s="305"/>
      <c r="D18" s="306"/>
      <c r="E18" s="440"/>
      <c r="F18" s="305"/>
      <c r="G18" s="305"/>
      <c r="H18" s="212"/>
      <c r="I18" s="212"/>
      <c r="J18" s="212"/>
      <c r="K18" s="306"/>
      <c r="L18" s="318"/>
      <c r="M18" s="319"/>
      <c r="N18" s="319"/>
      <c r="O18" s="319"/>
      <c r="P18" s="320"/>
    </row>
    <row r="19" spans="1:16" ht="17.100000000000001" customHeight="1" x14ac:dyDescent="0.3">
      <c r="A19" s="23"/>
      <c r="B19" s="440"/>
      <c r="C19" s="305"/>
      <c r="D19" s="306"/>
      <c r="E19" s="440"/>
      <c r="F19" s="305"/>
      <c r="G19" s="305"/>
      <c r="H19" s="212"/>
      <c r="I19" s="212"/>
      <c r="J19" s="212"/>
      <c r="K19" s="306"/>
      <c r="L19" s="318"/>
      <c r="M19" s="319"/>
      <c r="N19" s="319"/>
      <c r="O19" s="319"/>
      <c r="P19" s="320"/>
    </row>
    <row r="20" spans="1:16" ht="55.5" customHeight="1" x14ac:dyDescent="0.3">
      <c r="A20" s="23"/>
      <c r="B20" s="246"/>
      <c r="C20" s="248"/>
      <c r="D20" s="250"/>
      <c r="E20" s="246"/>
      <c r="F20" s="248"/>
      <c r="G20" s="248"/>
      <c r="H20" s="249"/>
      <c r="I20" s="249"/>
      <c r="J20" s="249"/>
      <c r="K20" s="250"/>
      <c r="L20" s="321"/>
      <c r="M20" s="322"/>
      <c r="N20" s="322"/>
      <c r="O20" s="322"/>
      <c r="P20" s="323"/>
    </row>
    <row r="21" spans="1:16" ht="17.100000000000001" customHeight="1" x14ac:dyDescent="0.3">
      <c r="A21" s="23"/>
      <c r="B21" s="371">
        <v>4</v>
      </c>
      <c r="C21" s="221" t="s">
        <v>614</v>
      </c>
      <c r="D21" s="223"/>
      <c r="E21" s="221" t="s">
        <v>609</v>
      </c>
      <c r="F21" s="215" t="s">
        <v>110</v>
      </c>
      <c r="G21" s="221" t="s">
        <v>615</v>
      </c>
      <c r="H21" s="222"/>
      <c r="I21" s="222"/>
      <c r="J21" s="222"/>
      <c r="K21" s="223"/>
      <c r="L21" s="221" t="s">
        <v>616</v>
      </c>
      <c r="M21" s="222"/>
      <c r="N21" s="222"/>
      <c r="O21" s="222"/>
      <c r="P21" s="223"/>
    </row>
    <row r="22" spans="1:16" ht="17.100000000000001" customHeight="1" x14ac:dyDescent="0.3">
      <c r="A22" s="23"/>
      <c r="B22" s="440"/>
      <c r="C22" s="305"/>
      <c r="D22" s="306"/>
      <c r="E22" s="440"/>
      <c r="F22" s="305"/>
      <c r="G22" s="305"/>
      <c r="H22" s="212"/>
      <c r="I22" s="212"/>
      <c r="J22" s="212"/>
      <c r="K22" s="306"/>
      <c r="L22" s="305"/>
      <c r="M22" s="212"/>
      <c r="N22" s="212"/>
      <c r="O22" s="212"/>
      <c r="P22" s="306"/>
    </row>
    <row r="23" spans="1:16" ht="17.100000000000001" customHeight="1" x14ac:dyDescent="0.3">
      <c r="A23" s="23"/>
      <c r="B23" s="440"/>
      <c r="C23" s="305"/>
      <c r="D23" s="306"/>
      <c r="E23" s="440"/>
      <c r="F23" s="305"/>
      <c r="G23" s="305"/>
      <c r="H23" s="212"/>
      <c r="I23" s="212"/>
      <c r="J23" s="212"/>
      <c r="K23" s="306"/>
      <c r="L23" s="305"/>
      <c r="M23" s="212"/>
      <c r="N23" s="212"/>
      <c r="O23" s="212"/>
      <c r="P23" s="306"/>
    </row>
    <row r="24" spans="1:16" ht="40.5" customHeight="1" x14ac:dyDescent="0.3">
      <c r="A24" s="23"/>
      <c r="B24" s="246"/>
      <c r="C24" s="248"/>
      <c r="D24" s="250"/>
      <c r="E24" s="246"/>
      <c r="F24" s="248"/>
      <c r="G24" s="248"/>
      <c r="H24" s="249"/>
      <c r="I24" s="249"/>
      <c r="J24" s="249"/>
      <c r="K24" s="250"/>
      <c r="L24" s="248"/>
      <c r="M24" s="249"/>
      <c r="N24" s="249"/>
      <c r="O24" s="249"/>
      <c r="P24" s="250"/>
    </row>
    <row r="25" spans="1:16" ht="17.100000000000001" customHeight="1" x14ac:dyDescent="0.3">
      <c r="A25" s="23"/>
      <c r="B25" s="371">
        <v>5</v>
      </c>
      <c r="C25" s="221" t="s">
        <v>605</v>
      </c>
      <c r="D25" s="223"/>
      <c r="E25" s="221" t="s">
        <v>591</v>
      </c>
      <c r="F25" s="215" t="s">
        <v>110</v>
      </c>
      <c r="G25" s="221" t="s">
        <v>617</v>
      </c>
      <c r="H25" s="222"/>
      <c r="I25" s="222"/>
      <c r="J25" s="222"/>
      <c r="K25" s="223"/>
      <c r="L25" s="221" t="s">
        <v>618</v>
      </c>
      <c r="M25" s="222"/>
      <c r="N25" s="222"/>
      <c r="O25" s="222"/>
      <c r="P25" s="223"/>
    </row>
    <row r="26" spans="1:16" ht="17.100000000000001" customHeight="1" x14ac:dyDescent="0.3">
      <c r="A26" s="23"/>
      <c r="B26" s="440"/>
      <c r="C26" s="305"/>
      <c r="D26" s="306"/>
      <c r="E26" s="440"/>
      <c r="F26" s="305"/>
      <c r="G26" s="305"/>
      <c r="H26" s="212"/>
      <c r="I26" s="212"/>
      <c r="J26" s="212"/>
      <c r="K26" s="306"/>
      <c r="L26" s="305"/>
      <c r="M26" s="212"/>
      <c r="N26" s="212"/>
      <c r="O26" s="212"/>
      <c r="P26" s="306"/>
    </row>
    <row r="27" spans="1:16" x14ac:dyDescent="0.3">
      <c r="A27" s="23"/>
      <c r="B27" s="440"/>
      <c r="C27" s="305"/>
      <c r="D27" s="306"/>
      <c r="E27" s="440"/>
      <c r="F27" s="305"/>
      <c r="G27" s="305"/>
      <c r="H27" s="212"/>
      <c r="I27" s="212"/>
      <c r="J27" s="212"/>
      <c r="K27" s="306"/>
      <c r="L27" s="305"/>
      <c r="M27" s="212"/>
      <c r="N27" s="212"/>
      <c r="O27" s="212"/>
      <c r="P27" s="306"/>
    </row>
    <row r="28" spans="1:16" x14ac:dyDescent="0.3">
      <c r="A28" s="23"/>
      <c r="B28" s="246"/>
      <c r="C28" s="248"/>
      <c r="D28" s="250"/>
      <c r="E28" s="246"/>
      <c r="F28" s="248"/>
      <c r="G28" s="248"/>
      <c r="H28" s="249"/>
      <c r="I28" s="249"/>
      <c r="J28" s="249"/>
      <c r="K28" s="250"/>
      <c r="L28" s="248"/>
      <c r="M28" s="249"/>
      <c r="N28" s="249"/>
      <c r="O28" s="249"/>
      <c r="P28" s="250"/>
    </row>
    <row r="29" spans="1:16" x14ac:dyDescent="0.3">
      <c r="A29" s="23"/>
      <c r="B29" s="371">
        <v>6</v>
      </c>
      <c r="C29" s="221" t="s">
        <v>619</v>
      </c>
      <c r="D29" s="223"/>
      <c r="E29" s="221" t="s">
        <v>591</v>
      </c>
      <c r="F29" s="215" t="s">
        <v>620</v>
      </c>
      <c r="G29" s="315" t="s">
        <v>621</v>
      </c>
      <c r="H29" s="316"/>
      <c r="I29" s="316"/>
      <c r="J29" s="316"/>
      <c r="K29" s="317"/>
      <c r="L29" s="315" t="s">
        <v>622</v>
      </c>
      <c r="M29" s="316"/>
      <c r="N29" s="316"/>
      <c r="O29" s="316"/>
      <c r="P29" s="317"/>
    </row>
    <row r="30" spans="1:16" x14ac:dyDescent="0.3">
      <c r="A30" s="23"/>
      <c r="B30" s="440"/>
      <c r="C30" s="305"/>
      <c r="D30" s="306"/>
      <c r="E30" s="440"/>
      <c r="F30" s="305"/>
      <c r="G30" s="318"/>
      <c r="H30" s="319"/>
      <c r="I30" s="319"/>
      <c r="J30" s="319"/>
      <c r="K30" s="320"/>
      <c r="L30" s="318"/>
      <c r="M30" s="319"/>
      <c r="N30" s="319"/>
      <c r="O30" s="319"/>
      <c r="P30" s="320"/>
    </row>
    <row r="31" spans="1:16" x14ac:dyDescent="0.3">
      <c r="A31" s="23"/>
      <c r="B31" s="440"/>
      <c r="C31" s="305"/>
      <c r="D31" s="306"/>
      <c r="E31" s="440"/>
      <c r="F31" s="305"/>
      <c r="G31" s="318"/>
      <c r="H31" s="319"/>
      <c r="I31" s="319"/>
      <c r="J31" s="319"/>
      <c r="K31" s="320"/>
      <c r="L31" s="318"/>
      <c r="M31" s="319"/>
      <c r="N31" s="319"/>
      <c r="O31" s="319"/>
      <c r="P31" s="320"/>
    </row>
    <row r="32" spans="1:16" ht="39.75" customHeight="1" x14ac:dyDescent="0.3">
      <c r="A32" s="23"/>
      <c r="B32" s="246"/>
      <c r="C32" s="248"/>
      <c r="D32" s="250"/>
      <c r="E32" s="246"/>
      <c r="F32" s="248"/>
      <c r="G32" s="321"/>
      <c r="H32" s="322"/>
      <c r="I32" s="322"/>
      <c r="J32" s="322"/>
      <c r="K32" s="323"/>
      <c r="L32" s="321"/>
      <c r="M32" s="322"/>
      <c r="N32" s="322"/>
      <c r="O32" s="322"/>
      <c r="P32" s="323"/>
    </row>
    <row r="33" spans="1:16" x14ac:dyDescent="0.3">
      <c r="A33" s="23"/>
      <c r="B33" s="324"/>
      <c r="C33" s="222"/>
      <c r="D33" s="222"/>
      <c r="E33" s="222"/>
      <c r="F33" s="222"/>
      <c r="G33" s="222"/>
      <c r="H33" s="222"/>
      <c r="I33" s="222"/>
      <c r="J33" s="222"/>
      <c r="K33" s="222"/>
      <c r="L33" s="222"/>
      <c r="M33" s="222"/>
      <c r="N33" s="222"/>
      <c r="O33" s="222"/>
      <c r="P33" s="222"/>
    </row>
    <row r="34" spans="1:16" x14ac:dyDescent="0.3">
      <c r="A34" s="23"/>
      <c r="B34" s="248"/>
      <c r="C34" s="249"/>
      <c r="D34" s="249"/>
      <c r="E34" s="249"/>
      <c r="F34" s="249"/>
      <c r="G34" s="249"/>
      <c r="H34" s="249"/>
      <c r="I34" s="249"/>
      <c r="J34" s="249"/>
      <c r="K34" s="249"/>
      <c r="L34" s="249"/>
      <c r="M34" s="249"/>
      <c r="N34" s="249"/>
      <c r="O34" s="249"/>
      <c r="P34" s="249"/>
    </row>
    <row r="35" spans="1:16" x14ac:dyDescent="0.3">
      <c r="A35" s="23"/>
      <c r="B35" s="445" t="s">
        <v>623</v>
      </c>
      <c r="C35" s="234"/>
      <c r="D35" s="234"/>
      <c r="E35" s="234"/>
      <c r="F35" s="234"/>
      <c r="G35" s="234"/>
      <c r="H35" s="234"/>
      <c r="I35" s="234"/>
      <c r="J35" s="234"/>
      <c r="K35" s="234"/>
      <c r="L35" s="234"/>
      <c r="M35" s="234"/>
      <c r="N35" s="234"/>
      <c r="O35" s="234"/>
      <c r="P35" s="235"/>
    </row>
    <row r="36" spans="1:16" ht="14.4" customHeight="1" x14ac:dyDescent="0.3">
      <c r="A36" s="23"/>
      <c r="B36" s="439" t="s">
        <v>624</v>
      </c>
      <c r="C36" s="439" t="s">
        <v>625</v>
      </c>
      <c r="D36" s="439" t="s">
        <v>626</v>
      </c>
      <c r="E36" s="222"/>
      <c r="F36" s="222"/>
      <c r="G36" s="222"/>
      <c r="H36" s="222"/>
      <c r="I36" s="222"/>
      <c r="J36" s="222"/>
      <c r="K36" s="222"/>
      <c r="L36" s="222"/>
      <c r="M36" s="222"/>
      <c r="N36" s="222"/>
      <c r="O36" s="222"/>
      <c r="P36" s="223"/>
    </row>
    <row r="37" spans="1:16" ht="17.100000000000001" customHeight="1" x14ac:dyDescent="0.3">
      <c r="A37" s="23"/>
      <c r="B37" s="246"/>
      <c r="C37" s="246"/>
      <c r="D37" s="248"/>
      <c r="E37" s="249"/>
      <c r="F37" s="249"/>
      <c r="G37" s="249"/>
      <c r="H37" s="249"/>
      <c r="I37" s="249"/>
      <c r="J37" s="249"/>
      <c r="K37" s="249"/>
      <c r="L37" s="249"/>
      <c r="M37" s="249"/>
      <c r="N37" s="249"/>
      <c r="O37" s="249"/>
      <c r="P37" s="250"/>
    </row>
    <row r="38" spans="1:16" ht="17.100000000000001" customHeight="1" x14ac:dyDescent="0.3">
      <c r="A38" s="23"/>
      <c r="B38" s="221" t="s">
        <v>627</v>
      </c>
      <c r="C38" s="441" t="s">
        <v>591</v>
      </c>
      <c r="D38" s="315" t="s">
        <v>628</v>
      </c>
      <c r="E38" s="316"/>
      <c r="F38" s="316"/>
      <c r="G38" s="316"/>
      <c r="H38" s="316"/>
      <c r="I38" s="316"/>
      <c r="J38" s="316"/>
      <c r="K38" s="316"/>
      <c r="L38" s="316"/>
      <c r="M38" s="316"/>
      <c r="N38" s="316"/>
      <c r="O38" s="316"/>
      <c r="P38" s="317"/>
    </row>
    <row r="39" spans="1:16" ht="17.100000000000001" customHeight="1" x14ac:dyDescent="0.3">
      <c r="A39" s="23"/>
      <c r="B39" s="440"/>
      <c r="C39" s="440"/>
      <c r="D39" s="318"/>
      <c r="E39" s="319"/>
      <c r="F39" s="319"/>
      <c r="G39" s="319"/>
      <c r="H39" s="319"/>
      <c r="I39" s="319"/>
      <c r="J39" s="319"/>
      <c r="K39" s="319"/>
      <c r="L39" s="319"/>
      <c r="M39" s="319"/>
      <c r="N39" s="319"/>
      <c r="O39" s="319"/>
      <c r="P39" s="320"/>
    </row>
    <row r="40" spans="1:16" ht="17.100000000000001" customHeight="1" x14ac:dyDescent="0.3">
      <c r="A40" s="23"/>
      <c r="B40" s="246"/>
      <c r="C40" s="246"/>
      <c r="D40" s="321"/>
      <c r="E40" s="322"/>
      <c r="F40" s="322"/>
      <c r="G40" s="322"/>
      <c r="H40" s="322"/>
      <c r="I40" s="322"/>
      <c r="J40" s="322"/>
      <c r="K40" s="322"/>
      <c r="L40" s="322"/>
      <c r="M40" s="322"/>
      <c r="N40" s="322"/>
      <c r="O40" s="322"/>
      <c r="P40" s="323"/>
    </row>
    <row r="41" spans="1:16" ht="17.100000000000001" customHeight="1" x14ac:dyDescent="0.3">
      <c r="A41" s="23"/>
      <c r="B41" s="23"/>
      <c r="C41" s="23"/>
      <c r="D41" s="23"/>
      <c r="E41" s="23"/>
      <c r="F41" s="23"/>
      <c r="G41" s="23"/>
      <c r="H41" s="23"/>
      <c r="I41" s="23"/>
      <c r="J41" s="23"/>
      <c r="K41" s="23"/>
      <c r="L41" s="23"/>
      <c r="M41" s="23"/>
      <c r="N41" s="23"/>
      <c r="O41" s="23"/>
      <c r="P41" s="23"/>
    </row>
    <row r="42" spans="1:16" ht="17.100000000000001" customHeight="1" x14ac:dyDescent="0.3">
      <c r="A42" s="23"/>
      <c r="B42" s="23"/>
      <c r="C42" s="23"/>
      <c r="D42" s="23"/>
      <c r="E42" s="23"/>
      <c r="F42" s="23"/>
      <c r="G42" s="23"/>
      <c r="H42" s="23"/>
      <c r="I42" s="23"/>
      <c r="J42" s="23"/>
      <c r="K42" s="23"/>
      <c r="L42" s="23"/>
      <c r="M42" s="23"/>
      <c r="N42" s="23"/>
      <c r="O42" s="23"/>
      <c r="P42" s="23"/>
    </row>
    <row r="43" spans="1:16" ht="17.100000000000001" customHeight="1" x14ac:dyDescent="0.3">
      <c r="A43" s="23"/>
      <c r="B43" s="23"/>
      <c r="C43" s="23"/>
      <c r="D43" s="23"/>
      <c r="E43" s="23"/>
      <c r="F43" s="23"/>
      <c r="G43" s="23"/>
      <c r="H43" s="23"/>
      <c r="I43" s="23"/>
      <c r="J43" s="23"/>
      <c r="K43" s="23"/>
      <c r="L43" s="23"/>
      <c r="M43" s="23"/>
      <c r="N43" s="23"/>
      <c r="O43" s="195"/>
      <c r="P43" s="23"/>
    </row>
    <row r="44" spans="1:16" ht="17.100000000000001" customHeight="1" x14ac:dyDescent="0.3">
      <c r="A44" s="23"/>
      <c r="B44" s="23"/>
      <c r="C44" s="23"/>
      <c r="D44" s="23"/>
      <c r="E44" s="23"/>
      <c r="F44" s="23"/>
      <c r="G44" s="23"/>
      <c r="H44" s="23"/>
      <c r="I44" s="23"/>
      <c r="J44" s="23"/>
      <c r="K44" s="23"/>
      <c r="L44" s="23"/>
      <c r="M44" s="23"/>
      <c r="N44" s="23"/>
      <c r="O44" s="23"/>
      <c r="P44" s="23"/>
    </row>
    <row r="45" spans="1:16" ht="34.5" customHeight="1" x14ac:dyDescent="0.3">
      <c r="A45" s="23"/>
      <c r="B45" s="23"/>
      <c r="C45" s="23"/>
      <c r="D45" s="23"/>
      <c r="E45" s="23"/>
      <c r="F45" s="23"/>
      <c r="G45" s="23"/>
      <c r="H45" s="23"/>
      <c r="I45" s="23"/>
      <c r="J45" s="23"/>
      <c r="K45" s="23"/>
      <c r="L45" s="23"/>
      <c r="M45" s="23"/>
      <c r="N45" s="23"/>
      <c r="O45" s="23"/>
      <c r="P45" s="23"/>
    </row>
    <row r="46" spans="1:16" ht="15" customHeight="1" x14ac:dyDescent="0.3">
      <c r="A46" s="23"/>
      <c r="B46" s="23"/>
      <c r="C46" s="23"/>
      <c r="D46" s="23"/>
      <c r="E46" s="23"/>
      <c r="F46" s="23"/>
      <c r="G46" s="23"/>
      <c r="H46" s="23"/>
      <c r="I46" s="23"/>
      <c r="J46" s="23"/>
      <c r="K46" s="23"/>
      <c r="L46" s="23"/>
      <c r="M46" s="23"/>
      <c r="N46" s="23"/>
      <c r="O46" s="23"/>
      <c r="P46" s="23"/>
    </row>
    <row r="47" spans="1:16" ht="15" customHeight="1" x14ac:dyDescent="0.3">
      <c r="A47" s="23"/>
      <c r="B47" s="23"/>
      <c r="C47" s="23"/>
      <c r="D47" s="23"/>
      <c r="E47" s="23"/>
      <c r="F47" s="23"/>
      <c r="G47" s="23"/>
      <c r="H47" s="23"/>
      <c r="I47" s="23"/>
      <c r="J47" s="23"/>
      <c r="K47" s="23"/>
      <c r="L47" s="23"/>
      <c r="M47" s="23"/>
      <c r="N47" s="23"/>
      <c r="O47" s="23"/>
      <c r="P47" s="23"/>
    </row>
    <row r="48" spans="1:16" ht="15" customHeight="1" x14ac:dyDescent="0.3">
      <c r="A48" s="23"/>
      <c r="B48" s="23"/>
      <c r="C48" s="23"/>
      <c r="D48" s="23"/>
      <c r="E48" s="23"/>
      <c r="F48" s="23"/>
      <c r="G48" s="23"/>
      <c r="H48" s="23"/>
      <c r="I48" s="23"/>
      <c r="J48" s="23"/>
      <c r="K48" s="23"/>
      <c r="L48" s="23"/>
      <c r="M48" s="23"/>
      <c r="N48" s="23"/>
      <c r="O48" s="23"/>
      <c r="P48" s="23"/>
    </row>
    <row r="49" spans="1:16" ht="15" customHeight="1" x14ac:dyDescent="0.3">
      <c r="A49" s="23"/>
      <c r="B49" s="23"/>
      <c r="C49" s="23"/>
      <c r="D49" s="23"/>
      <c r="E49" s="23"/>
      <c r="F49" s="23"/>
      <c r="G49" s="23"/>
      <c r="H49" s="23"/>
      <c r="I49" s="23"/>
      <c r="J49" s="23"/>
      <c r="K49" s="23"/>
      <c r="L49" s="23"/>
      <c r="M49" s="23"/>
      <c r="N49" s="23"/>
      <c r="O49" s="23"/>
      <c r="P49" s="23"/>
    </row>
    <row r="50" spans="1:16" ht="14.4" customHeight="1" x14ac:dyDescent="0.3">
      <c r="A50" s="23"/>
      <c r="B50" s="396" t="s">
        <v>629</v>
      </c>
      <c r="C50" s="212"/>
      <c r="D50" s="212"/>
      <c r="E50" s="212"/>
      <c r="F50" s="212"/>
      <c r="G50" s="212"/>
      <c r="H50" s="212"/>
      <c r="I50" s="212"/>
      <c r="J50" s="212"/>
      <c r="K50" s="212"/>
      <c r="L50" s="212"/>
      <c r="M50" s="212"/>
      <c r="N50" s="212"/>
      <c r="O50" s="212"/>
      <c r="P50" s="212"/>
    </row>
    <row r="51" spans="1:16" x14ac:dyDescent="0.3">
      <c r="A51" s="23"/>
      <c r="B51" s="212"/>
      <c r="C51" s="212"/>
      <c r="D51" s="212"/>
      <c r="E51" s="212"/>
      <c r="F51" s="212"/>
      <c r="G51" s="212"/>
      <c r="H51" s="212"/>
      <c r="I51" s="212"/>
      <c r="J51" s="212"/>
      <c r="K51" s="212"/>
      <c r="L51" s="212"/>
      <c r="M51" s="212"/>
      <c r="N51" s="212"/>
      <c r="O51" s="212"/>
      <c r="P51" s="212"/>
    </row>
    <row r="52" spans="1:16" x14ac:dyDescent="0.3">
      <c r="A52" s="23"/>
      <c r="B52" s="212"/>
      <c r="C52" s="212"/>
      <c r="D52" s="212"/>
      <c r="E52" s="212"/>
      <c r="F52" s="212"/>
      <c r="G52" s="212"/>
      <c r="H52" s="212"/>
      <c r="I52" s="212"/>
      <c r="J52" s="212"/>
      <c r="K52" s="212"/>
      <c r="L52" s="212"/>
      <c r="M52" s="212"/>
      <c r="N52" s="212"/>
      <c r="O52" s="212"/>
      <c r="P52" s="212"/>
    </row>
    <row r="53" spans="1:16" x14ac:dyDescent="0.3">
      <c r="A53" s="23"/>
      <c r="B53" s="212"/>
      <c r="C53" s="212"/>
      <c r="D53" s="212"/>
      <c r="E53" s="212"/>
      <c r="F53" s="212"/>
      <c r="G53" s="212"/>
      <c r="H53" s="212"/>
      <c r="I53" s="212"/>
      <c r="J53" s="212"/>
      <c r="K53" s="212"/>
      <c r="L53" s="212"/>
      <c r="M53" s="212"/>
      <c r="N53" s="212"/>
      <c r="O53" s="212"/>
      <c r="P53" s="212"/>
    </row>
    <row r="54" spans="1:16" x14ac:dyDescent="0.3">
      <c r="A54" s="23"/>
      <c r="B54" s="212"/>
      <c r="C54" s="212"/>
      <c r="D54" s="212"/>
      <c r="E54" s="212"/>
      <c r="F54" s="212"/>
      <c r="G54" s="212"/>
      <c r="H54" s="212"/>
      <c r="I54" s="212"/>
      <c r="J54" s="212"/>
      <c r="K54" s="212"/>
      <c r="L54" s="212"/>
      <c r="M54" s="212"/>
      <c r="N54" s="212"/>
      <c r="O54" s="212"/>
      <c r="P54" s="212"/>
    </row>
    <row r="55" spans="1:16" x14ac:dyDescent="0.3">
      <c r="A55" s="23"/>
      <c r="B55" s="212"/>
      <c r="C55" s="212"/>
      <c r="D55" s="212"/>
      <c r="E55" s="212"/>
      <c r="F55" s="212"/>
      <c r="G55" s="212"/>
      <c r="H55" s="212"/>
      <c r="I55" s="212"/>
      <c r="J55" s="212"/>
      <c r="K55" s="212"/>
      <c r="L55" s="212"/>
      <c r="M55" s="212"/>
      <c r="N55" s="212"/>
      <c r="O55" s="212"/>
      <c r="P55" s="212"/>
    </row>
    <row r="56" spans="1:16" x14ac:dyDescent="0.3">
      <c r="A56" s="23"/>
      <c r="B56" s="212"/>
      <c r="C56" s="212"/>
      <c r="D56" s="212"/>
      <c r="E56" s="212"/>
      <c r="F56" s="212"/>
      <c r="G56" s="212"/>
      <c r="H56" s="212"/>
      <c r="I56" s="212"/>
      <c r="J56" s="212"/>
      <c r="K56" s="212"/>
      <c r="L56" s="212"/>
      <c r="M56" s="212"/>
      <c r="N56" s="212"/>
      <c r="O56" s="212"/>
      <c r="P56" s="212"/>
    </row>
    <row r="57" spans="1:16" x14ac:dyDescent="0.3">
      <c r="A57" s="23"/>
      <c r="B57" s="212"/>
      <c r="C57" s="212"/>
      <c r="D57" s="212"/>
      <c r="E57" s="212"/>
      <c r="F57" s="212"/>
      <c r="G57" s="212"/>
      <c r="H57" s="212"/>
      <c r="I57" s="212"/>
      <c r="J57" s="212"/>
      <c r="K57" s="212"/>
      <c r="L57" s="212"/>
      <c r="M57" s="212"/>
      <c r="N57" s="212"/>
      <c r="O57" s="212"/>
      <c r="P57" s="212"/>
    </row>
    <row r="58" spans="1:16" ht="17.100000000000001" customHeight="1" x14ac:dyDescent="0.3">
      <c r="A58" s="23"/>
      <c r="B58" s="212"/>
      <c r="C58" s="212"/>
      <c r="D58" s="212"/>
      <c r="E58" s="212"/>
      <c r="F58" s="212"/>
      <c r="G58" s="212"/>
      <c r="H58" s="212"/>
      <c r="I58" s="212"/>
      <c r="J58" s="212"/>
      <c r="K58" s="212"/>
      <c r="L58" s="212"/>
      <c r="M58" s="212"/>
      <c r="N58" s="212"/>
      <c r="O58" s="212"/>
      <c r="P58" s="212"/>
    </row>
    <row r="59" spans="1:16" x14ac:dyDescent="0.3">
      <c r="A59" s="23"/>
      <c r="B59" s="23"/>
      <c r="C59" s="23"/>
      <c r="D59" s="23"/>
      <c r="E59" s="23"/>
      <c r="F59" s="23"/>
      <c r="G59" s="23"/>
      <c r="H59" s="23"/>
      <c r="I59" s="23"/>
      <c r="J59" s="23"/>
      <c r="K59" s="23"/>
      <c r="L59" s="23"/>
      <c r="M59" s="23"/>
      <c r="N59" s="23"/>
      <c r="O59" s="23"/>
      <c r="P59" s="23"/>
    </row>
  </sheetData>
  <sheetProtection sheet="1" objects="1" scenarios="1" formatColumns="0" formatRows="0"/>
  <mergeCells count="54">
    <mergeCell ref="D36:P37"/>
    <mergeCell ref="B2:P2"/>
    <mergeCell ref="E17:E20"/>
    <mergeCell ref="C21:D24"/>
    <mergeCell ref="B21:B24"/>
    <mergeCell ref="B6:B8"/>
    <mergeCell ref="L7:P8"/>
    <mergeCell ref="E7:E8"/>
    <mergeCell ref="G7:K8"/>
    <mergeCell ref="F7:F8"/>
    <mergeCell ref="B35:P35"/>
    <mergeCell ref="B4:P5"/>
    <mergeCell ref="C36:C37"/>
    <mergeCell ref="C17:D20"/>
    <mergeCell ref="C6:P6"/>
    <mergeCell ref="L29:P32"/>
    <mergeCell ref="B38:B40"/>
    <mergeCell ref="E25:E28"/>
    <mergeCell ref="F9:F12"/>
    <mergeCell ref="B25:B28"/>
    <mergeCell ref="G29:K32"/>
    <mergeCell ref="F21:F24"/>
    <mergeCell ref="B33:P34"/>
    <mergeCell ref="L25:P28"/>
    <mergeCell ref="G25:K28"/>
    <mergeCell ref="E13:E16"/>
    <mergeCell ref="B17:B20"/>
    <mergeCell ref="E9:E12"/>
    <mergeCell ref="D38:P40"/>
    <mergeCell ref="L13:P16"/>
    <mergeCell ref="C25:D28"/>
    <mergeCell ref="C38:C40"/>
    <mergeCell ref="C7:D8"/>
    <mergeCell ref="B50:P58"/>
    <mergeCell ref="B29:B32"/>
    <mergeCell ref="L9:P12"/>
    <mergeCell ref="C13:D16"/>
    <mergeCell ref="B36:B37"/>
    <mergeCell ref="C9:D12"/>
    <mergeCell ref="E29:E32"/>
    <mergeCell ref="B13:B16"/>
    <mergeCell ref="L21:P24"/>
    <mergeCell ref="G9:K12"/>
    <mergeCell ref="F13:F16"/>
    <mergeCell ref="B9:B12"/>
    <mergeCell ref="G21:K24"/>
    <mergeCell ref="L17:P20"/>
    <mergeCell ref="G13:K16"/>
    <mergeCell ref="C29:D32"/>
    <mergeCell ref="G17:K20"/>
    <mergeCell ref="F29:F32"/>
    <mergeCell ref="E21:E24"/>
    <mergeCell ref="F17:F20"/>
    <mergeCell ref="F25:F28"/>
  </mergeCells>
  <dataValidations count="3">
    <dataValidation type="list" allowBlank="1" showInputMessage="1" showErrorMessage="1" prompt="Select Rating" sqref="B38:C40 E9:E19 E21:E23 E25:E27 E29:E31" xr:uid="{00000000-0002-0000-0A00-000000000000}">
      <formula1>"Low, Moderate, Substantial, High"</formula1>
    </dataValidation>
    <dataValidation type="list" allowBlank="1" showInputMessage="1" showErrorMessage="1" prompt="Select Response" sqref="F9:F19 F21:F23 F25:F27 F29:F31" xr:uid="{00000000-0002-0000-0A00-000001000000}">
      <formula1>"Yes, No"</formula1>
    </dataValidation>
    <dataValidation type="list" allowBlank="1" showInputMessage="1" showErrorMessage="1" prompt="Select type of risk" sqref="C9:D32" xr:uid="{00000000-0002-0000-0A00-000002000000}">
      <formula1>"Political, Economic, Legal &amp; Regulatory, Environmental, Social, Institutional, Operational &amp; Logistical, Reputational, Partnership &amp; Coordination, Strategic, Safety &amp; Security"</formula1>
    </dataValidation>
  </dataValidations>
  <pageMargins left="0.25" right="0.25" top="0.75" bottom="0.7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3" tint="0.499984740745262"/>
  </sheetPr>
  <dimension ref="A1:AB55"/>
  <sheetViews>
    <sheetView showGridLines="0" zoomScaleNormal="100" zoomScaleSheetLayoutView="100" workbookViewId="0">
      <selection activeCell="M1" sqref="A1:XFD1048576"/>
    </sheetView>
  </sheetViews>
  <sheetFormatPr defaultColWidth="8.88671875" defaultRowHeight="14.4" x14ac:dyDescent="0.3"/>
  <cols>
    <col min="1" max="1" width="1.44140625" customWidth="1"/>
  </cols>
  <sheetData>
    <row r="1" spans="1:28" x14ac:dyDescent="0.3">
      <c r="A1" s="23"/>
      <c r="B1" s="23"/>
      <c r="C1" s="23"/>
      <c r="D1" s="23"/>
      <c r="E1" s="23"/>
      <c r="F1" s="23"/>
      <c r="G1" s="23"/>
      <c r="H1" s="23"/>
      <c r="I1" s="23"/>
      <c r="J1" s="23"/>
      <c r="K1" s="23"/>
    </row>
    <row r="2" spans="1:28" ht="15.9" customHeight="1" x14ac:dyDescent="0.35">
      <c r="A2" s="23"/>
      <c r="B2" s="437" t="s">
        <v>630</v>
      </c>
      <c r="C2" s="212"/>
      <c r="D2" s="212"/>
      <c r="E2" s="212"/>
      <c r="F2" s="212"/>
      <c r="G2" s="212"/>
      <c r="H2" s="212"/>
      <c r="I2" s="212"/>
      <c r="J2" s="212"/>
      <c r="K2" s="212"/>
      <c r="M2" s="130"/>
      <c r="N2" s="51"/>
      <c r="O2" s="51"/>
      <c r="P2" s="51"/>
      <c r="Q2" s="51"/>
      <c r="R2" s="51"/>
      <c r="S2" s="51"/>
      <c r="T2" s="51"/>
      <c r="U2" s="51"/>
      <c r="V2" s="51"/>
      <c r="W2" s="51"/>
      <c r="X2" s="51"/>
      <c r="Y2" s="51"/>
      <c r="Z2" s="51"/>
      <c r="AA2" s="51"/>
      <c r="AB2" s="51"/>
    </row>
    <row r="3" spans="1:28" ht="15.9" customHeight="1" x14ac:dyDescent="0.35">
      <c r="A3" s="23"/>
      <c r="B3" s="27"/>
      <c r="C3" s="27"/>
      <c r="D3" s="27"/>
      <c r="E3" s="27"/>
      <c r="F3" s="27"/>
      <c r="G3" s="27"/>
      <c r="H3" s="27"/>
      <c r="I3" s="27"/>
      <c r="J3" s="27"/>
      <c r="K3" s="27"/>
      <c r="M3" s="51"/>
      <c r="N3" s="51"/>
      <c r="O3" s="51"/>
      <c r="P3" s="51"/>
      <c r="Q3" s="51"/>
      <c r="R3" s="51"/>
      <c r="S3" s="51"/>
      <c r="T3" s="51"/>
      <c r="U3" s="51"/>
      <c r="V3" s="51"/>
      <c r="W3" s="51"/>
      <c r="X3" s="51"/>
      <c r="Y3" s="51"/>
      <c r="Z3" s="51"/>
      <c r="AA3" s="51"/>
      <c r="AB3" s="51"/>
    </row>
    <row r="4" spans="1:28" ht="15.9" customHeight="1" x14ac:dyDescent="0.35">
      <c r="A4" s="23"/>
      <c r="B4" s="221" t="s">
        <v>631</v>
      </c>
      <c r="C4" s="222"/>
      <c r="D4" s="222"/>
      <c r="E4" s="222"/>
      <c r="F4" s="222"/>
      <c r="G4" s="222"/>
      <c r="H4" s="222"/>
      <c r="I4" s="222"/>
      <c r="J4" s="222"/>
      <c r="K4" s="223"/>
      <c r="M4" s="50"/>
      <c r="N4" s="51"/>
      <c r="O4" s="51"/>
      <c r="P4" s="51"/>
      <c r="Q4" s="51"/>
      <c r="R4" s="51"/>
      <c r="S4" s="51"/>
      <c r="T4" s="51"/>
      <c r="U4" s="51"/>
      <c r="V4" s="51"/>
      <c r="W4" s="51"/>
      <c r="X4" s="51"/>
      <c r="Y4" s="51"/>
      <c r="Z4" s="51"/>
      <c r="AA4" s="51"/>
      <c r="AB4" s="51"/>
    </row>
    <row r="5" spans="1:28" ht="24.9" customHeight="1" x14ac:dyDescent="0.35">
      <c r="A5" s="23"/>
      <c r="B5" s="248"/>
      <c r="C5" s="249"/>
      <c r="D5" s="249"/>
      <c r="E5" s="249"/>
      <c r="F5" s="249"/>
      <c r="G5" s="249"/>
      <c r="H5" s="249"/>
      <c r="I5" s="249"/>
      <c r="J5" s="249"/>
      <c r="K5" s="250"/>
      <c r="M5" s="51"/>
      <c r="N5" s="51"/>
      <c r="O5" s="51"/>
      <c r="P5" s="51"/>
      <c r="Q5" s="51"/>
      <c r="R5" s="51"/>
      <c r="S5" s="51"/>
      <c r="T5" s="51"/>
      <c r="U5" s="51"/>
      <c r="V5" s="51"/>
      <c r="W5" s="51"/>
      <c r="X5" s="51"/>
      <c r="Y5" s="51"/>
      <c r="Z5" s="51"/>
      <c r="AA5" s="51"/>
      <c r="AB5" s="51"/>
    </row>
    <row r="6" spans="1:28" ht="14.4" customHeight="1" x14ac:dyDescent="0.35">
      <c r="A6" s="23"/>
      <c r="B6" s="221"/>
      <c r="C6" s="234"/>
      <c r="D6" s="234"/>
      <c r="E6" s="234"/>
      <c r="F6" s="234"/>
      <c r="G6" s="234"/>
      <c r="H6" s="234"/>
      <c r="I6" s="234"/>
      <c r="J6" s="234"/>
      <c r="K6" s="235"/>
      <c r="M6" s="51"/>
      <c r="N6" s="51"/>
      <c r="O6" s="51"/>
      <c r="P6" s="51"/>
      <c r="Q6" s="51"/>
      <c r="R6" s="51"/>
      <c r="S6" s="51"/>
      <c r="T6" s="51"/>
      <c r="U6" s="51"/>
      <c r="V6" s="51"/>
      <c r="W6" s="51"/>
      <c r="X6" s="51"/>
      <c r="Y6" s="51"/>
      <c r="Z6" s="51"/>
      <c r="AA6" s="51"/>
      <c r="AB6" s="51"/>
    </row>
    <row r="7" spans="1:28" ht="14.4" customHeight="1" x14ac:dyDescent="0.35">
      <c r="A7" s="23"/>
      <c r="B7" s="439" t="s">
        <v>632</v>
      </c>
      <c r="C7" s="222"/>
      <c r="D7" s="222"/>
      <c r="E7" s="223"/>
      <c r="F7" s="444" t="s">
        <v>633</v>
      </c>
      <c r="G7" s="222"/>
      <c r="H7" s="222"/>
      <c r="I7" s="222"/>
      <c r="J7" s="222"/>
      <c r="K7" s="223"/>
      <c r="M7" s="51"/>
      <c r="N7" s="51"/>
      <c r="O7" s="51"/>
      <c r="P7" s="51"/>
      <c r="Q7" s="51"/>
      <c r="R7" s="51"/>
      <c r="S7" s="51"/>
      <c r="T7" s="51"/>
      <c r="U7" s="51"/>
      <c r="V7" s="51"/>
      <c r="W7" s="51"/>
      <c r="X7" s="51"/>
      <c r="Y7" s="51"/>
      <c r="Z7" s="51"/>
      <c r="AA7" s="51"/>
      <c r="AB7" s="51"/>
    </row>
    <row r="8" spans="1:28" ht="17.100000000000001" customHeight="1" x14ac:dyDescent="0.35">
      <c r="A8" s="23"/>
      <c r="B8" s="248"/>
      <c r="C8" s="249"/>
      <c r="D8" s="249"/>
      <c r="E8" s="250"/>
      <c r="F8" s="248"/>
      <c r="G8" s="249"/>
      <c r="H8" s="249"/>
      <c r="I8" s="249"/>
      <c r="J8" s="249"/>
      <c r="K8" s="250"/>
      <c r="M8" s="51"/>
      <c r="N8" s="51"/>
      <c r="O8" s="51"/>
      <c r="P8" s="51"/>
      <c r="Q8" s="51"/>
      <c r="R8" s="51"/>
      <c r="S8" s="51"/>
      <c r="T8" s="51"/>
      <c r="U8" s="51"/>
      <c r="V8" s="51"/>
      <c r="W8" s="51"/>
      <c r="X8" s="51"/>
      <c r="Y8" s="51"/>
      <c r="Z8" s="51"/>
      <c r="AA8" s="51"/>
      <c r="AB8" s="51"/>
    </row>
    <row r="9" spans="1:28" ht="14.4" customHeight="1" x14ac:dyDescent="0.35">
      <c r="A9" s="23"/>
      <c r="B9" s="447" t="s">
        <v>634</v>
      </c>
      <c r="C9" s="222"/>
      <c r="D9" s="222"/>
      <c r="E9" s="223"/>
      <c r="F9" s="441"/>
      <c r="G9" s="222"/>
      <c r="H9" s="222"/>
      <c r="I9" s="222"/>
      <c r="J9" s="222"/>
      <c r="K9" s="223"/>
      <c r="M9" s="51"/>
      <c r="N9" s="51"/>
      <c r="O9" s="51"/>
      <c r="P9" s="51"/>
      <c r="Q9" s="51"/>
      <c r="R9" s="51"/>
      <c r="S9" s="51"/>
      <c r="T9" s="51"/>
      <c r="U9" s="51"/>
      <c r="V9" s="51"/>
      <c r="W9" s="51"/>
      <c r="X9" s="51"/>
      <c r="Y9" s="51"/>
      <c r="Z9" s="51"/>
      <c r="AA9" s="51"/>
      <c r="AB9" s="51"/>
    </row>
    <row r="10" spans="1:28" ht="17.100000000000001" customHeight="1" x14ac:dyDescent="0.35">
      <c r="A10" s="23"/>
      <c r="B10" s="248"/>
      <c r="C10" s="249"/>
      <c r="D10" s="249"/>
      <c r="E10" s="250"/>
      <c r="F10" s="248"/>
      <c r="G10" s="249"/>
      <c r="H10" s="249"/>
      <c r="I10" s="249"/>
      <c r="J10" s="249"/>
      <c r="K10" s="250"/>
      <c r="M10" s="51"/>
      <c r="N10" s="51"/>
      <c r="O10" s="51"/>
      <c r="P10" s="51"/>
      <c r="Q10" s="51"/>
      <c r="R10" s="51"/>
      <c r="S10" s="51"/>
      <c r="T10" s="51"/>
      <c r="U10" s="51"/>
      <c r="V10" s="51"/>
      <c r="W10" s="51"/>
      <c r="X10" s="51"/>
      <c r="Y10" s="51"/>
      <c r="Z10" s="51"/>
      <c r="AA10" s="51"/>
      <c r="AB10" s="51"/>
    </row>
    <row r="11" spans="1:28" ht="17.100000000000001" customHeight="1" x14ac:dyDescent="0.35">
      <c r="A11" s="23"/>
      <c r="B11" s="447" t="s">
        <v>635</v>
      </c>
      <c r="C11" s="222"/>
      <c r="D11" s="222"/>
      <c r="E11" s="223"/>
      <c r="F11" s="441"/>
      <c r="G11" s="222"/>
      <c r="H11" s="222"/>
      <c r="I11" s="222"/>
      <c r="J11" s="222"/>
      <c r="K11" s="223"/>
      <c r="M11" s="51"/>
      <c r="N11" s="51"/>
      <c r="O11" s="51"/>
      <c r="P11" s="51"/>
      <c r="Q11" s="51"/>
      <c r="R11" s="51"/>
      <c r="S11" s="51"/>
      <c r="T11" s="51"/>
      <c r="U11" s="51"/>
      <c r="V11" s="51"/>
      <c r="W11" s="51"/>
      <c r="X11" s="51"/>
      <c r="Y11" s="51"/>
      <c r="Z11" s="51"/>
      <c r="AA11" s="51"/>
      <c r="AB11" s="51"/>
    </row>
    <row r="12" spans="1:28" ht="17.100000000000001" customHeight="1" x14ac:dyDescent="0.35">
      <c r="A12" s="23"/>
      <c r="B12" s="248"/>
      <c r="C12" s="249"/>
      <c r="D12" s="249"/>
      <c r="E12" s="250"/>
      <c r="F12" s="248"/>
      <c r="G12" s="249"/>
      <c r="H12" s="249"/>
      <c r="I12" s="249"/>
      <c r="J12" s="249"/>
      <c r="K12" s="250"/>
      <c r="M12" s="51"/>
      <c r="N12" s="51"/>
      <c r="O12" s="51"/>
      <c r="P12" s="51"/>
      <c r="Q12" s="51"/>
      <c r="R12" s="51"/>
      <c r="S12" s="51"/>
      <c r="T12" s="51"/>
      <c r="U12" s="51"/>
      <c r="V12" s="51"/>
      <c r="W12" s="51"/>
      <c r="X12" s="51"/>
      <c r="Y12" s="51"/>
      <c r="Z12" s="51"/>
      <c r="AA12" s="51"/>
      <c r="AB12" s="51"/>
    </row>
    <row r="13" spans="1:28" ht="17.100000000000001" customHeight="1" x14ac:dyDescent="0.35">
      <c r="A13" s="23"/>
      <c r="B13" s="447" t="s">
        <v>636</v>
      </c>
      <c r="C13" s="222"/>
      <c r="D13" s="222"/>
      <c r="E13" s="223"/>
      <c r="F13" s="441"/>
      <c r="G13" s="222"/>
      <c r="H13" s="222"/>
      <c r="I13" s="222"/>
      <c r="J13" s="222"/>
      <c r="K13" s="223"/>
      <c r="M13" s="51"/>
    </row>
    <row r="14" spans="1:28" ht="17.100000000000001" customHeight="1" x14ac:dyDescent="0.35">
      <c r="A14" s="23"/>
      <c r="B14" s="248"/>
      <c r="C14" s="249"/>
      <c r="D14" s="249"/>
      <c r="E14" s="250"/>
      <c r="F14" s="248"/>
      <c r="G14" s="249"/>
      <c r="H14" s="249"/>
      <c r="I14" s="249"/>
      <c r="J14" s="249"/>
      <c r="K14" s="250"/>
      <c r="M14" s="51"/>
    </row>
    <row r="15" spans="1:28" ht="17.100000000000001" customHeight="1" x14ac:dyDescent="0.35">
      <c r="A15" s="23"/>
      <c r="B15" s="447" t="s">
        <v>637</v>
      </c>
      <c r="C15" s="222"/>
      <c r="D15" s="222"/>
      <c r="E15" s="223"/>
      <c r="F15" s="441"/>
      <c r="G15" s="222"/>
      <c r="H15" s="222"/>
      <c r="I15" s="222"/>
      <c r="J15" s="222"/>
      <c r="K15" s="223"/>
      <c r="M15" s="51"/>
    </row>
    <row r="16" spans="1:28" ht="17.100000000000001" customHeight="1" x14ac:dyDescent="0.35">
      <c r="A16" s="23"/>
      <c r="B16" s="248"/>
      <c r="C16" s="249"/>
      <c r="D16" s="249"/>
      <c r="E16" s="250"/>
      <c r="F16" s="248"/>
      <c r="G16" s="249"/>
      <c r="H16" s="249"/>
      <c r="I16" s="249"/>
      <c r="J16" s="249"/>
      <c r="K16" s="250"/>
      <c r="M16" s="51"/>
    </row>
    <row r="17" spans="1:13" ht="17.100000000000001" customHeight="1" x14ac:dyDescent="0.35">
      <c r="A17" s="23"/>
      <c r="B17" s="447" t="s">
        <v>638</v>
      </c>
      <c r="C17" s="222"/>
      <c r="D17" s="222"/>
      <c r="E17" s="223"/>
      <c r="F17" s="441"/>
      <c r="G17" s="222"/>
      <c r="H17" s="222"/>
      <c r="I17" s="222"/>
      <c r="J17" s="222"/>
      <c r="K17" s="223"/>
      <c r="M17" s="51"/>
    </row>
    <row r="18" spans="1:13" ht="17.100000000000001" customHeight="1" x14ac:dyDescent="0.35">
      <c r="A18" s="23"/>
      <c r="B18" s="248"/>
      <c r="C18" s="249"/>
      <c r="D18" s="249"/>
      <c r="E18" s="250"/>
      <c r="F18" s="248"/>
      <c r="G18" s="249"/>
      <c r="H18" s="249"/>
      <c r="I18" s="249"/>
      <c r="J18" s="249"/>
      <c r="K18" s="250"/>
      <c r="M18" s="51"/>
    </row>
    <row r="19" spans="1:13" ht="17.100000000000001" customHeight="1" x14ac:dyDescent="0.35">
      <c r="A19" s="23"/>
      <c r="B19" s="221"/>
      <c r="C19" s="222"/>
      <c r="D19" s="222"/>
      <c r="E19" s="222"/>
      <c r="F19" s="222"/>
      <c r="G19" s="222"/>
      <c r="H19" s="222"/>
      <c r="I19" s="222"/>
      <c r="J19" s="222"/>
      <c r="K19" s="223"/>
      <c r="M19" s="51"/>
    </row>
    <row r="20" spans="1:13" ht="17.100000000000001" customHeight="1" x14ac:dyDescent="0.35">
      <c r="A20" s="23"/>
      <c r="B20" s="248"/>
      <c r="C20" s="249"/>
      <c r="D20" s="249"/>
      <c r="E20" s="249"/>
      <c r="F20" s="249"/>
      <c r="G20" s="249"/>
      <c r="H20" s="249"/>
      <c r="I20" s="249"/>
      <c r="J20" s="249"/>
      <c r="K20" s="250"/>
      <c r="M20" s="51"/>
    </row>
    <row r="24" spans="1:13" ht="17.100000000000001" customHeight="1" x14ac:dyDescent="0.35">
      <c r="A24" s="23"/>
      <c r="B24" s="23"/>
      <c r="C24" s="23"/>
      <c r="D24" s="23"/>
      <c r="E24" s="23"/>
      <c r="F24" s="23"/>
      <c r="G24" s="23"/>
      <c r="H24" s="23"/>
      <c r="I24" s="23"/>
      <c r="J24" s="23"/>
      <c r="K24" s="23"/>
      <c r="M24" s="51"/>
    </row>
    <row r="25" spans="1:13" ht="17.100000000000001" customHeight="1" x14ac:dyDescent="0.35">
      <c r="A25" s="23"/>
      <c r="B25" s="23"/>
      <c r="C25" s="23"/>
      <c r="D25" s="23"/>
      <c r="E25" s="23"/>
      <c r="F25" s="23"/>
      <c r="G25" s="23"/>
      <c r="H25" s="23"/>
      <c r="I25" s="23"/>
      <c r="J25" s="23"/>
      <c r="K25" s="23"/>
      <c r="M25" s="51"/>
    </row>
    <row r="26" spans="1:13" ht="17.100000000000001" customHeight="1" x14ac:dyDescent="0.35">
      <c r="A26" s="23"/>
      <c r="B26" s="23"/>
      <c r="C26" s="23"/>
      <c r="D26" s="23"/>
      <c r="E26" s="23"/>
      <c r="F26" s="23"/>
      <c r="G26" s="23"/>
      <c r="H26" s="23"/>
      <c r="I26" s="23"/>
      <c r="J26" s="23"/>
      <c r="K26" s="23"/>
      <c r="M26" s="51"/>
    </row>
    <row r="27" spans="1:13" ht="17.100000000000001" customHeight="1" x14ac:dyDescent="0.35">
      <c r="A27" s="23"/>
      <c r="B27" s="23"/>
      <c r="C27" s="23"/>
      <c r="D27" s="23"/>
      <c r="E27" s="23"/>
      <c r="F27" s="23"/>
      <c r="G27" s="23"/>
      <c r="H27" s="23"/>
      <c r="I27" s="23"/>
      <c r="J27" s="23"/>
      <c r="K27" s="23"/>
      <c r="M27" s="51"/>
    </row>
    <row r="28" spans="1:13" ht="17.100000000000001" customHeight="1" x14ac:dyDescent="0.35">
      <c r="A28" s="23"/>
      <c r="B28" s="23"/>
      <c r="C28" s="23"/>
      <c r="D28" s="23"/>
      <c r="E28" s="23"/>
      <c r="F28" s="23"/>
      <c r="G28" s="23"/>
      <c r="H28" s="23"/>
      <c r="I28" s="23"/>
      <c r="J28" s="23"/>
      <c r="K28" s="23"/>
      <c r="M28" s="51"/>
    </row>
    <row r="29" spans="1:13" ht="17.100000000000001" customHeight="1" x14ac:dyDescent="0.35">
      <c r="A29" s="23"/>
      <c r="B29" s="23"/>
      <c r="C29" s="23"/>
      <c r="D29" s="23"/>
      <c r="E29" s="23"/>
      <c r="F29" s="23"/>
      <c r="G29" s="23"/>
      <c r="H29" s="23"/>
      <c r="I29" s="23"/>
      <c r="J29" s="23"/>
      <c r="K29" s="23"/>
      <c r="M29" s="51"/>
    </row>
    <row r="30" spans="1:13" ht="17.100000000000001" customHeight="1" x14ac:dyDescent="0.35">
      <c r="A30" s="23"/>
      <c r="B30" s="23"/>
      <c r="C30" s="23"/>
      <c r="D30" s="23"/>
      <c r="E30" s="23"/>
      <c r="F30" s="23"/>
      <c r="G30" s="23"/>
      <c r="H30" s="23"/>
      <c r="I30" s="23"/>
      <c r="J30" s="23"/>
      <c r="K30" s="23"/>
      <c r="M30" s="51"/>
    </row>
    <row r="31" spans="1:13" ht="17.100000000000001" customHeight="1" x14ac:dyDescent="0.35">
      <c r="A31" s="23"/>
      <c r="B31" s="23"/>
      <c r="C31" s="23"/>
      <c r="D31" s="23"/>
      <c r="E31" s="23"/>
      <c r="F31" s="23"/>
      <c r="G31" s="23"/>
      <c r="H31" s="23"/>
      <c r="I31" s="23"/>
      <c r="J31" s="23"/>
      <c r="K31" s="23"/>
      <c r="M31" s="51"/>
    </row>
    <row r="32" spans="1:13" ht="17.100000000000001" customHeight="1" x14ac:dyDescent="0.35">
      <c r="A32" s="23"/>
      <c r="B32" s="23"/>
      <c r="C32" s="23"/>
      <c r="D32" s="23"/>
      <c r="E32" s="23"/>
      <c r="F32" s="23"/>
      <c r="G32" s="23"/>
      <c r="H32" s="23"/>
      <c r="I32" s="23"/>
      <c r="J32" s="23"/>
      <c r="K32" s="23"/>
      <c r="M32" s="51"/>
    </row>
    <row r="33" spans="1:13" ht="17.100000000000001" customHeight="1" x14ac:dyDescent="0.35">
      <c r="A33" s="23"/>
      <c r="B33" s="23"/>
      <c r="C33" s="23"/>
      <c r="D33" s="23"/>
      <c r="E33" s="23"/>
      <c r="F33" s="23"/>
      <c r="G33" s="23"/>
      <c r="H33" s="23"/>
      <c r="I33" s="23"/>
      <c r="J33" s="23"/>
      <c r="K33" s="23"/>
      <c r="M33" s="51"/>
    </row>
    <row r="34" spans="1:13" ht="17.100000000000001" customHeight="1" x14ac:dyDescent="0.35">
      <c r="A34" s="23"/>
      <c r="B34" s="23"/>
      <c r="C34" s="23"/>
      <c r="D34" s="23"/>
      <c r="E34" s="23"/>
      <c r="F34" s="23"/>
      <c r="G34" s="23"/>
      <c r="H34" s="23"/>
      <c r="I34" s="23"/>
      <c r="J34" s="23"/>
      <c r="K34" s="23"/>
      <c r="M34" s="51"/>
    </row>
    <row r="35" spans="1:13" ht="17.100000000000001" customHeight="1" x14ac:dyDescent="0.35">
      <c r="A35" s="23"/>
      <c r="B35" s="23"/>
      <c r="C35" s="23"/>
      <c r="D35" s="23"/>
      <c r="E35" s="23"/>
      <c r="F35" s="23"/>
      <c r="G35" s="23"/>
      <c r="H35" s="23"/>
      <c r="I35" s="23"/>
      <c r="J35" s="23"/>
      <c r="K35" s="23"/>
      <c r="M35" s="51"/>
    </row>
    <row r="36" spans="1:13" ht="17.100000000000001" customHeight="1" x14ac:dyDescent="0.35">
      <c r="A36" s="23"/>
      <c r="B36" s="23"/>
      <c r="C36" s="23"/>
      <c r="D36" s="23"/>
      <c r="E36" s="23"/>
      <c r="F36" s="23"/>
      <c r="G36" s="23"/>
      <c r="H36" s="23"/>
      <c r="I36" s="23"/>
      <c r="J36" s="23"/>
      <c r="K36" s="23"/>
      <c r="M36" s="51"/>
    </row>
    <row r="37" spans="1:13" ht="17.100000000000001" customHeight="1" x14ac:dyDescent="0.35">
      <c r="A37" s="23"/>
      <c r="B37" s="23"/>
      <c r="C37" s="23"/>
      <c r="D37" s="23"/>
      <c r="E37" s="23"/>
      <c r="F37" s="23"/>
      <c r="G37" s="23"/>
      <c r="H37" s="23"/>
      <c r="I37" s="23"/>
      <c r="J37" s="23"/>
      <c r="K37" s="23"/>
      <c r="M37" s="51"/>
    </row>
    <row r="38" spans="1:13" ht="17.100000000000001" customHeight="1" x14ac:dyDescent="0.35">
      <c r="A38" s="23"/>
      <c r="B38" s="23"/>
      <c r="C38" s="23"/>
      <c r="D38" s="23"/>
      <c r="E38" s="23"/>
      <c r="F38" s="23"/>
      <c r="G38" s="23"/>
      <c r="H38" s="23"/>
      <c r="I38" s="23"/>
      <c r="J38" s="23"/>
      <c r="K38" s="23"/>
      <c r="M38" s="51"/>
    </row>
    <row r="39" spans="1:13" ht="17.100000000000001" customHeight="1" x14ac:dyDescent="0.35">
      <c r="A39" s="23"/>
      <c r="B39" s="23"/>
      <c r="C39" s="23"/>
      <c r="D39" s="23"/>
      <c r="E39" s="23"/>
      <c r="F39" s="23"/>
      <c r="G39" s="23"/>
      <c r="H39" s="23"/>
      <c r="I39" s="23"/>
      <c r="J39" s="23"/>
      <c r="K39" s="23"/>
      <c r="M39" s="51"/>
    </row>
    <row r="40" spans="1:13" ht="17.100000000000001" customHeight="1" x14ac:dyDescent="0.35">
      <c r="A40" s="23"/>
      <c r="B40" s="23"/>
      <c r="C40" s="23"/>
      <c r="D40" s="23"/>
      <c r="E40" s="23"/>
      <c r="F40" s="23"/>
      <c r="G40" s="23"/>
      <c r="H40" s="23"/>
      <c r="I40" s="23"/>
      <c r="J40" s="23"/>
      <c r="K40" s="23"/>
      <c r="M40" s="51"/>
    </row>
    <row r="41" spans="1:13" ht="17.100000000000001" customHeight="1" x14ac:dyDescent="0.35">
      <c r="A41" s="23"/>
      <c r="B41" s="23"/>
      <c r="C41" s="23"/>
      <c r="D41" s="23"/>
      <c r="E41" s="23"/>
      <c r="F41" s="23"/>
      <c r="G41" s="23"/>
      <c r="H41" s="23"/>
      <c r="I41" s="23"/>
      <c r="J41" s="23"/>
      <c r="K41" s="23"/>
      <c r="M41" s="51"/>
    </row>
    <row r="42" spans="1:13" ht="17.100000000000001" customHeight="1" x14ac:dyDescent="0.35">
      <c r="A42" s="23"/>
      <c r="B42" s="23"/>
      <c r="C42" s="23"/>
      <c r="D42" s="23"/>
      <c r="E42" s="23"/>
      <c r="F42" s="23"/>
      <c r="G42" s="23"/>
      <c r="H42" s="23"/>
      <c r="I42" s="23"/>
      <c r="J42" s="23"/>
      <c r="K42" s="23"/>
      <c r="M42" s="51"/>
    </row>
    <row r="43" spans="1:13" ht="17.100000000000001" customHeight="1" x14ac:dyDescent="0.35">
      <c r="A43" s="23"/>
      <c r="B43" s="23"/>
      <c r="C43" s="23"/>
      <c r="D43" s="23"/>
      <c r="E43" s="23"/>
      <c r="F43" s="23"/>
      <c r="G43" s="23"/>
      <c r="H43" s="23"/>
      <c r="I43" s="23"/>
      <c r="J43" s="23"/>
      <c r="K43" s="23"/>
      <c r="M43" s="51"/>
    </row>
    <row r="44" spans="1:13" ht="17.100000000000001" customHeight="1" x14ac:dyDescent="0.35">
      <c r="A44" s="23"/>
      <c r="B44" s="23"/>
      <c r="C44" s="23"/>
      <c r="D44" s="23"/>
      <c r="E44" s="23"/>
      <c r="F44" s="23"/>
      <c r="G44" s="23"/>
      <c r="H44" s="23"/>
      <c r="I44" s="23"/>
      <c r="J44" s="23"/>
      <c r="K44" s="23"/>
      <c r="M44" s="51"/>
    </row>
    <row r="45" spans="1:13" ht="17.100000000000001" customHeight="1" x14ac:dyDescent="0.35">
      <c r="A45" s="23"/>
      <c r="B45" s="23"/>
      <c r="C45" s="23"/>
      <c r="D45" s="23"/>
      <c r="E45" s="23"/>
      <c r="F45" s="23"/>
      <c r="G45" s="23"/>
      <c r="H45" s="23"/>
      <c r="I45" s="23"/>
      <c r="J45" s="23"/>
      <c r="K45" s="23"/>
      <c r="M45" s="51"/>
    </row>
    <row r="46" spans="1:13" ht="17.100000000000001" customHeight="1" x14ac:dyDescent="0.35">
      <c r="A46" s="23"/>
      <c r="B46" s="23"/>
      <c r="C46" s="23"/>
      <c r="D46" s="23"/>
      <c r="E46" s="23"/>
      <c r="F46" s="23"/>
      <c r="G46" s="23"/>
      <c r="H46" s="23"/>
      <c r="I46" s="23"/>
      <c r="J46" s="23"/>
      <c r="K46" s="23"/>
      <c r="M46" s="51"/>
    </row>
    <row r="47" spans="1:13" ht="17.100000000000001" customHeight="1" x14ac:dyDescent="0.35">
      <c r="A47" s="23"/>
      <c r="B47" s="23"/>
      <c r="C47" s="23"/>
      <c r="D47" s="23"/>
      <c r="E47" s="23"/>
      <c r="F47" s="23"/>
      <c r="G47" s="23"/>
      <c r="H47" s="23"/>
      <c r="I47" s="23"/>
      <c r="J47" s="23"/>
      <c r="K47" s="23"/>
      <c r="M47" s="51"/>
    </row>
    <row r="48" spans="1:13" ht="17.100000000000001" customHeight="1" x14ac:dyDescent="0.35">
      <c r="A48" s="23"/>
      <c r="B48" s="23"/>
      <c r="C48" s="23"/>
      <c r="D48" s="23"/>
      <c r="E48" s="23"/>
      <c r="F48" s="23"/>
      <c r="G48" s="23"/>
      <c r="H48" s="23"/>
      <c r="I48" s="23"/>
      <c r="J48" s="23"/>
      <c r="K48" s="23"/>
      <c r="M48" s="51"/>
    </row>
    <row r="49" spans="1:13" ht="17.100000000000001" customHeight="1" x14ac:dyDescent="0.35">
      <c r="A49" s="23"/>
      <c r="B49" s="23"/>
      <c r="C49" s="23"/>
      <c r="D49" s="23"/>
      <c r="E49" s="23"/>
      <c r="F49" s="23"/>
      <c r="G49" s="23"/>
      <c r="H49" s="23"/>
      <c r="I49" s="23"/>
      <c r="J49" s="23"/>
      <c r="K49" s="23"/>
      <c r="M49" s="51"/>
    </row>
    <row r="50" spans="1:13" ht="17.100000000000001" customHeight="1" x14ac:dyDescent="0.35">
      <c r="A50" s="23"/>
      <c r="B50" s="23"/>
      <c r="C50" s="23"/>
      <c r="D50" s="23"/>
      <c r="E50" s="23"/>
      <c r="F50" s="23"/>
      <c r="G50" s="23"/>
      <c r="H50" s="23"/>
      <c r="I50" s="23"/>
      <c r="J50" s="23"/>
      <c r="K50" s="23"/>
      <c r="M50" s="51"/>
    </row>
    <row r="51" spans="1:13" ht="17.100000000000001" customHeight="1" x14ac:dyDescent="0.35">
      <c r="A51" s="23"/>
      <c r="B51" s="23"/>
      <c r="C51" s="23"/>
      <c r="D51" s="23"/>
      <c r="E51" s="23"/>
      <c r="F51" s="23"/>
      <c r="G51" s="23"/>
      <c r="H51" s="23"/>
      <c r="I51" s="23"/>
      <c r="J51" s="23"/>
      <c r="K51" s="23"/>
      <c r="M51" s="51"/>
    </row>
    <row r="52" spans="1:13" ht="17.100000000000001" customHeight="1" x14ac:dyDescent="0.35">
      <c r="A52" s="23"/>
      <c r="B52" s="23"/>
      <c r="C52" s="23"/>
      <c r="D52" s="23"/>
      <c r="E52" s="23"/>
      <c r="F52" s="23"/>
      <c r="G52" s="23"/>
      <c r="H52" s="23"/>
      <c r="I52" s="23"/>
      <c r="J52" s="23"/>
      <c r="K52" s="23"/>
      <c r="M52" s="51"/>
    </row>
    <row r="53" spans="1:13" ht="17.100000000000001" customHeight="1" x14ac:dyDescent="0.35">
      <c r="A53" s="23"/>
      <c r="B53" s="23"/>
      <c r="C53" s="23"/>
      <c r="D53" s="23"/>
      <c r="E53" s="23"/>
      <c r="F53" s="23"/>
      <c r="G53" s="23"/>
      <c r="H53" s="23"/>
      <c r="I53" s="23"/>
      <c r="J53" s="23"/>
      <c r="K53" s="23"/>
      <c r="M53" s="51"/>
    </row>
    <row r="54" spans="1:13" ht="17.100000000000001" customHeight="1" x14ac:dyDescent="0.3">
      <c r="A54" s="23"/>
      <c r="B54" s="23"/>
      <c r="C54" s="23"/>
      <c r="D54" s="23"/>
      <c r="E54" s="23"/>
      <c r="F54" s="23"/>
      <c r="G54" s="23"/>
      <c r="H54" s="23"/>
      <c r="I54" s="23"/>
      <c r="J54" s="23"/>
      <c r="K54" s="23"/>
      <c r="M54" s="188"/>
    </row>
    <row r="55" spans="1:13" x14ac:dyDescent="0.3">
      <c r="A55" s="23"/>
      <c r="B55" s="23"/>
      <c r="C55" s="23"/>
      <c r="D55" s="23"/>
      <c r="E55" s="23"/>
      <c r="F55" s="23"/>
      <c r="G55" s="23"/>
      <c r="H55" s="23"/>
      <c r="I55" s="23"/>
      <c r="J55" s="23"/>
      <c r="K55" s="23"/>
    </row>
  </sheetData>
  <sheetProtection sheet="1" objects="1" scenarios="1" formatColumns="0" formatRows="0"/>
  <mergeCells count="16">
    <mergeCell ref="B19:K20"/>
    <mergeCell ref="B15:E16"/>
    <mergeCell ref="F7:K8"/>
    <mergeCell ref="B9:E10"/>
    <mergeCell ref="F11:K12"/>
    <mergeCell ref="B2:K2"/>
    <mergeCell ref="B6:K6"/>
    <mergeCell ref="F9:K10"/>
    <mergeCell ref="F17:K18"/>
    <mergeCell ref="B4:K5"/>
    <mergeCell ref="B13:E14"/>
    <mergeCell ref="F15:K16"/>
    <mergeCell ref="F13:K14"/>
    <mergeCell ref="B17:E18"/>
    <mergeCell ref="B7:E8"/>
    <mergeCell ref="B11:E12"/>
  </mergeCells>
  <pageMargins left="0.25" right="0.25" top="0.75" bottom="0.75" header="0.3" footer="0.3"/>
  <pageSetup paperSize="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3" tint="0.499984740745262"/>
  </sheetPr>
  <dimension ref="A1:M58"/>
  <sheetViews>
    <sheetView showGridLines="0" zoomScaleNormal="100" zoomScaleSheetLayoutView="50" workbookViewId="0">
      <selection activeCell="M1" sqref="A1:XFD1048576"/>
    </sheetView>
  </sheetViews>
  <sheetFormatPr defaultColWidth="8.88671875" defaultRowHeight="14.4" x14ac:dyDescent="0.3"/>
  <cols>
    <col min="1" max="1" width="1.44140625" customWidth="1"/>
    <col min="2" max="2" width="9.109375" customWidth="1"/>
    <col min="13" max="13" width="2.88671875" customWidth="1"/>
    <col min="14" max="14" width="10.33203125" customWidth="1"/>
  </cols>
  <sheetData>
    <row r="1" spans="1:13" x14ac:dyDescent="0.3">
      <c r="A1" s="2"/>
      <c r="B1" s="2"/>
      <c r="C1" s="2"/>
      <c r="D1" s="2"/>
      <c r="E1" s="2"/>
      <c r="F1" s="2"/>
      <c r="G1" s="2"/>
      <c r="H1" s="2"/>
      <c r="I1" s="2"/>
      <c r="J1" s="2"/>
      <c r="K1" s="2"/>
    </row>
    <row r="2" spans="1:13" ht="19.5" customHeight="1" x14ac:dyDescent="0.4">
      <c r="A2" s="2"/>
      <c r="B2" s="405" t="s">
        <v>639</v>
      </c>
      <c r="C2" s="212"/>
      <c r="D2" s="212"/>
      <c r="E2" s="212"/>
      <c r="F2" s="212"/>
      <c r="G2" s="212"/>
      <c r="H2" s="212"/>
      <c r="I2" s="212"/>
      <c r="J2" s="212"/>
      <c r="K2" s="212"/>
      <c r="M2" s="190"/>
    </row>
    <row r="3" spans="1:13" x14ac:dyDescent="0.3">
      <c r="A3" s="2"/>
      <c r="B3" s="26"/>
      <c r="C3" s="26"/>
      <c r="D3" s="26"/>
      <c r="E3" s="26"/>
      <c r="F3" s="26"/>
      <c r="G3" s="26"/>
      <c r="H3" s="26"/>
      <c r="I3" s="26"/>
      <c r="J3" s="26"/>
      <c r="K3" s="26"/>
    </row>
    <row r="4" spans="1:13" s="4" customFormat="1" ht="14.4" customHeight="1" x14ac:dyDescent="0.3">
      <c r="A4" s="10"/>
      <c r="B4" s="251" t="s">
        <v>640</v>
      </c>
      <c r="C4" s="222"/>
      <c r="D4" s="222"/>
      <c r="E4" s="222"/>
      <c r="F4" s="222"/>
      <c r="G4" s="222"/>
      <c r="H4" s="222"/>
      <c r="I4" s="222"/>
      <c r="J4" s="222"/>
      <c r="K4" s="223"/>
      <c r="M4" s="196"/>
    </row>
    <row r="5" spans="1:13" ht="15.9" customHeight="1" x14ac:dyDescent="0.3">
      <c r="A5" s="2"/>
      <c r="B5" s="305"/>
      <c r="C5" s="212"/>
      <c r="D5" s="212"/>
      <c r="E5" s="212"/>
      <c r="F5" s="212"/>
      <c r="G5" s="212"/>
      <c r="H5" s="212"/>
      <c r="I5" s="212"/>
      <c r="J5" s="212"/>
      <c r="K5" s="306"/>
      <c r="M5" s="69"/>
    </row>
    <row r="6" spans="1:13" ht="15.9" customHeight="1" x14ac:dyDescent="0.3">
      <c r="A6" s="2"/>
      <c r="B6" s="305"/>
      <c r="C6" s="212"/>
      <c r="D6" s="212"/>
      <c r="E6" s="212"/>
      <c r="F6" s="212"/>
      <c r="G6" s="212"/>
      <c r="H6" s="212"/>
      <c r="I6" s="212"/>
      <c r="J6" s="212"/>
      <c r="K6" s="306"/>
      <c r="M6" s="197"/>
    </row>
    <row r="7" spans="1:13" ht="15.9" customHeight="1" x14ac:dyDescent="0.3">
      <c r="A7" s="2"/>
      <c r="B7" s="305"/>
      <c r="C7" s="212"/>
      <c r="D7" s="212"/>
      <c r="E7" s="212"/>
      <c r="F7" s="212"/>
      <c r="G7" s="212"/>
      <c r="H7" s="212"/>
      <c r="I7" s="212"/>
      <c r="J7" s="212"/>
      <c r="K7" s="306"/>
      <c r="M7" s="197"/>
    </row>
    <row r="8" spans="1:13" ht="15.9" customHeight="1" x14ac:dyDescent="0.3">
      <c r="A8" s="2"/>
      <c r="B8" s="248"/>
      <c r="C8" s="249"/>
      <c r="D8" s="249"/>
      <c r="E8" s="249"/>
      <c r="F8" s="249"/>
      <c r="G8" s="249"/>
      <c r="H8" s="249"/>
      <c r="I8" s="249"/>
      <c r="J8" s="249"/>
      <c r="K8" s="250"/>
      <c r="M8" s="197"/>
    </row>
    <row r="9" spans="1:13" ht="14.4" customHeight="1" x14ac:dyDescent="0.3">
      <c r="A9" s="2"/>
      <c r="B9" s="444" t="s">
        <v>641</v>
      </c>
      <c r="C9" s="223"/>
      <c r="D9" s="444" t="s">
        <v>642</v>
      </c>
      <c r="E9" s="222"/>
      <c r="F9" s="222"/>
      <c r="G9" s="222"/>
      <c r="H9" s="223"/>
      <c r="I9" s="448" t="s">
        <v>643</v>
      </c>
      <c r="J9" s="444" t="s">
        <v>644</v>
      </c>
      <c r="K9" s="223"/>
      <c r="M9" s="69"/>
    </row>
    <row r="10" spans="1:13" ht="14.4" customHeight="1" x14ac:dyDescent="0.3">
      <c r="A10" s="2"/>
      <c r="B10" s="305"/>
      <c r="C10" s="306"/>
      <c r="D10" s="305"/>
      <c r="E10" s="212"/>
      <c r="F10" s="212"/>
      <c r="G10" s="212"/>
      <c r="H10" s="306"/>
      <c r="I10" s="440"/>
      <c r="J10" s="305"/>
      <c r="K10" s="306"/>
      <c r="M10" s="69"/>
    </row>
    <row r="11" spans="1:13" ht="15.9" customHeight="1" x14ac:dyDescent="0.3">
      <c r="A11" s="2"/>
      <c r="B11" s="248"/>
      <c r="C11" s="250"/>
      <c r="D11" s="248"/>
      <c r="E11" s="249"/>
      <c r="F11" s="249"/>
      <c r="G11" s="249"/>
      <c r="H11" s="250"/>
      <c r="I11" s="246"/>
      <c r="J11" s="248"/>
      <c r="K11" s="250"/>
      <c r="M11" s="69"/>
    </row>
    <row r="12" spans="1:13" ht="14.4" customHeight="1" x14ac:dyDescent="0.3">
      <c r="A12" s="2"/>
      <c r="B12" s="251" t="s">
        <v>645</v>
      </c>
      <c r="C12" s="223"/>
      <c r="D12" s="251"/>
      <c r="E12" s="222"/>
      <c r="F12" s="222"/>
      <c r="G12" s="222"/>
      <c r="H12" s="223"/>
      <c r="I12" s="251"/>
      <c r="J12" s="221"/>
      <c r="K12" s="223"/>
      <c r="M12" s="197"/>
    </row>
    <row r="13" spans="1:13" ht="15.9" customHeight="1" x14ac:dyDescent="0.3">
      <c r="A13" s="2"/>
      <c r="B13" s="248"/>
      <c r="C13" s="250"/>
      <c r="D13" s="248"/>
      <c r="E13" s="249"/>
      <c r="F13" s="249"/>
      <c r="G13" s="249"/>
      <c r="H13" s="250"/>
      <c r="I13" s="246"/>
      <c r="J13" s="248"/>
      <c r="K13" s="250"/>
      <c r="M13" s="197"/>
    </row>
    <row r="14" spans="1:13" ht="14.4" customHeight="1" x14ac:dyDescent="0.3">
      <c r="A14" s="2"/>
      <c r="B14" s="251" t="s">
        <v>646</v>
      </c>
      <c r="C14" s="223"/>
      <c r="D14" s="251"/>
      <c r="E14" s="222"/>
      <c r="F14" s="222"/>
      <c r="G14" s="222"/>
      <c r="H14" s="223"/>
      <c r="I14" s="251"/>
      <c r="J14" s="221"/>
      <c r="K14" s="223"/>
      <c r="M14" s="69"/>
    </row>
    <row r="15" spans="1:13" ht="15.9" customHeight="1" x14ac:dyDescent="0.3">
      <c r="A15" s="2"/>
      <c r="B15" s="248"/>
      <c r="C15" s="250"/>
      <c r="D15" s="248"/>
      <c r="E15" s="249"/>
      <c r="F15" s="249"/>
      <c r="G15" s="249"/>
      <c r="H15" s="250"/>
      <c r="I15" s="246"/>
      <c r="J15" s="248"/>
      <c r="K15" s="250"/>
      <c r="M15" s="69"/>
    </row>
    <row r="16" spans="1:13" ht="14.4" customHeight="1" x14ac:dyDescent="0.3">
      <c r="A16" s="2"/>
      <c r="B16" s="251" t="s">
        <v>647</v>
      </c>
      <c r="C16" s="223"/>
      <c r="D16" s="251"/>
      <c r="E16" s="222"/>
      <c r="F16" s="222"/>
      <c r="G16" s="222"/>
      <c r="H16" s="223"/>
      <c r="I16" s="251"/>
      <c r="J16" s="221"/>
      <c r="K16" s="223"/>
      <c r="M16" s="69"/>
    </row>
    <row r="17" spans="1:13" ht="15.9" customHeight="1" x14ac:dyDescent="0.3">
      <c r="A17" s="2"/>
      <c r="B17" s="305"/>
      <c r="C17" s="306"/>
      <c r="D17" s="305"/>
      <c r="E17" s="212"/>
      <c r="F17" s="212"/>
      <c r="G17" s="212"/>
      <c r="H17" s="306"/>
      <c r="I17" s="440"/>
      <c r="J17" s="305"/>
      <c r="K17" s="306"/>
      <c r="M17" s="69"/>
    </row>
    <row r="18" spans="1:13" ht="15.9" customHeight="1" x14ac:dyDescent="0.3">
      <c r="A18" s="2"/>
      <c r="B18" s="248"/>
      <c r="C18" s="250"/>
      <c r="D18" s="248"/>
      <c r="E18" s="249"/>
      <c r="F18" s="249"/>
      <c r="G18" s="249"/>
      <c r="H18" s="250"/>
      <c r="I18" s="246"/>
      <c r="J18" s="248"/>
      <c r="K18" s="250"/>
      <c r="M18" s="69"/>
    </row>
    <row r="19" spans="1:13" ht="14.4" customHeight="1" x14ac:dyDescent="0.3">
      <c r="A19" s="2"/>
      <c r="B19" s="251" t="s">
        <v>648</v>
      </c>
      <c r="C19" s="223"/>
      <c r="D19" s="251"/>
      <c r="E19" s="222"/>
      <c r="F19" s="222"/>
      <c r="G19" s="222"/>
      <c r="H19" s="223"/>
      <c r="I19" s="251"/>
      <c r="J19" s="221"/>
      <c r="K19" s="223"/>
      <c r="M19" s="69"/>
    </row>
    <row r="20" spans="1:13" ht="15.9" customHeight="1" x14ac:dyDescent="0.3">
      <c r="A20" s="2"/>
      <c r="B20" s="248"/>
      <c r="C20" s="250"/>
      <c r="D20" s="248"/>
      <c r="E20" s="249"/>
      <c r="F20" s="249"/>
      <c r="G20" s="249"/>
      <c r="H20" s="250"/>
      <c r="I20" s="246"/>
      <c r="J20" s="248"/>
      <c r="K20" s="250"/>
      <c r="M20" s="69"/>
    </row>
    <row r="21" spans="1:13" ht="14.4" customHeight="1" x14ac:dyDescent="0.3">
      <c r="A21" s="2"/>
      <c r="B21" s="251" t="s">
        <v>649</v>
      </c>
      <c r="C21" s="223"/>
      <c r="D21" s="251"/>
      <c r="E21" s="222"/>
      <c r="F21" s="222"/>
      <c r="G21" s="222"/>
      <c r="H21" s="223"/>
      <c r="I21" s="251"/>
      <c r="J21" s="221"/>
      <c r="K21" s="223"/>
      <c r="M21" s="198"/>
    </row>
    <row r="22" spans="1:13" ht="15.9" customHeight="1" x14ac:dyDescent="0.3">
      <c r="A22" s="2"/>
      <c r="B22" s="248"/>
      <c r="C22" s="250"/>
      <c r="D22" s="248"/>
      <c r="E22" s="249"/>
      <c r="F22" s="249"/>
      <c r="G22" s="249"/>
      <c r="H22" s="250"/>
      <c r="I22" s="246"/>
      <c r="J22" s="248"/>
      <c r="K22" s="250"/>
      <c r="M22" s="69"/>
    </row>
    <row r="23" spans="1:13" ht="14.4" customHeight="1" x14ac:dyDescent="0.3">
      <c r="A23" s="2"/>
      <c r="B23" s="251" t="s">
        <v>650</v>
      </c>
      <c r="C23" s="223"/>
      <c r="D23" s="251"/>
      <c r="E23" s="222"/>
      <c r="F23" s="222"/>
      <c r="G23" s="222"/>
      <c r="H23" s="223"/>
      <c r="I23" s="251"/>
      <c r="J23" s="221"/>
      <c r="K23" s="223"/>
      <c r="M23" s="69"/>
    </row>
    <row r="24" spans="1:13" ht="15.9" customHeight="1" x14ac:dyDescent="0.3">
      <c r="A24" s="2"/>
      <c r="B24" s="248"/>
      <c r="C24" s="250"/>
      <c r="D24" s="248"/>
      <c r="E24" s="249"/>
      <c r="F24" s="249"/>
      <c r="G24" s="249"/>
      <c r="H24" s="250"/>
      <c r="I24" s="246"/>
      <c r="J24" s="248"/>
      <c r="K24" s="250"/>
      <c r="M24" s="69"/>
    </row>
    <row r="25" spans="1:13" ht="14.4" customHeight="1" x14ac:dyDescent="0.3">
      <c r="A25" s="2"/>
      <c r="B25" s="251" t="s">
        <v>651</v>
      </c>
      <c r="C25" s="223"/>
      <c r="D25" s="251"/>
      <c r="E25" s="222"/>
      <c r="F25" s="222"/>
      <c r="G25" s="222"/>
      <c r="H25" s="223"/>
      <c r="I25" s="251"/>
      <c r="J25" s="221"/>
      <c r="K25" s="223"/>
      <c r="M25" s="69"/>
    </row>
    <row r="26" spans="1:13" ht="15.9" customHeight="1" x14ac:dyDescent="0.3">
      <c r="A26" s="2"/>
      <c r="B26" s="248"/>
      <c r="C26" s="250"/>
      <c r="D26" s="248"/>
      <c r="E26" s="249"/>
      <c r="F26" s="249"/>
      <c r="G26" s="249"/>
      <c r="H26" s="250"/>
      <c r="I26" s="246"/>
      <c r="J26" s="248"/>
      <c r="K26" s="250"/>
      <c r="M26" s="69"/>
    </row>
    <row r="27" spans="1:13" ht="14.4" customHeight="1" x14ac:dyDescent="0.3">
      <c r="A27" s="2"/>
      <c r="B27" s="251" t="s">
        <v>652</v>
      </c>
      <c r="C27" s="223"/>
      <c r="D27" s="251"/>
      <c r="E27" s="222"/>
      <c r="F27" s="222"/>
      <c r="G27" s="222"/>
      <c r="H27" s="223"/>
      <c r="I27" s="251"/>
      <c r="J27" s="221"/>
      <c r="K27" s="223"/>
      <c r="M27" s="69"/>
    </row>
    <row r="28" spans="1:13" ht="15.9" customHeight="1" x14ac:dyDescent="0.3">
      <c r="A28" s="2"/>
      <c r="B28" s="248"/>
      <c r="C28" s="250"/>
      <c r="D28" s="248"/>
      <c r="E28" s="249"/>
      <c r="F28" s="249"/>
      <c r="G28" s="249"/>
      <c r="H28" s="250"/>
      <c r="I28" s="246"/>
      <c r="J28" s="248"/>
      <c r="K28" s="250"/>
      <c r="M28" s="69"/>
    </row>
    <row r="29" spans="1:13" ht="14.4" customHeight="1" x14ac:dyDescent="0.3">
      <c r="A29" s="2"/>
      <c r="B29" s="251" t="s">
        <v>653</v>
      </c>
      <c r="C29" s="223"/>
      <c r="D29" s="251"/>
      <c r="E29" s="222"/>
      <c r="F29" s="222"/>
      <c r="G29" s="222"/>
      <c r="H29" s="223"/>
      <c r="I29" s="251"/>
      <c r="J29" s="221"/>
      <c r="K29" s="223"/>
    </row>
    <row r="30" spans="1:13" x14ac:dyDescent="0.3">
      <c r="A30" s="2"/>
      <c r="B30" s="248"/>
      <c r="C30" s="250"/>
      <c r="D30" s="248"/>
      <c r="E30" s="249"/>
      <c r="F30" s="249"/>
      <c r="G30" s="249"/>
      <c r="H30" s="250"/>
      <c r="I30" s="246"/>
      <c r="J30" s="248"/>
      <c r="K30" s="250"/>
    </row>
    <row r="31" spans="1:13" ht="14.4" customHeight="1" x14ac:dyDescent="0.3">
      <c r="A31" s="2"/>
      <c r="B31" s="251" t="s">
        <v>654</v>
      </c>
      <c r="C31" s="223"/>
      <c r="D31" s="251"/>
      <c r="E31" s="222"/>
      <c r="F31" s="222"/>
      <c r="G31" s="222"/>
      <c r="H31" s="223"/>
      <c r="I31" s="251"/>
      <c r="J31" s="221"/>
      <c r="K31" s="223"/>
    </row>
    <row r="32" spans="1:13" x14ac:dyDescent="0.3">
      <c r="A32" s="2"/>
      <c r="B32" s="248"/>
      <c r="C32" s="250"/>
      <c r="D32" s="248"/>
      <c r="E32" s="249"/>
      <c r="F32" s="249"/>
      <c r="G32" s="249"/>
      <c r="H32" s="250"/>
      <c r="I32" s="246"/>
      <c r="J32" s="248"/>
      <c r="K32" s="250"/>
    </row>
    <row r="33" spans="1:11" ht="14.4" customHeight="1" x14ac:dyDescent="0.3">
      <c r="A33" s="2"/>
      <c r="B33" s="251" t="s">
        <v>655</v>
      </c>
      <c r="C33" s="223"/>
      <c r="D33" s="251"/>
      <c r="E33" s="222"/>
      <c r="F33" s="222"/>
      <c r="G33" s="222"/>
      <c r="H33" s="223"/>
      <c r="I33" s="251"/>
      <c r="J33" s="221"/>
      <c r="K33" s="223"/>
    </row>
    <row r="34" spans="1:11" x14ac:dyDescent="0.3">
      <c r="A34" s="2"/>
      <c r="B34" s="305"/>
      <c r="C34" s="306"/>
      <c r="D34" s="305"/>
      <c r="E34" s="212"/>
      <c r="F34" s="212"/>
      <c r="G34" s="212"/>
      <c r="H34" s="306"/>
      <c r="I34" s="440"/>
      <c r="J34" s="305"/>
      <c r="K34" s="306"/>
    </row>
    <row r="35" spans="1:11" x14ac:dyDescent="0.3">
      <c r="A35" s="2"/>
      <c r="B35" s="248"/>
      <c r="C35" s="250"/>
      <c r="D35" s="248"/>
      <c r="E35" s="249"/>
      <c r="F35" s="249"/>
      <c r="G35" s="249"/>
      <c r="H35" s="250"/>
      <c r="I35" s="246"/>
      <c r="J35" s="248"/>
      <c r="K35" s="250"/>
    </row>
    <row r="36" spans="1:11" x14ac:dyDescent="0.3">
      <c r="A36" s="2"/>
      <c r="B36" s="451" t="s">
        <v>656</v>
      </c>
      <c r="C36" s="223"/>
      <c r="D36" s="251"/>
      <c r="E36" s="222"/>
      <c r="F36" s="222"/>
      <c r="G36" s="222"/>
      <c r="H36" s="223"/>
      <c r="I36" s="251"/>
      <c r="J36" s="221"/>
      <c r="K36" s="223"/>
    </row>
    <row r="37" spans="1:11" x14ac:dyDescent="0.3">
      <c r="A37" s="2"/>
      <c r="B37" s="248"/>
      <c r="C37" s="250"/>
      <c r="D37" s="248"/>
      <c r="E37" s="249"/>
      <c r="F37" s="249"/>
      <c r="G37" s="249"/>
      <c r="H37" s="250"/>
      <c r="I37" s="246"/>
      <c r="J37" s="248"/>
      <c r="K37" s="250"/>
    </row>
    <row r="38" spans="1:11" ht="14.4" customHeight="1" x14ac:dyDescent="0.3">
      <c r="A38" s="2"/>
      <c r="B38" s="251" t="s">
        <v>657</v>
      </c>
      <c r="C38" s="223"/>
      <c r="D38" s="251"/>
      <c r="E38" s="222"/>
      <c r="F38" s="222"/>
      <c r="G38" s="222"/>
      <c r="H38" s="223"/>
      <c r="I38" s="251"/>
      <c r="J38" s="221"/>
      <c r="K38" s="223"/>
    </row>
    <row r="39" spans="1:11" x14ac:dyDescent="0.3">
      <c r="A39" s="2"/>
      <c r="B39" s="248"/>
      <c r="C39" s="250"/>
      <c r="D39" s="248"/>
      <c r="E39" s="249"/>
      <c r="F39" s="249"/>
      <c r="G39" s="249"/>
      <c r="H39" s="250"/>
      <c r="I39" s="246"/>
      <c r="J39" s="248"/>
      <c r="K39" s="250"/>
    </row>
    <row r="40" spans="1:11" ht="14.4" customHeight="1" x14ac:dyDescent="0.3">
      <c r="A40" s="2"/>
      <c r="B40" s="251" t="s">
        <v>658</v>
      </c>
      <c r="C40" s="223"/>
      <c r="D40" s="251"/>
      <c r="E40" s="222"/>
      <c r="F40" s="222"/>
      <c r="G40" s="222"/>
      <c r="H40" s="223"/>
      <c r="I40" s="251"/>
      <c r="J40" s="221"/>
      <c r="K40" s="223"/>
    </row>
    <row r="41" spans="1:11" x14ac:dyDescent="0.3">
      <c r="A41" s="2"/>
      <c r="B41" s="248"/>
      <c r="C41" s="250"/>
      <c r="D41" s="248"/>
      <c r="E41" s="249"/>
      <c r="F41" s="249"/>
      <c r="G41" s="249"/>
      <c r="H41" s="250"/>
      <c r="I41" s="246"/>
      <c r="J41" s="248"/>
      <c r="K41" s="250"/>
    </row>
    <row r="42" spans="1:11" x14ac:dyDescent="0.3">
      <c r="A42" s="2"/>
      <c r="B42" s="2"/>
      <c r="C42" s="2"/>
      <c r="D42" s="2"/>
      <c r="E42" s="2"/>
      <c r="F42" s="2"/>
      <c r="G42" s="2"/>
      <c r="H42" s="2"/>
      <c r="I42" s="2"/>
      <c r="J42" s="2"/>
      <c r="K42" s="2"/>
    </row>
    <row r="43" spans="1:11" x14ac:dyDescent="0.3">
      <c r="A43" s="2"/>
      <c r="B43" s="2"/>
      <c r="C43" s="2"/>
      <c r="D43" s="2"/>
      <c r="E43" s="2"/>
      <c r="F43" s="2"/>
      <c r="G43" s="2"/>
      <c r="H43" s="2"/>
      <c r="I43" s="2"/>
      <c r="J43" s="2"/>
      <c r="K43" s="2"/>
    </row>
    <row r="44" spans="1:11" x14ac:dyDescent="0.3">
      <c r="A44" s="2"/>
      <c r="B44" s="2"/>
      <c r="C44" s="2"/>
      <c r="D44" s="2"/>
      <c r="E44" s="2"/>
      <c r="F44" s="2"/>
      <c r="G44" s="2"/>
      <c r="H44" s="2"/>
      <c r="I44" s="2"/>
      <c r="J44" s="2"/>
      <c r="K44" s="2"/>
    </row>
    <row r="45" spans="1:11" x14ac:dyDescent="0.3">
      <c r="A45" s="2"/>
      <c r="B45" s="2"/>
      <c r="C45" s="2"/>
      <c r="D45" s="2"/>
      <c r="E45" s="2"/>
      <c r="F45" s="2"/>
      <c r="G45" s="2"/>
      <c r="H45" s="2"/>
      <c r="I45" s="2"/>
      <c r="J45" s="2"/>
      <c r="K45" s="2"/>
    </row>
    <row r="46" spans="1:11" x14ac:dyDescent="0.3">
      <c r="A46" s="2"/>
      <c r="B46" s="2"/>
      <c r="C46" s="2"/>
      <c r="D46" s="2"/>
      <c r="E46" s="2"/>
      <c r="G46" s="2"/>
      <c r="H46" s="2"/>
      <c r="I46" s="2"/>
      <c r="J46" s="2"/>
      <c r="K46" s="2"/>
    </row>
    <row r="47" spans="1:11" x14ac:dyDescent="0.3">
      <c r="A47" s="2"/>
      <c r="B47" s="2"/>
      <c r="C47" s="2"/>
      <c r="D47" s="2"/>
      <c r="E47" s="2"/>
      <c r="F47" s="2"/>
      <c r="G47" s="2"/>
      <c r="H47" s="2"/>
      <c r="I47" s="2"/>
      <c r="J47" s="2"/>
      <c r="K47" s="2"/>
    </row>
    <row r="48" spans="1:11" x14ac:dyDescent="0.3">
      <c r="A48" s="2"/>
      <c r="B48" s="2"/>
      <c r="C48" s="2"/>
      <c r="D48" s="2"/>
      <c r="E48" s="2"/>
      <c r="F48" s="2"/>
      <c r="G48" s="2"/>
      <c r="H48" s="2"/>
      <c r="I48" s="2"/>
      <c r="J48" s="2"/>
      <c r="K48" s="2"/>
    </row>
    <row r="49" spans="1:13" s="48" customFormat="1" ht="13.5" customHeight="1" x14ac:dyDescent="0.3">
      <c r="A49" s="49"/>
      <c r="B49" s="449" t="s">
        <v>659</v>
      </c>
      <c r="C49" s="450"/>
      <c r="D49" s="450"/>
      <c r="E49" s="450"/>
      <c r="F49" s="450"/>
      <c r="G49" s="450"/>
      <c r="H49" s="450"/>
      <c r="I49" s="450"/>
      <c r="J49" s="450"/>
      <c r="K49" s="450"/>
    </row>
    <row r="50" spans="1:13" x14ac:dyDescent="0.3">
      <c r="A50" s="2"/>
      <c r="B50" s="9"/>
      <c r="C50" s="9"/>
      <c r="D50" s="9"/>
      <c r="E50" s="9"/>
      <c r="F50" s="9"/>
      <c r="G50" s="9"/>
      <c r="H50" s="9"/>
      <c r="I50" s="9"/>
      <c r="J50" s="9"/>
      <c r="K50" s="9"/>
    </row>
    <row r="51" spans="1:13" x14ac:dyDescent="0.3">
      <c r="A51" s="2"/>
      <c r="B51" s="9"/>
      <c r="C51" s="9"/>
      <c r="D51" s="9"/>
      <c r="E51" s="9"/>
      <c r="F51" s="9"/>
      <c r="G51" s="9"/>
      <c r="H51" s="9"/>
      <c r="I51" s="9"/>
      <c r="J51" s="9"/>
      <c r="K51" s="9"/>
    </row>
    <row r="52" spans="1:13" x14ac:dyDescent="0.3">
      <c r="A52" s="2"/>
      <c r="B52" s="9"/>
      <c r="C52" s="9"/>
      <c r="D52" s="9"/>
      <c r="E52" s="9"/>
      <c r="F52" s="9"/>
      <c r="G52" s="9"/>
      <c r="H52" s="9"/>
      <c r="I52" s="9"/>
      <c r="J52" s="9"/>
      <c r="K52" s="9"/>
    </row>
    <row r="53" spans="1:13" x14ac:dyDescent="0.3">
      <c r="A53" s="2"/>
      <c r="B53" s="9"/>
      <c r="C53" s="9"/>
      <c r="D53" s="9"/>
      <c r="E53" s="9"/>
      <c r="F53" s="9"/>
      <c r="G53" s="9"/>
      <c r="H53" s="9"/>
      <c r="I53" s="9"/>
      <c r="J53" s="9"/>
      <c r="K53" s="9"/>
    </row>
    <row r="54" spans="1:13" x14ac:dyDescent="0.3">
      <c r="A54" s="2"/>
      <c r="B54" s="9"/>
      <c r="C54" s="9"/>
      <c r="D54" s="9"/>
      <c r="E54" s="9"/>
      <c r="F54" s="9"/>
      <c r="G54" s="9"/>
      <c r="H54" s="9"/>
      <c r="I54" s="9"/>
      <c r="J54" s="9"/>
      <c r="K54" s="9"/>
    </row>
    <row r="55" spans="1:13" x14ac:dyDescent="0.3">
      <c r="A55" s="2"/>
      <c r="B55" s="9"/>
      <c r="C55" s="9"/>
      <c r="D55" s="9"/>
      <c r="E55" s="9"/>
      <c r="F55" s="9"/>
      <c r="G55" s="9"/>
      <c r="H55" s="9"/>
      <c r="I55" s="9"/>
      <c r="J55" s="9"/>
      <c r="K55" s="9"/>
    </row>
    <row r="56" spans="1:13" x14ac:dyDescent="0.3">
      <c r="A56" s="2"/>
      <c r="B56" s="9"/>
      <c r="C56" s="9"/>
      <c r="D56" s="9"/>
      <c r="E56" s="9"/>
      <c r="F56" s="9"/>
      <c r="G56" s="9"/>
      <c r="H56" s="9"/>
      <c r="I56" s="9"/>
      <c r="J56" s="9"/>
      <c r="K56" s="9"/>
    </row>
    <row r="57" spans="1:13" x14ac:dyDescent="0.3">
      <c r="A57" s="2"/>
      <c r="B57" s="9"/>
      <c r="C57" s="9"/>
      <c r="D57" s="9"/>
      <c r="E57" s="9"/>
      <c r="F57" s="9"/>
      <c r="G57" s="9"/>
      <c r="H57" s="9"/>
      <c r="I57" s="9"/>
      <c r="J57" s="9"/>
      <c r="K57" s="9"/>
    </row>
    <row r="58" spans="1:13" ht="15.6" customHeight="1" x14ac:dyDescent="0.3">
      <c r="A58" s="2"/>
      <c r="B58" s="9"/>
      <c r="C58" s="9"/>
      <c r="D58" s="9"/>
      <c r="E58" s="9"/>
      <c r="F58" s="9"/>
      <c r="G58" s="9"/>
      <c r="H58" s="9"/>
      <c r="I58" s="9"/>
      <c r="J58" s="9"/>
      <c r="K58" s="9"/>
      <c r="M58" s="184"/>
    </row>
  </sheetData>
  <sheetProtection sheet="1" objects="1" scenarios="1" formatColumns="0" formatRows="0"/>
  <mergeCells count="63">
    <mergeCell ref="B49:K49"/>
    <mergeCell ref="B16:C18"/>
    <mergeCell ref="J33:K35"/>
    <mergeCell ref="D12:H13"/>
    <mergeCell ref="J36:K37"/>
    <mergeCell ref="B19:C20"/>
    <mergeCell ref="I36:I37"/>
    <mergeCell ref="J25:K26"/>
    <mergeCell ref="B36:C37"/>
    <mergeCell ref="J21:K22"/>
    <mergeCell ref="D25:H26"/>
    <mergeCell ref="I25:I26"/>
    <mergeCell ref="J12:K13"/>
    <mergeCell ref="B40:C41"/>
    <mergeCell ref="I12:I13"/>
    <mergeCell ref="I21:I22"/>
    <mergeCell ref="B9:C11"/>
    <mergeCell ref="B21:C22"/>
    <mergeCell ref="D16:H18"/>
    <mergeCell ref="B25:C26"/>
    <mergeCell ref="B4:K8"/>
    <mergeCell ref="J9:K11"/>
    <mergeCell ref="D19:H20"/>
    <mergeCell ref="I9:I11"/>
    <mergeCell ref="J14:K15"/>
    <mergeCell ref="I14:I15"/>
    <mergeCell ref="D23:H24"/>
    <mergeCell ref="J19:K20"/>
    <mergeCell ref="I23:I24"/>
    <mergeCell ref="D9:H11"/>
    <mergeCell ref="B14:C15"/>
    <mergeCell ref="D14:H15"/>
    <mergeCell ref="B31:C32"/>
    <mergeCell ref="I29:I30"/>
    <mergeCell ref="B38:C39"/>
    <mergeCell ref="D36:H37"/>
    <mergeCell ref="D33:H35"/>
    <mergeCell ref="D29:H30"/>
    <mergeCell ref="D31:H32"/>
    <mergeCell ref="J23:K24"/>
    <mergeCell ref="I33:I35"/>
    <mergeCell ref="I27:I28"/>
    <mergeCell ref="I40:I41"/>
    <mergeCell ref="I38:I39"/>
    <mergeCell ref="J31:K32"/>
    <mergeCell ref="J29:K30"/>
    <mergeCell ref="J27:K28"/>
    <mergeCell ref="B2:K2"/>
    <mergeCell ref="I19:I20"/>
    <mergeCell ref="B27:C28"/>
    <mergeCell ref="D40:H41"/>
    <mergeCell ref="J38:K39"/>
    <mergeCell ref="B12:C13"/>
    <mergeCell ref="J16:K18"/>
    <mergeCell ref="D27:H28"/>
    <mergeCell ref="D21:H22"/>
    <mergeCell ref="I31:I32"/>
    <mergeCell ref="B33:C35"/>
    <mergeCell ref="I16:I18"/>
    <mergeCell ref="B29:C30"/>
    <mergeCell ref="J40:K41"/>
    <mergeCell ref="B23:C24"/>
    <mergeCell ref="D38:H39"/>
  </mergeCells>
  <hyperlinks>
    <hyperlink ref="B49" r:id="rId1" display="24 GEF Council meeting documents, guidelines, project and program cycle policy 2020 update" xr:uid="{00000000-0004-0000-0C00-000000000000}"/>
  </hyperlinks>
  <pageMargins left="0.25" right="0.25" top="0.75" bottom="0.75" header="0.3" footer="0.3"/>
  <pageSetup paperSize="5"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3" tint="0.499984740745262"/>
  </sheetPr>
  <dimension ref="A1:W48"/>
  <sheetViews>
    <sheetView showGridLines="0" topLeftCell="A19" zoomScale="70" zoomScaleNormal="70" zoomScaleSheetLayoutView="70" workbookViewId="0">
      <selection activeCell="C8" sqref="C8:L29"/>
    </sheetView>
  </sheetViews>
  <sheetFormatPr defaultColWidth="8.88671875" defaultRowHeight="14.4" x14ac:dyDescent="0.3"/>
  <cols>
    <col min="1" max="2" width="1.44140625" customWidth="1"/>
    <col min="6" max="6" width="21.109375" customWidth="1"/>
    <col min="7" max="7" width="68.44140625" customWidth="1"/>
    <col min="11" max="11" width="8.109375" customWidth="1"/>
    <col min="12" max="12" width="8.88671875" customWidth="1"/>
    <col min="22" max="22" width="17.88671875" customWidth="1"/>
  </cols>
  <sheetData>
    <row r="1" spans="1:23" x14ac:dyDescent="0.3">
      <c r="A1" s="23"/>
      <c r="B1" s="23"/>
      <c r="C1" s="23"/>
      <c r="D1" s="23"/>
      <c r="E1" s="23"/>
      <c r="F1" s="23"/>
      <c r="G1" s="23"/>
      <c r="H1" s="23"/>
      <c r="I1" s="23"/>
      <c r="J1" s="23"/>
      <c r="K1" s="23"/>
      <c r="L1" s="23"/>
    </row>
    <row r="2" spans="1:23" ht="19.5" customHeight="1" x14ac:dyDescent="0.4">
      <c r="A2" s="23"/>
      <c r="B2" s="23"/>
      <c r="C2" s="437" t="s">
        <v>660</v>
      </c>
      <c r="D2" s="212"/>
      <c r="E2" s="212"/>
      <c r="F2" s="212"/>
      <c r="G2" s="212"/>
      <c r="H2" s="212"/>
      <c r="I2" s="212"/>
      <c r="J2" s="212"/>
      <c r="K2" s="212"/>
      <c r="L2" s="212"/>
      <c r="N2" s="190"/>
    </row>
    <row r="3" spans="1:23" x14ac:dyDescent="0.3">
      <c r="A3" s="23"/>
      <c r="B3" s="23"/>
      <c r="C3" s="27"/>
      <c r="D3" s="27"/>
      <c r="E3" s="27"/>
      <c r="F3" s="27"/>
      <c r="G3" s="27"/>
      <c r="H3" s="27"/>
      <c r="I3" s="27"/>
      <c r="J3" s="27"/>
      <c r="K3" s="27"/>
      <c r="L3" s="27"/>
    </row>
    <row r="4" spans="1:23" ht="14.4" customHeight="1" x14ac:dyDescent="0.3">
      <c r="A4" s="23"/>
      <c r="B4" s="23"/>
      <c r="C4" s="452" t="s">
        <v>661</v>
      </c>
      <c r="D4" s="222"/>
      <c r="E4" s="222"/>
      <c r="F4" s="222"/>
      <c r="G4" s="222"/>
      <c r="H4" s="222"/>
      <c r="I4" s="222"/>
      <c r="J4" s="222"/>
      <c r="K4" s="222"/>
      <c r="L4" s="222"/>
    </row>
    <row r="5" spans="1:23" ht="14.4" customHeight="1" x14ac:dyDescent="0.35">
      <c r="A5" s="23"/>
      <c r="B5" s="23"/>
      <c r="C5" s="305"/>
      <c r="D5" s="212"/>
      <c r="E5" s="212"/>
      <c r="F5" s="212"/>
      <c r="G5" s="212"/>
      <c r="H5" s="212"/>
      <c r="I5" s="212"/>
      <c r="J5" s="212"/>
      <c r="K5" s="212"/>
      <c r="L5" s="212"/>
      <c r="N5" s="50"/>
      <c r="O5" s="51"/>
    </row>
    <row r="6" spans="1:23" ht="17.100000000000001" customHeight="1" x14ac:dyDescent="0.35">
      <c r="A6" s="23"/>
      <c r="B6" s="23"/>
      <c r="C6" s="248"/>
      <c r="D6" s="249"/>
      <c r="E6" s="249"/>
      <c r="F6" s="249"/>
      <c r="G6" s="249"/>
      <c r="H6" s="249"/>
      <c r="I6" s="249"/>
      <c r="J6" s="249"/>
      <c r="K6" s="249"/>
      <c r="L6" s="249"/>
      <c r="N6" s="51"/>
      <c r="O6" s="51"/>
    </row>
    <row r="7" spans="1:23" ht="17.100000000000001" customHeight="1" x14ac:dyDescent="0.35">
      <c r="A7" s="23"/>
      <c r="B7" s="23"/>
      <c r="C7" s="215"/>
      <c r="D7" s="234"/>
      <c r="E7" s="234"/>
      <c r="F7" s="234"/>
      <c r="G7" s="234"/>
      <c r="H7" s="234"/>
      <c r="I7" s="234"/>
      <c r="J7" s="234"/>
      <c r="K7" s="234"/>
      <c r="L7" s="234"/>
      <c r="N7" s="51"/>
      <c r="O7" s="51"/>
      <c r="W7" s="51"/>
    </row>
    <row r="8" spans="1:23" ht="34.5" customHeight="1" x14ac:dyDescent="0.35">
      <c r="A8" s="23"/>
      <c r="B8" s="23"/>
      <c r="C8" s="458" t="s">
        <v>662</v>
      </c>
      <c r="D8" s="223"/>
      <c r="E8" s="457" t="s">
        <v>663</v>
      </c>
      <c r="F8" s="235"/>
      <c r="G8" s="68" t="s">
        <v>664</v>
      </c>
      <c r="H8" s="462" t="s">
        <v>665</v>
      </c>
      <c r="I8" s="222"/>
      <c r="J8" s="222"/>
      <c r="K8" s="222"/>
      <c r="L8" s="463"/>
      <c r="N8" s="51"/>
      <c r="O8" s="51"/>
    </row>
    <row r="9" spans="1:23" ht="66.75" customHeight="1" x14ac:dyDescent="0.35">
      <c r="A9" s="23"/>
      <c r="B9" s="23"/>
      <c r="C9" s="221" t="s">
        <v>666</v>
      </c>
      <c r="D9" s="456"/>
      <c r="E9" s="221" t="s">
        <v>667</v>
      </c>
      <c r="F9" s="456"/>
      <c r="G9" s="32" t="s">
        <v>668</v>
      </c>
      <c r="H9" s="453" t="s">
        <v>669</v>
      </c>
      <c r="I9" s="454"/>
      <c r="J9" s="454"/>
      <c r="K9" s="454"/>
      <c r="L9" s="455"/>
      <c r="O9" s="51"/>
    </row>
    <row r="10" spans="1:23" ht="206.25" customHeight="1" x14ac:dyDescent="0.35">
      <c r="A10" s="23"/>
      <c r="B10" s="23"/>
      <c r="C10" s="221" t="s">
        <v>666</v>
      </c>
      <c r="D10" s="456"/>
      <c r="E10" s="221" t="s">
        <v>670</v>
      </c>
      <c r="F10" s="456"/>
      <c r="G10" s="32" t="s">
        <v>671</v>
      </c>
      <c r="H10" s="453" t="s">
        <v>672</v>
      </c>
      <c r="I10" s="454"/>
      <c r="J10" s="454"/>
      <c r="K10" s="454"/>
      <c r="L10" s="455"/>
      <c r="N10" s="51"/>
      <c r="O10" s="51"/>
    </row>
    <row r="11" spans="1:23" ht="44.25" customHeight="1" x14ac:dyDescent="0.35">
      <c r="A11" s="23"/>
      <c r="B11" s="23"/>
      <c r="C11" s="221" t="s">
        <v>666</v>
      </c>
      <c r="D11" s="456"/>
      <c r="E11" s="221" t="s">
        <v>673</v>
      </c>
      <c r="F11" s="456"/>
      <c r="G11" s="113" t="s">
        <v>674</v>
      </c>
      <c r="H11" s="453" t="s">
        <v>675</v>
      </c>
      <c r="I11" s="454"/>
      <c r="J11" s="454"/>
      <c r="K11" s="454"/>
      <c r="L11" s="455"/>
      <c r="N11" s="51"/>
      <c r="O11" s="51"/>
    </row>
    <row r="12" spans="1:23" ht="35.25" customHeight="1" x14ac:dyDescent="0.35">
      <c r="A12" s="23"/>
      <c r="B12" s="23"/>
      <c r="C12" s="221" t="s">
        <v>666</v>
      </c>
      <c r="D12" s="456"/>
      <c r="E12" s="221" t="s">
        <v>676</v>
      </c>
      <c r="F12" s="456"/>
      <c r="G12" s="32" t="s">
        <v>677</v>
      </c>
      <c r="H12" s="453" t="s">
        <v>678</v>
      </c>
      <c r="I12" s="454"/>
      <c r="J12" s="454"/>
      <c r="K12" s="454"/>
      <c r="L12" s="455"/>
      <c r="N12" s="51"/>
      <c r="O12" s="51"/>
    </row>
    <row r="13" spans="1:23" ht="101.25" customHeight="1" x14ac:dyDescent="0.35">
      <c r="A13" s="23"/>
      <c r="B13" s="23"/>
      <c r="C13" s="221" t="s">
        <v>666</v>
      </c>
      <c r="D13" s="456"/>
      <c r="E13" s="221" t="s">
        <v>679</v>
      </c>
      <c r="F13" s="456"/>
      <c r="G13" s="32" t="s">
        <v>680</v>
      </c>
      <c r="H13" s="453" t="s">
        <v>681</v>
      </c>
      <c r="I13" s="454"/>
      <c r="J13" s="454"/>
      <c r="K13" s="454"/>
      <c r="L13" s="455"/>
      <c r="N13" s="51"/>
      <c r="O13" s="51"/>
    </row>
    <row r="14" spans="1:23" ht="65.25" customHeight="1" x14ac:dyDescent="0.35">
      <c r="A14" s="23"/>
      <c r="B14" s="23"/>
      <c r="C14" s="221" t="s">
        <v>666</v>
      </c>
      <c r="D14" s="456"/>
      <c r="E14" s="221" t="s">
        <v>682</v>
      </c>
      <c r="F14" s="456"/>
      <c r="G14" s="32" t="s">
        <v>683</v>
      </c>
      <c r="H14" s="453" t="s">
        <v>684</v>
      </c>
      <c r="I14" s="454"/>
      <c r="J14" s="454"/>
      <c r="K14" s="454"/>
      <c r="L14" s="455"/>
      <c r="N14" s="131"/>
      <c r="O14" s="51"/>
    </row>
    <row r="15" spans="1:23" ht="159" customHeight="1" x14ac:dyDescent="0.35">
      <c r="A15" s="23"/>
      <c r="B15" s="23"/>
      <c r="C15" s="221" t="s">
        <v>666</v>
      </c>
      <c r="D15" s="456"/>
      <c r="E15" s="221" t="s">
        <v>685</v>
      </c>
      <c r="F15" s="456"/>
      <c r="G15" s="32" t="s">
        <v>686</v>
      </c>
      <c r="H15" s="453" t="s">
        <v>687</v>
      </c>
      <c r="I15" s="454"/>
      <c r="J15" s="454"/>
      <c r="K15" s="454"/>
      <c r="L15" s="455"/>
      <c r="N15" s="51"/>
      <c r="O15" s="51"/>
    </row>
    <row r="16" spans="1:23" ht="20.25" customHeight="1" x14ac:dyDescent="0.35">
      <c r="A16" s="23"/>
      <c r="B16" s="23"/>
      <c r="C16" s="221" t="s">
        <v>666</v>
      </c>
      <c r="D16" s="456"/>
      <c r="E16" s="221" t="s">
        <v>688</v>
      </c>
      <c r="F16" s="456"/>
      <c r="G16" s="32" t="s">
        <v>689</v>
      </c>
      <c r="H16" s="453" t="s">
        <v>690</v>
      </c>
      <c r="I16" s="454"/>
      <c r="J16" s="454"/>
      <c r="K16" s="454"/>
      <c r="L16" s="455"/>
      <c r="N16" s="126"/>
      <c r="O16" s="51"/>
    </row>
    <row r="17" spans="1:15" ht="161.25" customHeight="1" x14ac:dyDescent="0.35">
      <c r="A17" s="23"/>
      <c r="B17" s="23"/>
      <c r="C17" s="221" t="s">
        <v>666</v>
      </c>
      <c r="D17" s="456"/>
      <c r="E17" s="221" t="s">
        <v>691</v>
      </c>
      <c r="F17" s="456"/>
      <c r="G17" s="32" t="s">
        <v>692</v>
      </c>
      <c r="H17" s="453" t="s">
        <v>693</v>
      </c>
      <c r="I17" s="454"/>
      <c r="J17" s="454"/>
      <c r="K17" s="454"/>
      <c r="L17" s="455"/>
      <c r="N17" s="51"/>
      <c r="O17" s="51"/>
    </row>
    <row r="18" spans="1:15" ht="51" customHeight="1" x14ac:dyDescent="0.35">
      <c r="A18" s="23"/>
      <c r="B18" s="23"/>
      <c r="C18" s="221" t="s">
        <v>694</v>
      </c>
      <c r="D18" s="456"/>
      <c r="E18" s="221" t="s">
        <v>695</v>
      </c>
      <c r="F18" s="456"/>
      <c r="G18" s="32" t="s">
        <v>696</v>
      </c>
      <c r="H18" s="453" t="s">
        <v>697</v>
      </c>
      <c r="I18" s="454"/>
      <c r="J18" s="454"/>
      <c r="K18" s="454"/>
      <c r="L18" s="455"/>
      <c r="N18" s="51"/>
      <c r="O18" s="51"/>
    </row>
    <row r="19" spans="1:15" ht="38.25" customHeight="1" x14ac:dyDescent="0.35">
      <c r="A19" s="23"/>
      <c r="B19" s="23"/>
      <c r="C19" s="221" t="s">
        <v>694</v>
      </c>
      <c r="D19" s="456"/>
      <c r="E19" s="221" t="s">
        <v>698</v>
      </c>
      <c r="F19" s="456"/>
      <c r="G19" s="32" t="s">
        <v>699</v>
      </c>
      <c r="H19" s="453" t="s">
        <v>700</v>
      </c>
      <c r="I19" s="454"/>
      <c r="J19" s="454"/>
      <c r="K19" s="454"/>
      <c r="L19" s="455"/>
      <c r="N19" s="126"/>
      <c r="O19" s="51"/>
    </row>
    <row r="20" spans="1:15" ht="53.25" customHeight="1" x14ac:dyDescent="0.35">
      <c r="A20" s="23"/>
      <c r="B20" s="23"/>
      <c r="C20" s="221" t="s">
        <v>694</v>
      </c>
      <c r="D20" s="456"/>
      <c r="E20" s="221" t="s">
        <v>701</v>
      </c>
      <c r="F20" s="456"/>
      <c r="G20" s="32" t="s">
        <v>702</v>
      </c>
      <c r="H20" s="453" t="s">
        <v>703</v>
      </c>
      <c r="I20" s="454"/>
      <c r="J20" s="454"/>
      <c r="K20" s="454"/>
      <c r="L20" s="455"/>
      <c r="N20" s="51"/>
      <c r="O20" s="51"/>
    </row>
    <row r="21" spans="1:15" ht="31.5" customHeight="1" x14ac:dyDescent="0.35">
      <c r="A21" s="23"/>
      <c r="B21" s="23"/>
      <c r="C21" s="221" t="s">
        <v>694</v>
      </c>
      <c r="D21" s="456"/>
      <c r="E21" s="221" t="s">
        <v>704</v>
      </c>
      <c r="F21" s="456"/>
      <c r="G21" s="32" t="s">
        <v>705</v>
      </c>
      <c r="H21" s="453" t="s">
        <v>706</v>
      </c>
      <c r="I21" s="454"/>
      <c r="J21" s="454"/>
      <c r="K21" s="454"/>
      <c r="L21" s="455"/>
      <c r="N21" s="67"/>
      <c r="O21" s="51"/>
    </row>
    <row r="22" spans="1:15" ht="43.5" customHeight="1" x14ac:dyDescent="0.35">
      <c r="A22" s="23"/>
      <c r="B22" s="23"/>
      <c r="C22" s="221" t="s">
        <v>694</v>
      </c>
      <c r="D22" s="456"/>
      <c r="E22" s="221" t="s">
        <v>707</v>
      </c>
      <c r="F22" s="456"/>
      <c r="G22" s="32" t="s">
        <v>708</v>
      </c>
      <c r="H22" s="453" t="s">
        <v>706</v>
      </c>
      <c r="I22" s="454"/>
      <c r="J22" s="454"/>
      <c r="K22" s="454"/>
      <c r="L22" s="455"/>
      <c r="N22" s="51"/>
      <c r="O22" s="51"/>
    </row>
    <row r="23" spans="1:15" ht="78.75" customHeight="1" x14ac:dyDescent="0.35">
      <c r="A23" s="23"/>
      <c r="B23" s="23"/>
      <c r="C23" s="221" t="s">
        <v>709</v>
      </c>
      <c r="D23" s="456"/>
      <c r="E23" s="221" t="s">
        <v>710</v>
      </c>
      <c r="F23" s="456"/>
      <c r="G23" s="32" t="s">
        <v>711</v>
      </c>
      <c r="H23" s="453" t="s">
        <v>712</v>
      </c>
      <c r="I23" s="454"/>
      <c r="J23" s="454"/>
      <c r="K23" s="454"/>
      <c r="L23" s="455"/>
      <c r="N23" s="51"/>
      <c r="O23" s="51"/>
    </row>
    <row r="24" spans="1:15" ht="88.5" customHeight="1" x14ac:dyDescent="0.35">
      <c r="A24" s="23"/>
      <c r="B24" s="23"/>
      <c r="C24" s="221" t="s">
        <v>666</v>
      </c>
      <c r="D24" s="456"/>
      <c r="E24" s="221" t="s">
        <v>713</v>
      </c>
      <c r="F24" s="456"/>
      <c r="G24" s="32" t="s">
        <v>714</v>
      </c>
      <c r="H24" s="453" t="s">
        <v>715</v>
      </c>
      <c r="I24" s="454"/>
      <c r="J24" s="454"/>
      <c r="K24" s="454"/>
      <c r="L24" s="455"/>
      <c r="N24" s="51"/>
      <c r="O24" s="51"/>
    </row>
    <row r="25" spans="1:15" ht="32.25" customHeight="1" x14ac:dyDescent="0.35">
      <c r="A25" s="23"/>
      <c r="B25" s="23"/>
      <c r="C25" s="221" t="s">
        <v>716</v>
      </c>
      <c r="D25" s="456"/>
      <c r="E25" s="221" t="s">
        <v>717</v>
      </c>
      <c r="F25" s="456"/>
      <c r="G25" s="32" t="s">
        <v>718</v>
      </c>
      <c r="H25" s="453" t="s">
        <v>719</v>
      </c>
      <c r="I25" s="454"/>
      <c r="J25" s="454"/>
      <c r="K25" s="454"/>
      <c r="L25" s="455"/>
      <c r="N25" s="51"/>
      <c r="O25" s="51"/>
    </row>
    <row r="26" spans="1:15" ht="197.25" customHeight="1" x14ac:dyDescent="0.35">
      <c r="A26" s="23"/>
      <c r="B26" s="23"/>
      <c r="C26" s="221" t="s">
        <v>716</v>
      </c>
      <c r="D26" s="456"/>
      <c r="E26" s="221" t="s">
        <v>720</v>
      </c>
      <c r="F26" s="456"/>
      <c r="G26" s="32" t="s">
        <v>721</v>
      </c>
      <c r="H26" s="453" t="s">
        <v>722</v>
      </c>
      <c r="I26" s="454"/>
      <c r="J26" s="454"/>
      <c r="K26" s="454"/>
      <c r="L26" s="455"/>
      <c r="N26" s="51"/>
      <c r="O26" s="51"/>
    </row>
    <row r="27" spans="1:15" ht="52.5" customHeight="1" x14ac:dyDescent="0.35">
      <c r="A27" s="23"/>
      <c r="B27" s="23"/>
      <c r="C27" s="221" t="s">
        <v>716</v>
      </c>
      <c r="D27" s="456"/>
      <c r="E27" s="221" t="s">
        <v>723</v>
      </c>
      <c r="F27" s="456"/>
      <c r="G27" s="32" t="s">
        <v>724</v>
      </c>
      <c r="H27" s="453" t="s">
        <v>725</v>
      </c>
      <c r="I27" s="454"/>
      <c r="J27" s="454"/>
      <c r="K27" s="454"/>
      <c r="L27" s="455"/>
      <c r="N27" s="51"/>
      <c r="O27" s="51"/>
    </row>
    <row r="28" spans="1:15" ht="42.75" customHeight="1" x14ac:dyDescent="0.35">
      <c r="A28" s="23"/>
      <c r="B28" s="23"/>
      <c r="C28" s="221" t="s">
        <v>716</v>
      </c>
      <c r="D28" s="456"/>
      <c r="E28" s="221" t="s">
        <v>726</v>
      </c>
      <c r="F28" s="456"/>
      <c r="G28" s="32" t="s">
        <v>727</v>
      </c>
      <c r="H28" s="453" t="s">
        <v>728</v>
      </c>
      <c r="I28" s="454"/>
      <c r="J28" s="454"/>
      <c r="K28" s="454"/>
      <c r="L28" s="455"/>
      <c r="N28" s="51"/>
      <c r="O28" s="51"/>
    </row>
    <row r="29" spans="1:15" ht="40.5" customHeight="1" x14ac:dyDescent="0.35">
      <c r="A29" s="23"/>
      <c r="B29" s="23"/>
      <c r="C29" s="221" t="s">
        <v>716</v>
      </c>
      <c r="D29" s="456"/>
      <c r="E29" s="221" t="s">
        <v>729</v>
      </c>
      <c r="F29" s="456"/>
      <c r="G29" s="32" t="s">
        <v>730</v>
      </c>
      <c r="H29" s="453" t="s">
        <v>731</v>
      </c>
      <c r="I29" s="454"/>
      <c r="J29" s="454"/>
      <c r="K29" s="454"/>
      <c r="L29" s="455"/>
      <c r="N29" s="51"/>
      <c r="O29" s="51"/>
    </row>
    <row r="30" spans="1:15" ht="17.100000000000001" customHeight="1" x14ac:dyDescent="0.35">
      <c r="A30" s="23"/>
      <c r="B30" s="23"/>
      <c r="C30" s="459"/>
      <c r="D30" s="235"/>
      <c r="E30" s="459"/>
      <c r="F30" s="235"/>
      <c r="G30" s="39"/>
      <c r="H30" s="460"/>
      <c r="I30" s="234"/>
      <c r="J30" s="234"/>
      <c r="K30" s="234"/>
      <c r="L30" s="461"/>
      <c r="N30" s="51"/>
      <c r="O30" s="51"/>
    </row>
    <row r="31" spans="1:15" ht="17.100000000000001" customHeight="1" x14ac:dyDescent="0.35">
      <c r="A31" s="23"/>
      <c r="B31" s="23"/>
      <c r="C31" s="459"/>
      <c r="D31" s="235"/>
      <c r="E31" s="459"/>
      <c r="F31" s="235"/>
      <c r="G31" s="39"/>
      <c r="H31" s="460"/>
      <c r="I31" s="234"/>
      <c r="J31" s="234"/>
      <c r="K31" s="234"/>
      <c r="L31" s="461"/>
      <c r="N31" s="51"/>
      <c r="O31" s="51"/>
    </row>
    <row r="32" spans="1:15" ht="17.100000000000001" customHeight="1" x14ac:dyDescent="0.35">
      <c r="A32" s="23"/>
      <c r="B32" s="23"/>
      <c r="C32" s="459"/>
      <c r="D32" s="235"/>
      <c r="E32" s="459"/>
      <c r="F32" s="235"/>
      <c r="G32" s="32"/>
      <c r="H32" s="460"/>
      <c r="I32" s="234"/>
      <c r="J32" s="234"/>
      <c r="K32" s="234"/>
      <c r="L32" s="461"/>
      <c r="N32" s="51"/>
      <c r="O32" s="51"/>
    </row>
    <row r="33" spans="1:15" ht="17.100000000000001" customHeight="1" x14ac:dyDescent="0.35">
      <c r="A33" s="23"/>
      <c r="B33" s="23"/>
      <c r="C33" s="459"/>
      <c r="D33" s="235"/>
      <c r="E33" s="459"/>
      <c r="F33" s="235"/>
      <c r="G33" s="32"/>
      <c r="H33" s="460"/>
      <c r="I33" s="234"/>
      <c r="J33" s="234"/>
      <c r="K33" s="234"/>
      <c r="L33" s="461"/>
      <c r="N33" s="51"/>
      <c r="O33" s="51"/>
    </row>
    <row r="34" spans="1:15" ht="17.100000000000001" customHeight="1" x14ac:dyDescent="0.35">
      <c r="A34" s="23"/>
      <c r="B34" s="23"/>
      <c r="C34" s="23"/>
      <c r="D34" s="23"/>
      <c r="E34" s="23"/>
      <c r="F34" s="23"/>
      <c r="G34" s="23"/>
      <c r="H34" s="23"/>
      <c r="I34" s="23"/>
      <c r="J34" s="23"/>
      <c r="K34" s="23"/>
      <c r="L34" s="23"/>
      <c r="N34" s="51"/>
      <c r="O34" s="51"/>
    </row>
    <row r="35" spans="1:15" ht="17.100000000000001" customHeight="1" x14ac:dyDescent="0.35">
      <c r="A35" s="23"/>
      <c r="B35" s="23"/>
      <c r="C35" s="23"/>
      <c r="D35" s="23"/>
      <c r="E35" s="23"/>
      <c r="F35" s="23"/>
      <c r="G35" s="23"/>
      <c r="H35" s="23"/>
      <c r="I35" s="23"/>
      <c r="J35" s="23"/>
      <c r="K35" s="23"/>
      <c r="L35" s="23"/>
      <c r="N35" s="51"/>
      <c r="O35" s="51"/>
    </row>
    <row r="36" spans="1:15" ht="17.100000000000001" customHeight="1" x14ac:dyDescent="0.35">
      <c r="A36" s="23"/>
      <c r="B36" s="23"/>
      <c r="C36" s="23"/>
      <c r="D36" s="23"/>
      <c r="E36" s="23"/>
      <c r="F36" s="23"/>
      <c r="G36" s="23"/>
      <c r="H36" s="23"/>
      <c r="I36" s="23"/>
      <c r="J36" s="23"/>
      <c r="K36" s="23"/>
      <c r="L36" s="23"/>
      <c r="N36" s="51"/>
      <c r="O36" s="51"/>
    </row>
    <row r="37" spans="1:15" ht="17.100000000000001" customHeight="1" x14ac:dyDescent="0.35">
      <c r="A37" s="23"/>
      <c r="B37" s="23"/>
      <c r="C37" s="23"/>
      <c r="D37" s="23"/>
      <c r="E37" s="23"/>
      <c r="F37" s="23"/>
      <c r="G37" s="23"/>
      <c r="H37" s="23"/>
      <c r="I37" s="23"/>
      <c r="J37" s="23"/>
      <c r="K37" s="23"/>
      <c r="L37" s="23"/>
      <c r="N37" s="51"/>
      <c r="O37" s="51"/>
    </row>
    <row r="38" spans="1:15" ht="17.100000000000001" customHeight="1" x14ac:dyDescent="0.35">
      <c r="A38" s="23"/>
      <c r="B38" s="23"/>
      <c r="C38" s="23"/>
      <c r="D38" s="23"/>
      <c r="E38" s="23"/>
      <c r="F38" s="23"/>
      <c r="G38" s="23"/>
      <c r="H38" s="23"/>
      <c r="I38" s="23"/>
      <c r="J38" s="23"/>
      <c r="K38" s="23"/>
      <c r="L38" s="23"/>
      <c r="N38" s="51"/>
      <c r="O38" s="51"/>
    </row>
    <row r="39" spans="1:15" ht="17.100000000000001" customHeight="1" x14ac:dyDescent="0.35">
      <c r="A39" s="23"/>
      <c r="B39" s="23"/>
      <c r="C39" s="23"/>
      <c r="D39" s="23"/>
      <c r="E39" s="23"/>
      <c r="F39" s="23"/>
      <c r="G39" s="23"/>
      <c r="H39" s="23"/>
      <c r="I39" s="23"/>
      <c r="J39" s="23"/>
      <c r="K39" s="23"/>
      <c r="L39" s="23"/>
      <c r="N39" s="51"/>
      <c r="O39" s="51"/>
    </row>
    <row r="40" spans="1:15" ht="17.100000000000001" customHeight="1" x14ac:dyDescent="0.35">
      <c r="A40" s="23"/>
      <c r="B40" s="23"/>
      <c r="C40" s="396"/>
      <c r="D40" s="212"/>
      <c r="E40" s="212"/>
      <c r="F40" s="212"/>
      <c r="G40" s="212"/>
      <c r="H40" s="212"/>
      <c r="I40" s="212"/>
      <c r="J40" s="212"/>
      <c r="K40" s="212"/>
      <c r="L40" s="212"/>
      <c r="N40" s="51"/>
      <c r="O40" s="51"/>
    </row>
    <row r="41" spans="1:15" ht="17.100000000000001" customHeight="1" x14ac:dyDescent="0.35">
      <c r="A41" s="23"/>
      <c r="B41" s="23"/>
      <c r="C41" s="212"/>
      <c r="D41" s="212"/>
      <c r="E41" s="212"/>
      <c r="F41" s="212"/>
      <c r="G41" s="212"/>
      <c r="H41" s="212"/>
      <c r="I41" s="212"/>
      <c r="J41" s="212"/>
      <c r="K41" s="212"/>
      <c r="L41" s="212"/>
      <c r="N41" s="51"/>
      <c r="O41" s="51"/>
    </row>
    <row r="42" spans="1:15" ht="17.100000000000001" customHeight="1" x14ac:dyDescent="0.35">
      <c r="A42" s="23"/>
      <c r="B42" s="23"/>
      <c r="C42" s="212"/>
      <c r="D42" s="212"/>
      <c r="E42" s="212"/>
      <c r="F42" s="212"/>
      <c r="G42" s="212"/>
      <c r="H42" s="212"/>
      <c r="I42" s="212"/>
      <c r="J42" s="212"/>
      <c r="K42" s="212"/>
      <c r="L42" s="212"/>
      <c r="N42" s="51"/>
      <c r="O42" s="51"/>
    </row>
    <row r="43" spans="1:15" ht="17.100000000000001" customHeight="1" x14ac:dyDescent="0.35">
      <c r="A43" s="23"/>
      <c r="B43" s="23"/>
      <c r="C43" s="212"/>
      <c r="D43" s="212"/>
      <c r="E43" s="212"/>
      <c r="F43" s="212"/>
      <c r="G43" s="212"/>
      <c r="H43" s="212"/>
      <c r="I43" s="212"/>
      <c r="J43" s="212"/>
      <c r="K43" s="212"/>
      <c r="L43" s="212"/>
      <c r="N43" s="51"/>
      <c r="O43" s="51"/>
    </row>
    <row r="44" spans="1:15" ht="17.100000000000001" customHeight="1" x14ac:dyDescent="0.35">
      <c r="A44" s="23"/>
      <c r="B44" s="23"/>
      <c r="C44" s="212"/>
      <c r="D44" s="212"/>
      <c r="E44" s="212"/>
      <c r="F44" s="212"/>
      <c r="G44" s="212"/>
      <c r="H44" s="212"/>
      <c r="I44" s="212"/>
      <c r="J44" s="212"/>
      <c r="K44" s="212"/>
      <c r="L44" s="212"/>
      <c r="N44" s="51"/>
      <c r="O44" s="51"/>
    </row>
    <row r="45" spans="1:15" ht="17.100000000000001" customHeight="1" x14ac:dyDescent="0.35">
      <c r="A45" s="23"/>
      <c r="B45" s="23"/>
      <c r="C45" s="212"/>
      <c r="D45" s="212"/>
      <c r="E45" s="212"/>
      <c r="F45" s="212"/>
      <c r="G45" s="212"/>
      <c r="H45" s="212"/>
      <c r="I45" s="212"/>
      <c r="J45" s="212"/>
      <c r="K45" s="212"/>
      <c r="L45" s="212"/>
      <c r="N45" s="51"/>
      <c r="O45" s="51"/>
    </row>
    <row r="46" spans="1:15" ht="17.100000000000001" customHeight="1" x14ac:dyDescent="0.35">
      <c r="A46" s="23"/>
      <c r="B46" s="23"/>
      <c r="C46" s="212"/>
      <c r="D46" s="212"/>
      <c r="E46" s="212"/>
      <c r="F46" s="212"/>
      <c r="G46" s="212"/>
      <c r="H46" s="212"/>
      <c r="I46" s="212"/>
      <c r="J46" s="212"/>
      <c r="K46" s="212"/>
      <c r="L46" s="212"/>
      <c r="N46" s="51"/>
      <c r="O46" s="51"/>
    </row>
    <row r="47" spans="1:15" ht="17.100000000000001" customHeight="1" x14ac:dyDescent="0.35">
      <c r="A47" s="23"/>
      <c r="B47" s="23"/>
      <c r="C47" s="212"/>
      <c r="D47" s="212"/>
      <c r="E47" s="212"/>
      <c r="F47" s="212"/>
      <c r="G47" s="212"/>
      <c r="H47" s="212"/>
      <c r="I47" s="212"/>
      <c r="J47" s="212"/>
      <c r="K47" s="212"/>
      <c r="L47" s="212"/>
      <c r="N47" s="51"/>
      <c r="O47" s="51"/>
    </row>
    <row r="48" spans="1:15" ht="17.100000000000001" customHeight="1" x14ac:dyDescent="0.35">
      <c r="A48" s="23"/>
      <c r="B48" s="23"/>
      <c r="C48" s="212"/>
      <c r="D48" s="212"/>
      <c r="E48" s="212"/>
      <c r="F48" s="212"/>
      <c r="G48" s="212"/>
      <c r="H48" s="212"/>
      <c r="I48" s="212"/>
      <c r="J48" s="212"/>
      <c r="K48" s="212"/>
      <c r="L48" s="212"/>
      <c r="N48" s="188"/>
      <c r="O48" s="51"/>
    </row>
  </sheetData>
  <sheetProtection sheet="1" objects="1" scenarios="1" formatColumns="0" formatRows="0"/>
  <mergeCells count="82">
    <mergeCell ref="C28:D28"/>
    <mergeCell ref="E22:F22"/>
    <mergeCell ref="C27:D27"/>
    <mergeCell ref="E27:F27"/>
    <mergeCell ref="H19:L19"/>
    <mergeCell ref="C2:L2"/>
    <mergeCell ref="E18:F18"/>
    <mergeCell ref="H30:L30"/>
    <mergeCell ref="H20:L20"/>
    <mergeCell ref="E13:F13"/>
    <mergeCell ref="C12:D12"/>
    <mergeCell ref="E15:F15"/>
    <mergeCell ref="H13:L13"/>
    <mergeCell ref="H15:L15"/>
    <mergeCell ref="H18:L18"/>
    <mergeCell ref="E30:F30"/>
    <mergeCell ref="H28:L28"/>
    <mergeCell ref="H8:L8"/>
    <mergeCell ref="C24:D24"/>
    <mergeCell ref="H29:L29"/>
    <mergeCell ref="C14:D14"/>
    <mergeCell ref="C40:L48"/>
    <mergeCell ref="C20:D20"/>
    <mergeCell ref="E20:F20"/>
    <mergeCell ref="C29:D29"/>
    <mergeCell ref="E29:F29"/>
    <mergeCell ref="C22:D22"/>
    <mergeCell ref="C31:D31"/>
    <mergeCell ref="E31:F31"/>
    <mergeCell ref="C21:D21"/>
    <mergeCell ref="H32:L32"/>
    <mergeCell ref="C23:D23"/>
    <mergeCell ref="H27:L27"/>
    <mergeCell ref="C32:D32"/>
    <mergeCell ref="E32:F32"/>
    <mergeCell ref="H24:L24"/>
    <mergeCell ref="E28:F28"/>
    <mergeCell ref="C33:D33"/>
    <mergeCell ref="E33:F33"/>
    <mergeCell ref="H10:L10"/>
    <mergeCell ref="E17:F17"/>
    <mergeCell ref="C26:D26"/>
    <mergeCell ref="H31:L31"/>
    <mergeCell ref="H21:L21"/>
    <mergeCell ref="H16:L16"/>
    <mergeCell ref="E26:F26"/>
    <mergeCell ref="H33:L33"/>
    <mergeCell ref="H26:L26"/>
    <mergeCell ref="E24:F24"/>
    <mergeCell ref="E12:F12"/>
    <mergeCell ref="C30:D30"/>
    <mergeCell ref="E14:F14"/>
    <mergeCell ref="C18:D18"/>
    <mergeCell ref="H9:L9"/>
    <mergeCell ref="C10:D10"/>
    <mergeCell ref="C16:D16"/>
    <mergeCell ref="E10:F10"/>
    <mergeCell ref="C25:D25"/>
    <mergeCell ref="E19:F19"/>
    <mergeCell ref="C15:D15"/>
    <mergeCell ref="C17:D17"/>
    <mergeCell ref="C19:D19"/>
    <mergeCell ref="E23:F23"/>
    <mergeCell ref="H25:L25"/>
    <mergeCell ref="H17:L17"/>
    <mergeCell ref="E25:F25"/>
    <mergeCell ref="C4:L6"/>
    <mergeCell ref="H14:L14"/>
    <mergeCell ref="C13:D13"/>
    <mergeCell ref="H23:L23"/>
    <mergeCell ref="E21:F21"/>
    <mergeCell ref="H22:L22"/>
    <mergeCell ref="E16:F16"/>
    <mergeCell ref="H12:L12"/>
    <mergeCell ref="C7:L7"/>
    <mergeCell ref="E8:F8"/>
    <mergeCell ref="H11:L11"/>
    <mergeCell ref="C8:D8"/>
    <mergeCell ref="C9:D9"/>
    <mergeCell ref="E9:F9"/>
    <mergeCell ref="C11:D11"/>
    <mergeCell ref="E11:F11"/>
  </mergeCells>
  <dataValidations count="1">
    <dataValidation type="list" allowBlank="1" showInputMessage="1" showErrorMessage="1" prompt="Select Profile" sqref="C9:D33" xr:uid="{00000000-0002-0000-0D00-000000000000}">
      <formula1>"Government Institutions, IGOs, NGOs, Private Sector entities, Others "</formula1>
    </dataValidation>
  </dataValidations>
  <pageMargins left="0.25" right="0.25" top="0.75" bottom="0.75" header="0.3" footer="0.3"/>
  <pageSetup paperSize="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theme="3" tint="0.499984740745262"/>
  </sheetPr>
  <dimension ref="A1:O39"/>
  <sheetViews>
    <sheetView showGridLines="0" zoomScaleNormal="100" zoomScaleSheetLayoutView="90" workbookViewId="0">
      <selection activeCell="B6" sqref="B6:K23"/>
    </sheetView>
  </sheetViews>
  <sheetFormatPr defaultColWidth="8.88671875" defaultRowHeight="14.4" x14ac:dyDescent="0.3"/>
  <cols>
    <col min="1" max="1" width="1.44140625" customWidth="1"/>
    <col min="11" max="11" width="25.44140625" customWidth="1"/>
  </cols>
  <sheetData>
    <row r="1" spans="1:15" x14ac:dyDescent="0.3">
      <c r="A1" s="23"/>
      <c r="B1" s="23"/>
      <c r="C1" s="23"/>
      <c r="D1" s="23"/>
      <c r="E1" s="23"/>
      <c r="F1" s="23"/>
      <c r="G1" s="23"/>
      <c r="H1" s="23"/>
      <c r="I1" s="23"/>
      <c r="J1" s="23"/>
      <c r="K1" s="23"/>
    </row>
    <row r="2" spans="1:15" ht="19.5" customHeight="1" x14ac:dyDescent="0.4">
      <c r="A2" s="23"/>
      <c r="B2" s="437" t="s">
        <v>732</v>
      </c>
      <c r="C2" s="212"/>
      <c r="D2" s="212"/>
      <c r="E2" s="212"/>
      <c r="F2" s="212"/>
      <c r="G2" s="212"/>
      <c r="H2" s="212"/>
      <c r="I2" s="212"/>
      <c r="J2" s="212"/>
      <c r="K2" s="212"/>
      <c r="M2" s="190"/>
    </row>
    <row r="3" spans="1:15" x14ac:dyDescent="0.3">
      <c r="A3" s="23"/>
      <c r="B3" s="27"/>
      <c r="C3" s="27"/>
      <c r="D3" s="27"/>
      <c r="E3" s="27"/>
      <c r="F3" s="27"/>
      <c r="G3" s="27"/>
      <c r="H3" s="27"/>
      <c r="I3" s="27"/>
      <c r="J3" s="27"/>
      <c r="K3" s="27"/>
    </row>
    <row r="4" spans="1:15" ht="14.4" customHeight="1" x14ac:dyDescent="0.35">
      <c r="A4" s="23"/>
      <c r="B4" s="475" t="s">
        <v>733</v>
      </c>
      <c r="C4" s="222"/>
      <c r="D4" s="222"/>
      <c r="E4" s="222"/>
      <c r="F4" s="222"/>
      <c r="G4" s="222"/>
      <c r="H4" s="222"/>
      <c r="I4" s="222"/>
      <c r="J4" s="222"/>
      <c r="K4" s="223"/>
      <c r="M4" s="50"/>
      <c r="N4" s="51"/>
      <c r="O4" s="51"/>
    </row>
    <row r="5" spans="1:15" ht="25.5" customHeight="1" x14ac:dyDescent="0.35">
      <c r="A5" s="23"/>
      <c r="B5" s="248"/>
      <c r="C5" s="249"/>
      <c r="D5" s="249"/>
      <c r="E5" s="249"/>
      <c r="F5" s="249"/>
      <c r="G5" s="249"/>
      <c r="H5" s="249"/>
      <c r="I5" s="249"/>
      <c r="J5" s="249"/>
      <c r="K5" s="250"/>
      <c r="M5" s="51"/>
      <c r="N5" s="51"/>
      <c r="O5" s="51"/>
    </row>
    <row r="6" spans="1:15" ht="17.100000000000001" customHeight="1" x14ac:dyDescent="0.35">
      <c r="A6" s="23"/>
      <c r="B6" s="474" t="s">
        <v>734</v>
      </c>
      <c r="C6" s="222"/>
      <c r="D6" s="223"/>
      <c r="E6" s="474" t="s">
        <v>735</v>
      </c>
      <c r="F6" s="474" t="s">
        <v>736</v>
      </c>
      <c r="G6" s="222"/>
      <c r="H6" s="222"/>
      <c r="I6" s="222"/>
      <c r="J6" s="222"/>
      <c r="K6" s="223"/>
      <c r="N6" s="51"/>
      <c r="O6" s="51"/>
    </row>
    <row r="7" spans="1:15" ht="17.100000000000001" customHeight="1" x14ac:dyDescent="0.35">
      <c r="A7" s="23"/>
      <c r="B7" s="248"/>
      <c r="C7" s="249"/>
      <c r="D7" s="250"/>
      <c r="E7" s="246"/>
      <c r="F7" s="248"/>
      <c r="G7" s="249"/>
      <c r="H7" s="249"/>
      <c r="I7" s="249"/>
      <c r="J7" s="249"/>
      <c r="K7" s="250"/>
      <c r="M7" s="51"/>
      <c r="N7" s="51"/>
      <c r="O7" s="51"/>
    </row>
    <row r="8" spans="1:15" ht="14.4" customHeight="1" x14ac:dyDescent="0.35">
      <c r="A8" s="23"/>
      <c r="B8" s="464" t="s">
        <v>737</v>
      </c>
      <c r="C8" s="222"/>
      <c r="D8" s="223"/>
      <c r="E8" s="221" t="s">
        <v>110</v>
      </c>
      <c r="F8" s="315" t="s">
        <v>738</v>
      </c>
      <c r="G8" s="316"/>
      <c r="H8" s="316"/>
      <c r="I8" s="316"/>
      <c r="J8" s="316"/>
      <c r="K8" s="317"/>
      <c r="N8" s="51"/>
      <c r="O8" s="51"/>
    </row>
    <row r="9" spans="1:15" ht="17.100000000000001" customHeight="1" x14ac:dyDescent="0.35">
      <c r="A9" s="23"/>
      <c r="B9" s="305"/>
      <c r="C9" s="212"/>
      <c r="D9" s="306"/>
      <c r="E9" s="440"/>
      <c r="F9" s="318"/>
      <c r="G9" s="319"/>
      <c r="H9" s="319"/>
      <c r="I9" s="319"/>
      <c r="J9" s="319"/>
      <c r="K9" s="320"/>
      <c r="M9" s="126"/>
      <c r="N9" s="51"/>
      <c r="O9" s="51"/>
    </row>
    <row r="10" spans="1:15" ht="17.100000000000001" customHeight="1" x14ac:dyDescent="0.35">
      <c r="A10" s="23"/>
      <c r="B10" s="305"/>
      <c r="C10" s="212"/>
      <c r="D10" s="306"/>
      <c r="E10" s="440"/>
      <c r="F10" s="318"/>
      <c r="G10" s="319"/>
      <c r="H10" s="319"/>
      <c r="I10" s="319"/>
      <c r="J10" s="319"/>
      <c r="K10" s="320"/>
      <c r="M10" s="51"/>
      <c r="N10" s="51"/>
      <c r="O10" s="51"/>
    </row>
    <row r="11" spans="1:15" ht="99.75" customHeight="1" x14ac:dyDescent="0.35">
      <c r="A11" s="23"/>
      <c r="B11" s="248"/>
      <c r="C11" s="249"/>
      <c r="D11" s="250"/>
      <c r="E11" s="246"/>
      <c r="F11" s="321"/>
      <c r="G11" s="322"/>
      <c r="H11" s="322"/>
      <c r="I11" s="322"/>
      <c r="J11" s="322"/>
      <c r="K11" s="323"/>
      <c r="M11" s="51"/>
      <c r="N11" s="51"/>
      <c r="O11" s="51"/>
    </row>
    <row r="12" spans="1:15" ht="14.4" customHeight="1" x14ac:dyDescent="0.35">
      <c r="A12" s="23"/>
      <c r="B12" s="464" t="s">
        <v>739</v>
      </c>
      <c r="C12" s="222"/>
      <c r="D12" s="223"/>
      <c r="E12" s="221" t="s">
        <v>110</v>
      </c>
      <c r="F12" s="315" t="s">
        <v>740</v>
      </c>
      <c r="G12" s="316"/>
      <c r="H12" s="316"/>
      <c r="I12" s="316"/>
      <c r="J12" s="316"/>
      <c r="K12" s="317"/>
      <c r="M12" s="51"/>
      <c r="N12" s="51"/>
      <c r="O12" s="51"/>
    </row>
    <row r="13" spans="1:15" ht="17.100000000000001" customHeight="1" x14ac:dyDescent="0.35">
      <c r="A13" s="23"/>
      <c r="B13" s="305"/>
      <c r="C13" s="212"/>
      <c r="D13" s="306"/>
      <c r="E13" s="440"/>
      <c r="F13" s="318"/>
      <c r="G13" s="319"/>
      <c r="H13" s="319"/>
      <c r="I13" s="319"/>
      <c r="J13" s="319"/>
      <c r="K13" s="320"/>
      <c r="M13" s="51"/>
      <c r="N13" s="51"/>
      <c r="O13" s="51"/>
    </row>
    <row r="14" spans="1:15" ht="17.100000000000001" customHeight="1" x14ac:dyDescent="0.35">
      <c r="A14" s="23"/>
      <c r="B14" s="305"/>
      <c r="C14" s="212"/>
      <c r="D14" s="306"/>
      <c r="E14" s="440"/>
      <c r="F14" s="318"/>
      <c r="G14" s="319"/>
      <c r="H14" s="319"/>
      <c r="I14" s="319"/>
      <c r="J14" s="319"/>
      <c r="K14" s="320"/>
      <c r="M14" s="51"/>
      <c r="N14" s="51"/>
      <c r="O14" s="51"/>
    </row>
    <row r="15" spans="1:15" ht="17.100000000000001" customHeight="1" x14ac:dyDescent="0.35">
      <c r="A15" s="23"/>
      <c r="B15" s="248"/>
      <c r="C15" s="249"/>
      <c r="D15" s="250"/>
      <c r="E15" s="246"/>
      <c r="F15" s="321"/>
      <c r="G15" s="322"/>
      <c r="H15" s="322"/>
      <c r="I15" s="322"/>
      <c r="J15" s="322"/>
      <c r="K15" s="323"/>
      <c r="M15" s="51"/>
      <c r="N15" s="51"/>
      <c r="O15" s="51"/>
    </row>
    <row r="16" spans="1:15" ht="14.4" customHeight="1" x14ac:dyDescent="0.35">
      <c r="A16" s="23"/>
      <c r="B16" s="464" t="s">
        <v>741</v>
      </c>
      <c r="C16" s="222"/>
      <c r="D16" s="223"/>
      <c r="E16" s="221" t="s">
        <v>110</v>
      </c>
      <c r="F16" s="465" t="s">
        <v>742</v>
      </c>
      <c r="G16" s="466"/>
      <c r="H16" s="466"/>
      <c r="I16" s="466"/>
      <c r="J16" s="466"/>
      <c r="K16" s="467"/>
      <c r="M16" s="51"/>
      <c r="N16" s="51"/>
      <c r="O16" s="51"/>
    </row>
    <row r="17" spans="1:15" ht="17.100000000000001" customHeight="1" x14ac:dyDescent="0.35">
      <c r="A17" s="23"/>
      <c r="B17" s="305"/>
      <c r="C17" s="212"/>
      <c r="D17" s="306"/>
      <c r="E17" s="440"/>
      <c r="F17" s="468"/>
      <c r="G17" s="469"/>
      <c r="H17" s="469"/>
      <c r="I17" s="469"/>
      <c r="J17" s="469"/>
      <c r="K17" s="470"/>
      <c r="M17" s="67"/>
      <c r="N17" s="51"/>
      <c r="O17" s="51"/>
    </row>
    <row r="18" spans="1:15" ht="17.100000000000001" customHeight="1" x14ac:dyDescent="0.35">
      <c r="A18" s="23"/>
      <c r="B18" s="305"/>
      <c r="C18" s="212"/>
      <c r="D18" s="306"/>
      <c r="E18" s="440"/>
      <c r="F18" s="468"/>
      <c r="G18" s="469"/>
      <c r="H18" s="469"/>
      <c r="I18" s="469"/>
      <c r="J18" s="469"/>
      <c r="K18" s="470"/>
      <c r="M18" s="51"/>
      <c r="N18" s="51"/>
      <c r="O18" s="51"/>
    </row>
    <row r="19" spans="1:15" ht="17.100000000000001" customHeight="1" x14ac:dyDescent="0.35">
      <c r="A19" s="23"/>
      <c r="B19" s="248"/>
      <c r="C19" s="249"/>
      <c r="D19" s="250"/>
      <c r="E19" s="246"/>
      <c r="F19" s="471"/>
      <c r="G19" s="472"/>
      <c r="H19" s="472"/>
      <c r="I19" s="472"/>
      <c r="J19" s="472"/>
      <c r="K19" s="473"/>
      <c r="M19" s="67"/>
      <c r="N19" s="51"/>
      <c r="O19" s="51"/>
    </row>
    <row r="20" spans="1:15" ht="14.4" customHeight="1" x14ac:dyDescent="0.35">
      <c r="A20" s="23"/>
      <c r="B20" s="251" t="s">
        <v>743</v>
      </c>
      <c r="C20" s="222"/>
      <c r="D20" s="223"/>
      <c r="E20" s="221"/>
      <c r="F20" s="221"/>
      <c r="G20" s="222"/>
      <c r="H20" s="222"/>
      <c r="I20" s="222"/>
      <c r="J20" s="222"/>
      <c r="K20" s="223"/>
      <c r="M20" s="129"/>
      <c r="N20" s="51"/>
      <c r="O20" s="51"/>
    </row>
    <row r="21" spans="1:15" ht="17.100000000000001" customHeight="1" x14ac:dyDescent="0.35">
      <c r="A21" s="23"/>
      <c r="B21" s="305"/>
      <c r="C21" s="212"/>
      <c r="D21" s="306"/>
      <c r="E21" s="440"/>
      <c r="F21" s="305"/>
      <c r="G21" s="212"/>
      <c r="H21" s="212"/>
      <c r="I21" s="212"/>
      <c r="J21" s="212"/>
      <c r="K21" s="306"/>
      <c r="M21" s="51"/>
      <c r="N21" s="51"/>
      <c r="O21" s="51"/>
    </row>
    <row r="22" spans="1:15" ht="17.100000000000001" customHeight="1" x14ac:dyDescent="0.35">
      <c r="A22" s="23"/>
      <c r="B22" s="305"/>
      <c r="C22" s="212"/>
      <c r="D22" s="306"/>
      <c r="E22" s="440"/>
      <c r="F22" s="305"/>
      <c r="G22" s="212"/>
      <c r="H22" s="212"/>
      <c r="I22" s="212"/>
      <c r="J22" s="212"/>
      <c r="K22" s="306"/>
      <c r="M22" s="51"/>
      <c r="N22" s="51"/>
      <c r="O22" s="51"/>
    </row>
    <row r="23" spans="1:15" ht="17.100000000000001" customHeight="1" x14ac:dyDescent="0.35">
      <c r="A23" s="23"/>
      <c r="B23" s="248"/>
      <c r="C23" s="249"/>
      <c r="D23" s="250"/>
      <c r="E23" s="246"/>
      <c r="F23" s="248"/>
      <c r="G23" s="249"/>
      <c r="H23" s="249"/>
      <c r="I23" s="249"/>
      <c r="J23" s="249"/>
      <c r="K23" s="250"/>
      <c r="M23" s="51"/>
      <c r="N23" s="51"/>
      <c r="O23" s="51"/>
    </row>
    <row r="24" spans="1:15" ht="17.100000000000001" customHeight="1" x14ac:dyDescent="0.35">
      <c r="A24" s="23"/>
      <c r="B24" s="23"/>
      <c r="C24" s="23"/>
      <c r="D24" s="23"/>
      <c r="E24" s="23"/>
      <c r="F24" s="23"/>
      <c r="G24" s="23"/>
      <c r="H24" s="23"/>
      <c r="I24" s="23"/>
      <c r="J24" s="23"/>
      <c r="K24" s="23"/>
      <c r="M24" s="51"/>
      <c r="N24" s="51"/>
      <c r="O24" s="51"/>
    </row>
    <row r="25" spans="1:15" ht="17.100000000000001" customHeight="1" x14ac:dyDescent="0.35">
      <c r="A25" s="23"/>
      <c r="B25" s="23"/>
      <c r="C25" s="23"/>
      <c r="D25" s="23"/>
      <c r="E25" s="23"/>
      <c r="F25" s="23"/>
      <c r="G25" s="23"/>
      <c r="H25" s="23"/>
      <c r="I25" s="23"/>
      <c r="J25" s="23"/>
      <c r="K25" s="23"/>
      <c r="M25" s="51"/>
      <c r="N25" s="51"/>
      <c r="O25" s="51"/>
    </row>
    <row r="26" spans="1:15" ht="17.100000000000001" customHeight="1" x14ac:dyDescent="0.35">
      <c r="A26" s="23"/>
      <c r="B26" s="23"/>
      <c r="C26" s="23"/>
      <c r="D26" s="23"/>
      <c r="E26" s="23"/>
      <c r="F26" s="23"/>
      <c r="G26" s="23"/>
      <c r="H26" s="23"/>
      <c r="I26" s="23"/>
      <c r="J26" s="23"/>
      <c r="K26" s="23"/>
      <c r="M26" s="51"/>
      <c r="N26" s="51"/>
      <c r="O26" s="51"/>
    </row>
    <row r="27" spans="1:15" ht="17.100000000000001" customHeight="1" x14ac:dyDescent="0.35">
      <c r="A27" s="23"/>
      <c r="B27" s="23"/>
      <c r="C27" s="23"/>
      <c r="D27" s="23"/>
      <c r="E27" s="23"/>
      <c r="F27" s="23"/>
      <c r="G27" s="23"/>
      <c r="H27" s="23"/>
      <c r="I27" s="23"/>
      <c r="J27" s="23"/>
      <c r="K27" s="23"/>
      <c r="M27" s="51"/>
      <c r="N27" s="51"/>
      <c r="O27" s="51"/>
    </row>
    <row r="28" spans="1:15" ht="17.100000000000001" customHeight="1" x14ac:dyDescent="0.35">
      <c r="A28" s="23"/>
      <c r="B28" s="23"/>
      <c r="C28" s="23"/>
      <c r="D28" s="23"/>
      <c r="E28" s="23"/>
      <c r="F28" s="23"/>
      <c r="G28" s="23"/>
      <c r="H28" s="23"/>
      <c r="I28" s="23"/>
      <c r="J28" s="23"/>
      <c r="K28" s="23"/>
      <c r="M28" s="51"/>
      <c r="N28" s="51"/>
      <c r="O28" s="51"/>
    </row>
    <row r="29" spans="1:15" ht="17.100000000000001" customHeight="1" x14ac:dyDescent="0.35">
      <c r="A29" s="23"/>
      <c r="B29" s="23"/>
      <c r="C29" s="23"/>
      <c r="D29" s="23"/>
      <c r="E29" s="23"/>
      <c r="F29" s="23"/>
      <c r="G29" s="23"/>
      <c r="H29" s="23"/>
      <c r="I29" s="23"/>
      <c r="J29" s="23"/>
      <c r="K29" s="23"/>
      <c r="M29" s="51"/>
      <c r="N29" s="51"/>
      <c r="O29" s="51"/>
    </row>
    <row r="30" spans="1:15" ht="17.100000000000001" customHeight="1" x14ac:dyDescent="0.35">
      <c r="A30" s="23"/>
      <c r="B30" s="23"/>
      <c r="C30" s="23"/>
      <c r="D30" s="23"/>
      <c r="E30" s="23"/>
      <c r="F30" s="23"/>
      <c r="G30" s="23"/>
      <c r="H30" s="23"/>
      <c r="I30" s="23"/>
      <c r="J30" s="23"/>
      <c r="K30" s="23"/>
      <c r="M30" s="51"/>
      <c r="N30" s="51"/>
      <c r="O30" s="51"/>
    </row>
    <row r="31" spans="1:15" ht="17.100000000000001" customHeight="1" x14ac:dyDescent="0.35">
      <c r="A31" s="23"/>
      <c r="B31" s="23"/>
      <c r="C31" s="23"/>
      <c r="D31" s="23"/>
      <c r="E31" s="23"/>
      <c r="F31" s="23"/>
      <c r="G31" s="23"/>
      <c r="H31" s="23"/>
      <c r="I31" s="23"/>
      <c r="J31" s="23"/>
      <c r="K31" s="23"/>
      <c r="M31" s="51"/>
      <c r="N31" s="51"/>
      <c r="O31" s="51"/>
    </row>
    <row r="32" spans="1:15" ht="17.100000000000001" customHeight="1" x14ac:dyDescent="0.35">
      <c r="A32" s="23"/>
      <c r="B32" s="23"/>
      <c r="C32" s="23"/>
      <c r="D32" s="23"/>
      <c r="E32" s="23"/>
      <c r="F32" s="23"/>
      <c r="G32" s="23"/>
      <c r="H32" s="23"/>
      <c r="I32" s="23"/>
      <c r="J32" s="23"/>
      <c r="K32" s="23"/>
      <c r="M32" s="51"/>
      <c r="N32" s="51"/>
      <c r="O32" s="51"/>
    </row>
    <row r="33" spans="1:15" ht="17.100000000000001" customHeight="1" x14ac:dyDescent="0.35">
      <c r="A33" s="23"/>
      <c r="B33" s="23"/>
      <c r="C33" s="23"/>
      <c r="D33" s="23"/>
      <c r="E33" s="23"/>
      <c r="F33" s="23"/>
      <c r="G33" s="23"/>
      <c r="H33" s="23"/>
      <c r="I33" s="23"/>
      <c r="J33" s="23"/>
      <c r="K33" s="23"/>
      <c r="M33" s="51"/>
      <c r="N33" s="51"/>
      <c r="O33" s="51"/>
    </row>
    <row r="34" spans="1:15" ht="17.100000000000001" customHeight="1" x14ac:dyDescent="0.35">
      <c r="A34" s="23"/>
      <c r="B34" s="23"/>
      <c r="C34" s="23"/>
      <c r="D34" s="23"/>
      <c r="E34" s="23"/>
      <c r="F34" s="23"/>
      <c r="G34" s="23"/>
      <c r="H34" s="23"/>
      <c r="I34" s="23"/>
      <c r="J34" s="23"/>
      <c r="K34" s="23"/>
      <c r="M34" s="51"/>
      <c r="N34" s="51"/>
      <c r="O34" s="51"/>
    </row>
    <row r="35" spans="1:15" ht="17.100000000000001" customHeight="1" x14ac:dyDescent="0.35">
      <c r="A35" s="23"/>
      <c r="B35" s="23"/>
      <c r="C35" s="23"/>
      <c r="D35" s="23"/>
      <c r="E35" s="23"/>
      <c r="F35" s="23"/>
      <c r="G35" s="23"/>
      <c r="H35" s="23"/>
      <c r="I35" s="23"/>
      <c r="J35" s="23"/>
      <c r="K35" s="23"/>
      <c r="M35" s="51"/>
      <c r="N35" s="51"/>
      <c r="O35" s="51"/>
    </row>
    <row r="36" spans="1:15" ht="17.100000000000001" customHeight="1" x14ac:dyDescent="0.35">
      <c r="A36" s="23"/>
      <c r="B36" s="23"/>
      <c r="C36" s="23"/>
      <c r="D36" s="23"/>
      <c r="E36" s="23"/>
      <c r="F36" s="23"/>
      <c r="G36" s="23"/>
      <c r="H36" s="23"/>
      <c r="I36" s="23"/>
      <c r="J36" s="23"/>
      <c r="K36" s="23"/>
      <c r="M36" s="51"/>
      <c r="N36" s="51"/>
      <c r="O36" s="51"/>
    </row>
    <row r="37" spans="1:15" ht="17.100000000000001" customHeight="1" x14ac:dyDescent="0.35">
      <c r="A37" s="23"/>
      <c r="B37" s="23"/>
      <c r="C37" s="23"/>
      <c r="D37" s="23"/>
      <c r="E37" s="23"/>
      <c r="F37" s="23"/>
      <c r="G37" s="23"/>
      <c r="H37" s="23"/>
      <c r="I37" s="23"/>
      <c r="J37" s="23"/>
      <c r="K37" s="23"/>
      <c r="M37" s="51"/>
      <c r="N37" s="51"/>
      <c r="O37" s="51"/>
    </row>
    <row r="38" spans="1:15" ht="17.100000000000001" customHeight="1" x14ac:dyDescent="0.35">
      <c r="A38" s="23"/>
      <c r="B38" s="23"/>
      <c r="C38" s="23"/>
      <c r="D38" s="23"/>
      <c r="E38" s="23"/>
      <c r="F38" s="23"/>
      <c r="G38" s="23"/>
      <c r="H38" s="23"/>
      <c r="I38" s="23"/>
      <c r="J38" s="23"/>
      <c r="K38" s="23"/>
      <c r="M38" s="51"/>
      <c r="N38" s="51"/>
      <c r="O38" s="51"/>
    </row>
    <row r="39" spans="1:15" ht="17.100000000000001" customHeight="1" x14ac:dyDescent="0.35">
      <c r="A39" s="23"/>
      <c r="B39" s="23"/>
      <c r="C39" s="23"/>
      <c r="D39" s="23"/>
      <c r="E39" s="23"/>
      <c r="F39" s="23"/>
      <c r="G39" s="23"/>
      <c r="H39" s="23"/>
      <c r="I39" s="23"/>
      <c r="J39" s="23"/>
      <c r="K39" s="23"/>
      <c r="M39" s="188"/>
      <c r="N39" s="51"/>
      <c r="O39" s="51"/>
    </row>
  </sheetData>
  <sheetProtection sheet="1" objects="1" scenarios="1" formatColumns="0" formatRows="0"/>
  <mergeCells count="17">
    <mergeCell ref="E16:E19"/>
    <mergeCell ref="B2:K2"/>
    <mergeCell ref="B20:D23"/>
    <mergeCell ref="B12:D15"/>
    <mergeCell ref="B8:D11"/>
    <mergeCell ref="F8:K11"/>
    <mergeCell ref="F20:K23"/>
    <mergeCell ref="F16:K19"/>
    <mergeCell ref="B6:D7"/>
    <mergeCell ref="B16:D19"/>
    <mergeCell ref="F6:K7"/>
    <mergeCell ref="B4:K5"/>
    <mergeCell ref="E8:E11"/>
    <mergeCell ref="E12:E15"/>
    <mergeCell ref="E20:E23"/>
    <mergeCell ref="F12:K15"/>
    <mergeCell ref="E6:E7"/>
  </mergeCells>
  <dataValidations count="1">
    <dataValidation type="list" allowBlank="1" showInputMessage="1" showErrorMessage="1" prompt="Select Yes or No" sqref="E8:E23" xr:uid="{00000000-0002-0000-0E00-000000000000}">
      <formula1>"Yes, No"</formula1>
    </dataValidation>
  </dataValidations>
  <pageMargins left="0.25" right="0.25" top="0.75" bottom="0.75" header="0.3" footer="0.3"/>
  <pageSetup paperSize="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theme="3" tint="0.499984740745262"/>
  </sheetPr>
  <dimension ref="A1:W74"/>
  <sheetViews>
    <sheetView showGridLines="0" topLeftCell="A44" zoomScaleNormal="100" zoomScaleSheetLayoutView="150" workbookViewId="0">
      <selection activeCell="L65" sqref="L65"/>
    </sheetView>
  </sheetViews>
  <sheetFormatPr defaultColWidth="8.88671875" defaultRowHeight="14.4" x14ac:dyDescent="0.3"/>
  <cols>
    <col min="1" max="1" width="1.88671875" customWidth="1"/>
    <col min="11" max="11" width="27.6640625" customWidth="1"/>
  </cols>
  <sheetData>
    <row r="1" spans="1:14" x14ac:dyDescent="0.3">
      <c r="A1" s="23"/>
      <c r="B1" s="23"/>
      <c r="C1" s="23"/>
      <c r="D1" s="23"/>
      <c r="E1" s="23"/>
      <c r="F1" s="23"/>
      <c r="G1" s="23"/>
      <c r="H1" s="23"/>
      <c r="I1" s="23"/>
      <c r="J1" s="23"/>
      <c r="K1" s="23"/>
    </row>
    <row r="2" spans="1:14" ht="19.5" customHeight="1" x14ac:dyDescent="0.4">
      <c r="A2" s="23"/>
      <c r="B2" s="437" t="s">
        <v>744</v>
      </c>
      <c r="C2" s="212"/>
      <c r="D2" s="212"/>
      <c r="E2" s="212"/>
      <c r="F2" s="212"/>
      <c r="G2" s="212"/>
      <c r="H2" s="212"/>
      <c r="I2" s="212"/>
      <c r="J2" s="212"/>
      <c r="K2" s="212"/>
      <c r="M2" s="190"/>
    </row>
    <row r="3" spans="1:14" ht="17.100000000000001" customHeight="1" x14ac:dyDescent="0.35">
      <c r="A3" s="23"/>
      <c r="B3" s="27"/>
      <c r="C3" s="27"/>
      <c r="D3" s="27"/>
      <c r="E3" s="27"/>
      <c r="F3" s="27"/>
      <c r="G3" s="27"/>
      <c r="H3" s="27"/>
      <c r="I3" s="27"/>
      <c r="J3" s="27"/>
      <c r="K3" s="27"/>
      <c r="M3" s="131"/>
      <c r="N3" s="51"/>
    </row>
    <row r="4" spans="1:14" ht="14.4" customHeight="1" x14ac:dyDescent="0.35">
      <c r="A4" s="23"/>
      <c r="B4" s="478" t="s">
        <v>745</v>
      </c>
      <c r="C4" s="222"/>
      <c r="D4" s="222"/>
      <c r="E4" s="222"/>
      <c r="F4" s="222"/>
      <c r="G4" s="222"/>
      <c r="H4" s="222"/>
      <c r="I4" s="222"/>
      <c r="J4" s="222"/>
      <c r="K4" s="223"/>
      <c r="M4" s="51"/>
      <c r="N4" s="51"/>
    </row>
    <row r="5" spans="1:14" ht="24" customHeight="1" x14ac:dyDescent="0.35">
      <c r="A5" s="23"/>
      <c r="B5" s="248"/>
      <c r="C5" s="249"/>
      <c r="D5" s="249"/>
      <c r="E5" s="249"/>
      <c r="F5" s="249"/>
      <c r="G5" s="249"/>
      <c r="H5" s="249"/>
      <c r="I5" s="249"/>
      <c r="J5" s="249"/>
      <c r="K5" s="250"/>
      <c r="M5" s="51"/>
      <c r="N5" s="51"/>
    </row>
    <row r="6" spans="1:14" ht="17.25" customHeight="1" x14ac:dyDescent="0.35">
      <c r="A6" s="23"/>
      <c r="B6" s="221" t="s">
        <v>746</v>
      </c>
      <c r="C6" s="328"/>
      <c r="D6" s="328"/>
      <c r="E6" s="221" t="s">
        <v>110</v>
      </c>
      <c r="F6" s="328"/>
      <c r="G6" s="328"/>
      <c r="H6" s="328"/>
      <c r="I6" s="328"/>
      <c r="J6" s="328"/>
      <c r="K6" s="328"/>
      <c r="M6" s="51"/>
      <c r="N6" s="51"/>
    </row>
    <row r="7" spans="1:14" ht="35.25" customHeight="1" x14ac:dyDescent="0.35">
      <c r="A7" s="23"/>
      <c r="B7" s="328"/>
      <c r="C7" s="328"/>
      <c r="D7" s="328"/>
      <c r="E7" s="328"/>
      <c r="F7" s="328"/>
      <c r="G7" s="328"/>
      <c r="H7" s="328"/>
      <c r="I7" s="328"/>
      <c r="J7" s="328"/>
      <c r="K7" s="328"/>
      <c r="M7" s="51"/>
      <c r="N7" s="51"/>
    </row>
    <row r="8" spans="1:14" ht="96" customHeight="1" x14ac:dyDescent="0.35">
      <c r="A8" s="23"/>
      <c r="B8" s="479" t="s">
        <v>747</v>
      </c>
      <c r="C8" s="328"/>
      <c r="D8" s="328"/>
      <c r="E8" s="315" t="s">
        <v>748</v>
      </c>
      <c r="F8" s="535"/>
      <c r="G8" s="535"/>
      <c r="H8" s="535"/>
      <c r="I8" s="535"/>
      <c r="J8" s="535"/>
      <c r="K8" s="535"/>
      <c r="M8" s="199"/>
      <c r="N8" s="51"/>
    </row>
    <row r="9" spans="1:14" ht="14.4" customHeight="1" x14ac:dyDescent="0.35">
      <c r="A9" s="23"/>
      <c r="B9" s="477" t="s">
        <v>749</v>
      </c>
      <c r="C9" s="328"/>
      <c r="D9" s="328"/>
      <c r="E9" s="221"/>
      <c r="F9" s="328"/>
      <c r="G9" s="328"/>
      <c r="H9" s="328"/>
      <c r="I9" s="328"/>
      <c r="J9" s="328"/>
      <c r="K9" s="328"/>
      <c r="M9" s="51"/>
      <c r="N9" s="51"/>
    </row>
    <row r="10" spans="1:14" ht="14.4" customHeight="1" x14ac:dyDescent="0.35">
      <c r="A10" s="23"/>
      <c r="B10" s="328"/>
      <c r="C10" s="328"/>
      <c r="D10" s="328"/>
      <c r="E10" s="328"/>
      <c r="F10" s="328"/>
      <c r="G10" s="328"/>
      <c r="H10" s="328"/>
      <c r="I10" s="328"/>
      <c r="J10" s="328"/>
      <c r="K10" s="328"/>
      <c r="M10" s="131"/>
      <c r="N10" s="51"/>
    </row>
    <row r="11" spans="1:14" ht="17.100000000000001" customHeight="1" x14ac:dyDescent="0.35">
      <c r="A11" s="23"/>
      <c r="B11" s="328"/>
      <c r="C11" s="328"/>
      <c r="D11" s="328"/>
      <c r="E11" s="328"/>
      <c r="F11" s="328"/>
      <c r="G11" s="328"/>
      <c r="H11" s="328"/>
      <c r="I11" s="328"/>
      <c r="J11" s="328"/>
      <c r="K11" s="328"/>
      <c r="M11" s="51"/>
      <c r="N11" s="51"/>
    </row>
    <row r="12" spans="1:14" ht="17.100000000000001" customHeight="1" x14ac:dyDescent="0.35">
      <c r="A12" s="23"/>
      <c r="B12" s="328"/>
      <c r="C12" s="328"/>
      <c r="D12" s="328"/>
      <c r="E12" s="328"/>
      <c r="F12" s="328"/>
      <c r="G12" s="328"/>
      <c r="H12" s="328"/>
      <c r="I12" s="328"/>
      <c r="J12" s="328"/>
      <c r="K12" s="328"/>
      <c r="M12" s="51"/>
      <c r="N12" s="51"/>
    </row>
    <row r="13" spans="1:14" ht="68.25" customHeight="1" x14ac:dyDescent="0.35">
      <c r="A13" s="23"/>
      <c r="B13" s="476" t="s">
        <v>750</v>
      </c>
      <c r="C13" s="328"/>
      <c r="D13" s="328"/>
      <c r="E13" s="479" t="s">
        <v>751</v>
      </c>
      <c r="F13" s="328"/>
      <c r="G13" s="328"/>
      <c r="H13" s="328"/>
      <c r="I13" s="328"/>
      <c r="J13" s="328"/>
      <c r="K13" s="328"/>
      <c r="M13" s="131"/>
      <c r="N13" s="51"/>
    </row>
    <row r="14" spans="1:14" ht="17.100000000000001" customHeight="1" x14ac:dyDescent="0.35">
      <c r="A14" s="23"/>
      <c r="B14" s="328"/>
      <c r="C14" s="328"/>
      <c r="D14" s="328"/>
      <c r="E14" s="328"/>
      <c r="F14" s="328"/>
      <c r="G14" s="328"/>
      <c r="H14" s="328"/>
      <c r="I14" s="328"/>
      <c r="J14" s="328"/>
      <c r="K14" s="328"/>
      <c r="M14" s="131"/>
      <c r="N14" s="51"/>
    </row>
    <row r="15" spans="1:14" ht="17.100000000000001" customHeight="1" x14ac:dyDescent="0.35">
      <c r="A15" s="23"/>
      <c r="B15" s="328"/>
      <c r="C15" s="328"/>
      <c r="D15" s="328"/>
      <c r="E15" s="328"/>
      <c r="F15" s="328"/>
      <c r="G15" s="328"/>
      <c r="H15" s="328"/>
      <c r="I15" s="328"/>
      <c r="J15" s="328"/>
      <c r="K15" s="328"/>
      <c r="M15" s="131"/>
      <c r="N15" s="51"/>
    </row>
    <row r="16" spans="1:14" ht="17.100000000000001" customHeight="1" x14ac:dyDescent="0.35">
      <c r="A16" s="23"/>
      <c r="B16" s="328"/>
      <c r="C16" s="328"/>
      <c r="D16" s="328"/>
      <c r="E16" s="328"/>
      <c r="F16" s="328"/>
      <c r="G16" s="328"/>
      <c r="H16" s="328"/>
      <c r="I16" s="328"/>
      <c r="J16" s="328"/>
      <c r="K16" s="328"/>
      <c r="M16" s="131"/>
      <c r="N16" s="51"/>
    </row>
    <row r="17" spans="1:14" ht="2.25" customHeight="1" x14ac:dyDescent="0.35">
      <c r="A17" s="23"/>
      <c r="B17" s="328"/>
      <c r="C17" s="328"/>
      <c r="D17" s="328"/>
      <c r="E17" s="328"/>
      <c r="F17" s="328"/>
      <c r="G17" s="328"/>
      <c r="H17" s="328"/>
      <c r="I17" s="328"/>
      <c r="J17" s="328"/>
      <c r="K17" s="328"/>
      <c r="M17" s="51"/>
      <c r="N17" s="51"/>
    </row>
    <row r="18" spans="1:14" ht="30" hidden="1" customHeight="1" x14ac:dyDescent="0.35">
      <c r="A18" s="23"/>
      <c r="B18" s="328"/>
      <c r="C18" s="328"/>
      <c r="D18" s="328"/>
      <c r="E18" s="328"/>
      <c r="F18" s="328"/>
      <c r="G18" s="328"/>
      <c r="H18" s="328"/>
      <c r="I18" s="328"/>
      <c r="J18" s="328"/>
      <c r="K18" s="328"/>
      <c r="M18" s="51"/>
      <c r="N18" s="51"/>
    </row>
    <row r="19" spans="1:14" ht="14.4" customHeight="1" x14ac:dyDescent="0.35">
      <c r="A19" s="23"/>
      <c r="B19" s="479" t="s">
        <v>752</v>
      </c>
      <c r="C19" s="328"/>
      <c r="D19" s="328"/>
      <c r="E19" s="221" t="s">
        <v>110</v>
      </c>
      <c r="F19" s="328"/>
      <c r="G19" s="328"/>
      <c r="H19" s="328"/>
      <c r="I19" s="328"/>
      <c r="J19" s="328"/>
      <c r="K19" s="328"/>
      <c r="M19" s="51"/>
      <c r="N19" s="51"/>
    </row>
    <row r="20" spans="1:14" ht="17.100000000000001" customHeight="1" x14ac:dyDescent="0.35">
      <c r="A20" s="23"/>
      <c r="B20" s="328"/>
      <c r="C20" s="328"/>
      <c r="D20" s="328"/>
      <c r="E20" s="328"/>
      <c r="F20" s="328"/>
      <c r="G20" s="328"/>
      <c r="H20" s="328"/>
      <c r="I20" s="328"/>
      <c r="J20" s="328"/>
      <c r="K20" s="328"/>
      <c r="M20" s="51"/>
      <c r="N20" s="51"/>
    </row>
    <row r="21" spans="1:14" ht="17.100000000000001" customHeight="1" x14ac:dyDescent="0.35">
      <c r="A21" s="23"/>
      <c r="B21" s="328"/>
      <c r="C21" s="328"/>
      <c r="D21" s="328"/>
      <c r="E21" s="328"/>
      <c r="F21" s="328"/>
      <c r="G21" s="328"/>
      <c r="H21" s="328"/>
      <c r="I21" s="328"/>
      <c r="J21" s="328"/>
      <c r="K21" s="328"/>
      <c r="M21" s="51"/>
      <c r="N21" s="51"/>
    </row>
    <row r="22" spans="1:14" ht="57.9" customHeight="1" x14ac:dyDescent="0.35">
      <c r="A22" s="23"/>
      <c r="B22" s="221" t="s">
        <v>753</v>
      </c>
      <c r="C22" s="328"/>
      <c r="D22" s="328"/>
      <c r="E22" s="221" t="s">
        <v>754</v>
      </c>
      <c r="F22" s="328"/>
      <c r="G22" s="328"/>
      <c r="H22" s="328"/>
      <c r="I22" s="328"/>
      <c r="J22" s="328"/>
      <c r="K22" s="328"/>
      <c r="M22" s="51"/>
      <c r="N22" s="51"/>
    </row>
    <row r="23" spans="1:14" ht="15.75" customHeight="1" x14ac:dyDescent="0.35">
      <c r="A23" s="23"/>
      <c r="B23" s="328"/>
      <c r="C23" s="328"/>
      <c r="D23" s="328"/>
      <c r="E23" s="328"/>
      <c r="F23" s="328"/>
      <c r="G23" s="328"/>
      <c r="H23" s="328"/>
      <c r="I23" s="328"/>
      <c r="J23" s="328"/>
      <c r="K23" s="328"/>
      <c r="M23" s="51"/>
      <c r="N23" s="51"/>
    </row>
    <row r="24" spans="1:14" ht="16.5" hidden="1" customHeight="1" x14ac:dyDescent="0.35">
      <c r="A24" s="23"/>
      <c r="B24" s="328"/>
      <c r="C24" s="328"/>
      <c r="D24" s="328"/>
      <c r="E24" s="328"/>
      <c r="F24" s="328"/>
      <c r="G24" s="328"/>
      <c r="H24" s="328"/>
      <c r="I24" s="328"/>
      <c r="J24" s="328"/>
      <c r="K24" s="328"/>
      <c r="M24" s="51"/>
      <c r="N24" s="51"/>
    </row>
    <row r="25" spans="1:14" ht="16.5" hidden="1" customHeight="1" x14ac:dyDescent="0.35">
      <c r="A25" s="23"/>
      <c r="B25" s="328"/>
      <c r="C25" s="328"/>
      <c r="D25" s="328"/>
      <c r="E25" s="328"/>
      <c r="F25" s="328"/>
      <c r="G25" s="328"/>
      <c r="H25" s="328"/>
      <c r="I25" s="328"/>
      <c r="J25" s="328"/>
      <c r="K25" s="328"/>
      <c r="M25" s="51"/>
      <c r="N25" s="51"/>
    </row>
    <row r="26" spans="1:14" ht="16.5" hidden="1" customHeight="1" x14ac:dyDescent="0.35">
      <c r="A26" s="23"/>
      <c r="B26" s="328"/>
      <c r="C26" s="328"/>
      <c r="D26" s="328"/>
      <c r="E26" s="328"/>
      <c r="F26" s="328"/>
      <c r="G26" s="328"/>
      <c r="H26" s="328"/>
      <c r="I26" s="328"/>
      <c r="J26" s="328"/>
      <c r="K26" s="328"/>
      <c r="M26" s="51"/>
      <c r="N26" s="51"/>
    </row>
    <row r="27" spans="1:14" ht="16.5" hidden="1" customHeight="1" x14ac:dyDescent="0.35">
      <c r="A27" s="23"/>
      <c r="B27" s="328"/>
      <c r="C27" s="328"/>
      <c r="D27" s="328"/>
      <c r="E27" s="328"/>
      <c r="F27" s="328"/>
      <c r="G27" s="328"/>
      <c r="H27" s="328"/>
      <c r="I27" s="328"/>
      <c r="J27" s="328"/>
      <c r="K27" s="328"/>
      <c r="M27" s="51"/>
      <c r="N27" s="51"/>
    </row>
    <row r="28" spans="1:14" ht="14.4" customHeight="1" x14ac:dyDescent="0.35">
      <c r="A28" s="23"/>
      <c r="B28" s="221" t="s">
        <v>755</v>
      </c>
      <c r="C28" s="222"/>
      <c r="D28" s="223"/>
      <c r="E28" s="221" t="s">
        <v>756</v>
      </c>
      <c r="F28" s="222"/>
      <c r="G28" s="222"/>
      <c r="H28" s="222"/>
      <c r="I28" s="222"/>
      <c r="J28" s="222"/>
      <c r="K28" s="223"/>
      <c r="M28" s="51"/>
      <c r="N28" s="51"/>
    </row>
    <row r="29" spans="1:14" ht="14.4" customHeight="1" x14ac:dyDescent="0.35">
      <c r="A29" s="23"/>
      <c r="B29" s="305"/>
      <c r="C29" s="212"/>
      <c r="D29" s="306"/>
      <c r="E29" s="305"/>
      <c r="F29" s="212"/>
      <c r="G29" s="212"/>
      <c r="H29" s="212"/>
      <c r="I29" s="212"/>
      <c r="J29" s="212"/>
      <c r="K29" s="306"/>
      <c r="M29" s="50"/>
      <c r="N29" s="51"/>
    </row>
    <row r="30" spans="1:14" ht="14.4" customHeight="1" x14ac:dyDescent="0.35">
      <c r="A30" s="23"/>
      <c r="B30" s="305"/>
      <c r="C30" s="212"/>
      <c r="D30" s="306"/>
      <c r="E30" s="305"/>
      <c r="F30" s="212"/>
      <c r="G30" s="212"/>
      <c r="H30" s="212"/>
      <c r="I30" s="212"/>
      <c r="J30" s="212"/>
      <c r="K30" s="306"/>
      <c r="M30" s="51"/>
      <c r="N30" s="51"/>
    </row>
    <row r="31" spans="1:14" ht="14.4" customHeight="1" x14ac:dyDescent="0.35">
      <c r="A31" s="23"/>
      <c r="B31" s="305"/>
      <c r="C31" s="212"/>
      <c r="D31" s="306"/>
      <c r="E31" s="305"/>
      <c r="F31" s="212"/>
      <c r="G31" s="212"/>
      <c r="H31" s="212"/>
      <c r="I31" s="212"/>
      <c r="J31" s="212"/>
      <c r="K31" s="306"/>
      <c r="M31" s="51"/>
      <c r="N31" s="51"/>
    </row>
    <row r="32" spans="1:14" ht="14.4" customHeight="1" x14ac:dyDescent="0.35">
      <c r="A32" s="23"/>
      <c r="B32" s="305"/>
      <c r="C32" s="212"/>
      <c r="D32" s="306"/>
      <c r="E32" s="305"/>
      <c r="F32" s="212"/>
      <c r="G32" s="212"/>
      <c r="H32" s="212"/>
      <c r="I32" s="212"/>
      <c r="J32" s="212"/>
      <c r="K32" s="306"/>
      <c r="M32" s="51"/>
      <c r="N32" s="51"/>
    </row>
    <row r="33" spans="1:23" ht="14.4" customHeight="1" x14ac:dyDescent="0.35">
      <c r="A33" s="23"/>
      <c r="B33" s="305"/>
      <c r="C33" s="212"/>
      <c r="D33" s="306"/>
      <c r="E33" s="305"/>
      <c r="F33" s="212"/>
      <c r="G33" s="212"/>
      <c r="H33" s="212"/>
      <c r="I33" s="212"/>
      <c r="J33" s="212"/>
      <c r="K33" s="306"/>
      <c r="M33" s="51"/>
      <c r="N33" s="51"/>
    </row>
    <row r="34" spans="1:23" ht="14.4" customHeight="1" x14ac:dyDescent="0.35">
      <c r="A34" s="23"/>
      <c r="B34" s="305"/>
      <c r="C34" s="212"/>
      <c r="D34" s="306"/>
      <c r="E34" s="305"/>
      <c r="F34" s="212"/>
      <c r="G34" s="212"/>
      <c r="H34" s="212"/>
      <c r="I34" s="212"/>
      <c r="J34" s="212"/>
      <c r="K34" s="306"/>
      <c r="M34" s="51"/>
      <c r="N34" s="51"/>
    </row>
    <row r="35" spans="1:23" ht="14.4" customHeight="1" x14ac:dyDescent="0.35">
      <c r="A35" s="23"/>
      <c r="B35" s="305"/>
      <c r="C35" s="212"/>
      <c r="D35" s="306"/>
      <c r="E35" s="305"/>
      <c r="F35" s="212"/>
      <c r="G35" s="212"/>
      <c r="H35" s="212"/>
      <c r="I35" s="212"/>
      <c r="J35" s="212"/>
      <c r="K35" s="306"/>
      <c r="M35" s="51"/>
      <c r="N35" s="51"/>
    </row>
    <row r="36" spans="1:23" ht="17.100000000000001" customHeight="1" x14ac:dyDescent="0.35">
      <c r="A36" s="23"/>
      <c r="B36" s="305"/>
      <c r="C36" s="212"/>
      <c r="D36" s="306"/>
      <c r="E36" s="305"/>
      <c r="F36" s="212"/>
      <c r="G36" s="212"/>
      <c r="H36" s="212"/>
      <c r="I36" s="212"/>
      <c r="J36" s="212"/>
      <c r="K36" s="306"/>
      <c r="M36" s="51"/>
      <c r="N36" s="51"/>
    </row>
    <row r="37" spans="1:23" ht="17.100000000000001" customHeight="1" x14ac:dyDescent="0.35">
      <c r="A37" s="23"/>
      <c r="B37" s="305"/>
      <c r="C37" s="212"/>
      <c r="D37" s="306"/>
      <c r="E37" s="305"/>
      <c r="F37" s="212"/>
      <c r="G37" s="212"/>
      <c r="H37" s="212"/>
      <c r="I37" s="212"/>
      <c r="J37" s="212"/>
      <c r="K37" s="306"/>
      <c r="M37" s="51"/>
      <c r="N37" s="51"/>
    </row>
    <row r="38" spans="1:23" ht="17.100000000000001" customHeight="1" x14ac:dyDescent="0.35">
      <c r="A38" s="23"/>
      <c r="B38" s="305"/>
      <c r="C38" s="212"/>
      <c r="D38" s="306"/>
      <c r="E38" s="305"/>
      <c r="F38" s="212"/>
      <c r="G38" s="212"/>
      <c r="H38" s="212"/>
      <c r="I38" s="212"/>
      <c r="J38" s="212"/>
      <c r="K38" s="306"/>
      <c r="M38" s="157"/>
      <c r="N38" s="157"/>
      <c r="O38" s="107"/>
      <c r="P38" s="107"/>
      <c r="Q38" s="107"/>
      <c r="R38" s="107"/>
      <c r="S38" s="107"/>
      <c r="T38" s="107"/>
      <c r="U38" s="107"/>
      <c r="V38" s="107"/>
      <c r="W38" s="107"/>
    </row>
    <row r="39" spans="1:23" ht="3.75" customHeight="1" x14ac:dyDescent="0.35">
      <c r="A39" s="23"/>
      <c r="B39" s="305"/>
      <c r="C39" s="212"/>
      <c r="D39" s="306"/>
      <c r="E39" s="305"/>
      <c r="F39" s="212"/>
      <c r="G39" s="212"/>
      <c r="H39" s="212"/>
      <c r="I39" s="212"/>
      <c r="J39" s="212"/>
      <c r="K39" s="306"/>
      <c r="M39" s="157"/>
      <c r="N39" s="157"/>
      <c r="O39" s="107"/>
      <c r="P39" s="107"/>
      <c r="Q39" s="107"/>
      <c r="R39" s="107"/>
      <c r="S39" s="107"/>
      <c r="T39" s="107"/>
      <c r="U39" s="107"/>
      <c r="V39" s="107"/>
      <c r="W39" s="107"/>
    </row>
    <row r="40" spans="1:23" hidden="1" x14ac:dyDescent="0.3">
      <c r="A40" s="23"/>
      <c r="B40" s="305"/>
      <c r="C40" s="212"/>
      <c r="D40" s="306"/>
      <c r="E40" s="305"/>
      <c r="F40" s="212"/>
      <c r="G40" s="212"/>
      <c r="H40" s="212"/>
      <c r="I40" s="212"/>
      <c r="J40" s="212"/>
      <c r="K40" s="306"/>
      <c r="M40" s="201"/>
      <c r="N40" s="107"/>
      <c r="O40" s="107"/>
      <c r="P40" s="107"/>
      <c r="Q40" s="107"/>
      <c r="R40" s="107"/>
      <c r="S40" s="107"/>
      <c r="T40" s="107"/>
      <c r="U40" s="107"/>
      <c r="V40" s="107"/>
      <c r="W40" s="107"/>
    </row>
    <row r="41" spans="1:23" ht="16.5" hidden="1" customHeight="1" x14ac:dyDescent="0.35">
      <c r="A41" s="23"/>
      <c r="B41" s="248"/>
      <c r="C41" s="249"/>
      <c r="D41" s="250"/>
      <c r="E41" s="248"/>
      <c r="F41" s="249"/>
      <c r="G41" s="249"/>
      <c r="H41" s="249"/>
      <c r="I41" s="249"/>
      <c r="J41" s="249"/>
      <c r="K41" s="250"/>
      <c r="M41" s="156"/>
      <c r="N41" s="157"/>
      <c r="O41" s="107"/>
      <c r="P41" s="107"/>
      <c r="Q41" s="107"/>
      <c r="R41" s="107"/>
      <c r="S41" s="107"/>
      <c r="T41" s="107"/>
      <c r="U41" s="107"/>
      <c r="V41" s="107"/>
      <c r="W41" s="107"/>
    </row>
    <row r="42" spans="1:23" ht="14.4" customHeight="1" x14ac:dyDescent="0.35">
      <c r="A42" s="23"/>
      <c r="B42" s="221" t="s">
        <v>757</v>
      </c>
      <c r="C42" s="222"/>
      <c r="D42" s="223"/>
      <c r="E42" s="479" t="s">
        <v>758</v>
      </c>
      <c r="F42" s="479"/>
      <c r="G42" s="479"/>
      <c r="H42" s="479"/>
      <c r="I42" s="479"/>
      <c r="J42" s="479"/>
      <c r="K42" s="479"/>
      <c r="M42" s="202"/>
      <c r="N42" s="157"/>
      <c r="O42" s="107"/>
      <c r="P42" s="107"/>
      <c r="Q42" s="107"/>
      <c r="R42" s="107"/>
      <c r="S42" s="107"/>
      <c r="T42" s="107"/>
      <c r="U42" s="107"/>
      <c r="V42" s="107"/>
      <c r="W42" s="107"/>
    </row>
    <row r="43" spans="1:23" ht="17.100000000000001" customHeight="1" x14ac:dyDescent="0.35">
      <c r="A43" s="23"/>
      <c r="B43" s="305"/>
      <c r="C43" s="212"/>
      <c r="D43" s="306"/>
      <c r="E43" s="479" t="s">
        <v>759</v>
      </c>
      <c r="F43" s="479"/>
      <c r="G43" s="479"/>
      <c r="H43" s="479"/>
      <c r="I43" s="479"/>
      <c r="J43" s="479"/>
      <c r="K43" s="479"/>
      <c r="M43" s="202"/>
      <c r="N43" s="157"/>
      <c r="O43" s="107"/>
      <c r="P43" s="107"/>
      <c r="Q43" s="107"/>
      <c r="R43" s="107"/>
      <c r="S43" s="107"/>
      <c r="T43" s="107"/>
      <c r="U43" s="107"/>
      <c r="V43" s="107"/>
      <c r="W43" s="107"/>
    </row>
    <row r="44" spans="1:23" ht="17.100000000000001" customHeight="1" x14ac:dyDescent="0.35">
      <c r="A44" s="23"/>
      <c r="B44" s="305"/>
      <c r="C44" s="212"/>
      <c r="D44" s="306"/>
      <c r="E44" s="479" t="s">
        <v>760</v>
      </c>
      <c r="F44" s="479"/>
      <c r="G44" s="479"/>
      <c r="H44" s="479"/>
      <c r="I44" s="479"/>
      <c r="J44" s="479"/>
      <c r="K44" s="479"/>
      <c r="M44" s="202"/>
      <c r="N44" s="157"/>
      <c r="O44" s="107"/>
      <c r="P44" s="107"/>
      <c r="Q44" s="107"/>
      <c r="R44" s="107"/>
      <c r="S44" s="107"/>
      <c r="T44" s="107"/>
      <c r="U44" s="107"/>
      <c r="V44" s="107"/>
      <c r="W44" s="107"/>
    </row>
    <row r="45" spans="1:23" ht="17.100000000000001" customHeight="1" x14ac:dyDescent="0.35">
      <c r="A45" s="23"/>
      <c r="B45" s="305"/>
      <c r="C45" s="212"/>
      <c r="D45" s="306"/>
      <c r="E45" s="479" t="s">
        <v>758</v>
      </c>
      <c r="F45" s="479"/>
      <c r="G45" s="479"/>
      <c r="H45" s="479"/>
      <c r="I45" s="479"/>
      <c r="J45" s="479"/>
      <c r="K45" s="479"/>
      <c r="M45" s="202"/>
      <c r="N45" s="157"/>
      <c r="O45" s="107"/>
      <c r="P45" s="107"/>
      <c r="Q45" s="107"/>
      <c r="R45" s="107"/>
      <c r="S45" s="107"/>
      <c r="T45" s="107"/>
      <c r="U45" s="107"/>
      <c r="V45" s="107"/>
      <c r="W45" s="107"/>
    </row>
    <row r="46" spans="1:23" ht="17.100000000000001" customHeight="1" x14ac:dyDescent="0.35">
      <c r="A46" s="23"/>
      <c r="B46" s="305"/>
      <c r="C46" s="212"/>
      <c r="D46" s="306"/>
      <c r="E46" s="465" t="s">
        <v>761</v>
      </c>
      <c r="F46" s="465"/>
      <c r="G46" s="465"/>
      <c r="H46" s="465"/>
      <c r="I46" s="465"/>
      <c r="J46" s="465"/>
      <c r="K46" s="112"/>
      <c r="M46" s="202"/>
      <c r="N46" s="157"/>
      <c r="O46" s="107"/>
      <c r="P46" s="107"/>
      <c r="Q46" s="107"/>
      <c r="R46" s="107"/>
      <c r="S46" s="107"/>
      <c r="T46" s="107"/>
      <c r="U46" s="107"/>
      <c r="V46" s="107"/>
      <c r="W46" s="107"/>
    </row>
    <row r="47" spans="1:23" ht="21.75" customHeight="1" x14ac:dyDescent="0.35">
      <c r="A47" s="23"/>
      <c r="B47" s="305"/>
      <c r="C47" s="212"/>
      <c r="D47" s="306"/>
      <c r="E47" s="329" t="s">
        <v>762</v>
      </c>
      <c r="F47" s="330"/>
      <c r="G47" s="330"/>
      <c r="H47" s="330"/>
      <c r="I47" s="330"/>
      <c r="J47" s="330"/>
      <c r="K47" s="331"/>
      <c r="M47" s="202"/>
      <c r="N47" s="157"/>
      <c r="O47" s="107"/>
      <c r="P47" s="107"/>
      <c r="Q47" s="107"/>
      <c r="R47" s="107"/>
      <c r="S47" s="107"/>
      <c r="T47" s="107"/>
      <c r="U47" s="107"/>
      <c r="V47" s="107"/>
      <c r="W47" s="107"/>
    </row>
    <row r="48" spans="1:23" ht="21.75" customHeight="1" x14ac:dyDescent="0.35">
      <c r="A48" s="23"/>
      <c r="B48" s="305"/>
      <c r="C48" s="212"/>
      <c r="D48" s="306"/>
      <c r="E48" s="329" t="s">
        <v>759</v>
      </c>
      <c r="F48" s="330"/>
      <c r="G48" s="330"/>
      <c r="H48" s="330"/>
      <c r="I48" s="330"/>
      <c r="J48" s="330"/>
      <c r="K48" s="331"/>
      <c r="M48" s="202"/>
      <c r="N48" s="157"/>
      <c r="O48" s="107"/>
      <c r="P48" s="107"/>
      <c r="Q48" s="107"/>
      <c r="R48" s="107"/>
      <c r="S48" s="107"/>
      <c r="T48" s="107"/>
      <c r="U48" s="107"/>
      <c r="V48" s="107"/>
      <c r="W48" s="107"/>
    </row>
    <row r="49" spans="1:23" ht="21.75" customHeight="1" x14ac:dyDescent="0.35">
      <c r="A49" s="23"/>
      <c r="B49" s="305"/>
      <c r="C49" s="212"/>
      <c r="D49" s="306"/>
      <c r="E49" s="329" t="s">
        <v>763</v>
      </c>
      <c r="F49" s="330"/>
      <c r="G49" s="330"/>
      <c r="H49" s="330"/>
      <c r="I49" s="330"/>
      <c r="J49" s="330"/>
      <c r="K49" s="331"/>
      <c r="M49" s="202"/>
      <c r="N49" s="157"/>
      <c r="O49" s="107"/>
      <c r="P49" s="107"/>
      <c r="Q49" s="107"/>
      <c r="R49" s="107"/>
      <c r="S49" s="107"/>
      <c r="T49" s="107"/>
      <c r="U49" s="107"/>
      <c r="V49" s="107"/>
      <c r="W49" s="107"/>
    </row>
    <row r="50" spans="1:23" ht="21.75" customHeight="1" x14ac:dyDescent="0.35">
      <c r="A50" s="23"/>
      <c r="B50" s="305"/>
      <c r="C50" s="212"/>
      <c r="D50" s="306"/>
      <c r="E50" s="329" t="s">
        <v>764</v>
      </c>
      <c r="F50" s="330"/>
      <c r="G50" s="330"/>
      <c r="H50" s="330"/>
      <c r="I50" s="330"/>
      <c r="J50" s="330"/>
      <c r="K50" s="331"/>
      <c r="M50" s="202"/>
      <c r="N50" s="157"/>
      <c r="O50" s="107"/>
      <c r="P50" s="107"/>
      <c r="Q50" s="107"/>
      <c r="R50" s="107"/>
      <c r="S50" s="107"/>
      <c r="T50" s="107"/>
      <c r="U50" s="107"/>
      <c r="V50" s="107"/>
      <c r="W50" s="107"/>
    </row>
    <row r="51" spans="1:23" ht="17.100000000000001" customHeight="1" x14ac:dyDescent="0.35">
      <c r="A51" s="23"/>
      <c r="B51" s="305"/>
      <c r="C51" s="212"/>
      <c r="D51" s="306"/>
      <c r="E51" s="329" t="s">
        <v>765</v>
      </c>
      <c r="F51" s="330"/>
      <c r="G51" s="330"/>
      <c r="H51" s="330"/>
      <c r="I51" s="330"/>
      <c r="J51" s="330"/>
      <c r="K51" s="331"/>
      <c r="M51" s="202"/>
      <c r="N51" s="157"/>
      <c r="O51" s="107"/>
      <c r="P51" s="107"/>
      <c r="Q51" s="107"/>
      <c r="R51" s="107"/>
      <c r="S51" s="107"/>
      <c r="T51" s="107"/>
      <c r="U51" s="107"/>
      <c r="V51" s="107"/>
      <c r="W51" s="107"/>
    </row>
    <row r="52" spans="1:23" ht="23.25" customHeight="1" x14ac:dyDescent="0.35">
      <c r="A52" s="23"/>
      <c r="B52" s="305"/>
      <c r="C52" s="212"/>
      <c r="D52" s="306"/>
      <c r="E52" s="329" t="s">
        <v>766</v>
      </c>
      <c r="F52" s="330"/>
      <c r="G52" s="330"/>
      <c r="H52" s="330"/>
      <c r="I52" s="330"/>
      <c r="J52" s="330"/>
      <c r="K52" s="331"/>
      <c r="M52" s="202"/>
      <c r="N52" s="157"/>
      <c r="O52" s="107"/>
      <c r="P52" s="107"/>
      <c r="Q52" s="107"/>
      <c r="R52" s="107"/>
      <c r="S52" s="107"/>
      <c r="T52" s="107"/>
      <c r="U52" s="107"/>
      <c r="V52" s="107"/>
      <c r="W52" s="107"/>
    </row>
    <row r="53" spans="1:23" ht="23.25" customHeight="1" x14ac:dyDescent="0.35">
      <c r="A53" s="23"/>
      <c r="B53" s="305"/>
      <c r="C53" s="212"/>
      <c r="D53" s="306"/>
      <c r="E53" s="329" t="s">
        <v>767</v>
      </c>
      <c r="F53" s="330"/>
      <c r="G53" s="330"/>
      <c r="H53" s="330"/>
      <c r="I53" s="330"/>
      <c r="J53" s="330"/>
      <c r="K53" s="331"/>
      <c r="M53" s="202"/>
      <c r="N53" s="157"/>
      <c r="O53" s="107"/>
      <c r="P53" s="107"/>
      <c r="Q53" s="107"/>
      <c r="R53" s="107"/>
      <c r="S53" s="107"/>
      <c r="T53" s="107"/>
      <c r="U53" s="107"/>
      <c r="V53" s="107"/>
      <c r="W53" s="107"/>
    </row>
    <row r="54" spans="1:23" ht="23.25" customHeight="1" x14ac:dyDescent="0.35">
      <c r="A54" s="23"/>
      <c r="B54" s="305"/>
      <c r="C54" s="212"/>
      <c r="D54" s="306"/>
      <c r="E54" s="329" t="s">
        <v>768</v>
      </c>
      <c r="F54" s="330"/>
      <c r="G54" s="330"/>
      <c r="H54" s="330"/>
      <c r="I54" s="330"/>
      <c r="J54" s="330"/>
      <c r="K54" s="331"/>
      <c r="M54" s="202"/>
      <c r="N54" s="157"/>
      <c r="O54" s="107"/>
      <c r="P54" s="107"/>
      <c r="Q54" s="107"/>
      <c r="R54" s="107"/>
      <c r="S54" s="107"/>
      <c r="T54" s="107"/>
      <c r="U54" s="107"/>
      <c r="V54" s="107"/>
      <c r="W54" s="107"/>
    </row>
    <row r="55" spans="1:23" ht="23.25" customHeight="1" x14ac:dyDescent="0.35">
      <c r="A55" s="23"/>
      <c r="B55" s="305"/>
      <c r="C55" s="212"/>
      <c r="D55" s="306"/>
      <c r="E55" s="329" t="s">
        <v>769</v>
      </c>
      <c r="F55" s="330"/>
      <c r="G55" s="330"/>
      <c r="H55" s="330"/>
      <c r="I55" s="330"/>
      <c r="J55" s="330"/>
      <c r="K55" s="331"/>
      <c r="M55" s="202"/>
      <c r="N55" s="157"/>
      <c r="O55" s="107"/>
      <c r="P55" s="107"/>
      <c r="Q55" s="107"/>
      <c r="R55" s="107"/>
      <c r="S55" s="107"/>
      <c r="T55" s="107"/>
      <c r="U55" s="107"/>
      <c r="V55" s="107"/>
      <c r="W55" s="107"/>
    </row>
    <row r="56" spans="1:23" ht="23.25" customHeight="1" x14ac:dyDescent="0.35">
      <c r="A56" s="23"/>
      <c r="B56" s="305"/>
      <c r="C56" s="212"/>
      <c r="D56" s="306"/>
      <c r="E56" s="329" t="s">
        <v>770</v>
      </c>
      <c r="F56" s="330"/>
      <c r="G56" s="330"/>
      <c r="H56" s="330"/>
      <c r="I56" s="330"/>
      <c r="J56" s="330"/>
      <c r="K56" s="331"/>
      <c r="M56" s="202"/>
      <c r="N56" s="157"/>
      <c r="O56" s="107"/>
      <c r="P56" s="107"/>
      <c r="Q56" s="107"/>
      <c r="R56" s="107"/>
      <c r="S56" s="107"/>
      <c r="T56" s="107"/>
      <c r="U56" s="107"/>
      <c r="V56" s="107"/>
      <c r="W56" s="107"/>
    </row>
    <row r="57" spans="1:23" ht="24.75" customHeight="1" x14ac:dyDescent="0.35">
      <c r="A57" s="23"/>
      <c r="B57" s="305"/>
      <c r="C57" s="212"/>
      <c r="D57" s="306"/>
      <c r="E57" s="329" t="s">
        <v>771</v>
      </c>
      <c r="F57" s="330"/>
      <c r="G57" s="330"/>
      <c r="H57" s="330"/>
      <c r="I57" s="330"/>
      <c r="J57" s="330"/>
      <c r="K57" s="331"/>
      <c r="M57" s="202"/>
      <c r="N57" s="157"/>
      <c r="O57" s="107"/>
      <c r="P57" s="107"/>
      <c r="Q57" s="107"/>
      <c r="R57" s="107"/>
      <c r="S57" s="107"/>
      <c r="T57" s="107"/>
      <c r="U57" s="107"/>
      <c r="V57" s="107"/>
      <c r="W57" s="107"/>
    </row>
    <row r="58" spans="1:23" ht="24.75" customHeight="1" x14ac:dyDescent="0.35">
      <c r="A58" s="23"/>
      <c r="B58" s="305"/>
      <c r="C58" s="212"/>
      <c r="D58" s="306"/>
      <c r="E58" s="329" t="s">
        <v>772</v>
      </c>
      <c r="F58" s="330"/>
      <c r="G58" s="330"/>
      <c r="H58" s="330"/>
      <c r="I58" s="330"/>
      <c r="J58" s="330"/>
      <c r="K58" s="331"/>
      <c r="M58" s="202"/>
      <c r="N58" s="157"/>
      <c r="O58" s="107"/>
      <c r="P58" s="107"/>
      <c r="Q58" s="107"/>
      <c r="R58" s="107"/>
      <c r="S58" s="107"/>
      <c r="T58" s="107"/>
      <c r="U58" s="107"/>
      <c r="V58" s="107"/>
      <c r="W58" s="107"/>
    </row>
    <row r="59" spans="1:23" ht="24.75" customHeight="1" x14ac:dyDescent="0.35">
      <c r="A59" s="23"/>
      <c r="B59" s="305"/>
      <c r="C59" s="212"/>
      <c r="D59" s="306"/>
      <c r="E59" s="329" t="s">
        <v>773</v>
      </c>
      <c r="F59" s="330"/>
      <c r="G59" s="330"/>
      <c r="H59" s="330"/>
      <c r="I59" s="330"/>
      <c r="J59" s="330"/>
      <c r="K59" s="331"/>
      <c r="M59" s="202"/>
      <c r="N59" s="157"/>
      <c r="O59" s="107"/>
      <c r="P59" s="107"/>
      <c r="Q59" s="107"/>
      <c r="R59" s="107"/>
      <c r="S59" s="107"/>
      <c r="T59" s="107"/>
      <c r="U59" s="107"/>
      <c r="V59" s="107"/>
      <c r="W59" s="107"/>
    </row>
    <row r="60" spans="1:23" ht="17.100000000000001" customHeight="1" x14ac:dyDescent="0.35">
      <c r="A60" s="23"/>
      <c r="B60" s="305"/>
      <c r="C60" s="212"/>
      <c r="D60" s="306"/>
      <c r="E60" s="479" t="s">
        <v>774</v>
      </c>
      <c r="F60" s="479"/>
      <c r="G60" s="479"/>
      <c r="H60" s="479"/>
      <c r="I60" s="479"/>
      <c r="J60" s="479"/>
      <c r="K60" s="479"/>
      <c r="M60" s="202"/>
      <c r="N60" s="157"/>
      <c r="O60" s="107"/>
      <c r="P60" s="107"/>
      <c r="Q60" s="107"/>
      <c r="R60" s="107"/>
      <c r="S60" s="107"/>
      <c r="T60" s="107"/>
      <c r="U60" s="107"/>
      <c r="V60" s="107"/>
      <c r="W60" s="107"/>
    </row>
    <row r="61" spans="1:23" ht="14.4" customHeight="1" x14ac:dyDescent="0.35">
      <c r="A61" s="23"/>
      <c r="B61" s="221" t="s">
        <v>775</v>
      </c>
      <c r="C61" s="222"/>
      <c r="D61" s="223"/>
      <c r="E61" s="480" t="s">
        <v>776</v>
      </c>
      <c r="F61" s="481"/>
      <c r="G61" s="481"/>
      <c r="H61" s="481"/>
      <c r="I61" s="481"/>
      <c r="J61" s="481"/>
      <c r="K61" s="482"/>
      <c r="M61" s="202"/>
      <c r="N61" s="157"/>
      <c r="O61" s="107"/>
      <c r="P61" s="107"/>
      <c r="Q61" s="107"/>
      <c r="R61" s="107"/>
      <c r="S61" s="107"/>
      <c r="T61" s="107"/>
      <c r="U61" s="107"/>
      <c r="V61" s="107"/>
      <c r="W61" s="107"/>
    </row>
    <row r="62" spans="1:23" ht="17.100000000000001" customHeight="1" x14ac:dyDescent="0.35">
      <c r="A62" s="23"/>
      <c r="B62" s="305"/>
      <c r="C62" s="212"/>
      <c r="D62" s="306"/>
      <c r="E62" s="480" t="s">
        <v>777</v>
      </c>
      <c r="F62" s="481"/>
      <c r="G62" s="481"/>
      <c r="H62" s="481"/>
      <c r="I62" s="481"/>
      <c r="J62" s="481"/>
      <c r="K62" s="482"/>
      <c r="M62" s="202"/>
      <c r="N62" s="157"/>
      <c r="O62" s="107"/>
      <c r="P62" s="107"/>
      <c r="Q62" s="107"/>
      <c r="R62" s="107"/>
      <c r="S62" s="107"/>
      <c r="T62" s="107"/>
      <c r="U62" s="107"/>
      <c r="V62" s="107"/>
      <c r="W62" s="107"/>
    </row>
    <row r="63" spans="1:23" ht="17.100000000000001" customHeight="1" x14ac:dyDescent="0.35">
      <c r="A63" s="23"/>
      <c r="B63" s="305"/>
      <c r="C63" s="212"/>
      <c r="D63" s="306"/>
      <c r="E63" s="480" t="s">
        <v>778</v>
      </c>
      <c r="F63" s="481"/>
      <c r="G63" s="481"/>
      <c r="H63" s="481"/>
      <c r="I63" s="481"/>
      <c r="J63" s="481"/>
      <c r="K63" s="482"/>
      <c r="M63" s="202"/>
      <c r="N63" s="157"/>
      <c r="O63" s="107"/>
      <c r="P63" s="107"/>
      <c r="Q63" s="107"/>
      <c r="R63" s="107"/>
      <c r="S63" s="107"/>
      <c r="T63" s="107"/>
      <c r="U63" s="107"/>
      <c r="V63" s="107"/>
      <c r="W63" s="107"/>
    </row>
    <row r="64" spans="1:23" ht="17.100000000000001" customHeight="1" x14ac:dyDescent="0.35">
      <c r="A64" s="23"/>
      <c r="B64" s="248"/>
      <c r="C64" s="249"/>
      <c r="D64" s="250"/>
      <c r="E64" s="480" t="s">
        <v>779</v>
      </c>
      <c r="F64" s="481"/>
      <c r="G64" s="481"/>
      <c r="H64" s="481"/>
      <c r="I64" s="481"/>
      <c r="J64" s="481"/>
      <c r="K64" s="482"/>
      <c r="M64" s="203"/>
      <c r="N64" s="157"/>
      <c r="O64" s="107"/>
      <c r="P64" s="107"/>
      <c r="Q64" s="107"/>
      <c r="R64" s="107"/>
      <c r="S64" s="107"/>
      <c r="T64" s="107"/>
      <c r="U64" s="107"/>
      <c r="V64" s="107"/>
      <c r="W64" s="107"/>
    </row>
    <row r="65" spans="1:23" ht="14.4" customHeight="1" x14ac:dyDescent="0.35">
      <c r="A65" s="23"/>
      <c r="B65" s="221" t="s">
        <v>780</v>
      </c>
      <c r="C65" s="222"/>
      <c r="D65" s="223"/>
      <c r="E65" s="221" t="s">
        <v>781</v>
      </c>
      <c r="F65" s="222"/>
      <c r="G65" s="222"/>
      <c r="H65" s="222"/>
      <c r="I65" s="222"/>
      <c r="J65" s="222"/>
      <c r="K65" s="223"/>
      <c r="M65" s="204"/>
      <c r="N65" s="157"/>
      <c r="O65" s="107"/>
      <c r="P65" s="107"/>
      <c r="Q65" s="107"/>
      <c r="R65" s="107"/>
      <c r="S65" s="107"/>
      <c r="T65" s="107"/>
      <c r="U65" s="107"/>
      <c r="V65" s="107"/>
      <c r="W65" s="107"/>
    </row>
    <row r="66" spans="1:23" ht="17.100000000000001" customHeight="1" x14ac:dyDescent="0.35">
      <c r="A66" s="23"/>
      <c r="B66" s="305"/>
      <c r="C66" s="212"/>
      <c r="D66" s="306"/>
      <c r="E66" s="305"/>
      <c r="F66" s="212"/>
      <c r="G66" s="212"/>
      <c r="H66" s="212"/>
      <c r="I66" s="212"/>
      <c r="J66" s="212"/>
      <c r="K66" s="306"/>
      <c r="M66" s="203"/>
      <c r="N66" s="157"/>
      <c r="O66" s="107"/>
      <c r="P66" s="107"/>
      <c r="Q66" s="107"/>
      <c r="R66" s="107"/>
      <c r="S66" s="107"/>
      <c r="T66" s="107"/>
      <c r="U66" s="107"/>
      <c r="V66" s="107"/>
      <c r="W66" s="107"/>
    </row>
    <row r="67" spans="1:23" ht="17.100000000000001" customHeight="1" x14ac:dyDescent="0.35">
      <c r="A67" s="23"/>
      <c r="B67" s="305"/>
      <c r="C67" s="212"/>
      <c r="D67" s="306"/>
      <c r="E67" s="305"/>
      <c r="F67" s="212"/>
      <c r="G67" s="212"/>
      <c r="H67" s="212"/>
      <c r="I67" s="212"/>
      <c r="J67" s="212"/>
      <c r="K67" s="306"/>
      <c r="M67" s="204"/>
      <c r="N67" s="157"/>
      <c r="O67" s="107"/>
      <c r="P67" s="107"/>
      <c r="Q67" s="107"/>
      <c r="R67" s="107"/>
      <c r="S67" s="107"/>
      <c r="T67" s="107"/>
      <c r="U67" s="107"/>
      <c r="V67" s="107"/>
      <c r="W67" s="107"/>
    </row>
    <row r="68" spans="1:23" ht="17.100000000000001" customHeight="1" x14ac:dyDescent="0.35">
      <c r="A68" s="23"/>
      <c r="B68" s="248"/>
      <c r="C68" s="249"/>
      <c r="D68" s="250"/>
      <c r="E68" s="248"/>
      <c r="F68" s="249"/>
      <c r="G68" s="249"/>
      <c r="H68" s="249"/>
      <c r="I68" s="249"/>
      <c r="J68" s="249"/>
      <c r="K68" s="250"/>
      <c r="M68" s="203"/>
      <c r="N68" s="157"/>
      <c r="O68" s="107"/>
      <c r="P68" s="107"/>
      <c r="Q68" s="107"/>
      <c r="R68" s="107"/>
      <c r="S68" s="107"/>
      <c r="T68" s="107"/>
      <c r="U68" s="107"/>
      <c r="V68" s="107"/>
      <c r="W68" s="107"/>
    </row>
    <row r="69" spans="1:23" ht="17.100000000000001" customHeight="1" x14ac:dyDescent="0.35">
      <c r="M69" s="107"/>
      <c r="N69" s="157"/>
      <c r="O69" s="107"/>
      <c r="P69" s="107"/>
      <c r="Q69" s="107"/>
      <c r="R69" s="107"/>
      <c r="S69" s="107"/>
      <c r="T69" s="107"/>
      <c r="U69" s="107"/>
      <c r="V69" s="107"/>
      <c r="W69" s="107"/>
    </row>
    <row r="70" spans="1:23" ht="17.100000000000001" customHeight="1" x14ac:dyDescent="0.3">
      <c r="M70" s="202"/>
      <c r="N70" s="107"/>
      <c r="O70" s="107"/>
      <c r="P70" s="107"/>
      <c r="Q70" s="107"/>
      <c r="R70" s="107"/>
      <c r="S70" s="107"/>
      <c r="T70" s="107"/>
      <c r="U70" s="107"/>
      <c r="V70" s="107"/>
      <c r="W70" s="107"/>
    </row>
    <row r="71" spans="1:23" x14ac:dyDescent="0.3">
      <c r="M71" s="107"/>
      <c r="N71" s="107"/>
      <c r="O71" s="107"/>
      <c r="P71" s="107"/>
      <c r="Q71" s="107"/>
      <c r="R71" s="107"/>
      <c r="S71" s="107"/>
      <c r="T71" s="107"/>
      <c r="U71" s="107"/>
      <c r="V71" s="107"/>
      <c r="W71" s="107"/>
    </row>
    <row r="72" spans="1:23" x14ac:dyDescent="0.3">
      <c r="M72" s="137"/>
      <c r="N72" s="107"/>
      <c r="O72" s="107"/>
      <c r="P72" s="107"/>
      <c r="Q72" s="107"/>
      <c r="R72" s="107"/>
      <c r="S72" s="107"/>
      <c r="T72" s="107"/>
      <c r="U72" s="107"/>
      <c r="V72" s="201"/>
      <c r="W72" s="107"/>
    </row>
    <row r="73" spans="1:23" x14ac:dyDescent="0.3">
      <c r="M73" s="138"/>
      <c r="N73" s="107"/>
      <c r="O73" s="107"/>
      <c r="P73" s="107"/>
      <c r="Q73" s="107"/>
      <c r="R73" s="107"/>
      <c r="S73" s="107"/>
      <c r="T73" s="107"/>
      <c r="U73" s="107"/>
      <c r="V73" s="107"/>
      <c r="W73" s="107"/>
    </row>
    <row r="74" spans="1:23" ht="15.6" customHeight="1" x14ac:dyDescent="0.3">
      <c r="M74" s="184"/>
    </row>
  </sheetData>
  <sheetProtection sheet="1" objects="1" scenarios="1" formatColumns="0" formatRows="0"/>
  <mergeCells count="43">
    <mergeCell ref="E57:K57"/>
    <mergeCell ref="E58:K58"/>
    <mergeCell ref="E59:K59"/>
    <mergeCell ref="E47:K47"/>
    <mergeCell ref="E48:K48"/>
    <mergeCell ref="E49:K49"/>
    <mergeCell ref="E50:K50"/>
    <mergeCell ref="E51:K51"/>
    <mergeCell ref="E65:K68"/>
    <mergeCell ref="E42:K42"/>
    <mergeCell ref="E43:K43"/>
    <mergeCell ref="E44:K44"/>
    <mergeCell ref="E60:K60"/>
    <mergeCell ref="E45:K45"/>
    <mergeCell ref="E46:J46"/>
    <mergeCell ref="B65:D68"/>
    <mergeCell ref="B61:D64"/>
    <mergeCell ref="E6:K7"/>
    <mergeCell ref="B8:D8"/>
    <mergeCell ref="B42:D60"/>
    <mergeCell ref="B19:D21"/>
    <mergeCell ref="E28:K41"/>
    <mergeCell ref="E8:K8"/>
    <mergeCell ref="B28:D41"/>
    <mergeCell ref="E9:K12"/>
    <mergeCell ref="E22:K27"/>
    <mergeCell ref="E13:K18"/>
    <mergeCell ref="E61:K61"/>
    <mergeCell ref="E62:K62"/>
    <mergeCell ref="E63:K63"/>
    <mergeCell ref="E64:K64"/>
    <mergeCell ref="B2:K2"/>
    <mergeCell ref="E19:K21"/>
    <mergeCell ref="B13:D18"/>
    <mergeCell ref="B6:D7"/>
    <mergeCell ref="B22:D27"/>
    <mergeCell ref="B9:D12"/>
    <mergeCell ref="B4:K5"/>
    <mergeCell ref="E52:K52"/>
    <mergeCell ref="E53:K53"/>
    <mergeCell ref="E54:K54"/>
    <mergeCell ref="E55:K55"/>
    <mergeCell ref="E56:K56"/>
  </mergeCells>
  <dataValidations count="1">
    <dataValidation type="list" allowBlank="1" showInputMessage="1" showErrorMessage="1" prompt="Select Yes or No" sqref="E19:K21 E6:K7" xr:uid="{00000000-0002-0000-0F00-000000000000}">
      <formula1>"Yes, No"</formula1>
    </dataValidation>
  </dataValidations>
  <hyperlinks>
    <hyperlink ref="E61" r:id="rId1" xr:uid="{00000000-0004-0000-0F00-000000000000}"/>
    <hyperlink ref="E62" r:id="rId2" xr:uid="{00000000-0004-0000-0F00-000001000000}"/>
    <hyperlink ref="E63" r:id="rId3" xr:uid="{00000000-0004-0000-0F00-000002000000}"/>
    <hyperlink ref="E64" r:id="rId4" xr:uid="{00000000-0004-0000-0F00-000003000000}"/>
    <hyperlink ref="E42" r:id="rId5" xr:uid="{00000000-0004-0000-0F00-000004000000}"/>
    <hyperlink ref="E43" r:id="rId6" xr:uid="{00000000-0004-0000-0F00-000005000000}"/>
    <hyperlink ref="E44" r:id="rId7" xr:uid="{00000000-0004-0000-0F00-000006000000}"/>
    <hyperlink ref="E60" r:id="rId8" xr:uid="{00000000-0004-0000-0F00-000007000000}"/>
    <hyperlink ref="E45" r:id="rId9" xr:uid="{00000000-0004-0000-0F00-000008000000}"/>
    <hyperlink ref="E46" r:id="rId10" xr:uid="{00000000-0004-0000-0F00-000009000000}"/>
    <hyperlink ref="E51" r:id="rId11" xr:uid="{00000000-0004-0000-0F00-00000A000000}"/>
    <hyperlink ref="E57" r:id="rId12" xr:uid="{00000000-0004-0000-0F00-00000B000000}"/>
    <hyperlink ref="E58" r:id="rId13" xr:uid="{00000000-0004-0000-0F00-00000C000000}"/>
    <hyperlink ref="E59" r:id="rId14" xr:uid="{00000000-0004-0000-0F00-00000D000000}"/>
    <hyperlink ref="E47" r:id="rId15" xr:uid="{00000000-0004-0000-0F00-00000E000000}"/>
    <hyperlink ref="E48" r:id="rId16" xr:uid="{00000000-0004-0000-0F00-00000F000000}"/>
    <hyperlink ref="E49" r:id="rId17" xr:uid="{00000000-0004-0000-0F00-000010000000}"/>
    <hyperlink ref="E52" r:id="rId18" xr:uid="{00000000-0004-0000-0F00-000011000000}"/>
    <hyperlink ref="E53" r:id="rId19" xr:uid="{00000000-0004-0000-0F00-000012000000}"/>
    <hyperlink ref="E56" r:id="rId20" xr:uid="{00000000-0004-0000-0F00-000013000000}"/>
    <hyperlink ref="E54" r:id="rId21" xr:uid="{00000000-0004-0000-0F00-000014000000}"/>
    <hyperlink ref="E55" r:id="rId22" xr:uid="{00000000-0004-0000-0F00-000015000000}"/>
    <hyperlink ref="E50" r:id="rId23" xr:uid="{00000000-0004-0000-0F00-000016000000}"/>
  </hyperlinks>
  <pageMargins left="0.25" right="0.25" top="0.75" bottom="0.75" header="0.3" footer="0.3"/>
  <pageSetup paperSize="5" orientation="portrait" r:id="rId2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theme="3" tint="0.499984740745262"/>
  </sheetPr>
  <dimension ref="A1:M58"/>
  <sheetViews>
    <sheetView showGridLines="0" zoomScaleNormal="100" zoomScaleSheetLayoutView="140" workbookViewId="0">
      <selection activeCell="M1" sqref="A1:XFD1048576"/>
    </sheetView>
  </sheetViews>
  <sheetFormatPr defaultColWidth="8.88671875" defaultRowHeight="14.4" x14ac:dyDescent="0.3"/>
  <cols>
    <col min="1" max="1" width="1.44140625" customWidth="1"/>
  </cols>
  <sheetData>
    <row r="1" spans="1:13" x14ac:dyDescent="0.3">
      <c r="A1" s="23"/>
      <c r="B1" s="23"/>
      <c r="C1" s="23"/>
      <c r="D1" s="23"/>
      <c r="E1" s="23"/>
      <c r="F1" s="23"/>
      <c r="G1" s="23"/>
      <c r="H1" s="23"/>
      <c r="I1" s="23"/>
      <c r="J1" s="23"/>
      <c r="K1" s="23"/>
    </row>
    <row r="2" spans="1:13" ht="19.5" customHeight="1" x14ac:dyDescent="0.4">
      <c r="A2" s="23"/>
      <c r="B2" s="437" t="s">
        <v>782</v>
      </c>
      <c r="C2" s="212"/>
      <c r="D2" s="212"/>
      <c r="E2" s="212"/>
      <c r="F2" s="212"/>
      <c r="G2" s="212"/>
      <c r="H2" s="212"/>
      <c r="I2" s="212"/>
      <c r="J2" s="212"/>
      <c r="K2" s="212"/>
      <c r="M2" s="190"/>
    </row>
    <row r="3" spans="1:13" x14ac:dyDescent="0.3">
      <c r="A3" s="23"/>
      <c r="B3" s="23"/>
      <c r="C3" s="23"/>
      <c r="D3" s="23"/>
      <c r="E3" s="23"/>
      <c r="F3" s="23"/>
      <c r="G3" s="23"/>
      <c r="H3" s="23"/>
      <c r="I3" s="23"/>
      <c r="J3" s="23"/>
      <c r="K3" s="23"/>
    </row>
    <row r="4" spans="1:13" ht="14.4" customHeight="1" x14ac:dyDescent="0.35">
      <c r="A4" s="23"/>
      <c r="B4" s="483" t="s">
        <v>783</v>
      </c>
      <c r="C4" s="222"/>
      <c r="D4" s="222"/>
      <c r="E4" s="222"/>
      <c r="F4" s="222"/>
      <c r="G4" s="222"/>
      <c r="H4" s="222"/>
      <c r="I4" s="222"/>
      <c r="J4" s="222"/>
      <c r="K4" s="223"/>
      <c r="M4" s="50"/>
    </row>
    <row r="5" spans="1:13" ht="17.100000000000001" customHeight="1" x14ac:dyDescent="0.35">
      <c r="A5" s="23"/>
      <c r="B5" s="248"/>
      <c r="C5" s="249"/>
      <c r="D5" s="249"/>
      <c r="E5" s="249"/>
      <c r="F5" s="249"/>
      <c r="G5" s="249"/>
      <c r="H5" s="249"/>
      <c r="I5" s="249"/>
      <c r="J5" s="249"/>
      <c r="K5" s="250"/>
      <c r="M5" s="51"/>
    </row>
    <row r="6" spans="1:13" ht="14.4" customHeight="1" x14ac:dyDescent="0.35">
      <c r="A6" s="23"/>
      <c r="B6" s="221" t="s">
        <v>784</v>
      </c>
      <c r="C6" s="222"/>
      <c r="D6" s="222"/>
      <c r="E6" s="222"/>
      <c r="F6" s="222"/>
      <c r="G6" s="222"/>
      <c r="H6" s="222"/>
      <c r="I6" s="222"/>
      <c r="J6" s="222"/>
      <c r="K6" s="223"/>
      <c r="M6" s="51"/>
    </row>
    <row r="7" spans="1:13" ht="17.100000000000001" customHeight="1" x14ac:dyDescent="0.35">
      <c r="A7" s="23"/>
      <c r="B7" s="305"/>
      <c r="C7" s="212"/>
      <c r="D7" s="212"/>
      <c r="E7" s="212"/>
      <c r="F7" s="212"/>
      <c r="G7" s="212"/>
      <c r="H7" s="212"/>
      <c r="I7" s="212"/>
      <c r="J7" s="212"/>
      <c r="K7" s="306"/>
      <c r="M7" s="51"/>
    </row>
    <row r="8" spans="1:13" ht="17.100000000000001" customHeight="1" x14ac:dyDescent="0.35">
      <c r="A8" s="23"/>
      <c r="B8" s="305"/>
      <c r="C8" s="212"/>
      <c r="D8" s="212"/>
      <c r="E8" s="212"/>
      <c r="F8" s="212"/>
      <c r="G8" s="212"/>
      <c r="H8" s="212"/>
      <c r="I8" s="212"/>
      <c r="J8" s="212"/>
      <c r="K8" s="306"/>
      <c r="M8" s="51"/>
    </row>
    <row r="9" spans="1:13" ht="17.100000000000001" customHeight="1" x14ac:dyDescent="0.35">
      <c r="A9" s="23"/>
      <c r="B9" s="305"/>
      <c r="C9" s="212"/>
      <c r="D9" s="212"/>
      <c r="E9" s="212"/>
      <c r="F9" s="212"/>
      <c r="G9" s="212"/>
      <c r="H9" s="212"/>
      <c r="I9" s="212"/>
      <c r="J9" s="212"/>
      <c r="K9" s="306"/>
      <c r="M9" s="51"/>
    </row>
    <row r="10" spans="1:13" ht="17.100000000000001" customHeight="1" x14ac:dyDescent="0.35">
      <c r="A10" s="23"/>
      <c r="B10" s="305"/>
      <c r="C10" s="212"/>
      <c r="D10" s="212"/>
      <c r="E10" s="212"/>
      <c r="F10" s="212"/>
      <c r="G10" s="212"/>
      <c r="H10" s="212"/>
      <c r="I10" s="212"/>
      <c r="J10" s="212"/>
      <c r="K10" s="306"/>
      <c r="M10" s="51"/>
    </row>
    <row r="11" spans="1:13" ht="17.100000000000001" customHeight="1" x14ac:dyDescent="0.35">
      <c r="A11" s="23"/>
      <c r="B11" s="305"/>
      <c r="C11" s="212"/>
      <c r="D11" s="212"/>
      <c r="E11" s="212"/>
      <c r="F11" s="212"/>
      <c r="G11" s="212"/>
      <c r="H11" s="212"/>
      <c r="I11" s="212"/>
      <c r="J11" s="212"/>
      <c r="K11" s="306"/>
      <c r="M11" s="51"/>
    </row>
    <row r="12" spans="1:13" ht="17.100000000000001" customHeight="1" x14ac:dyDescent="0.35">
      <c r="A12" s="23"/>
      <c r="B12" s="305"/>
      <c r="C12" s="212"/>
      <c r="D12" s="212"/>
      <c r="E12" s="212"/>
      <c r="F12" s="212"/>
      <c r="G12" s="212"/>
      <c r="H12" s="212"/>
      <c r="I12" s="212"/>
      <c r="J12" s="212"/>
      <c r="K12" s="306"/>
      <c r="M12" s="51"/>
    </row>
    <row r="13" spans="1:13" ht="17.100000000000001" customHeight="1" x14ac:dyDescent="0.35">
      <c r="A13" s="23"/>
      <c r="B13" s="305"/>
      <c r="C13" s="212"/>
      <c r="D13" s="212"/>
      <c r="E13" s="212"/>
      <c r="F13" s="212"/>
      <c r="G13" s="212"/>
      <c r="H13" s="212"/>
      <c r="I13" s="212"/>
      <c r="J13" s="212"/>
      <c r="K13" s="306"/>
      <c r="M13" s="51"/>
    </row>
    <row r="14" spans="1:13" ht="17.100000000000001" customHeight="1" x14ac:dyDescent="0.35">
      <c r="A14" s="23"/>
      <c r="B14" s="305"/>
      <c r="C14" s="212"/>
      <c r="D14" s="212"/>
      <c r="E14" s="212"/>
      <c r="F14" s="212"/>
      <c r="G14" s="212"/>
      <c r="H14" s="212"/>
      <c r="I14" s="212"/>
      <c r="J14" s="212"/>
      <c r="K14" s="306"/>
      <c r="M14" s="205"/>
    </row>
    <row r="15" spans="1:13" ht="17.100000000000001" customHeight="1" x14ac:dyDescent="0.35">
      <c r="A15" s="23"/>
      <c r="B15" s="305"/>
      <c r="C15" s="212"/>
      <c r="D15" s="212"/>
      <c r="E15" s="212"/>
      <c r="F15" s="212"/>
      <c r="G15" s="212"/>
      <c r="H15" s="212"/>
      <c r="I15" s="212"/>
      <c r="J15" s="212"/>
      <c r="K15" s="306"/>
      <c r="M15" s="51"/>
    </row>
    <row r="16" spans="1:13" ht="17.100000000000001" customHeight="1" x14ac:dyDescent="0.35">
      <c r="A16" s="23"/>
      <c r="B16" s="305"/>
      <c r="C16" s="212"/>
      <c r="D16" s="212"/>
      <c r="E16" s="212"/>
      <c r="F16" s="212"/>
      <c r="G16" s="212"/>
      <c r="H16" s="212"/>
      <c r="I16" s="212"/>
      <c r="J16" s="212"/>
      <c r="K16" s="306"/>
      <c r="M16" s="51"/>
    </row>
    <row r="17" spans="1:13" ht="17.100000000000001" customHeight="1" x14ac:dyDescent="0.3">
      <c r="A17" s="23"/>
      <c r="B17" s="305"/>
      <c r="C17" s="212"/>
      <c r="D17" s="212"/>
      <c r="E17" s="212"/>
      <c r="F17" s="212"/>
      <c r="G17" s="212"/>
      <c r="H17" s="212"/>
      <c r="I17" s="212"/>
      <c r="J17" s="212"/>
      <c r="K17" s="306"/>
      <c r="M17" s="206"/>
    </row>
    <row r="18" spans="1:13" ht="17.100000000000001" customHeight="1" x14ac:dyDescent="0.35">
      <c r="A18" s="23"/>
      <c r="B18" s="305"/>
      <c r="C18" s="212"/>
      <c r="D18" s="212"/>
      <c r="E18" s="212"/>
      <c r="F18" s="212"/>
      <c r="G18" s="212"/>
      <c r="H18" s="212"/>
      <c r="I18" s="212"/>
      <c r="J18" s="212"/>
      <c r="K18" s="306"/>
      <c r="M18" s="51"/>
    </row>
    <row r="19" spans="1:13" ht="17.100000000000001" customHeight="1" x14ac:dyDescent="0.35">
      <c r="A19" s="23"/>
      <c r="B19" s="305"/>
      <c r="C19" s="212"/>
      <c r="D19" s="212"/>
      <c r="E19" s="212"/>
      <c r="F19" s="212"/>
      <c r="G19" s="212"/>
      <c r="H19" s="212"/>
      <c r="I19" s="212"/>
      <c r="J19" s="212"/>
      <c r="K19" s="306"/>
      <c r="M19" s="51"/>
    </row>
    <row r="20" spans="1:13" ht="17.100000000000001" customHeight="1" x14ac:dyDescent="0.35">
      <c r="A20" s="23"/>
      <c r="B20" s="305"/>
      <c r="C20" s="212"/>
      <c r="D20" s="212"/>
      <c r="E20" s="212"/>
      <c r="F20" s="212"/>
      <c r="G20" s="212"/>
      <c r="H20" s="212"/>
      <c r="I20" s="212"/>
      <c r="J20" s="212"/>
      <c r="K20" s="306"/>
      <c r="M20" s="51"/>
    </row>
    <row r="21" spans="1:13" ht="17.100000000000001" customHeight="1" x14ac:dyDescent="0.35">
      <c r="A21" s="23"/>
      <c r="B21" s="305"/>
      <c r="C21" s="212"/>
      <c r="D21" s="212"/>
      <c r="E21" s="212"/>
      <c r="F21" s="212"/>
      <c r="G21" s="212"/>
      <c r="H21" s="212"/>
      <c r="I21" s="212"/>
      <c r="J21" s="212"/>
      <c r="K21" s="306"/>
      <c r="M21" s="205"/>
    </row>
    <row r="22" spans="1:13" x14ac:dyDescent="0.3">
      <c r="A22" s="23"/>
      <c r="B22" s="305"/>
      <c r="C22" s="212"/>
      <c r="D22" s="212"/>
      <c r="E22" s="212"/>
      <c r="F22" s="212"/>
      <c r="G22" s="212"/>
      <c r="H22" s="212"/>
      <c r="I22" s="212"/>
      <c r="J22" s="212"/>
      <c r="K22" s="306"/>
    </row>
    <row r="23" spans="1:13" x14ac:dyDescent="0.3">
      <c r="A23" s="23"/>
      <c r="B23" s="305"/>
      <c r="C23" s="212"/>
      <c r="D23" s="212"/>
      <c r="E23" s="212"/>
      <c r="F23" s="212"/>
      <c r="G23" s="212"/>
      <c r="H23" s="212"/>
      <c r="I23" s="212"/>
      <c r="J23" s="212"/>
      <c r="K23" s="306"/>
    </row>
    <row r="24" spans="1:13" x14ac:dyDescent="0.3">
      <c r="A24" s="23"/>
      <c r="B24" s="305"/>
      <c r="C24" s="212"/>
      <c r="D24" s="212"/>
      <c r="E24" s="212"/>
      <c r="F24" s="212"/>
      <c r="G24" s="212"/>
      <c r="H24" s="212"/>
      <c r="I24" s="212"/>
      <c r="J24" s="212"/>
      <c r="K24" s="306"/>
    </row>
    <row r="25" spans="1:13" x14ac:dyDescent="0.3">
      <c r="A25" s="23"/>
      <c r="B25" s="305"/>
      <c r="C25" s="212"/>
      <c r="D25" s="212"/>
      <c r="E25" s="212"/>
      <c r="F25" s="212"/>
      <c r="G25" s="212"/>
      <c r="H25" s="212"/>
      <c r="I25" s="212"/>
      <c r="J25" s="212"/>
      <c r="K25" s="306"/>
    </row>
    <row r="26" spans="1:13" x14ac:dyDescent="0.3">
      <c r="A26" s="23"/>
      <c r="B26" s="305"/>
      <c r="C26" s="212"/>
      <c r="D26" s="212"/>
      <c r="E26" s="212"/>
      <c r="F26" s="212"/>
      <c r="G26" s="212"/>
      <c r="H26" s="212"/>
      <c r="I26" s="212"/>
      <c r="J26" s="212"/>
      <c r="K26" s="306"/>
    </row>
    <row r="27" spans="1:13" x14ac:dyDescent="0.3">
      <c r="A27" s="23"/>
      <c r="B27" s="305"/>
      <c r="C27" s="212"/>
      <c r="D27" s="212"/>
      <c r="E27" s="212"/>
      <c r="F27" s="212"/>
      <c r="G27" s="212"/>
      <c r="H27" s="212"/>
      <c r="I27" s="212"/>
      <c r="J27" s="212"/>
      <c r="K27" s="306"/>
    </row>
    <row r="28" spans="1:13" x14ac:dyDescent="0.3">
      <c r="A28" s="23"/>
      <c r="B28" s="305"/>
      <c r="C28" s="212"/>
      <c r="D28" s="212"/>
      <c r="E28" s="212"/>
      <c r="F28" s="212"/>
      <c r="G28" s="212"/>
      <c r="H28" s="212"/>
      <c r="I28" s="212"/>
      <c r="J28" s="212"/>
      <c r="K28" s="306"/>
    </row>
    <row r="29" spans="1:13" x14ac:dyDescent="0.3">
      <c r="A29" s="23"/>
      <c r="B29" s="305"/>
      <c r="C29" s="212"/>
      <c r="D29" s="212"/>
      <c r="E29" s="212"/>
      <c r="F29" s="212"/>
      <c r="G29" s="212"/>
      <c r="H29" s="212"/>
      <c r="I29" s="212"/>
      <c r="J29" s="212"/>
      <c r="K29" s="306"/>
    </row>
    <row r="30" spans="1:13" x14ac:dyDescent="0.3">
      <c r="A30" s="23"/>
      <c r="B30" s="305"/>
      <c r="C30" s="212"/>
      <c r="D30" s="212"/>
      <c r="E30" s="212"/>
      <c r="F30" s="212"/>
      <c r="G30" s="212"/>
      <c r="H30" s="212"/>
      <c r="I30" s="212"/>
      <c r="J30" s="212"/>
      <c r="K30" s="306"/>
    </row>
    <row r="31" spans="1:13" x14ac:dyDescent="0.3">
      <c r="A31" s="23"/>
      <c r="B31" s="305"/>
      <c r="C31" s="212"/>
      <c r="D31" s="212"/>
      <c r="E31" s="212"/>
      <c r="F31" s="212"/>
      <c r="G31" s="212"/>
      <c r="H31" s="212"/>
      <c r="I31" s="212"/>
      <c r="J31" s="212"/>
      <c r="K31" s="306"/>
    </row>
    <row r="32" spans="1:13" x14ac:dyDescent="0.3">
      <c r="A32" s="23"/>
      <c r="B32" s="305"/>
      <c r="C32" s="212"/>
      <c r="D32" s="212"/>
      <c r="E32" s="212"/>
      <c r="F32" s="212"/>
      <c r="G32" s="212"/>
      <c r="H32" s="212"/>
      <c r="I32" s="212"/>
      <c r="J32" s="212"/>
      <c r="K32" s="306"/>
    </row>
    <row r="33" spans="1:11" x14ac:dyDescent="0.3">
      <c r="A33" s="23"/>
      <c r="B33" s="305"/>
      <c r="C33" s="212"/>
      <c r="D33" s="212"/>
      <c r="E33" s="212"/>
      <c r="F33" s="212"/>
      <c r="G33" s="212"/>
      <c r="H33" s="212"/>
      <c r="I33" s="212"/>
      <c r="J33" s="212"/>
      <c r="K33" s="306"/>
    </row>
    <row r="34" spans="1:11" x14ac:dyDescent="0.3">
      <c r="A34" s="23"/>
      <c r="B34" s="305"/>
      <c r="C34" s="212"/>
      <c r="D34" s="212"/>
      <c r="E34" s="212"/>
      <c r="F34" s="212"/>
      <c r="G34" s="212"/>
      <c r="H34" s="212"/>
      <c r="I34" s="212"/>
      <c r="J34" s="212"/>
      <c r="K34" s="306"/>
    </row>
    <row r="35" spans="1:11" x14ac:dyDescent="0.3">
      <c r="A35" s="23"/>
      <c r="B35" s="305"/>
      <c r="C35" s="212"/>
      <c r="D35" s="212"/>
      <c r="E35" s="212"/>
      <c r="F35" s="212"/>
      <c r="G35" s="212"/>
      <c r="H35" s="212"/>
      <c r="I35" s="212"/>
      <c r="J35" s="212"/>
      <c r="K35" s="306"/>
    </row>
    <row r="36" spans="1:11" x14ac:dyDescent="0.3">
      <c r="A36" s="23"/>
      <c r="B36" s="305"/>
      <c r="C36" s="212"/>
      <c r="D36" s="212"/>
      <c r="E36" s="212"/>
      <c r="F36" s="212"/>
      <c r="G36" s="212"/>
      <c r="H36" s="212"/>
      <c r="I36" s="212"/>
      <c r="J36" s="212"/>
      <c r="K36" s="306"/>
    </row>
    <row r="37" spans="1:11" x14ac:dyDescent="0.3">
      <c r="A37" s="23"/>
      <c r="B37" s="305"/>
      <c r="C37" s="212"/>
      <c r="D37" s="212"/>
      <c r="E37" s="212"/>
      <c r="F37" s="212"/>
      <c r="G37" s="212"/>
      <c r="H37" s="212"/>
      <c r="I37" s="212"/>
      <c r="J37" s="212"/>
      <c r="K37" s="306"/>
    </row>
    <row r="38" spans="1:11" x14ac:dyDescent="0.3">
      <c r="A38" s="23"/>
      <c r="B38" s="305"/>
      <c r="C38" s="212"/>
      <c r="D38" s="212"/>
      <c r="E38" s="212"/>
      <c r="F38" s="212"/>
      <c r="G38" s="212"/>
      <c r="H38" s="212"/>
      <c r="I38" s="212"/>
      <c r="J38" s="212"/>
      <c r="K38" s="306"/>
    </row>
    <row r="39" spans="1:11" x14ac:dyDescent="0.3">
      <c r="A39" s="23"/>
      <c r="B39" s="305"/>
      <c r="C39" s="212"/>
      <c r="D39" s="212"/>
      <c r="E39" s="212"/>
      <c r="F39" s="212"/>
      <c r="G39" s="212"/>
      <c r="H39" s="212"/>
      <c r="I39" s="212"/>
      <c r="J39" s="212"/>
      <c r="K39" s="306"/>
    </row>
    <row r="40" spans="1:11" x14ac:dyDescent="0.3">
      <c r="A40" s="23"/>
      <c r="B40" s="248"/>
      <c r="C40" s="249"/>
      <c r="D40" s="249"/>
      <c r="E40" s="249"/>
      <c r="F40" s="249"/>
      <c r="G40" s="249"/>
      <c r="H40" s="249"/>
      <c r="I40" s="249"/>
      <c r="J40" s="249"/>
      <c r="K40" s="250"/>
    </row>
    <row r="41" spans="1:11" x14ac:dyDescent="0.3">
      <c r="A41" s="23"/>
      <c r="B41" s="23"/>
      <c r="C41" s="23"/>
      <c r="D41" s="23"/>
      <c r="E41" s="23"/>
      <c r="F41" s="23"/>
      <c r="G41" s="23"/>
      <c r="H41" s="23"/>
      <c r="I41" s="23"/>
      <c r="J41" s="23"/>
      <c r="K41" s="23"/>
    </row>
    <row r="42" spans="1:11" x14ac:dyDescent="0.3">
      <c r="A42" s="23"/>
      <c r="B42" s="23"/>
      <c r="C42" s="23"/>
      <c r="D42" s="23"/>
      <c r="E42" s="23"/>
      <c r="F42" s="23"/>
      <c r="G42" s="23"/>
      <c r="H42" s="23"/>
      <c r="I42" s="23"/>
      <c r="J42" s="23"/>
      <c r="K42" s="23"/>
    </row>
    <row r="43" spans="1:11" x14ac:dyDescent="0.3">
      <c r="A43" s="23"/>
      <c r="B43" s="23"/>
      <c r="C43" s="23"/>
      <c r="D43" s="23"/>
      <c r="E43" s="23"/>
      <c r="F43" s="23"/>
      <c r="G43" s="23"/>
      <c r="H43" s="23"/>
      <c r="I43" s="23"/>
      <c r="J43" s="23"/>
      <c r="K43" s="23"/>
    </row>
    <row r="44" spans="1:11" x14ac:dyDescent="0.3">
      <c r="A44" s="23"/>
      <c r="B44" s="23"/>
      <c r="C44" s="23"/>
      <c r="D44" s="23"/>
      <c r="E44" s="23"/>
      <c r="F44" s="23"/>
      <c r="G44" s="23"/>
      <c r="H44" s="23"/>
      <c r="I44" s="23"/>
      <c r="J44" s="23"/>
      <c r="K44" s="23"/>
    </row>
    <row r="45" spans="1:11" x14ac:dyDescent="0.3">
      <c r="A45" s="23"/>
      <c r="B45" s="23"/>
      <c r="C45" s="23"/>
      <c r="D45" s="23"/>
      <c r="E45" s="23"/>
      <c r="F45" s="23"/>
      <c r="G45" s="23"/>
      <c r="H45" s="23"/>
      <c r="I45" s="23"/>
      <c r="J45" s="23"/>
      <c r="K45" s="23"/>
    </row>
    <row r="46" spans="1:11" x14ac:dyDescent="0.3">
      <c r="A46" s="23"/>
      <c r="B46" s="23"/>
      <c r="C46" s="23"/>
      <c r="D46" s="23"/>
      <c r="E46" s="23"/>
      <c r="F46" s="23"/>
      <c r="G46" s="23"/>
      <c r="H46" s="23"/>
      <c r="I46" s="23"/>
      <c r="J46" s="23"/>
      <c r="K46" s="23"/>
    </row>
    <row r="47" spans="1:11" x14ac:dyDescent="0.3">
      <c r="A47" s="23"/>
      <c r="B47" s="23"/>
      <c r="C47" s="23"/>
      <c r="D47" s="23"/>
      <c r="E47" s="23"/>
      <c r="F47" s="23"/>
      <c r="G47" s="23"/>
      <c r="H47" s="23"/>
      <c r="I47" s="23"/>
      <c r="J47" s="23"/>
      <c r="K47" s="23"/>
    </row>
    <row r="48" spans="1:11" x14ac:dyDescent="0.3">
      <c r="A48" s="23"/>
      <c r="B48" s="23"/>
      <c r="C48" s="23"/>
      <c r="D48" s="23"/>
      <c r="E48" s="23"/>
      <c r="F48" s="23"/>
      <c r="G48" s="23"/>
      <c r="H48" s="23"/>
      <c r="I48" s="23"/>
      <c r="J48" s="23"/>
      <c r="K48" s="23"/>
    </row>
    <row r="49" spans="1:13" x14ac:dyDescent="0.3">
      <c r="A49" s="23"/>
      <c r="B49" s="23"/>
      <c r="C49" s="23"/>
      <c r="D49" s="23"/>
      <c r="E49" s="23"/>
      <c r="F49" s="23"/>
      <c r="G49" s="23"/>
      <c r="H49" s="23"/>
      <c r="I49" s="23"/>
      <c r="J49" s="23"/>
      <c r="K49" s="23"/>
    </row>
    <row r="50" spans="1:13" x14ac:dyDescent="0.3">
      <c r="A50" s="23"/>
      <c r="B50" s="23"/>
      <c r="C50" s="23"/>
      <c r="D50" s="23"/>
      <c r="E50" s="23"/>
      <c r="F50" s="23"/>
      <c r="G50" s="23"/>
      <c r="H50" s="23"/>
      <c r="I50" s="23"/>
      <c r="J50" s="23"/>
      <c r="K50" s="23"/>
    </row>
    <row r="51" spans="1:13" x14ac:dyDescent="0.3">
      <c r="A51" s="23"/>
      <c r="B51" s="23"/>
      <c r="C51" s="23"/>
      <c r="D51" s="23"/>
      <c r="E51" s="23"/>
      <c r="F51" s="23"/>
      <c r="G51" s="23"/>
      <c r="H51" s="23"/>
      <c r="I51" s="23"/>
      <c r="J51" s="23"/>
      <c r="K51" s="23"/>
    </row>
    <row r="52" spans="1:13" x14ac:dyDescent="0.3">
      <c r="A52" s="23"/>
      <c r="B52" s="23"/>
      <c r="C52" s="23"/>
      <c r="D52" s="23"/>
      <c r="E52" s="23"/>
      <c r="F52" s="23"/>
      <c r="G52" s="23"/>
      <c r="H52" s="23"/>
      <c r="I52" s="23"/>
      <c r="J52" s="23"/>
      <c r="K52" s="23"/>
    </row>
    <row r="53" spans="1:13" x14ac:dyDescent="0.3">
      <c r="A53" s="23"/>
      <c r="B53" s="23"/>
      <c r="C53" s="23"/>
      <c r="D53" s="23"/>
      <c r="E53" s="23"/>
      <c r="F53" s="23"/>
      <c r="G53" s="23"/>
      <c r="H53" s="23"/>
      <c r="I53" s="23"/>
      <c r="J53" s="23"/>
      <c r="K53" s="23"/>
    </row>
    <row r="54" spans="1:13" x14ac:dyDescent="0.3">
      <c r="A54" s="23"/>
      <c r="B54" s="23"/>
      <c r="C54" s="23"/>
      <c r="D54" s="23"/>
      <c r="E54" s="23"/>
      <c r="F54" s="23"/>
      <c r="G54" s="23"/>
      <c r="H54" s="23"/>
      <c r="I54" s="23"/>
      <c r="J54" s="23"/>
      <c r="K54" s="23"/>
    </row>
    <row r="55" spans="1:13" x14ac:dyDescent="0.3">
      <c r="A55" s="23"/>
      <c r="B55" s="23"/>
      <c r="C55" s="23"/>
      <c r="D55" s="23"/>
      <c r="E55" s="23"/>
      <c r="F55" s="23"/>
      <c r="G55" s="23"/>
      <c r="H55" s="23"/>
      <c r="I55" s="23"/>
      <c r="J55" s="23"/>
      <c r="K55" s="23"/>
    </row>
    <row r="56" spans="1:13" x14ac:dyDescent="0.3">
      <c r="A56" s="23"/>
      <c r="B56" s="23"/>
      <c r="C56" s="23"/>
      <c r="D56" s="23"/>
      <c r="E56" s="23"/>
      <c r="F56" s="23"/>
      <c r="G56" s="23"/>
      <c r="H56" s="23"/>
      <c r="I56" s="23"/>
      <c r="J56" s="23"/>
      <c r="K56" s="23"/>
    </row>
    <row r="57" spans="1:13" ht="15.6" customHeight="1" x14ac:dyDescent="0.3">
      <c r="A57" s="23"/>
      <c r="B57" s="23"/>
      <c r="C57" s="23"/>
      <c r="D57" s="23"/>
      <c r="E57" s="23"/>
      <c r="F57" s="23"/>
      <c r="G57" s="23"/>
      <c r="H57" s="23"/>
      <c r="I57" s="23"/>
      <c r="J57" s="23"/>
      <c r="K57" s="23"/>
      <c r="M57" s="184"/>
    </row>
    <row r="58" spans="1:13" x14ac:dyDescent="0.3">
      <c r="A58" s="23"/>
      <c r="B58" s="23"/>
      <c r="C58" s="23"/>
      <c r="D58" s="23"/>
      <c r="E58" s="23"/>
      <c r="F58" s="23"/>
      <c r="G58" s="23"/>
      <c r="H58" s="23"/>
      <c r="I58" s="23"/>
      <c r="J58" s="23"/>
      <c r="K58" s="23"/>
    </row>
  </sheetData>
  <sheetProtection sheet="1" objects="1" scenarios="1" formatColumns="0" formatRows="0"/>
  <mergeCells count="3">
    <mergeCell ref="B6:K40"/>
    <mergeCell ref="B4:K5"/>
    <mergeCell ref="B2:K2"/>
  </mergeCells>
  <pageMargins left="0.25" right="0.25" top="0.75" bottom="0.75" header="0.3" footer="0.3"/>
  <pageSetup paperSize="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theme="3" tint="0.499984740745262"/>
  </sheetPr>
  <dimension ref="A1:S32"/>
  <sheetViews>
    <sheetView showGridLines="0" view="pageBreakPreview" topLeftCell="A12" zoomScaleNormal="100" zoomScaleSheetLayoutView="100" workbookViewId="0">
      <selection activeCell="D10" sqref="D10:H10"/>
    </sheetView>
  </sheetViews>
  <sheetFormatPr defaultColWidth="8.88671875" defaultRowHeight="14.4" x14ac:dyDescent="0.3"/>
  <cols>
    <col min="1" max="1" width="1.109375" customWidth="1"/>
    <col min="16" max="16" width="11.88671875" customWidth="1"/>
  </cols>
  <sheetData>
    <row r="1" spans="1:19" ht="19.5" customHeight="1" x14ac:dyDescent="0.3">
      <c r="A1" s="23"/>
      <c r="B1" s="23"/>
      <c r="C1" s="23"/>
      <c r="D1" s="23"/>
      <c r="E1" s="23"/>
      <c r="F1" s="23"/>
      <c r="G1" s="23"/>
      <c r="H1" s="23"/>
      <c r="I1" s="23"/>
      <c r="J1" s="23"/>
      <c r="K1" s="23"/>
      <c r="L1" s="23"/>
      <c r="M1" s="23"/>
      <c r="N1" s="23"/>
      <c r="O1" s="23"/>
      <c r="P1" s="23"/>
      <c r="Q1" s="23"/>
      <c r="R1" s="23"/>
      <c r="S1" s="23"/>
    </row>
    <row r="2" spans="1:19" ht="17.100000000000001" customHeight="1" x14ac:dyDescent="0.3">
      <c r="A2" s="23"/>
      <c r="B2" s="437" t="s">
        <v>785</v>
      </c>
      <c r="C2" s="487"/>
      <c r="D2" s="487"/>
      <c r="E2" s="487"/>
      <c r="F2" s="487"/>
      <c r="G2" s="487"/>
      <c r="H2" s="487"/>
      <c r="I2" s="487"/>
      <c r="J2" s="487"/>
      <c r="K2" s="487"/>
      <c r="L2" s="487"/>
      <c r="M2" s="487"/>
      <c r="N2" s="487"/>
      <c r="O2" s="487"/>
      <c r="P2" s="487"/>
      <c r="Q2" s="23"/>
      <c r="R2" s="23"/>
      <c r="S2" s="23"/>
    </row>
    <row r="3" spans="1:19" ht="17.100000000000001" customHeight="1" x14ac:dyDescent="0.3">
      <c r="A3" s="23"/>
      <c r="B3" s="486"/>
      <c r="C3" s="487"/>
      <c r="D3" s="487"/>
      <c r="E3" s="487"/>
      <c r="F3" s="487"/>
      <c r="G3" s="487"/>
      <c r="H3" s="487"/>
      <c r="I3" s="487"/>
      <c r="J3" s="487"/>
      <c r="K3" s="487"/>
      <c r="L3" s="487"/>
      <c r="M3" s="487"/>
      <c r="N3" s="487"/>
      <c r="O3" s="487"/>
      <c r="P3" s="487"/>
      <c r="Q3" s="23"/>
      <c r="R3" s="23"/>
      <c r="S3" s="23"/>
    </row>
    <row r="4" spans="1:19" ht="14.4" customHeight="1" x14ac:dyDescent="0.3">
      <c r="A4" s="23"/>
      <c r="B4" s="488" t="s">
        <v>786</v>
      </c>
      <c r="C4" s="490"/>
      <c r="D4" s="488" t="s">
        <v>787</v>
      </c>
      <c r="E4" s="489"/>
      <c r="F4" s="489"/>
      <c r="G4" s="489"/>
      <c r="H4" s="490"/>
      <c r="I4" s="488" t="s">
        <v>788</v>
      </c>
      <c r="J4" s="490"/>
      <c r="K4" s="488" t="s">
        <v>789</v>
      </c>
      <c r="L4" s="489"/>
      <c r="M4" s="490"/>
      <c r="N4" s="488" t="s">
        <v>790</v>
      </c>
      <c r="O4" s="489"/>
      <c r="P4" s="490"/>
      <c r="Q4" s="23"/>
      <c r="R4" s="23"/>
      <c r="S4" s="23"/>
    </row>
    <row r="5" spans="1:19" ht="51.75" customHeight="1" x14ac:dyDescent="0.3">
      <c r="A5" s="23"/>
      <c r="B5" s="400"/>
      <c r="C5" s="401"/>
      <c r="D5" s="400"/>
      <c r="E5" s="491"/>
      <c r="F5" s="491"/>
      <c r="G5" s="491"/>
      <c r="H5" s="401"/>
      <c r="I5" s="400"/>
      <c r="J5" s="401"/>
      <c r="K5" s="400"/>
      <c r="L5" s="491"/>
      <c r="M5" s="401"/>
      <c r="N5" s="400"/>
      <c r="O5" s="491"/>
      <c r="P5" s="401"/>
      <c r="Q5" s="23"/>
      <c r="R5" s="23"/>
      <c r="S5" s="23"/>
    </row>
    <row r="6" spans="1:19" ht="20.25" customHeight="1" x14ac:dyDescent="0.3">
      <c r="A6" s="23"/>
      <c r="B6" s="221" t="s">
        <v>791</v>
      </c>
      <c r="C6" s="235"/>
      <c r="D6" s="221" t="s">
        <v>792</v>
      </c>
      <c r="E6" s="234"/>
      <c r="F6" s="234"/>
      <c r="G6" s="234"/>
      <c r="H6" s="235"/>
      <c r="I6" s="221" t="s">
        <v>793</v>
      </c>
      <c r="J6" s="235"/>
      <c r="K6" s="484">
        <v>156042</v>
      </c>
      <c r="L6" s="234"/>
      <c r="M6" s="235"/>
      <c r="N6" s="484">
        <v>35482.550000000003</v>
      </c>
      <c r="O6" s="234"/>
      <c r="P6" s="235"/>
      <c r="Q6" s="23"/>
      <c r="R6" s="23"/>
      <c r="S6" s="23"/>
    </row>
    <row r="7" spans="1:19" ht="21" customHeight="1" x14ac:dyDescent="0.3">
      <c r="A7" s="23"/>
      <c r="B7" s="221" t="s">
        <v>791</v>
      </c>
      <c r="C7" s="235"/>
      <c r="D7" s="221" t="s">
        <v>794</v>
      </c>
      <c r="E7" s="234"/>
      <c r="F7" s="234"/>
      <c r="G7" s="234"/>
      <c r="H7" s="235"/>
      <c r="I7" s="221" t="s">
        <v>793</v>
      </c>
      <c r="J7" s="235"/>
      <c r="K7" s="484">
        <v>682179</v>
      </c>
      <c r="L7" s="234"/>
      <c r="M7" s="235"/>
      <c r="N7" s="484">
        <v>0</v>
      </c>
      <c r="O7" s="234"/>
      <c r="P7" s="235"/>
      <c r="Q7" s="23"/>
      <c r="R7" s="23"/>
      <c r="S7" s="23"/>
    </row>
    <row r="8" spans="1:19" ht="21" customHeight="1" x14ac:dyDescent="0.3">
      <c r="A8" s="23"/>
      <c r="B8" s="221" t="s">
        <v>791</v>
      </c>
      <c r="C8" s="235"/>
      <c r="D8" s="221" t="s">
        <v>795</v>
      </c>
      <c r="E8" s="234"/>
      <c r="F8" s="234"/>
      <c r="G8" s="234"/>
      <c r="H8" s="235"/>
      <c r="I8" s="221" t="s">
        <v>793</v>
      </c>
      <c r="J8" s="235"/>
      <c r="K8" s="484">
        <v>223321</v>
      </c>
      <c r="L8" s="234"/>
      <c r="M8" s="235"/>
      <c r="N8" s="484">
        <v>58626.54</v>
      </c>
      <c r="O8" s="234"/>
      <c r="P8" s="235"/>
      <c r="Q8" s="23"/>
      <c r="R8" s="23"/>
      <c r="S8" s="23"/>
    </row>
    <row r="9" spans="1:19" ht="27.75" customHeight="1" x14ac:dyDescent="0.3">
      <c r="A9" s="23"/>
      <c r="B9" s="221" t="s">
        <v>796</v>
      </c>
      <c r="C9" s="235"/>
      <c r="D9" s="221" t="s">
        <v>797</v>
      </c>
      <c r="E9" s="234"/>
      <c r="F9" s="234"/>
      <c r="G9" s="234"/>
      <c r="H9" s="235"/>
      <c r="I9" s="221" t="s">
        <v>798</v>
      </c>
      <c r="J9" s="235"/>
      <c r="K9" s="484">
        <v>3228000</v>
      </c>
      <c r="L9" s="234"/>
      <c r="M9" s="235"/>
      <c r="N9" s="484">
        <v>0</v>
      </c>
      <c r="O9" s="234"/>
      <c r="P9" s="235"/>
      <c r="Q9" s="23"/>
      <c r="R9" s="23"/>
      <c r="S9" s="23"/>
    </row>
    <row r="10" spans="1:19" ht="27.75" customHeight="1" x14ac:dyDescent="0.3">
      <c r="A10" s="23"/>
      <c r="B10" s="221" t="s">
        <v>799</v>
      </c>
      <c r="C10" s="235"/>
      <c r="D10" s="221" t="s">
        <v>800</v>
      </c>
      <c r="E10" s="234"/>
      <c r="F10" s="234"/>
      <c r="G10" s="234"/>
      <c r="H10" s="235"/>
      <c r="I10" s="221" t="s">
        <v>801</v>
      </c>
      <c r="J10" s="235"/>
      <c r="K10" s="484">
        <v>200000</v>
      </c>
      <c r="L10" s="234"/>
      <c r="M10" s="235"/>
      <c r="N10" s="484">
        <v>4037.8</v>
      </c>
      <c r="O10" s="234"/>
      <c r="P10" s="235"/>
      <c r="Q10" s="23"/>
      <c r="R10" s="23"/>
      <c r="S10" s="23"/>
    </row>
    <row r="11" spans="1:19" ht="17.100000000000001" customHeight="1" x14ac:dyDescent="0.3">
      <c r="A11" s="23"/>
      <c r="B11" s="221"/>
      <c r="C11" s="235"/>
      <c r="D11" s="221"/>
      <c r="E11" s="234"/>
      <c r="F11" s="234"/>
      <c r="G11" s="234"/>
      <c r="H11" s="235"/>
      <c r="I11" s="221"/>
      <c r="J11" s="235"/>
      <c r="K11" s="485"/>
      <c r="L11" s="234"/>
      <c r="M11" s="235"/>
      <c r="N11" s="485"/>
      <c r="O11" s="234"/>
      <c r="P11" s="235"/>
      <c r="Q11" s="23"/>
      <c r="R11" s="23"/>
      <c r="S11" s="23"/>
    </row>
    <row r="12" spans="1:19" ht="17.100000000000001" customHeight="1" x14ac:dyDescent="0.3">
      <c r="A12" s="23"/>
      <c r="B12" s="221"/>
      <c r="C12" s="235"/>
      <c r="D12" s="221"/>
      <c r="E12" s="234"/>
      <c r="F12" s="234"/>
      <c r="G12" s="234"/>
      <c r="H12" s="235"/>
      <c r="I12" s="221"/>
      <c r="J12" s="235"/>
      <c r="K12" s="485"/>
      <c r="L12" s="234"/>
      <c r="M12" s="235"/>
      <c r="N12" s="485"/>
      <c r="O12" s="234"/>
      <c r="P12" s="235"/>
      <c r="Q12" s="23"/>
      <c r="R12" s="23"/>
      <c r="S12" s="23"/>
    </row>
    <row r="13" spans="1:19" ht="17.100000000000001" customHeight="1" x14ac:dyDescent="0.3">
      <c r="A13" s="23"/>
      <c r="B13" s="221"/>
      <c r="C13" s="235"/>
      <c r="D13" s="221"/>
      <c r="E13" s="234"/>
      <c r="F13" s="234"/>
      <c r="G13" s="234"/>
      <c r="H13" s="235"/>
      <c r="I13" s="221"/>
      <c r="J13" s="235"/>
      <c r="K13" s="485"/>
      <c r="L13" s="234"/>
      <c r="M13" s="235"/>
      <c r="N13" s="485"/>
      <c r="O13" s="234"/>
      <c r="P13" s="235"/>
      <c r="Q13" s="23"/>
      <c r="R13" s="23"/>
      <c r="S13" s="23"/>
    </row>
    <row r="14" spans="1:19" ht="17.100000000000001" customHeight="1" x14ac:dyDescent="0.3">
      <c r="A14" s="23"/>
      <c r="B14" s="221"/>
      <c r="C14" s="235"/>
      <c r="D14" s="221"/>
      <c r="E14" s="234"/>
      <c r="F14" s="234"/>
      <c r="G14" s="234"/>
      <c r="H14" s="235"/>
      <c r="I14" s="221"/>
      <c r="J14" s="235"/>
      <c r="K14" s="485"/>
      <c r="L14" s="234"/>
      <c r="M14" s="235"/>
      <c r="N14" s="485"/>
      <c r="O14" s="234"/>
      <c r="P14" s="235"/>
      <c r="Q14" s="23"/>
      <c r="R14" s="23"/>
      <c r="S14" s="23"/>
    </row>
    <row r="15" spans="1:19" ht="17.100000000000001" customHeight="1" x14ac:dyDescent="0.3">
      <c r="A15" s="23"/>
      <c r="B15" s="221"/>
      <c r="C15" s="235"/>
      <c r="D15" s="215"/>
      <c r="E15" s="234"/>
      <c r="F15" s="234"/>
      <c r="G15" s="234"/>
      <c r="H15" s="234"/>
      <c r="I15" s="221"/>
      <c r="J15" s="235"/>
      <c r="K15" s="496"/>
      <c r="L15" s="234"/>
      <c r="M15" s="234"/>
      <c r="N15" s="485"/>
      <c r="O15" s="234"/>
      <c r="P15" s="235"/>
      <c r="Q15" s="23"/>
      <c r="R15" s="23"/>
      <c r="S15" s="23"/>
    </row>
    <row r="16" spans="1:19" ht="17.100000000000001" customHeight="1" x14ac:dyDescent="0.3">
      <c r="A16" s="23"/>
      <c r="B16" s="221"/>
      <c r="C16" s="235"/>
      <c r="D16" s="215"/>
      <c r="E16" s="234"/>
      <c r="F16" s="234"/>
      <c r="G16" s="234"/>
      <c r="H16" s="234"/>
      <c r="I16" s="221"/>
      <c r="J16" s="235"/>
      <c r="K16" s="496"/>
      <c r="L16" s="234"/>
      <c r="M16" s="234"/>
      <c r="N16" s="485"/>
      <c r="O16" s="234"/>
      <c r="P16" s="235"/>
      <c r="Q16" s="23"/>
      <c r="R16" s="23"/>
      <c r="S16" s="23"/>
    </row>
    <row r="17" spans="1:19" ht="17.100000000000001" customHeight="1" x14ac:dyDescent="0.3">
      <c r="A17" s="23"/>
      <c r="B17" s="221"/>
      <c r="C17" s="235"/>
      <c r="D17" s="221"/>
      <c r="E17" s="234"/>
      <c r="F17" s="234"/>
      <c r="G17" s="234"/>
      <c r="H17" s="235"/>
      <c r="I17" s="221"/>
      <c r="J17" s="235"/>
      <c r="K17" s="485"/>
      <c r="L17" s="234"/>
      <c r="M17" s="235"/>
      <c r="N17" s="485"/>
      <c r="O17" s="234"/>
      <c r="P17" s="235"/>
      <c r="Q17" s="23"/>
      <c r="R17" s="23"/>
      <c r="S17" s="23"/>
    </row>
    <row r="18" spans="1:19" ht="17.100000000000001" customHeight="1" x14ac:dyDescent="0.3">
      <c r="A18" s="23"/>
      <c r="B18" s="221"/>
      <c r="C18" s="235"/>
      <c r="D18" s="221"/>
      <c r="E18" s="234"/>
      <c r="F18" s="234"/>
      <c r="G18" s="234"/>
      <c r="H18" s="235"/>
      <c r="I18" s="221"/>
      <c r="J18" s="235"/>
      <c r="K18" s="485"/>
      <c r="L18" s="234"/>
      <c r="M18" s="235"/>
      <c r="N18" s="485"/>
      <c r="O18" s="234"/>
      <c r="P18" s="235"/>
      <c r="Q18" s="23"/>
      <c r="R18" s="23"/>
      <c r="S18" s="23"/>
    </row>
    <row r="19" spans="1:19" ht="17.100000000000001" customHeight="1" x14ac:dyDescent="0.3">
      <c r="A19" s="23"/>
      <c r="B19" s="498" t="s">
        <v>802</v>
      </c>
      <c r="C19" s="235"/>
      <c r="D19" s="221"/>
      <c r="E19" s="234"/>
      <c r="F19" s="234"/>
      <c r="G19" s="234"/>
      <c r="H19" s="235"/>
      <c r="I19" s="493" t="s">
        <v>802</v>
      </c>
      <c r="J19" s="235"/>
      <c r="K19" s="497">
        <f>SUM(K6:K18)</f>
        <v>4489542</v>
      </c>
      <c r="L19" s="234"/>
      <c r="M19" s="235"/>
      <c r="N19" s="497">
        <f>SUM(N6:N18)</f>
        <v>98146.89</v>
      </c>
      <c r="O19" s="234"/>
      <c r="P19" s="235"/>
      <c r="Q19" s="23"/>
      <c r="R19" s="23"/>
      <c r="S19" s="23"/>
    </row>
    <row r="20" spans="1:19" ht="17.100000000000001" customHeight="1" x14ac:dyDescent="0.3">
      <c r="A20" s="23"/>
      <c r="B20" s="224"/>
      <c r="C20" s="222"/>
      <c r="D20" s="222"/>
      <c r="E20" s="222"/>
      <c r="F20" s="222"/>
      <c r="G20" s="222"/>
      <c r="H20" s="222"/>
      <c r="I20" s="222"/>
      <c r="J20" s="222"/>
      <c r="K20" s="222"/>
      <c r="L20" s="222"/>
      <c r="M20" s="222"/>
      <c r="N20" s="222"/>
      <c r="O20" s="222"/>
      <c r="P20" s="222"/>
      <c r="Q20" s="23"/>
      <c r="R20" s="23"/>
      <c r="S20" s="23"/>
    </row>
    <row r="21" spans="1:19" ht="17.100000000000001" customHeight="1" x14ac:dyDescent="0.3">
      <c r="A21" s="23"/>
      <c r="B21" s="305"/>
      <c r="C21" s="212"/>
      <c r="D21" s="212"/>
      <c r="E21" s="212"/>
      <c r="F21" s="212"/>
      <c r="G21" s="212"/>
      <c r="H21" s="212"/>
      <c r="I21" s="212"/>
      <c r="J21" s="212"/>
      <c r="K21" s="212"/>
      <c r="L21" s="212"/>
      <c r="M21" s="212"/>
      <c r="N21" s="212"/>
      <c r="O21" s="212"/>
      <c r="P21" s="212"/>
      <c r="Q21" s="23"/>
      <c r="R21" s="23"/>
      <c r="S21" s="23"/>
    </row>
    <row r="22" spans="1:19" ht="17.100000000000001" customHeight="1" x14ac:dyDescent="0.3">
      <c r="A22" s="23"/>
      <c r="B22" s="494" t="s">
        <v>803</v>
      </c>
      <c r="C22" s="495"/>
      <c r="D22" s="495"/>
      <c r="E22" s="495"/>
      <c r="F22" s="495"/>
      <c r="G22" s="495"/>
      <c r="H22" s="495"/>
      <c r="I22" s="495"/>
      <c r="J22" s="495"/>
      <c r="K22" s="495"/>
      <c r="L22" s="495"/>
      <c r="M22" s="495"/>
      <c r="N22" s="495"/>
      <c r="O22" s="495"/>
      <c r="P22" s="495"/>
      <c r="Q22" s="23"/>
      <c r="R22" s="23"/>
      <c r="S22" s="23"/>
    </row>
    <row r="23" spans="1:19" ht="17.100000000000001" customHeight="1" x14ac:dyDescent="0.3">
      <c r="A23" s="23"/>
      <c r="B23" s="494"/>
      <c r="C23" s="495"/>
      <c r="D23" s="495"/>
      <c r="E23" s="495"/>
      <c r="F23" s="495"/>
      <c r="G23" s="495"/>
      <c r="H23" s="495"/>
      <c r="I23" s="495"/>
      <c r="J23" s="495"/>
      <c r="K23" s="495"/>
      <c r="L23" s="495"/>
      <c r="M23" s="495"/>
      <c r="N23" s="495"/>
      <c r="O23" s="495"/>
      <c r="P23" s="495"/>
      <c r="Q23" s="23"/>
      <c r="R23" s="23"/>
      <c r="S23" s="23"/>
    </row>
    <row r="24" spans="1:19" ht="27" customHeight="1" x14ac:dyDescent="0.3">
      <c r="A24" s="23"/>
      <c r="B24" s="494"/>
      <c r="C24" s="495"/>
      <c r="D24" s="495"/>
      <c r="E24" s="495"/>
      <c r="F24" s="495"/>
      <c r="G24" s="495"/>
      <c r="H24" s="495"/>
      <c r="I24" s="495"/>
      <c r="J24" s="495"/>
      <c r="K24" s="495"/>
      <c r="L24" s="495"/>
      <c r="M24" s="495"/>
      <c r="N24" s="495"/>
      <c r="O24" s="495"/>
      <c r="P24" s="495"/>
      <c r="Q24" s="23"/>
      <c r="R24" s="23"/>
      <c r="S24" s="23"/>
    </row>
    <row r="25" spans="1:19" ht="51.75" customHeight="1" x14ac:dyDescent="0.3">
      <c r="A25" s="23"/>
      <c r="B25" s="494"/>
      <c r="C25" s="495"/>
      <c r="D25" s="495"/>
      <c r="E25" s="495"/>
      <c r="F25" s="495"/>
      <c r="G25" s="495"/>
      <c r="H25" s="495"/>
      <c r="I25" s="495"/>
      <c r="J25" s="495"/>
      <c r="K25" s="495"/>
      <c r="L25" s="495"/>
      <c r="M25" s="495"/>
      <c r="N25" s="495"/>
      <c r="O25" s="495"/>
      <c r="P25" s="495"/>
      <c r="Q25" s="23"/>
      <c r="R25" s="23"/>
      <c r="S25" s="23"/>
    </row>
    <row r="26" spans="1:19" ht="17.100000000000001" customHeight="1" x14ac:dyDescent="0.3">
      <c r="A26" s="23"/>
      <c r="B26" s="492" t="s">
        <v>804</v>
      </c>
      <c r="C26" s="212"/>
      <c r="D26" s="212"/>
      <c r="E26" s="212"/>
      <c r="F26" s="212"/>
      <c r="G26" s="212"/>
      <c r="H26" s="212"/>
      <c r="I26" s="212"/>
      <c r="J26" s="212"/>
      <c r="K26" s="212"/>
      <c r="L26" s="212"/>
      <c r="M26" s="212"/>
      <c r="N26" s="212"/>
      <c r="O26" s="212"/>
      <c r="P26" s="212"/>
      <c r="Q26" s="23"/>
      <c r="R26" s="23"/>
      <c r="S26" s="23"/>
    </row>
    <row r="27" spans="1:19" ht="17.100000000000001" customHeight="1" x14ac:dyDescent="0.3">
      <c r="A27" s="23"/>
      <c r="B27" s="212"/>
      <c r="C27" s="212"/>
      <c r="D27" s="212"/>
      <c r="E27" s="212"/>
      <c r="F27" s="212"/>
      <c r="G27" s="212"/>
      <c r="H27" s="212"/>
      <c r="I27" s="212"/>
      <c r="J27" s="212"/>
      <c r="K27" s="212"/>
      <c r="L27" s="212"/>
      <c r="M27" s="212"/>
      <c r="N27" s="212"/>
      <c r="O27" s="212"/>
      <c r="P27" s="212"/>
      <c r="Q27" s="23"/>
      <c r="R27" s="23"/>
      <c r="S27" s="23"/>
    </row>
    <row r="28" spans="1:19" ht="17.100000000000001" customHeight="1" x14ac:dyDescent="0.3">
      <c r="A28" s="23"/>
      <c r="B28" s="212"/>
      <c r="C28" s="212"/>
      <c r="D28" s="212"/>
      <c r="E28" s="212"/>
      <c r="F28" s="212"/>
      <c r="G28" s="212"/>
      <c r="H28" s="212"/>
      <c r="I28" s="212"/>
      <c r="J28" s="212"/>
      <c r="K28" s="212"/>
      <c r="L28" s="212"/>
      <c r="M28" s="212"/>
      <c r="N28" s="212"/>
      <c r="O28" s="212"/>
      <c r="P28" s="212"/>
      <c r="Q28" s="23"/>
      <c r="R28" s="23"/>
      <c r="S28" s="23"/>
    </row>
    <row r="29" spans="1:19" ht="17.100000000000001" customHeight="1" x14ac:dyDescent="0.3"/>
    <row r="30" spans="1:19" ht="17.100000000000001" customHeight="1" x14ac:dyDescent="0.3"/>
    <row r="31" spans="1:19" ht="17.100000000000001" customHeight="1" x14ac:dyDescent="0.3"/>
    <row r="32" spans="1:19" ht="17.100000000000001" customHeight="1" x14ac:dyDescent="0.3"/>
  </sheetData>
  <sheetProtection sheet="1" objects="1" scenarios="1" formatColumns="0" formatRows="0"/>
  <mergeCells count="80">
    <mergeCell ref="D19:H19"/>
    <mergeCell ref="N17:P17"/>
    <mergeCell ref="B12:C12"/>
    <mergeCell ref="N19:P19"/>
    <mergeCell ref="I16:J16"/>
    <mergeCell ref="B19:C19"/>
    <mergeCell ref="K19:M19"/>
    <mergeCell ref="K17:M17"/>
    <mergeCell ref="I18:J18"/>
    <mergeCell ref="B18:C18"/>
    <mergeCell ref="D18:H18"/>
    <mergeCell ref="N16:P16"/>
    <mergeCell ref="D17:H17"/>
    <mergeCell ref="K18:M18"/>
    <mergeCell ref="I17:J17"/>
    <mergeCell ref="N18:P18"/>
    <mergeCell ref="D9:H9"/>
    <mergeCell ref="K9:M9"/>
    <mergeCell ref="I13:J13"/>
    <mergeCell ref="K11:M11"/>
    <mergeCell ref="B16:C16"/>
    <mergeCell ref="B11:C11"/>
    <mergeCell ref="D10:H10"/>
    <mergeCell ref="D11:H11"/>
    <mergeCell ref="B14:C14"/>
    <mergeCell ref="B13:C13"/>
    <mergeCell ref="K10:M10"/>
    <mergeCell ref="K16:M16"/>
    <mergeCell ref="K15:M15"/>
    <mergeCell ref="D13:H13"/>
    <mergeCell ref="D16:H16"/>
    <mergeCell ref="I15:J15"/>
    <mergeCell ref="K14:M14"/>
    <mergeCell ref="K7:M7"/>
    <mergeCell ref="N9:P9"/>
    <mergeCell ref="N11:P11"/>
    <mergeCell ref="N13:P13"/>
    <mergeCell ref="K13:M13"/>
    <mergeCell ref="K12:M12"/>
    <mergeCell ref="B26:P28"/>
    <mergeCell ref="D12:H12"/>
    <mergeCell ref="B6:C6"/>
    <mergeCell ref="B15:C15"/>
    <mergeCell ref="I10:J10"/>
    <mergeCell ref="I19:J19"/>
    <mergeCell ref="D14:H14"/>
    <mergeCell ref="N12:P12"/>
    <mergeCell ref="I9:J9"/>
    <mergeCell ref="B7:C7"/>
    <mergeCell ref="B20:P21"/>
    <mergeCell ref="N14:P14"/>
    <mergeCell ref="I11:J11"/>
    <mergeCell ref="B22:P25"/>
    <mergeCell ref="B17:C17"/>
    <mergeCell ref="D7:H7"/>
    <mergeCell ref="B3:P3"/>
    <mergeCell ref="K4:M5"/>
    <mergeCell ref="B2:P2"/>
    <mergeCell ref="N4:P5"/>
    <mergeCell ref="D6:H6"/>
    <mergeCell ref="B4:C5"/>
    <mergeCell ref="I4:J5"/>
    <mergeCell ref="I6:J6"/>
    <mergeCell ref="D4:H5"/>
    <mergeCell ref="B8:C8"/>
    <mergeCell ref="N6:P6"/>
    <mergeCell ref="N15:P15"/>
    <mergeCell ref="I12:J12"/>
    <mergeCell ref="K6:M6"/>
    <mergeCell ref="B10:C10"/>
    <mergeCell ref="I14:J14"/>
    <mergeCell ref="N7:P7"/>
    <mergeCell ref="D15:H15"/>
    <mergeCell ref="B9:C9"/>
    <mergeCell ref="I8:J8"/>
    <mergeCell ref="D8:H8"/>
    <mergeCell ref="N8:P8"/>
    <mergeCell ref="K8:M8"/>
    <mergeCell ref="N10:P10"/>
    <mergeCell ref="I7:J7"/>
  </mergeCells>
  <dataValidations count="4">
    <dataValidation type="list" allowBlank="1" showInputMessage="1" showErrorMessage="1" prompt="Select source of co-financing" sqref="B6:C18" xr:uid="{00000000-0002-0000-1100-000000000000}">
      <formula1>"Recipient Country Government, GEF Agency, Donor Agency, Private Sector, Civil Society Organization, Beneficiaries, Others"</formula1>
    </dataValidation>
    <dataValidation type="list" allowBlank="1" showInputMessage="1" showErrorMessage="1" prompt="Select Type of Co-financing" sqref="I6:J18" xr:uid="{00000000-0002-0000-1100-000001000000}">
      <formula1>"Grant, Loan, Guarantee, Equity Investment, In-kind, Public Investment, Other "</formula1>
    </dataValidation>
    <dataValidation type="list" allowBlank="1" sqref="B6:B18" xr:uid="{00000000-0002-0000-1100-000002000000}">
      <formula1>"Recipient Country Government,GEF Agency,Donor Agency,Private Sector,Civil Society Organization,Beneficiaries,Others"</formula1>
    </dataValidation>
    <dataValidation type="list" allowBlank="1" sqref="I6:I18" xr:uid="{00000000-0002-0000-1100-000003000000}">
      <formula1>"Grant,Loan,Guarantee,Equity Investment,In-kind,Public Investment,Other"</formula1>
    </dataValidation>
  </dataValidations>
  <hyperlinks>
    <hyperlink ref="B26" r:id="rId1" display="27 Sources of Co-financing may include: GEF Agency, Donor Agency, Recipient Country Government, Private Sector, Civil Society Organization, Beneficiaries, Other._x000d__x000a_28 Grant, Loan, Equity Investment, Guarantee, In-Kind, Public Investment, Other (please refer to the Guidelines on co-financing for definitions_x000d__x000a_GEF CoFinancing Guidelines 2018" xr:uid="{00000000-0004-0000-1100-000000000000}"/>
  </hyperlinks>
  <pageMargins left="0.25" right="0.25" top="0.75" bottom="0.75" header="0.3" footer="0.3"/>
  <pageSetup paperSize="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theme="3" tint="0.499984740745262"/>
  </sheetPr>
  <dimension ref="A1:AE53"/>
  <sheetViews>
    <sheetView showGridLines="0" tabSelected="1" zoomScaleNormal="100" zoomScaleSheetLayoutView="80" workbookViewId="0">
      <selection activeCell="R10" sqref="R10"/>
    </sheetView>
  </sheetViews>
  <sheetFormatPr defaultColWidth="8.88671875" defaultRowHeight="14.4" x14ac:dyDescent="0.3"/>
  <cols>
    <col min="1" max="1" width="1.44140625" customWidth="1"/>
    <col min="20" max="20" width="23.6640625" customWidth="1"/>
  </cols>
  <sheetData>
    <row r="1" spans="1:31" ht="17.100000000000001" customHeight="1" x14ac:dyDescent="0.35">
      <c r="A1" s="23"/>
      <c r="B1" s="273"/>
      <c r="C1" s="212"/>
      <c r="D1" s="212"/>
      <c r="E1" s="212"/>
      <c r="F1" s="212"/>
      <c r="G1" s="212"/>
      <c r="H1" s="212"/>
      <c r="I1" s="212"/>
      <c r="J1" s="212"/>
      <c r="K1" s="212"/>
      <c r="L1" s="212"/>
      <c r="M1" s="212"/>
      <c r="N1" s="212"/>
      <c r="O1" s="212"/>
      <c r="P1" s="23"/>
      <c r="Q1" s="23"/>
      <c r="R1" s="23"/>
      <c r="T1" s="50"/>
    </row>
    <row r="2" spans="1:31" ht="19.5" customHeight="1" x14ac:dyDescent="0.4">
      <c r="A2" s="23"/>
      <c r="B2" s="437" t="s">
        <v>805</v>
      </c>
      <c r="C2" s="212"/>
      <c r="D2" s="212"/>
      <c r="E2" s="212"/>
      <c r="F2" s="212"/>
      <c r="G2" s="212"/>
      <c r="H2" s="212"/>
      <c r="I2" s="212"/>
      <c r="J2" s="212"/>
      <c r="K2" s="212"/>
      <c r="L2" s="212"/>
      <c r="M2" s="212"/>
      <c r="N2" s="212"/>
      <c r="O2" s="212"/>
      <c r="P2" s="23"/>
      <c r="Q2" s="23"/>
      <c r="R2" s="23"/>
      <c r="T2" s="190"/>
    </row>
    <row r="3" spans="1:31" x14ac:dyDescent="0.3">
      <c r="A3" s="23"/>
      <c r="B3" s="273"/>
      <c r="C3" s="212"/>
      <c r="D3" s="212"/>
      <c r="E3" s="212"/>
      <c r="F3" s="212"/>
      <c r="G3" s="212"/>
      <c r="H3" s="212"/>
      <c r="I3" s="212"/>
      <c r="J3" s="212"/>
      <c r="K3" s="212"/>
      <c r="L3" s="212"/>
      <c r="M3" s="212"/>
      <c r="N3" s="212"/>
      <c r="O3" s="212"/>
      <c r="P3" s="23"/>
      <c r="Q3" s="23"/>
      <c r="R3" s="23"/>
    </row>
    <row r="4" spans="1:31" ht="14.4" customHeight="1" x14ac:dyDescent="0.35">
      <c r="A4" s="23"/>
      <c r="B4" s="527" t="s">
        <v>806</v>
      </c>
      <c r="C4" s="212"/>
      <c r="D4" s="212"/>
      <c r="E4" s="212"/>
      <c r="F4" s="212"/>
      <c r="G4" s="212"/>
      <c r="H4" s="212"/>
      <c r="I4" s="212"/>
      <c r="J4" s="212"/>
      <c r="K4" s="212"/>
      <c r="L4" s="212"/>
      <c r="M4" s="212"/>
      <c r="N4" s="212"/>
      <c r="O4" s="212"/>
      <c r="P4" s="23"/>
      <c r="Q4" s="23"/>
      <c r="R4" s="23"/>
      <c r="T4" s="51"/>
    </row>
    <row r="5" spans="1:31" ht="27.75" customHeight="1" x14ac:dyDescent="0.35">
      <c r="A5" s="23"/>
      <c r="B5" s="212"/>
      <c r="C5" s="212"/>
      <c r="D5" s="212"/>
      <c r="E5" s="212"/>
      <c r="F5" s="212"/>
      <c r="G5" s="212"/>
      <c r="H5" s="212"/>
      <c r="I5" s="212"/>
      <c r="J5" s="212"/>
      <c r="K5" s="212"/>
      <c r="L5" s="212"/>
      <c r="M5" s="212"/>
      <c r="N5" s="212"/>
      <c r="O5" s="212"/>
      <c r="P5" s="23"/>
      <c r="Q5" s="23"/>
      <c r="R5" s="23"/>
      <c r="T5" s="51"/>
    </row>
    <row r="6" spans="1:31" ht="17.100000000000001" customHeight="1" x14ac:dyDescent="0.35">
      <c r="A6" s="23"/>
      <c r="B6" s="528" t="s">
        <v>807</v>
      </c>
      <c r="C6" s="212"/>
      <c r="D6" s="212"/>
      <c r="E6" s="212"/>
      <c r="F6" s="212"/>
      <c r="G6" s="212"/>
      <c r="H6" s="212"/>
      <c r="I6" s="212"/>
      <c r="J6" s="212"/>
      <c r="K6" s="32" t="s">
        <v>110</v>
      </c>
      <c r="L6" s="23"/>
      <c r="M6" s="23"/>
      <c r="N6" s="23"/>
      <c r="O6" s="23"/>
      <c r="P6" s="23"/>
      <c r="Q6" s="23"/>
      <c r="R6" s="23"/>
      <c r="T6" s="51"/>
    </row>
    <row r="7" spans="1:31" ht="17.100000000000001" customHeight="1" x14ac:dyDescent="0.35">
      <c r="A7" s="23"/>
      <c r="B7" s="10"/>
      <c r="C7" s="10"/>
      <c r="D7" s="10"/>
      <c r="E7" s="10"/>
      <c r="F7" s="10"/>
      <c r="G7" s="10"/>
      <c r="H7" s="10"/>
      <c r="I7" s="10"/>
      <c r="J7" s="10"/>
      <c r="K7" s="23"/>
      <c r="L7" s="23"/>
      <c r="M7" s="23"/>
      <c r="N7" s="23"/>
      <c r="O7" s="23"/>
      <c r="P7" s="23"/>
      <c r="Q7" s="23"/>
      <c r="R7" s="23"/>
      <c r="T7" s="51"/>
    </row>
    <row r="8" spans="1:31" ht="17.100000000000001" customHeight="1" x14ac:dyDescent="0.35">
      <c r="A8" s="23"/>
      <c r="B8" s="23"/>
      <c r="C8" s="23"/>
      <c r="D8" s="23"/>
      <c r="E8" s="23"/>
      <c r="F8" s="23"/>
      <c r="G8" s="23"/>
      <c r="H8" s="23"/>
      <c r="I8" s="23"/>
      <c r="J8" s="23"/>
      <c r="K8" s="23"/>
      <c r="L8" s="23"/>
      <c r="M8" s="23"/>
      <c r="N8" s="23"/>
      <c r="O8" s="23"/>
      <c r="P8" s="23"/>
      <c r="Q8" s="23"/>
      <c r="R8" s="23"/>
      <c r="T8" s="51"/>
    </row>
    <row r="9" spans="1:31" ht="17.399999999999999" customHeight="1" x14ac:dyDescent="0.35">
      <c r="A9" s="23"/>
      <c r="B9" s="506" t="s">
        <v>808</v>
      </c>
      <c r="C9" s="234"/>
      <c r="D9" s="235"/>
      <c r="E9" s="506" t="s">
        <v>809</v>
      </c>
      <c r="F9" s="235"/>
      <c r="G9" s="506" t="s">
        <v>810</v>
      </c>
      <c r="H9" s="235"/>
      <c r="I9" s="506" t="s">
        <v>811</v>
      </c>
      <c r="J9" s="234"/>
      <c r="K9" s="235"/>
      <c r="L9" s="506" t="s">
        <v>812</v>
      </c>
      <c r="M9" s="234"/>
      <c r="N9" s="234"/>
      <c r="O9" s="235"/>
      <c r="P9" s="23"/>
      <c r="Q9" s="23"/>
      <c r="R9" s="23"/>
      <c r="T9" s="51"/>
      <c r="U9" s="207"/>
    </row>
    <row r="10" spans="1:31" ht="28.5" customHeight="1" x14ac:dyDescent="0.35">
      <c r="A10" s="23"/>
      <c r="B10" s="477" t="s">
        <v>813</v>
      </c>
      <c r="C10" s="499"/>
      <c r="D10" s="500"/>
      <c r="E10" s="523">
        <v>20.17794</v>
      </c>
      <c r="F10" s="524"/>
      <c r="G10" s="523">
        <v>-76.76943</v>
      </c>
      <c r="H10" s="524"/>
      <c r="I10" s="501"/>
      <c r="J10" s="503"/>
      <c r="K10" s="502"/>
      <c r="L10" s="512" t="s">
        <v>814</v>
      </c>
      <c r="M10" s="513"/>
      <c r="N10" s="513"/>
      <c r="O10" s="514"/>
      <c r="P10" s="23"/>
      <c r="Q10" s="23"/>
      <c r="R10" s="23"/>
      <c r="T10" s="51"/>
      <c r="U10" s="207"/>
    </row>
    <row r="11" spans="1:31" ht="17.399999999999999" customHeight="1" x14ac:dyDescent="0.35">
      <c r="A11" s="23"/>
      <c r="B11" s="477" t="s">
        <v>815</v>
      </c>
      <c r="C11" s="499"/>
      <c r="D11" s="500"/>
      <c r="E11" s="501">
        <v>20.152798000000001</v>
      </c>
      <c r="F11" s="502"/>
      <c r="G11" s="501">
        <v>-76.723443000000003</v>
      </c>
      <c r="H11" s="502"/>
      <c r="I11" s="501"/>
      <c r="J11" s="503"/>
      <c r="K11" s="502"/>
      <c r="L11" s="515"/>
      <c r="M11" s="516"/>
      <c r="N11" s="516"/>
      <c r="O11" s="517"/>
      <c r="P11" s="23"/>
      <c r="Q11" s="23"/>
      <c r="R11" s="23"/>
      <c r="T11" s="51"/>
      <c r="U11" s="207"/>
    </row>
    <row r="12" spans="1:31" ht="27" customHeight="1" x14ac:dyDescent="0.35">
      <c r="A12" s="23"/>
      <c r="B12" s="477" t="s">
        <v>816</v>
      </c>
      <c r="C12" s="499"/>
      <c r="D12" s="500"/>
      <c r="E12" s="501">
        <v>20.162789</v>
      </c>
      <c r="F12" s="502"/>
      <c r="G12" s="501">
        <v>-76.765350999999995</v>
      </c>
      <c r="H12" s="502"/>
      <c r="I12" s="501"/>
      <c r="J12" s="503"/>
      <c r="K12" s="502"/>
      <c r="L12" s="515"/>
      <c r="M12" s="516"/>
      <c r="N12" s="516"/>
      <c r="O12" s="517"/>
      <c r="P12" s="23"/>
      <c r="Q12" s="23"/>
      <c r="R12" s="23"/>
      <c r="T12" s="51"/>
      <c r="U12" s="207"/>
      <c r="V12" s="1"/>
      <c r="W12" s="1"/>
      <c r="X12" s="1"/>
      <c r="Y12" s="1"/>
      <c r="Z12" s="1"/>
      <c r="AA12" s="1"/>
      <c r="AB12" s="1"/>
      <c r="AC12" s="1"/>
      <c r="AD12" s="1"/>
      <c r="AE12" s="1"/>
    </row>
    <row r="13" spans="1:31" ht="27.75" customHeight="1" x14ac:dyDescent="0.35">
      <c r="A13" s="23"/>
      <c r="B13" s="477" t="s">
        <v>817</v>
      </c>
      <c r="C13" s="499"/>
      <c r="D13" s="500"/>
      <c r="E13" s="501">
        <v>20.134888</v>
      </c>
      <c r="F13" s="502"/>
      <c r="G13" s="501">
        <v>-76.724661999999995</v>
      </c>
      <c r="H13" s="502"/>
      <c r="I13" s="501"/>
      <c r="J13" s="503"/>
      <c r="K13" s="502"/>
      <c r="L13" s="515"/>
      <c r="M13" s="516"/>
      <c r="N13" s="516"/>
      <c r="O13" s="517"/>
      <c r="P13" s="23"/>
      <c r="Q13" s="23"/>
      <c r="R13" s="23"/>
      <c r="T13" s="51"/>
      <c r="U13" s="207"/>
      <c r="V13" s="1"/>
      <c r="W13" s="1"/>
      <c r="X13" s="1"/>
      <c r="Y13" s="1"/>
      <c r="Z13" s="1"/>
      <c r="AA13" s="1"/>
      <c r="AB13" s="1"/>
      <c r="AC13" s="1"/>
      <c r="AD13" s="1"/>
      <c r="AE13" s="1"/>
    </row>
    <row r="14" spans="1:31" ht="39" customHeight="1" x14ac:dyDescent="0.35">
      <c r="A14" s="23"/>
      <c r="B14" s="477" t="s">
        <v>818</v>
      </c>
      <c r="C14" s="499"/>
      <c r="D14" s="500"/>
      <c r="E14" s="501">
        <v>20.169038</v>
      </c>
      <c r="F14" s="502"/>
      <c r="G14" s="501">
        <v>-76.721660999999997</v>
      </c>
      <c r="H14" s="502"/>
      <c r="I14" s="501"/>
      <c r="J14" s="503"/>
      <c r="K14" s="502"/>
      <c r="L14" s="518"/>
      <c r="M14" s="519"/>
      <c r="N14" s="519"/>
      <c r="O14" s="520"/>
      <c r="P14" s="23"/>
      <c r="Q14" s="23"/>
      <c r="R14" s="23"/>
      <c r="T14" s="50"/>
      <c r="U14" s="207"/>
      <c r="V14" s="1"/>
      <c r="W14" s="1"/>
      <c r="X14" s="1"/>
      <c r="Y14" s="1"/>
      <c r="Z14" s="1"/>
      <c r="AA14" s="1"/>
      <c r="AB14" s="1"/>
      <c r="AC14" s="1"/>
      <c r="AD14" s="1"/>
      <c r="AE14" s="1"/>
    </row>
    <row r="15" spans="1:31" ht="28.5" customHeight="1" x14ac:dyDescent="0.35">
      <c r="A15" s="23"/>
      <c r="B15" s="507" t="s">
        <v>819</v>
      </c>
      <c r="C15" s="508"/>
      <c r="D15" s="509"/>
      <c r="E15" s="501">
        <v>20.169958999999999</v>
      </c>
      <c r="F15" s="502"/>
      <c r="G15" s="501">
        <v>-76.51437</v>
      </c>
      <c r="H15" s="502"/>
      <c r="I15" s="501"/>
      <c r="J15" s="503"/>
      <c r="K15" s="502"/>
      <c r="L15" s="512" t="s">
        <v>820</v>
      </c>
      <c r="M15" s="513"/>
      <c r="N15" s="513"/>
      <c r="O15" s="514"/>
      <c r="P15" s="23"/>
      <c r="Q15" s="23"/>
      <c r="R15" s="23"/>
      <c r="T15" s="51"/>
      <c r="U15" s="207"/>
      <c r="V15" s="1"/>
      <c r="W15" s="1"/>
      <c r="X15" s="1"/>
      <c r="Y15" s="1"/>
      <c r="Z15" s="1"/>
      <c r="AA15" s="1"/>
      <c r="AB15" s="1"/>
      <c r="AC15" s="1"/>
      <c r="AD15" s="1"/>
      <c r="AE15" s="1"/>
    </row>
    <row r="16" spans="1:31" ht="33.75" customHeight="1" x14ac:dyDescent="0.35">
      <c r="A16" s="23"/>
      <c r="B16" s="507" t="s">
        <v>821</v>
      </c>
      <c r="C16" s="508"/>
      <c r="D16" s="509"/>
      <c r="E16" s="501">
        <v>20.192764</v>
      </c>
      <c r="F16" s="502"/>
      <c r="G16" s="501">
        <v>-76.573580000000007</v>
      </c>
      <c r="H16" s="502"/>
      <c r="I16" s="501"/>
      <c r="J16" s="503"/>
      <c r="K16" s="502"/>
      <c r="L16" s="515"/>
      <c r="M16" s="516"/>
      <c r="N16" s="516"/>
      <c r="O16" s="517"/>
      <c r="P16" s="23"/>
      <c r="Q16" s="23"/>
      <c r="R16" s="23"/>
      <c r="T16" s="51"/>
      <c r="U16" s="207"/>
      <c r="V16" s="1"/>
      <c r="W16" s="1"/>
      <c r="X16" s="1"/>
      <c r="Y16" s="1"/>
      <c r="Z16" s="1"/>
      <c r="AA16" s="1"/>
      <c r="AB16" s="1"/>
      <c r="AC16" s="1"/>
      <c r="AD16" s="1"/>
      <c r="AE16" s="1"/>
    </row>
    <row r="17" spans="1:31" ht="17.399999999999999" customHeight="1" x14ac:dyDescent="0.35">
      <c r="A17" s="23"/>
      <c r="B17" s="477" t="s">
        <v>822</v>
      </c>
      <c r="C17" s="499"/>
      <c r="D17" s="500"/>
      <c r="E17" s="521">
        <v>20.264682000000001</v>
      </c>
      <c r="F17" s="522"/>
      <c r="G17" s="521">
        <v>-76.531262999999996</v>
      </c>
      <c r="H17" s="522"/>
      <c r="I17" s="477"/>
      <c r="J17" s="499"/>
      <c r="K17" s="500"/>
      <c r="L17" s="515"/>
      <c r="M17" s="516"/>
      <c r="N17" s="516"/>
      <c r="O17" s="517"/>
      <c r="P17" s="23"/>
      <c r="Q17" s="23"/>
      <c r="R17" s="23"/>
      <c r="T17" s="131"/>
      <c r="U17" s="207"/>
      <c r="V17" s="1"/>
      <c r="W17" s="1"/>
      <c r="X17" s="1"/>
      <c r="Y17" s="1"/>
      <c r="Z17" s="1"/>
      <c r="AA17" s="1"/>
      <c r="AB17" s="1"/>
      <c r="AC17" s="1"/>
      <c r="AD17" s="1"/>
      <c r="AE17" s="1"/>
    </row>
    <row r="18" spans="1:31" ht="17.399999999999999" customHeight="1" x14ac:dyDescent="0.35">
      <c r="A18" s="23"/>
      <c r="B18" s="477" t="s">
        <v>823</v>
      </c>
      <c r="C18" s="499"/>
      <c r="D18" s="500"/>
      <c r="E18" s="501">
        <v>20.203924000000001</v>
      </c>
      <c r="F18" s="502"/>
      <c r="G18" s="501">
        <v>-76.575804000000005</v>
      </c>
      <c r="H18" s="502"/>
      <c r="I18" s="501"/>
      <c r="J18" s="503"/>
      <c r="K18" s="502"/>
      <c r="L18" s="515"/>
      <c r="M18" s="516"/>
      <c r="N18" s="516"/>
      <c r="O18" s="517"/>
      <c r="P18" s="23"/>
      <c r="Q18" s="23"/>
      <c r="R18" s="23"/>
      <c r="T18" s="208"/>
      <c r="U18" s="1"/>
      <c r="V18" s="1"/>
      <c r="W18" s="1"/>
      <c r="X18" s="1"/>
      <c r="Y18" s="1"/>
      <c r="Z18" s="1"/>
      <c r="AA18" s="1"/>
      <c r="AB18" s="1"/>
      <c r="AC18" s="1"/>
      <c r="AD18" s="1"/>
      <c r="AE18" s="1"/>
    </row>
    <row r="19" spans="1:31" ht="27" customHeight="1" x14ac:dyDescent="0.35">
      <c r="A19" s="23"/>
      <c r="B19" s="477" t="s">
        <v>824</v>
      </c>
      <c r="C19" s="499"/>
      <c r="D19" s="500"/>
      <c r="E19" s="510">
        <v>20.151871</v>
      </c>
      <c r="F19" s="511"/>
      <c r="G19" s="501">
        <v>-76.436366000000007</v>
      </c>
      <c r="H19" s="502"/>
      <c r="I19" s="501"/>
      <c r="J19" s="503"/>
      <c r="K19" s="502"/>
      <c r="L19" s="515"/>
      <c r="M19" s="516"/>
      <c r="N19" s="516"/>
      <c r="O19" s="517"/>
      <c r="P19" s="23"/>
      <c r="Q19" s="23"/>
      <c r="R19" s="23"/>
      <c r="T19" s="51"/>
      <c r="U19" s="1"/>
      <c r="V19" s="1"/>
      <c r="W19" s="1"/>
      <c r="X19" s="1"/>
      <c r="Y19" s="1"/>
      <c r="Z19" s="1"/>
      <c r="AA19" s="1"/>
      <c r="AB19" s="1"/>
      <c r="AC19" s="1"/>
      <c r="AD19" s="1"/>
      <c r="AE19" s="1"/>
    </row>
    <row r="20" spans="1:31" ht="28.5" customHeight="1" x14ac:dyDescent="0.35">
      <c r="A20" s="23"/>
      <c r="B20" s="477" t="s">
        <v>825</v>
      </c>
      <c r="C20" s="499"/>
      <c r="D20" s="500"/>
      <c r="E20" s="501">
        <v>20.188938</v>
      </c>
      <c r="F20" s="502"/>
      <c r="G20" s="501">
        <v>-76.444919999999996</v>
      </c>
      <c r="H20" s="502"/>
      <c r="I20" s="501"/>
      <c r="J20" s="503"/>
      <c r="K20" s="502"/>
      <c r="L20" s="518"/>
      <c r="M20" s="519"/>
      <c r="N20" s="519"/>
      <c r="O20" s="520"/>
      <c r="P20" s="23"/>
      <c r="Q20" s="23"/>
      <c r="R20" s="23"/>
      <c r="T20" s="208"/>
      <c r="U20" s="1"/>
      <c r="V20" s="1"/>
      <c r="W20" s="1"/>
      <c r="X20" s="1"/>
      <c r="Y20" s="1"/>
      <c r="Z20" s="1"/>
      <c r="AA20" s="1"/>
      <c r="AB20" s="1"/>
      <c r="AC20" s="1"/>
      <c r="AD20" s="1"/>
      <c r="AE20" s="1"/>
    </row>
    <row r="21" spans="1:31" ht="29.25" customHeight="1" x14ac:dyDescent="0.35">
      <c r="A21" s="23"/>
      <c r="B21" s="477" t="s">
        <v>826</v>
      </c>
      <c r="C21" s="499"/>
      <c r="D21" s="500"/>
      <c r="E21" s="501">
        <v>20.069013000000002</v>
      </c>
      <c r="F21" s="502"/>
      <c r="G21" s="501">
        <v>-76.939856000000006</v>
      </c>
      <c r="H21" s="502"/>
      <c r="I21" s="501"/>
      <c r="J21" s="503"/>
      <c r="K21" s="502"/>
      <c r="L21" s="512" t="s">
        <v>827</v>
      </c>
      <c r="M21" s="513"/>
      <c r="N21" s="513"/>
      <c r="O21" s="514"/>
      <c r="P21" s="23"/>
      <c r="Q21" s="23"/>
      <c r="R21" s="23"/>
      <c r="T21" s="209"/>
      <c r="U21" s="1"/>
      <c r="V21" s="1"/>
      <c r="W21" s="1"/>
      <c r="X21" s="1"/>
      <c r="Y21" s="1"/>
      <c r="Z21" s="1"/>
      <c r="AA21" s="1"/>
      <c r="AB21" s="1"/>
      <c r="AC21" s="1"/>
      <c r="AD21" s="1"/>
      <c r="AE21" s="1"/>
    </row>
    <row r="22" spans="1:31" ht="28.5" customHeight="1" x14ac:dyDescent="0.35">
      <c r="A22" s="23"/>
      <c r="B22" s="477" t="s">
        <v>828</v>
      </c>
      <c r="C22" s="499"/>
      <c r="D22" s="500"/>
      <c r="E22" s="501">
        <v>20.072255999999999</v>
      </c>
      <c r="F22" s="502"/>
      <c r="G22" s="501">
        <v>-76.937021999999999</v>
      </c>
      <c r="H22" s="502"/>
      <c r="I22" s="501"/>
      <c r="J22" s="503"/>
      <c r="K22" s="502"/>
      <c r="L22" s="515"/>
      <c r="M22" s="516"/>
      <c r="N22" s="516"/>
      <c r="O22" s="517"/>
      <c r="P22" s="23"/>
      <c r="Q22" s="23"/>
      <c r="R22" s="23"/>
      <c r="T22" s="209"/>
      <c r="U22" s="1"/>
      <c r="V22" s="1"/>
      <c r="W22" s="1"/>
      <c r="X22" s="1"/>
      <c r="Y22" s="1"/>
      <c r="Z22" s="1"/>
      <c r="AA22" s="1"/>
      <c r="AB22" s="1"/>
      <c r="AC22" s="1"/>
      <c r="AD22" s="1"/>
      <c r="AE22" s="1"/>
    </row>
    <row r="23" spans="1:31" ht="17.399999999999999" customHeight="1" x14ac:dyDescent="0.35">
      <c r="A23" s="23"/>
      <c r="B23" s="477" t="s">
        <v>829</v>
      </c>
      <c r="C23" s="499"/>
      <c r="D23" s="500"/>
      <c r="E23" s="501">
        <v>20.062405999999999</v>
      </c>
      <c r="F23" s="502"/>
      <c r="G23" s="501">
        <v>-76.947215999999997</v>
      </c>
      <c r="H23" s="502"/>
      <c r="I23" s="501"/>
      <c r="J23" s="503"/>
      <c r="K23" s="502"/>
      <c r="L23" s="515"/>
      <c r="M23" s="516"/>
      <c r="N23" s="516"/>
      <c r="O23" s="517"/>
      <c r="P23" s="23"/>
      <c r="Q23" s="23"/>
      <c r="R23" s="23"/>
      <c r="T23" s="209"/>
      <c r="U23" s="1"/>
      <c r="V23" s="1"/>
      <c r="W23" s="1"/>
      <c r="X23" s="1"/>
      <c r="Y23" s="1"/>
      <c r="Z23" s="1"/>
      <c r="AA23" s="1"/>
      <c r="AB23" s="1"/>
      <c r="AC23" s="1"/>
      <c r="AD23" s="1"/>
      <c r="AE23" s="1"/>
    </row>
    <row r="24" spans="1:31" ht="17.399999999999999" customHeight="1" x14ac:dyDescent="0.35">
      <c r="A24" s="23"/>
      <c r="B24" s="477" t="s">
        <v>830</v>
      </c>
      <c r="C24" s="499"/>
      <c r="D24" s="500"/>
      <c r="E24" s="501">
        <v>20.132342999999999</v>
      </c>
      <c r="F24" s="502"/>
      <c r="G24" s="525">
        <v>-76.901700000000005</v>
      </c>
      <c r="H24" s="526"/>
      <c r="I24" s="501"/>
      <c r="J24" s="503"/>
      <c r="K24" s="502"/>
      <c r="L24" s="515"/>
      <c r="M24" s="516"/>
      <c r="N24" s="516"/>
      <c r="O24" s="517"/>
      <c r="P24" s="23"/>
      <c r="Q24" s="23"/>
      <c r="R24" s="23"/>
      <c r="T24" s="209"/>
      <c r="U24" s="1"/>
      <c r="V24" s="1"/>
      <c r="W24" s="1"/>
      <c r="X24" s="1"/>
      <c r="Y24" s="1"/>
      <c r="Z24" s="1"/>
      <c r="AA24" s="1"/>
      <c r="AB24" s="1"/>
      <c r="AC24" s="1"/>
      <c r="AD24" s="1"/>
      <c r="AE24" s="1"/>
    </row>
    <row r="25" spans="1:31" ht="27" customHeight="1" x14ac:dyDescent="0.35">
      <c r="A25" s="23"/>
      <c r="B25" s="477" t="s">
        <v>831</v>
      </c>
      <c r="C25" s="499"/>
      <c r="D25" s="500"/>
      <c r="E25" s="501">
        <v>20.135083000000002</v>
      </c>
      <c r="F25" s="502"/>
      <c r="G25" s="501">
        <v>-76.943735000000004</v>
      </c>
      <c r="H25" s="502"/>
      <c r="I25" s="501"/>
      <c r="J25" s="503"/>
      <c r="K25" s="502"/>
      <c r="L25" s="515"/>
      <c r="M25" s="516"/>
      <c r="N25" s="516"/>
      <c r="O25" s="517"/>
      <c r="P25" s="23"/>
      <c r="Q25" s="23"/>
      <c r="R25" s="23"/>
      <c r="T25" s="208"/>
      <c r="U25" s="1"/>
      <c r="V25" s="1"/>
      <c r="W25" s="1"/>
      <c r="X25" s="1"/>
      <c r="Y25" s="1"/>
      <c r="Z25" s="1"/>
      <c r="AA25" s="1"/>
      <c r="AB25" s="1"/>
      <c r="AC25" s="1"/>
      <c r="AD25" s="1"/>
      <c r="AE25" s="1"/>
    </row>
    <row r="26" spans="1:31" ht="27.75" customHeight="1" x14ac:dyDescent="0.35">
      <c r="A26" s="23"/>
      <c r="B26" s="477" t="s">
        <v>832</v>
      </c>
      <c r="C26" s="499"/>
      <c r="D26" s="500"/>
      <c r="E26" s="501">
        <v>20.133113000000002</v>
      </c>
      <c r="F26" s="502"/>
      <c r="G26" s="501">
        <v>-76.941980000000001</v>
      </c>
      <c r="H26" s="502"/>
      <c r="I26" s="501"/>
      <c r="J26" s="503"/>
      <c r="K26" s="502"/>
      <c r="L26" s="518"/>
      <c r="M26" s="519"/>
      <c r="N26" s="519"/>
      <c r="O26" s="520"/>
      <c r="P26" s="23"/>
      <c r="Q26" s="23"/>
      <c r="R26" s="23"/>
      <c r="T26" s="51"/>
      <c r="U26" s="1"/>
      <c r="V26" s="1"/>
      <c r="W26" s="1"/>
      <c r="X26" s="1"/>
      <c r="Y26" s="1"/>
      <c r="Z26" s="1"/>
      <c r="AA26" s="1"/>
      <c r="AB26" s="1"/>
      <c r="AC26" s="1"/>
      <c r="AD26" s="1"/>
      <c r="AE26" s="1"/>
    </row>
    <row r="27" spans="1:31" ht="17.399999999999999" customHeight="1" x14ac:dyDescent="0.3">
      <c r="A27" s="23"/>
      <c r="B27" s="477" t="s">
        <v>833</v>
      </c>
      <c r="C27" s="499"/>
      <c r="D27" s="500"/>
      <c r="E27" s="501">
        <v>20.298020000000001</v>
      </c>
      <c r="F27" s="502"/>
      <c r="G27" s="501">
        <v>-74.438860000000005</v>
      </c>
      <c r="H27" s="502"/>
      <c r="I27" s="501"/>
      <c r="J27" s="503"/>
      <c r="K27" s="502"/>
      <c r="L27" s="512" t="s">
        <v>834</v>
      </c>
      <c r="M27" s="513"/>
      <c r="N27" s="513"/>
      <c r="O27" s="514"/>
      <c r="P27" s="23"/>
      <c r="Q27" s="23"/>
      <c r="R27" s="23"/>
    </row>
    <row r="28" spans="1:31" ht="28.5" customHeight="1" x14ac:dyDescent="0.3">
      <c r="A28" s="23"/>
      <c r="B28" s="477" t="s">
        <v>835</v>
      </c>
      <c r="C28" s="499"/>
      <c r="D28" s="500"/>
      <c r="E28" s="510">
        <v>20.2865</v>
      </c>
      <c r="F28" s="511"/>
      <c r="G28" s="501">
        <v>-74.443700000000007</v>
      </c>
      <c r="H28" s="502"/>
      <c r="I28" s="501"/>
      <c r="J28" s="503"/>
      <c r="K28" s="502"/>
      <c r="L28" s="515"/>
      <c r="M28" s="516"/>
      <c r="N28" s="516"/>
      <c r="O28" s="517"/>
      <c r="P28" s="23"/>
      <c r="Q28" s="23"/>
      <c r="R28" s="23"/>
    </row>
    <row r="29" spans="1:31" ht="29.25" customHeight="1" x14ac:dyDescent="0.3">
      <c r="A29" s="23"/>
      <c r="B29" s="477" t="s">
        <v>836</v>
      </c>
      <c r="C29" s="499"/>
      <c r="D29" s="500"/>
      <c r="E29" s="501">
        <v>20.297440000000002</v>
      </c>
      <c r="F29" s="502"/>
      <c r="G29" s="501">
        <v>-74.386776999999995</v>
      </c>
      <c r="H29" s="502"/>
      <c r="I29" s="501"/>
      <c r="J29" s="503"/>
      <c r="K29" s="502"/>
      <c r="L29" s="515"/>
      <c r="M29" s="516"/>
      <c r="N29" s="516"/>
      <c r="O29" s="517"/>
      <c r="P29" s="23"/>
      <c r="Q29" s="23"/>
      <c r="R29" s="23"/>
    </row>
    <row r="30" spans="1:31" ht="24.75" customHeight="1" x14ac:dyDescent="0.3">
      <c r="A30" s="23"/>
      <c r="B30" s="477" t="s">
        <v>837</v>
      </c>
      <c r="C30" s="499"/>
      <c r="D30" s="500"/>
      <c r="E30" s="501">
        <v>20.294440000000002</v>
      </c>
      <c r="F30" s="502"/>
      <c r="G30" s="501">
        <v>-74.419910000000002</v>
      </c>
      <c r="H30" s="502"/>
      <c r="I30" s="501"/>
      <c r="J30" s="503"/>
      <c r="K30" s="502"/>
      <c r="L30" s="515"/>
      <c r="M30" s="516"/>
      <c r="N30" s="516"/>
      <c r="O30" s="517"/>
      <c r="P30" s="23"/>
      <c r="Q30" s="23"/>
      <c r="R30" s="23"/>
    </row>
    <row r="31" spans="1:31" ht="32.25" customHeight="1" x14ac:dyDescent="0.3">
      <c r="A31" s="23"/>
      <c r="B31" s="477" t="s">
        <v>838</v>
      </c>
      <c r="C31" s="499"/>
      <c r="D31" s="500"/>
      <c r="E31" s="501">
        <v>20.286580000000001</v>
      </c>
      <c r="F31" s="502"/>
      <c r="G31" s="501">
        <v>-74.411210999999994</v>
      </c>
      <c r="H31" s="502"/>
      <c r="I31" s="501"/>
      <c r="J31" s="503"/>
      <c r="K31" s="502"/>
      <c r="L31" s="515"/>
      <c r="M31" s="516"/>
      <c r="N31" s="516"/>
      <c r="O31" s="517"/>
      <c r="P31" s="23"/>
      <c r="Q31" s="23"/>
      <c r="R31" s="23"/>
      <c r="U31" s="207"/>
    </row>
    <row r="32" spans="1:31" ht="17.399999999999999" customHeight="1" x14ac:dyDescent="0.3">
      <c r="A32" s="23"/>
      <c r="B32" s="477" t="s">
        <v>839</v>
      </c>
      <c r="C32" s="499"/>
      <c r="D32" s="500"/>
      <c r="E32" s="510">
        <v>20.27711</v>
      </c>
      <c r="F32" s="502"/>
      <c r="G32" s="510">
        <v>-74.428250000000006</v>
      </c>
      <c r="H32" s="502"/>
      <c r="I32" s="477"/>
      <c r="J32" s="499"/>
      <c r="K32" s="500"/>
      <c r="L32" s="515"/>
      <c r="M32" s="516"/>
      <c r="N32" s="516"/>
      <c r="O32" s="517"/>
      <c r="P32" s="23"/>
      <c r="Q32" s="23"/>
      <c r="R32" s="23"/>
      <c r="U32" s="207"/>
    </row>
    <row r="33" spans="1:21" ht="27.75" customHeight="1" x14ac:dyDescent="0.3">
      <c r="A33" s="23"/>
      <c r="B33" s="477" t="s">
        <v>840</v>
      </c>
      <c r="C33" s="499"/>
      <c r="D33" s="500"/>
      <c r="E33" s="501">
        <v>20.297830000000001</v>
      </c>
      <c r="F33" s="502"/>
      <c r="G33" s="501">
        <v>-74.447720000000004</v>
      </c>
      <c r="H33" s="502"/>
      <c r="I33" s="501"/>
      <c r="J33" s="503"/>
      <c r="K33" s="502"/>
      <c r="L33" s="515"/>
      <c r="M33" s="516"/>
      <c r="N33" s="516"/>
      <c r="O33" s="517"/>
      <c r="P33" s="23"/>
      <c r="Q33" s="23"/>
      <c r="R33" s="23"/>
      <c r="U33" s="207"/>
    </row>
    <row r="34" spans="1:21" ht="17.399999999999999" customHeight="1" x14ac:dyDescent="0.3">
      <c r="A34" s="23"/>
      <c r="B34" s="477" t="s">
        <v>841</v>
      </c>
      <c r="C34" s="499"/>
      <c r="D34" s="500"/>
      <c r="E34" s="501">
        <v>20.36891</v>
      </c>
      <c r="F34" s="502"/>
      <c r="G34" s="501">
        <v>-74.528750000000002</v>
      </c>
      <c r="H34" s="502"/>
      <c r="I34" s="501"/>
      <c r="J34" s="503"/>
      <c r="K34" s="502"/>
      <c r="L34" s="515"/>
      <c r="M34" s="516"/>
      <c r="N34" s="516"/>
      <c r="O34" s="517"/>
      <c r="P34" s="23"/>
      <c r="Q34" s="23"/>
      <c r="R34" s="23"/>
      <c r="U34" s="207"/>
    </row>
    <row r="35" spans="1:21" ht="17.399999999999999" customHeight="1" x14ac:dyDescent="0.3">
      <c r="A35" s="23"/>
      <c r="B35" s="477" t="s">
        <v>842</v>
      </c>
      <c r="C35" s="499"/>
      <c r="D35" s="500"/>
      <c r="E35" s="501">
        <v>20.370719999999999</v>
      </c>
      <c r="F35" s="502"/>
      <c r="G35" s="501">
        <v>-74.532110000000003</v>
      </c>
      <c r="H35" s="502"/>
      <c r="I35" s="501"/>
      <c r="J35" s="503"/>
      <c r="K35" s="502"/>
      <c r="L35" s="515"/>
      <c r="M35" s="516"/>
      <c r="N35" s="516"/>
      <c r="O35" s="517"/>
      <c r="P35" s="23"/>
      <c r="Q35" s="23"/>
      <c r="R35" s="23"/>
      <c r="U35" s="207"/>
    </row>
    <row r="36" spans="1:21" ht="27" customHeight="1" x14ac:dyDescent="0.3">
      <c r="A36" s="23"/>
      <c r="B36" s="477" t="s">
        <v>843</v>
      </c>
      <c r="C36" s="499"/>
      <c r="D36" s="500"/>
      <c r="E36" s="501">
        <v>20.287019999999998</v>
      </c>
      <c r="F36" s="502"/>
      <c r="G36" s="501">
        <v>-74.394193999999999</v>
      </c>
      <c r="H36" s="502"/>
      <c r="I36" s="501"/>
      <c r="J36" s="503"/>
      <c r="K36" s="502"/>
      <c r="L36" s="515"/>
      <c r="M36" s="516"/>
      <c r="N36" s="516"/>
      <c r="O36" s="517"/>
      <c r="P36" s="23"/>
      <c r="Q36" s="23"/>
      <c r="R36" s="23"/>
      <c r="T36" s="207"/>
      <c r="U36" s="207"/>
    </row>
    <row r="37" spans="1:21" ht="17.399999999999999" customHeight="1" x14ac:dyDescent="0.3">
      <c r="A37" s="23"/>
      <c r="B37" s="477" t="s">
        <v>844</v>
      </c>
      <c r="C37" s="499"/>
      <c r="D37" s="500"/>
      <c r="E37" s="501">
        <v>20.300129999999999</v>
      </c>
      <c r="F37" s="502"/>
      <c r="G37" s="501">
        <v>-74.483080000000001</v>
      </c>
      <c r="H37" s="502"/>
      <c r="I37" s="501"/>
      <c r="J37" s="503"/>
      <c r="K37" s="502"/>
      <c r="L37" s="515"/>
      <c r="M37" s="516"/>
      <c r="N37" s="516"/>
      <c r="O37" s="517"/>
      <c r="P37" s="23"/>
      <c r="Q37" s="23"/>
      <c r="R37" s="23"/>
      <c r="T37" s="37"/>
      <c r="U37" s="207"/>
    </row>
    <row r="38" spans="1:21" ht="27.75" customHeight="1" x14ac:dyDescent="0.3">
      <c r="A38" s="23"/>
      <c r="B38" s="477" t="s">
        <v>845</v>
      </c>
      <c r="C38" s="499"/>
      <c r="D38" s="500"/>
      <c r="E38" s="501">
        <v>20.281275999999998</v>
      </c>
      <c r="F38" s="502"/>
      <c r="G38" s="501">
        <v>-74.464203999999995</v>
      </c>
      <c r="H38" s="502"/>
      <c r="I38" s="501"/>
      <c r="J38" s="503"/>
      <c r="K38" s="502"/>
      <c r="L38" s="518"/>
      <c r="M38" s="519"/>
      <c r="N38" s="519"/>
      <c r="O38" s="520"/>
      <c r="P38" s="23"/>
      <c r="Q38" s="23"/>
      <c r="R38" s="23"/>
      <c r="U38" s="207"/>
    </row>
    <row r="39" spans="1:21" ht="27" customHeight="1" x14ac:dyDescent="0.3">
      <c r="A39" s="23"/>
      <c r="B39" s="477" t="s">
        <v>846</v>
      </c>
      <c r="C39" s="499"/>
      <c r="D39" s="500"/>
      <c r="E39" s="501">
        <v>20.251380000000001</v>
      </c>
      <c r="F39" s="502"/>
      <c r="G39" s="501">
        <v>-74.42277</v>
      </c>
      <c r="H39" s="502"/>
      <c r="I39" s="501"/>
      <c r="J39" s="503"/>
      <c r="K39" s="502"/>
      <c r="L39" s="512" t="s">
        <v>847</v>
      </c>
      <c r="M39" s="513"/>
      <c r="N39" s="513"/>
      <c r="O39" s="514"/>
      <c r="P39" s="23"/>
      <c r="Q39" s="23"/>
      <c r="R39" s="23"/>
      <c r="U39" s="207"/>
    </row>
    <row r="40" spans="1:21" ht="32.25" customHeight="1" x14ac:dyDescent="0.3">
      <c r="A40" s="23"/>
      <c r="B40" s="477" t="s">
        <v>848</v>
      </c>
      <c r="C40" s="499"/>
      <c r="D40" s="500"/>
      <c r="E40" s="501">
        <v>20.261944</v>
      </c>
      <c r="F40" s="502"/>
      <c r="G40" s="501">
        <v>-74.440550000000002</v>
      </c>
      <c r="H40" s="502"/>
      <c r="I40" s="501"/>
      <c r="J40" s="503"/>
      <c r="K40" s="502"/>
      <c r="L40" s="515"/>
      <c r="M40" s="516"/>
      <c r="N40" s="516"/>
      <c r="O40" s="517"/>
      <c r="P40" s="23"/>
      <c r="Q40" s="23"/>
      <c r="R40" s="23"/>
      <c r="U40" s="207"/>
    </row>
    <row r="41" spans="1:21" ht="34.5" customHeight="1" x14ac:dyDescent="0.3">
      <c r="A41" s="23"/>
      <c r="B41" s="477" t="s">
        <v>849</v>
      </c>
      <c r="C41" s="499"/>
      <c r="D41" s="500"/>
      <c r="E41" s="501">
        <v>20.251380000000001</v>
      </c>
      <c r="F41" s="502"/>
      <c r="G41" s="504">
        <v>-74.424999999999997</v>
      </c>
      <c r="H41" s="505"/>
      <c r="I41" s="501"/>
      <c r="J41" s="503"/>
      <c r="K41" s="502"/>
      <c r="L41" s="515"/>
      <c r="M41" s="516"/>
      <c r="N41" s="516"/>
      <c r="O41" s="517"/>
      <c r="P41" s="23"/>
      <c r="Q41" s="23"/>
      <c r="R41" s="23"/>
      <c r="T41" s="210"/>
      <c r="U41" s="207"/>
    </row>
    <row r="42" spans="1:21" ht="26.25" customHeight="1" x14ac:dyDescent="0.3">
      <c r="A42" s="23"/>
      <c r="B42" s="477" t="s">
        <v>850</v>
      </c>
      <c r="C42" s="499"/>
      <c r="D42" s="500"/>
      <c r="E42" s="501">
        <v>20.392769999999999</v>
      </c>
      <c r="F42" s="502"/>
      <c r="G42" s="501">
        <v>-74.286109999999994</v>
      </c>
      <c r="H42" s="502"/>
      <c r="I42" s="501"/>
      <c r="J42" s="503"/>
      <c r="K42" s="502"/>
      <c r="L42" s="515"/>
      <c r="M42" s="516"/>
      <c r="N42" s="516"/>
      <c r="O42" s="517"/>
      <c r="P42" s="23"/>
      <c r="Q42" s="23"/>
      <c r="R42" s="23"/>
      <c r="T42" s="1"/>
      <c r="U42" s="207"/>
    </row>
    <row r="43" spans="1:21" ht="26.25" customHeight="1" x14ac:dyDescent="0.3">
      <c r="A43" s="23"/>
      <c r="B43" s="477" t="s">
        <v>851</v>
      </c>
      <c r="C43" s="499"/>
      <c r="D43" s="500"/>
      <c r="E43" s="504">
        <v>20.422000000000001</v>
      </c>
      <c r="F43" s="505"/>
      <c r="G43" s="501">
        <v>-74.252769999999998</v>
      </c>
      <c r="H43" s="502"/>
      <c r="I43" s="501"/>
      <c r="J43" s="503"/>
      <c r="K43" s="502"/>
      <c r="L43" s="515"/>
      <c r="M43" s="516"/>
      <c r="N43" s="516"/>
      <c r="O43" s="517"/>
      <c r="P43" s="23"/>
      <c r="Q43" s="23"/>
      <c r="R43" s="23"/>
      <c r="T43" s="44"/>
      <c r="U43" s="207"/>
    </row>
    <row r="44" spans="1:21" ht="23.25" customHeight="1" x14ac:dyDescent="0.3">
      <c r="A44" s="23"/>
      <c r="B44" s="477" t="s">
        <v>852</v>
      </c>
      <c r="C44" s="499"/>
      <c r="D44" s="500"/>
      <c r="E44" s="501">
        <v>20.20083</v>
      </c>
      <c r="F44" s="502"/>
      <c r="G44" s="501">
        <v>-74.584159999999997</v>
      </c>
      <c r="H44" s="502"/>
      <c r="I44" s="477"/>
      <c r="J44" s="499"/>
      <c r="K44" s="500"/>
      <c r="L44" s="518"/>
      <c r="M44" s="519"/>
      <c r="N44" s="519"/>
      <c r="O44" s="520"/>
      <c r="P44" s="23"/>
      <c r="Q44" s="23"/>
      <c r="R44" s="23"/>
      <c r="T44" s="44"/>
      <c r="U44" s="207"/>
    </row>
    <row r="45" spans="1:21" ht="28.5" customHeight="1" x14ac:dyDescent="0.3">
      <c r="A45" s="23"/>
      <c r="B45" s="477" t="s">
        <v>853</v>
      </c>
      <c r="C45" s="499"/>
      <c r="D45" s="500"/>
      <c r="E45" s="501">
        <v>19.9796613</v>
      </c>
      <c r="F45" s="502"/>
      <c r="G45" s="501">
        <v>-76.320321300000003</v>
      </c>
      <c r="H45" s="502"/>
      <c r="I45" s="477"/>
      <c r="J45" s="499"/>
      <c r="K45" s="500"/>
      <c r="L45" s="512" t="s">
        <v>854</v>
      </c>
      <c r="M45" s="513"/>
      <c r="N45" s="513"/>
      <c r="O45" s="514"/>
      <c r="P45" s="23"/>
      <c r="Q45" s="23"/>
      <c r="R45" s="23"/>
      <c r="T45" s="44"/>
    </row>
    <row r="46" spans="1:21" ht="30" customHeight="1" x14ac:dyDescent="0.3">
      <c r="A46" s="23"/>
      <c r="B46" s="477" t="s">
        <v>855</v>
      </c>
      <c r="C46" s="499"/>
      <c r="D46" s="500"/>
      <c r="E46" s="501">
        <v>20.037639200000001</v>
      </c>
      <c r="F46" s="502"/>
      <c r="G46" s="501">
        <v>-76.324566200000007</v>
      </c>
      <c r="H46" s="502"/>
      <c r="I46" s="477"/>
      <c r="J46" s="499"/>
      <c r="K46" s="500"/>
      <c r="L46" s="515"/>
      <c r="M46" s="516"/>
      <c r="N46" s="516"/>
      <c r="O46" s="517"/>
      <c r="P46" s="23"/>
      <c r="Q46" s="23"/>
      <c r="R46" s="23"/>
      <c r="T46" s="44"/>
    </row>
    <row r="47" spans="1:21" ht="24" customHeight="1" x14ac:dyDescent="0.3">
      <c r="A47" s="23"/>
      <c r="B47" s="477" t="s">
        <v>856</v>
      </c>
      <c r="C47" s="499"/>
      <c r="D47" s="500"/>
      <c r="E47" s="501">
        <v>19.965472699999999</v>
      </c>
      <c r="F47" s="502"/>
      <c r="G47" s="501">
        <v>-76.073290200000002</v>
      </c>
      <c r="H47" s="502"/>
      <c r="I47" s="477"/>
      <c r="J47" s="499"/>
      <c r="K47" s="500"/>
      <c r="L47" s="515"/>
      <c r="M47" s="516"/>
      <c r="N47" s="516"/>
      <c r="O47" s="517"/>
      <c r="P47" s="23"/>
      <c r="Q47" s="23"/>
      <c r="R47" s="23"/>
      <c r="T47" s="1"/>
    </row>
    <row r="48" spans="1:21" ht="24.75" customHeight="1" x14ac:dyDescent="0.3">
      <c r="A48" s="23"/>
      <c r="B48" s="477" t="s">
        <v>857</v>
      </c>
      <c r="C48" s="499"/>
      <c r="D48" s="500"/>
      <c r="E48" s="501">
        <v>19.968030599999999</v>
      </c>
      <c r="F48" s="502"/>
      <c r="G48" s="501">
        <v>-76.054558</v>
      </c>
      <c r="H48" s="502"/>
      <c r="I48" s="477"/>
      <c r="J48" s="499"/>
      <c r="K48" s="500"/>
      <c r="L48" s="515"/>
      <c r="M48" s="516"/>
      <c r="N48" s="516"/>
      <c r="O48" s="517"/>
      <c r="P48" s="23"/>
      <c r="Q48" s="23"/>
      <c r="R48" s="23"/>
    </row>
    <row r="49" spans="1:20" ht="26.25" customHeight="1" x14ac:dyDescent="0.3">
      <c r="A49" s="23"/>
      <c r="B49" s="477" t="s">
        <v>858</v>
      </c>
      <c r="C49" s="499"/>
      <c r="D49" s="500"/>
      <c r="E49" s="501">
        <v>20.038997999999999</v>
      </c>
      <c r="F49" s="502"/>
      <c r="G49" s="501">
        <v>-76.327217899999994</v>
      </c>
      <c r="H49" s="502"/>
      <c r="I49" s="477"/>
      <c r="J49" s="499"/>
      <c r="K49" s="500"/>
      <c r="L49" s="515"/>
      <c r="M49" s="516"/>
      <c r="N49" s="516"/>
      <c r="O49" s="517"/>
      <c r="P49" s="23"/>
      <c r="Q49" s="23"/>
      <c r="R49" s="23"/>
      <c r="T49" s="200"/>
    </row>
    <row r="50" spans="1:20" ht="27" customHeight="1" x14ac:dyDescent="0.3">
      <c r="A50" s="23"/>
      <c r="B50" s="477" t="s">
        <v>859</v>
      </c>
      <c r="C50" s="499"/>
      <c r="D50" s="500"/>
      <c r="E50" s="501">
        <v>19.988004199999999</v>
      </c>
      <c r="F50" s="502"/>
      <c r="G50" s="501">
        <v>-76.129825100000005</v>
      </c>
      <c r="H50" s="502"/>
      <c r="I50" s="477"/>
      <c r="J50" s="499"/>
      <c r="K50" s="500"/>
      <c r="L50" s="515"/>
      <c r="M50" s="516"/>
      <c r="N50" s="516"/>
      <c r="O50" s="517"/>
      <c r="P50" s="23"/>
      <c r="Q50" s="23"/>
      <c r="R50" s="23"/>
      <c r="T50" s="188"/>
    </row>
    <row r="51" spans="1:20" ht="28.5" customHeight="1" x14ac:dyDescent="0.3">
      <c r="B51" s="477" t="s">
        <v>860</v>
      </c>
      <c r="C51" s="499"/>
      <c r="D51" s="500"/>
      <c r="E51" s="501">
        <v>19.972982600000002</v>
      </c>
      <c r="F51" s="502"/>
      <c r="G51" s="501">
        <v>-76.107701899999995</v>
      </c>
      <c r="H51" s="502"/>
      <c r="I51" s="477"/>
      <c r="J51" s="499"/>
      <c r="K51" s="500"/>
      <c r="L51" s="515"/>
      <c r="M51" s="516"/>
      <c r="N51" s="516"/>
      <c r="O51" s="517"/>
    </row>
    <row r="52" spans="1:20" ht="24.75" customHeight="1" x14ac:dyDescent="0.3">
      <c r="B52" s="477" t="s">
        <v>861</v>
      </c>
      <c r="C52" s="499"/>
      <c r="D52" s="500"/>
      <c r="E52" s="501">
        <v>19.979106699999999</v>
      </c>
      <c r="F52" s="502"/>
      <c r="G52" s="501">
        <v>-76.112198599999999</v>
      </c>
      <c r="H52" s="502"/>
      <c r="I52" s="477"/>
      <c r="J52" s="499"/>
      <c r="K52" s="500"/>
      <c r="L52" s="515"/>
      <c r="M52" s="516"/>
      <c r="N52" s="516"/>
      <c r="O52" s="517"/>
    </row>
    <row r="53" spans="1:20" x14ac:dyDescent="0.3">
      <c r="B53" s="529" t="s">
        <v>862</v>
      </c>
      <c r="C53" s="530"/>
      <c r="D53" s="531"/>
      <c r="E53" s="532">
        <v>19.9908915</v>
      </c>
      <c r="F53" s="532"/>
      <c r="G53" s="533">
        <v>-76.282473300000007</v>
      </c>
      <c r="H53" s="533"/>
      <c r="I53" s="534"/>
      <c r="J53" s="534"/>
      <c r="K53" s="534"/>
      <c r="L53" s="518"/>
      <c r="M53" s="519"/>
      <c r="N53" s="519"/>
      <c r="O53" s="520"/>
    </row>
  </sheetData>
  <sheetProtection sheet="1" objects="1" scenarios="1" formatColumns="0" formatRows="0"/>
  <mergeCells count="192">
    <mergeCell ref="I52:K52"/>
    <mergeCell ref="B53:D53"/>
    <mergeCell ref="E53:F53"/>
    <mergeCell ref="G53:H53"/>
    <mergeCell ref="I53:K53"/>
    <mergeCell ref="L45:O53"/>
    <mergeCell ref="B47:D47"/>
    <mergeCell ref="E47:F47"/>
    <mergeCell ref="G47:H47"/>
    <mergeCell ref="I47:K47"/>
    <mergeCell ref="B48:D48"/>
    <mergeCell ref="E48:F48"/>
    <mergeCell ref="G48:H48"/>
    <mergeCell ref="I48:K48"/>
    <mergeCell ref="B49:D49"/>
    <mergeCell ref="E49:F49"/>
    <mergeCell ref="G49:H49"/>
    <mergeCell ref="I49:K49"/>
    <mergeCell ref="B50:D50"/>
    <mergeCell ref="E50:F50"/>
    <mergeCell ref="G50:H50"/>
    <mergeCell ref="I50:K50"/>
    <mergeCell ref="B51:D51"/>
    <mergeCell ref="E51:F51"/>
    <mergeCell ref="G51:H51"/>
    <mergeCell ref="I51:K51"/>
    <mergeCell ref="B52:D52"/>
    <mergeCell ref="E52:F52"/>
    <mergeCell ref="G52:H52"/>
    <mergeCell ref="B3:O3"/>
    <mergeCell ref="G23:H23"/>
    <mergeCell ref="B44:D44"/>
    <mergeCell ref="B34:D34"/>
    <mergeCell ref="B28:D28"/>
    <mergeCell ref="I24:K24"/>
    <mergeCell ref="B37:D37"/>
    <mergeCell ref="G44:H44"/>
    <mergeCell ref="B43:D43"/>
    <mergeCell ref="G22:H22"/>
    <mergeCell ref="E12:F12"/>
    <mergeCell ref="G12:H12"/>
    <mergeCell ref="I28:K28"/>
    <mergeCell ref="I22:K22"/>
    <mergeCell ref="I14:K14"/>
    <mergeCell ref="I23:K23"/>
    <mergeCell ref="E31:F31"/>
    <mergeCell ref="I38:K38"/>
    <mergeCell ref="E15:F15"/>
    <mergeCell ref="I13:K13"/>
    <mergeCell ref="B2:O2"/>
    <mergeCell ref="I17:K17"/>
    <mergeCell ref="B30:D30"/>
    <mergeCell ref="G18:H18"/>
    <mergeCell ref="B20:D20"/>
    <mergeCell ref="E34:F34"/>
    <mergeCell ref="G34:H34"/>
    <mergeCell ref="I10:K10"/>
    <mergeCell ref="B4:O5"/>
    <mergeCell ref="E27:F27"/>
    <mergeCell ref="I34:K34"/>
    <mergeCell ref="B11:D11"/>
    <mergeCell ref="L10:O14"/>
    <mergeCell ref="L15:O20"/>
    <mergeCell ref="L21:O26"/>
    <mergeCell ref="L27:O38"/>
    <mergeCell ref="B6:J6"/>
    <mergeCell ref="G16:H16"/>
    <mergeCell ref="I27:K27"/>
    <mergeCell ref="E25:F25"/>
    <mergeCell ref="G25:H25"/>
    <mergeCell ref="I20:K20"/>
    <mergeCell ref="G13:H13"/>
    <mergeCell ref="B13:D13"/>
    <mergeCell ref="E39:F39"/>
    <mergeCell ref="G39:H39"/>
    <mergeCell ref="E36:F36"/>
    <mergeCell ref="G20:H20"/>
    <mergeCell ref="I36:K36"/>
    <mergeCell ref="I45:K45"/>
    <mergeCell ref="E22:F22"/>
    <mergeCell ref="B12:D12"/>
    <mergeCell ref="B29:D29"/>
    <mergeCell ref="B38:D38"/>
    <mergeCell ref="G21:H21"/>
    <mergeCell ref="I32:K32"/>
    <mergeCell ref="E23:F23"/>
    <mergeCell ref="I15:K15"/>
    <mergeCell ref="E32:F32"/>
    <mergeCell ref="G32:H32"/>
    <mergeCell ref="B22:D22"/>
    <mergeCell ref="B36:D36"/>
    <mergeCell ref="G24:H24"/>
    <mergeCell ref="B45:D45"/>
    <mergeCell ref="G33:H33"/>
    <mergeCell ref="E26:F26"/>
    <mergeCell ref="G26:H26"/>
    <mergeCell ref="B9:D9"/>
    <mergeCell ref="E40:F40"/>
    <mergeCell ref="E14:F14"/>
    <mergeCell ref="I12:K12"/>
    <mergeCell ref="I21:K21"/>
    <mergeCell ref="B10:D10"/>
    <mergeCell ref="G41:H41"/>
    <mergeCell ref="I26:K26"/>
    <mergeCell ref="I16:K16"/>
    <mergeCell ref="I41:K41"/>
    <mergeCell ref="B21:D21"/>
    <mergeCell ref="B39:D39"/>
    <mergeCell ref="E18:F18"/>
    <mergeCell ref="B19:D19"/>
    <mergeCell ref="E38:F38"/>
    <mergeCell ref="G38:H38"/>
    <mergeCell ref="I29:K29"/>
    <mergeCell ref="I37:K37"/>
    <mergeCell ref="B17:D17"/>
    <mergeCell ref="G9:H9"/>
    <mergeCell ref="I25:K25"/>
    <mergeCell ref="B14:D14"/>
    <mergeCell ref="B23:D23"/>
    <mergeCell ref="G11:H11"/>
    <mergeCell ref="L9:O9"/>
    <mergeCell ref="E33:F33"/>
    <mergeCell ref="G27:H27"/>
    <mergeCell ref="E42:F42"/>
    <mergeCell ref="G36:H36"/>
    <mergeCell ref="I43:K43"/>
    <mergeCell ref="I18:K18"/>
    <mergeCell ref="E17:F17"/>
    <mergeCell ref="G17:H17"/>
    <mergeCell ref="I33:K33"/>
    <mergeCell ref="E35:F35"/>
    <mergeCell ref="I42:K42"/>
    <mergeCell ref="E10:F10"/>
    <mergeCell ref="G10:H10"/>
    <mergeCell ref="E19:F19"/>
    <mergeCell ref="G15:H15"/>
    <mergeCell ref="E20:F20"/>
    <mergeCell ref="E29:F29"/>
    <mergeCell ref="I39:K39"/>
    <mergeCell ref="G37:H37"/>
    <mergeCell ref="E13:F13"/>
    <mergeCell ref="G42:H42"/>
    <mergeCell ref="G35:H35"/>
    <mergeCell ref="E16:F16"/>
    <mergeCell ref="B1:O1"/>
    <mergeCell ref="E30:F30"/>
    <mergeCell ref="G30:H30"/>
    <mergeCell ref="B32:D32"/>
    <mergeCell ref="E11:F11"/>
    <mergeCell ref="I9:K9"/>
    <mergeCell ref="B26:D26"/>
    <mergeCell ref="E45:F45"/>
    <mergeCell ref="G14:H14"/>
    <mergeCell ref="G45:H45"/>
    <mergeCell ref="I30:K30"/>
    <mergeCell ref="B16:D16"/>
    <mergeCell ref="G29:H29"/>
    <mergeCell ref="I11:K11"/>
    <mergeCell ref="B40:D40"/>
    <mergeCell ref="E28:F28"/>
    <mergeCell ref="G19:H19"/>
    <mergeCell ref="G28:H28"/>
    <mergeCell ref="I35:K35"/>
    <mergeCell ref="B15:D15"/>
    <mergeCell ref="I44:K44"/>
    <mergeCell ref="L39:O44"/>
    <mergeCell ref="E9:F9"/>
    <mergeCell ref="B24:D24"/>
    <mergeCell ref="I46:K46"/>
    <mergeCell ref="B27:D27"/>
    <mergeCell ref="E37:F37"/>
    <mergeCell ref="B18:D18"/>
    <mergeCell ref="G31:H31"/>
    <mergeCell ref="G46:H46"/>
    <mergeCell ref="G40:H40"/>
    <mergeCell ref="E21:F21"/>
    <mergeCell ref="E46:F46"/>
    <mergeCell ref="B41:D41"/>
    <mergeCell ref="B35:D35"/>
    <mergeCell ref="I31:K31"/>
    <mergeCell ref="I40:K40"/>
    <mergeCell ref="B25:D25"/>
    <mergeCell ref="E43:F43"/>
    <mergeCell ref="B46:D46"/>
    <mergeCell ref="B42:D42"/>
    <mergeCell ref="E41:F41"/>
    <mergeCell ref="B33:D33"/>
    <mergeCell ref="I19:K19"/>
    <mergeCell ref="G43:H43"/>
    <mergeCell ref="E24:F24"/>
    <mergeCell ref="E44:F44"/>
    <mergeCell ref="B31:D31"/>
  </mergeCells>
  <dataValidations count="1">
    <dataValidation type="list" allowBlank="1" showInputMessage="1" showErrorMessage="1" prompt="Select Yes or No" sqref="K6:K7" xr:uid="{00000000-0002-0000-1200-000000000000}">
      <formula1>"Yes, No"</formula1>
    </dataValidation>
  </dataValidation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sheetPr>
  <dimension ref="B1:T34"/>
  <sheetViews>
    <sheetView showGridLines="0" zoomScaleNormal="100" zoomScaleSheetLayoutView="100" workbookViewId="0">
      <selection activeCell="O9" sqref="O9"/>
    </sheetView>
  </sheetViews>
  <sheetFormatPr defaultColWidth="8.88671875" defaultRowHeight="14.4" x14ac:dyDescent="0.3"/>
  <cols>
    <col min="1" max="1" width="2.109375" customWidth="1"/>
    <col min="3" max="3" width="10.44140625" customWidth="1"/>
    <col min="4" max="5" width="8.6640625" customWidth="1"/>
    <col min="6" max="6" width="16.44140625" customWidth="1"/>
    <col min="7" max="7" width="10.109375" customWidth="1"/>
    <col min="8" max="8" width="6.88671875" customWidth="1"/>
    <col min="9" max="9" width="6.109375" customWidth="1"/>
    <col min="12" max="12" width="13.44140625" customWidth="1"/>
    <col min="14" max="14" width="47.88671875" hidden="1" customWidth="1"/>
  </cols>
  <sheetData>
    <row r="1" spans="2:14" x14ac:dyDescent="0.3">
      <c r="M1" s="135"/>
    </row>
    <row r="3" spans="2:14" x14ac:dyDescent="0.3">
      <c r="M3" s="135"/>
    </row>
    <row r="6" spans="2:14" ht="24.9" customHeight="1" x14ac:dyDescent="0.3">
      <c r="B6" s="213" t="s">
        <v>21</v>
      </c>
      <c r="C6" s="212"/>
      <c r="D6" s="212"/>
      <c r="E6" s="212"/>
      <c r="F6" s="212"/>
      <c r="G6" s="212"/>
      <c r="H6" s="212"/>
      <c r="I6" s="212"/>
      <c r="J6" s="212"/>
      <c r="K6" s="212"/>
      <c r="M6" s="37"/>
    </row>
    <row r="7" spans="2:14" ht="24.9" customHeight="1" x14ac:dyDescent="0.3">
      <c r="B7" s="211" t="s">
        <v>22</v>
      </c>
      <c r="C7" s="212"/>
      <c r="D7" s="212"/>
      <c r="E7" s="212"/>
      <c r="F7" s="212"/>
      <c r="G7" s="212"/>
      <c r="H7" s="212"/>
      <c r="I7" s="212"/>
      <c r="J7" s="212"/>
      <c r="K7" s="212"/>
      <c r="M7" s="52"/>
    </row>
    <row r="8" spans="2:14" ht="24.9" customHeight="1" x14ac:dyDescent="0.3">
      <c r="B8" s="214" t="s">
        <v>23</v>
      </c>
      <c r="C8" s="212"/>
      <c r="D8" s="212"/>
      <c r="E8" s="212"/>
      <c r="F8" s="212"/>
      <c r="G8" s="212"/>
      <c r="H8" s="212"/>
      <c r="I8" s="212"/>
      <c r="J8" s="212"/>
      <c r="K8" s="212"/>
      <c r="L8" s="69"/>
    </row>
    <row r="9" spans="2:14" ht="30" customHeight="1" x14ac:dyDescent="0.3">
      <c r="B9" s="34" t="s">
        <v>24</v>
      </c>
      <c r="C9" s="29"/>
      <c r="D9" s="29"/>
      <c r="E9" s="29"/>
      <c r="F9" s="29"/>
      <c r="G9" s="29"/>
      <c r="H9" s="29"/>
      <c r="I9" s="29"/>
      <c r="J9" s="29"/>
      <c r="K9" s="29"/>
      <c r="L9" s="11"/>
      <c r="N9" s="5"/>
    </row>
    <row r="10" spans="2:14" ht="30" customHeight="1" x14ac:dyDescent="0.3">
      <c r="B10" s="66" t="str">
        <f>HYPERLINK("#'1. Basic project data'!N10","1. BASIC PROJECT DATA")</f>
        <v>1. BASIC PROJECT DATA</v>
      </c>
      <c r="C10" s="12"/>
      <c r="D10" s="30"/>
      <c r="E10" s="13"/>
      <c r="F10" s="13"/>
      <c r="G10" s="13"/>
      <c r="H10" s="13"/>
      <c r="I10" s="13"/>
      <c r="J10" s="13"/>
      <c r="K10" s="13"/>
      <c r="L10" s="14"/>
      <c r="N10" s="5"/>
    </row>
    <row r="11" spans="2:14" ht="30" customHeight="1" x14ac:dyDescent="0.3">
      <c r="B11" s="66" t="str">
        <f>HYPERLINK("#'2. Progress towards outcomes'!N11","2. PROGRESS TOWARDS ACHIEVING PROJECT OBJECTIVE(S) (DEVELOPMENT OBJECTIVE)")</f>
        <v>2. PROGRESS TOWARDS ACHIEVING PROJECT OBJECTIVE(S) (DEVELOPMENT OBJECTIVE)</v>
      </c>
      <c r="C11" s="12"/>
      <c r="D11" s="12"/>
      <c r="E11" s="12"/>
      <c r="F11" s="12"/>
      <c r="G11" s="12"/>
      <c r="H11" s="12"/>
      <c r="I11" s="30"/>
      <c r="J11" s="30"/>
      <c r="K11" s="30"/>
      <c r="L11" s="14"/>
      <c r="N11" s="5" t="s">
        <v>25</v>
      </c>
    </row>
    <row r="12" spans="2:14" ht="30" customHeight="1" x14ac:dyDescent="0.3">
      <c r="B12" s="66" t="str">
        <f>HYPERLINK("#'3. Implementation Progress'!N12","3. IMPLEMENTATION PROGRESS (IP)")</f>
        <v>3. IMPLEMENTATION PROGRESS (IP)</v>
      </c>
      <c r="C12" s="13"/>
      <c r="D12" s="13"/>
      <c r="E12" s="30"/>
      <c r="F12" s="13"/>
      <c r="G12" s="13"/>
      <c r="H12" s="13"/>
      <c r="I12" s="13"/>
      <c r="J12" s="13"/>
      <c r="K12" s="13"/>
      <c r="L12" s="14"/>
      <c r="N12" s="5" t="s">
        <v>26</v>
      </c>
    </row>
    <row r="13" spans="2:14" ht="30" customHeight="1" x14ac:dyDescent="0.3">
      <c r="B13" s="66" t="str">
        <f>HYPERLINK("#'4. Summary on progress'!N13","4. SUMMARY ON PROGRESS AND CHALLENGES")</f>
        <v>4. SUMMARY ON PROGRESS AND CHALLENGES</v>
      </c>
      <c r="C13" s="12"/>
      <c r="D13" s="12"/>
      <c r="E13" s="12"/>
      <c r="F13" s="12"/>
      <c r="G13" s="30"/>
      <c r="H13" s="30"/>
      <c r="I13" s="30"/>
      <c r="J13" s="30"/>
      <c r="K13" s="30"/>
      <c r="L13" s="14"/>
      <c r="N13" s="5" t="s">
        <v>27</v>
      </c>
    </row>
    <row r="14" spans="2:14" ht="30" customHeight="1" x14ac:dyDescent="0.3">
      <c r="B14" s="66" t="str">
        <f>HYPERLINK("#'5. ESS Risk'!N14","5.ENVIRONMENTAL AND SOCIAL SAFEGUARDS (ESS):RISKS FROM THE PROJECT")</f>
        <v>5.ENVIRONMENTAL AND SOCIAL SAFEGUARDS (ESS):RISKS FROM THE PROJECT</v>
      </c>
      <c r="C14" s="12"/>
      <c r="D14" s="12"/>
      <c r="E14" s="12"/>
      <c r="F14" s="12"/>
      <c r="G14" s="12"/>
      <c r="H14" s="30"/>
      <c r="I14" s="30"/>
      <c r="J14" s="30"/>
      <c r="K14" s="30"/>
      <c r="L14" s="14"/>
    </row>
    <row r="15" spans="2:14" ht="30" customHeight="1" x14ac:dyDescent="0.3">
      <c r="B15" s="66" t="str">
        <f>HYPERLINK("#'6. Risks to the project'!N15","6. RISKS TO THE PROJECT")</f>
        <v>6. RISKS TO THE PROJECT</v>
      </c>
      <c r="C15" s="13"/>
      <c r="D15" s="30"/>
      <c r="E15" s="13"/>
      <c r="F15" s="13"/>
      <c r="G15" s="13"/>
      <c r="H15" s="13"/>
      <c r="I15" s="13"/>
      <c r="J15" s="13"/>
      <c r="K15" s="13"/>
      <c r="L15" s="14"/>
    </row>
    <row r="16" spans="2:14" ht="30" customHeight="1" x14ac:dyDescent="0.3">
      <c r="B16" s="66" t="str">
        <f>HYPERLINK("#'7. Follow-up on Mid-term review'!N16","7. FOLLOW-UP ON MID-TERM REVIEW OR SUPERVISION MISSION")</f>
        <v>7. FOLLOW-UP ON MID-TERM REVIEW OR SUPERVISION MISSION</v>
      </c>
      <c r="C16" s="13"/>
      <c r="D16" s="13"/>
      <c r="E16" s="13"/>
      <c r="F16" s="13"/>
      <c r="G16" s="30"/>
      <c r="H16" s="13"/>
      <c r="I16" s="13"/>
      <c r="J16" s="13"/>
      <c r="K16" s="13"/>
      <c r="L16" s="14"/>
    </row>
    <row r="17" spans="2:20" ht="30" customHeight="1" x14ac:dyDescent="0.3">
      <c r="B17" s="66" t="str">
        <f>HYPERLINK("#'8. Minor project amendments'!N17","8. MINOR PROJECT AMENDMENTS")</f>
        <v>8. MINOR PROJECT AMENDMENTS</v>
      </c>
      <c r="C17" s="13"/>
      <c r="D17" s="13"/>
      <c r="E17" s="30"/>
      <c r="F17" s="13"/>
      <c r="G17" s="13"/>
      <c r="H17" s="13"/>
      <c r="I17" s="13"/>
      <c r="J17" s="13"/>
      <c r="K17" s="13"/>
      <c r="L17" s="14"/>
    </row>
    <row r="18" spans="2:20" ht="30" customHeight="1" x14ac:dyDescent="0.3">
      <c r="B18" s="66" t="str">
        <f>HYPERLINK("#'9. Stakeholders' Engagement'!N18","9. STAKEHOLDERS' ENGAGEMENT")</f>
        <v>9. STAKEHOLDERS' ENGAGEMENT</v>
      </c>
      <c r="C18" s="13"/>
      <c r="D18" s="13"/>
      <c r="E18" s="30"/>
      <c r="F18" s="13"/>
      <c r="G18" s="13"/>
      <c r="H18" s="13"/>
      <c r="I18" s="13"/>
      <c r="J18" s="13"/>
      <c r="K18" s="13"/>
      <c r="L18" s="14"/>
    </row>
    <row r="19" spans="2:20" ht="30" customHeight="1" x14ac:dyDescent="0.3">
      <c r="B19" s="66" t="str">
        <f>HYPERLINK("#'10. Gender Mainstreaming'!N19","10. GENDER MAINSTREAMING")</f>
        <v>10. GENDER MAINSTREAMING</v>
      </c>
      <c r="C19" s="13"/>
      <c r="D19" s="13"/>
      <c r="E19" s="30"/>
      <c r="F19" s="13"/>
      <c r="G19" s="13"/>
      <c r="H19" s="13"/>
      <c r="I19" s="13"/>
      <c r="J19" s="13"/>
      <c r="K19" s="13"/>
      <c r="L19" s="14"/>
    </row>
    <row r="20" spans="2:20" ht="30" customHeight="1" x14ac:dyDescent="0.3">
      <c r="B20" s="66" t="str">
        <f>HYPERLINK("#'11. Knowledge Management'!N20","11. KNOWLEDGE MANAGEMENT ACTIVITIES")</f>
        <v>11. KNOWLEDGE MANAGEMENT ACTIVITIES</v>
      </c>
      <c r="C20" s="13"/>
      <c r="D20" s="13"/>
      <c r="E20" s="13"/>
      <c r="F20" s="30"/>
      <c r="G20" s="13"/>
      <c r="H20" s="13"/>
      <c r="I20" s="13"/>
      <c r="J20" s="13"/>
      <c r="K20" s="13"/>
      <c r="L20" s="14"/>
    </row>
    <row r="21" spans="2:20" ht="30" customHeight="1" x14ac:dyDescent="0.3">
      <c r="B21" s="66" t="str">
        <f>HYPERLINK("#'12. Indigenous &amp; Local Involve.'!N21","12. INDIGENOUS PEOPLES AND LOCAL COMMUNITIES INVOLVEMENT")</f>
        <v>12. INDIGENOUS PEOPLES AND LOCAL COMMUNITIES INVOLVEMENT</v>
      </c>
      <c r="C21" s="13"/>
      <c r="D21" s="13"/>
      <c r="E21" s="13"/>
      <c r="F21" s="13"/>
      <c r="G21" s="30"/>
      <c r="H21" s="13"/>
      <c r="I21" s="13"/>
      <c r="J21" s="13"/>
      <c r="K21" s="13"/>
      <c r="L21" s="14"/>
    </row>
    <row r="22" spans="2:20" ht="30" customHeight="1" x14ac:dyDescent="0.3">
      <c r="B22" s="66" t="str">
        <f>HYPERLINK("#'13. Co-Financing Table'!N22","13. CO-FINANCING TABLE")</f>
        <v>13. CO-FINANCING TABLE</v>
      </c>
      <c r="C22" s="13"/>
      <c r="D22" s="30"/>
      <c r="E22" s="13"/>
      <c r="F22" s="13"/>
      <c r="G22" s="13"/>
      <c r="H22" s="13"/>
      <c r="I22" s="13"/>
      <c r="J22" s="13"/>
      <c r="K22" s="13"/>
      <c r="L22" s="14"/>
      <c r="M22" s="107"/>
      <c r="N22" s="107"/>
      <c r="O22" s="107"/>
      <c r="P22" s="107"/>
      <c r="Q22" s="107"/>
      <c r="R22" s="107"/>
      <c r="S22" s="107"/>
      <c r="T22" s="107"/>
    </row>
    <row r="23" spans="2:20" ht="30" customHeight="1" x14ac:dyDescent="0.3">
      <c r="B23" s="66" t="str">
        <f>HYPERLINK("#'14. GEO Location'!N23","14. GEO LOCATION INFORMATION")</f>
        <v>14. GEO LOCATION INFORMATION</v>
      </c>
      <c r="C23" s="13"/>
      <c r="D23" s="13"/>
      <c r="E23" s="30"/>
      <c r="F23" s="13"/>
      <c r="G23" s="13"/>
      <c r="H23" s="13"/>
      <c r="I23" s="13"/>
      <c r="J23" s="13"/>
      <c r="K23" s="13"/>
      <c r="L23" s="14"/>
      <c r="M23" s="137"/>
      <c r="N23" s="107"/>
      <c r="O23" s="107"/>
      <c r="P23" s="107"/>
      <c r="Q23" s="107"/>
      <c r="R23" s="107"/>
      <c r="S23" s="107"/>
      <c r="T23" s="136"/>
    </row>
    <row r="24" spans="2:20" ht="30" customHeight="1" x14ac:dyDescent="0.3">
      <c r="B24" s="35"/>
      <c r="M24" s="138"/>
      <c r="N24" s="107"/>
      <c r="O24" s="107"/>
      <c r="P24" s="107"/>
      <c r="Q24" s="107"/>
      <c r="R24" s="107"/>
      <c r="S24" s="107"/>
      <c r="T24" s="107"/>
    </row>
    <row r="25" spans="2:20" ht="30" customHeight="1" x14ac:dyDescent="0.3">
      <c r="B25" s="35"/>
      <c r="M25" s="138"/>
      <c r="N25" s="107"/>
      <c r="O25" s="107"/>
      <c r="P25" s="107"/>
      <c r="Q25" s="107"/>
      <c r="R25" s="107"/>
      <c r="S25" s="107"/>
      <c r="T25" s="107"/>
    </row>
    <row r="26" spans="2:20" ht="30" customHeight="1" x14ac:dyDescent="0.3">
      <c r="B26" s="35" t="str">
        <f>HYPERLINK("#'Annex'!N26","Annex. Monitoring Area-based GEF Core Indicator Commitments and Progress with FERM")</f>
        <v>Annex. Monitoring Area-based GEF Core Indicator Commitments and Progress with FERM</v>
      </c>
      <c r="C26" s="5"/>
      <c r="D26" s="5"/>
      <c r="E26" s="5"/>
      <c r="F26" s="5"/>
      <c r="G26" s="5"/>
      <c r="H26" s="5"/>
      <c r="I26" s="5"/>
      <c r="J26" s="31"/>
      <c r="K26" s="5"/>
      <c r="L26" s="15"/>
      <c r="M26" s="138"/>
      <c r="N26" s="107"/>
      <c r="O26" s="107"/>
      <c r="P26" s="107"/>
      <c r="Q26" s="107"/>
      <c r="R26" s="107"/>
      <c r="S26" s="107"/>
      <c r="T26" s="107"/>
    </row>
    <row r="27" spans="2:20" x14ac:dyDescent="0.3">
      <c r="M27" s="139"/>
      <c r="N27" s="107"/>
      <c r="O27" s="107"/>
      <c r="P27" s="107"/>
      <c r="Q27" s="107"/>
      <c r="R27" s="107"/>
      <c r="S27" s="107"/>
      <c r="T27" s="107"/>
    </row>
    <row r="28" spans="2:20" x14ac:dyDescent="0.3">
      <c r="M28" s="139"/>
      <c r="N28" s="107"/>
      <c r="O28" s="107"/>
      <c r="P28" s="107"/>
      <c r="Q28" s="107"/>
      <c r="R28" s="107"/>
      <c r="S28" s="107"/>
      <c r="T28" s="107"/>
    </row>
    <row r="29" spans="2:20" x14ac:dyDescent="0.3">
      <c r="B29" s="37" t="s">
        <v>28</v>
      </c>
      <c r="C29" s="37"/>
      <c r="M29" s="139"/>
      <c r="N29" s="107"/>
      <c r="O29" s="107"/>
      <c r="P29" s="107"/>
      <c r="Q29" s="107"/>
      <c r="R29" s="107"/>
      <c r="S29" s="107"/>
      <c r="T29" s="107"/>
    </row>
    <row r="30" spans="2:20" x14ac:dyDescent="0.3">
      <c r="B30" t="s">
        <v>29</v>
      </c>
      <c r="C30" s="37"/>
      <c r="M30" s="139"/>
      <c r="N30" s="107"/>
      <c r="O30" s="107"/>
      <c r="P30" s="107"/>
      <c r="Q30" s="107"/>
      <c r="R30" s="107"/>
      <c r="S30" s="107"/>
      <c r="T30" s="107"/>
    </row>
    <row r="31" spans="2:20" x14ac:dyDescent="0.3">
      <c r="B31" s="70" t="s">
        <v>30</v>
      </c>
      <c r="M31" s="138"/>
      <c r="N31" s="107"/>
      <c r="O31" s="107"/>
      <c r="P31" s="107"/>
      <c r="Q31" s="107"/>
      <c r="R31" s="107"/>
      <c r="S31" s="107"/>
      <c r="T31" s="107"/>
    </row>
    <row r="32" spans="2:20" x14ac:dyDescent="0.3">
      <c r="B32" t="s">
        <v>31</v>
      </c>
      <c r="M32" s="107"/>
      <c r="N32" s="107"/>
      <c r="O32" s="107"/>
      <c r="P32" s="107"/>
      <c r="Q32" s="107"/>
      <c r="R32" s="107"/>
      <c r="S32" s="107"/>
      <c r="T32" s="107"/>
    </row>
    <row r="33" spans="2:20" x14ac:dyDescent="0.3">
      <c r="B33" t="s">
        <v>32</v>
      </c>
      <c r="M33" s="107"/>
      <c r="N33" s="107"/>
      <c r="O33" s="107"/>
      <c r="P33" s="107"/>
      <c r="Q33" s="107"/>
      <c r="R33" s="107"/>
      <c r="S33" s="107"/>
      <c r="T33" s="107"/>
    </row>
    <row r="34" spans="2:20" ht="19.5" customHeight="1" x14ac:dyDescent="0.4">
      <c r="M34" s="140"/>
      <c r="N34" s="107"/>
      <c r="O34" s="107"/>
      <c r="P34" s="107"/>
      <c r="Q34" s="107"/>
      <c r="R34" s="107"/>
      <c r="S34" s="107"/>
      <c r="T34" s="107"/>
    </row>
  </sheetData>
  <sheetProtection sheet="1" objects="1" scenarios="1" formatColumns="0" formatRows="0"/>
  <mergeCells count="3">
    <mergeCell ref="B7:K7"/>
    <mergeCell ref="B6:K6"/>
    <mergeCell ref="B8:K8"/>
  </mergeCells>
  <hyperlinks>
    <hyperlink ref="B29" r:id="rId1" display="DISCLAIMER: All data and text entered in the PIR will be publicly available on the GEF website (click here). " xr:uid="{00000000-0004-0000-0000-000000000000}"/>
    <hyperlink ref="B30" r:id="rId2" display="All data and text entered in the PIR will be publicly available on the GEF website (click here). " xr:uid="{00000000-0004-0000-0000-000001000000}"/>
    <hyperlink ref="B31" r:id="rId3" display="The report will then be publicly available in the GEF website (click here). " xr:uid="{00000000-0004-0000-0000-000002000000}"/>
  </hyperlinks>
  <pageMargins left="0.25" right="0.25" top="0.75" bottom="0.75" header="0.3" footer="0.3"/>
  <pageSetup paperSize="5"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3" tint="0.749992370372631"/>
  </sheetPr>
  <dimension ref="A1:B32"/>
  <sheetViews>
    <sheetView showGridLines="0" view="pageBreakPreview" zoomScale="140" zoomScaleNormal="100" zoomScaleSheetLayoutView="140" workbookViewId="0">
      <selection activeCell="B14" sqref="B14"/>
    </sheetView>
  </sheetViews>
  <sheetFormatPr defaultColWidth="8.88671875" defaultRowHeight="14.4" x14ac:dyDescent="0.3"/>
  <cols>
    <col min="1" max="1" width="1.44140625" customWidth="1"/>
    <col min="2" max="2" width="104.33203125" customWidth="1"/>
  </cols>
  <sheetData>
    <row r="1" spans="1:2" x14ac:dyDescent="0.3">
      <c r="A1" s="2"/>
      <c r="B1" s="2"/>
    </row>
    <row r="2" spans="1:2" x14ac:dyDescent="0.3">
      <c r="A2" s="2"/>
      <c r="B2" s="45" t="s">
        <v>863</v>
      </c>
    </row>
    <row r="3" spans="1:2" x14ac:dyDescent="0.3">
      <c r="A3" s="2"/>
      <c r="B3" s="33"/>
    </row>
    <row r="4" spans="1:2" ht="84" customHeight="1" x14ac:dyDescent="0.3">
      <c r="A4" s="2"/>
      <c r="B4" s="46" t="s">
        <v>864</v>
      </c>
    </row>
    <row r="5" spans="1:2" x14ac:dyDescent="0.3">
      <c r="A5" s="2"/>
      <c r="B5" s="47" t="s">
        <v>865</v>
      </c>
    </row>
    <row r="6" spans="1:2" x14ac:dyDescent="0.3">
      <c r="A6" s="2"/>
      <c r="B6" s="44" t="s">
        <v>866</v>
      </c>
    </row>
    <row r="7" spans="1:2" ht="15" customHeight="1" x14ac:dyDescent="0.3">
      <c r="A7" s="2"/>
      <c r="B7" s="44" t="s">
        <v>867</v>
      </c>
    </row>
    <row r="8" spans="1:2" ht="15.75" customHeight="1" x14ac:dyDescent="0.3">
      <c r="A8" s="2"/>
      <c r="B8" s="44" t="s">
        <v>868</v>
      </c>
    </row>
    <row r="9" spans="1:2" x14ac:dyDescent="0.3">
      <c r="A9" s="2"/>
      <c r="B9" s="44" t="s">
        <v>869</v>
      </c>
    </row>
    <row r="10" spans="1:2" x14ac:dyDescent="0.3">
      <c r="A10" s="2"/>
      <c r="B10" s="9"/>
    </row>
    <row r="11" spans="1:2" x14ac:dyDescent="0.3">
      <c r="A11" s="2"/>
      <c r="B11" s="9"/>
    </row>
    <row r="12" spans="1:2" x14ac:dyDescent="0.3">
      <c r="A12" s="2"/>
      <c r="B12" s="9"/>
    </row>
    <row r="13" spans="1:2" x14ac:dyDescent="0.3">
      <c r="A13" s="2"/>
      <c r="B13" s="9"/>
    </row>
    <row r="14" spans="1:2" x14ac:dyDescent="0.3">
      <c r="A14" s="2"/>
      <c r="B14" s="2"/>
    </row>
    <row r="15" spans="1:2" x14ac:dyDescent="0.3">
      <c r="A15" s="2"/>
      <c r="B15" s="2"/>
    </row>
    <row r="16" spans="1:2" x14ac:dyDescent="0.3">
      <c r="A16" s="2"/>
      <c r="B16" s="2"/>
    </row>
    <row r="17" spans="1:2" x14ac:dyDescent="0.3">
      <c r="A17" s="2"/>
      <c r="B17" s="2"/>
    </row>
    <row r="18" spans="1:2" x14ac:dyDescent="0.3">
      <c r="A18" s="2"/>
      <c r="B18" s="2"/>
    </row>
    <row r="19" spans="1:2" x14ac:dyDescent="0.3">
      <c r="A19" s="2"/>
      <c r="B19" s="2"/>
    </row>
    <row r="20" spans="1:2" x14ac:dyDescent="0.3">
      <c r="A20" s="2"/>
      <c r="B20" s="2"/>
    </row>
    <row r="21" spans="1:2" x14ac:dyDescent="0.3">
      <c r="A21" s="2"/>
      <c r="B21" s="2"/>
    </row>
    <row r="22" spans="1:2" x14ac:dyDescent="0.3">
      <c r="A22" s="2"/>
      <c r="B22" s="2"/>
    </row>
    <row r="23" spans="1:2" x14ac:dyDescent="0.3">
      <c r="A23" s="2"/>
      <c r="B23" s="2"/>
    </row>
    <row r="24" spans="1:2" ht="16.5" customHeight="1" x14ac:dyDescent="0.3">
      <c r="A24" s="2"/>
      <c r="B24" s="396" t="s">
        <v>870</v>
      </c>
    </row>
    <row r="25" spans="1:2" x14ac:dyDescent="0.3">
      <c r="A25" s="2"/>
      <c r="B25" s="212"/>
    </row>
    <row r="26" spans="1:2" x14ac:dyDescent="0.3">
      <c r="A26" s="2"/>
      <c r="B26" s="212"/>
    </row>
    <row r="27" spans="1:2" x14ac:dyDescent="0.3">
      <c r="A27" s="2"/>
      <c r="B27" s="212"/>
    </row>
    <row r="28" spans="1:2" x14ac:dyDescent="0.3">
      <c r="A28" s="2"/>
      <c r="B28" s="212"/>
    </row>
    <row r="29" spans="1:2" x14ac:dyDescent="0.3">
      <c r="A29" s="2"/>
      <c r="B29" s="212"/>
    </row>
    <row r="30" spans="1:2" x14ac:dyDescent="0.3">
      <c r="A30" s="2"/>
      <c r="B30" s="212"/>
    </row>
    <row r="31" spans="1:2" x14ac:dyDescent="0.3">
      <c r="A31" s="2"/>
      <c r="B31" s="212"/>
    </row>
    <row r="32" spans="1:2" x14ac:dyDescent="0.3">
      <c r="A32" s="2"/>
      <c r="B32" s="2"/>
    </row>
  </sheetData>
  <mergeCells count="1">
    <mergeCell ref="B24:B31"/>
  </mergeCells>
  <hyperlinks>
    <hyperlink ref="B6" r:id="rId1" xr:uid="{00000000-0004-0000-1500-000000000000}"/>
    <hyperlink ref="B7" r:id="rId2" xr:uid="{00000000-0004-0000-1500-000001000000}"/>
    <hyperlink ref="B8" r:id="rId3" xr:uid="{00000000-0004-0000-1500-000002000000}"/>
    <hyperlink ref="B9" r:id="rId4" xr:uid="{00000000-0004-0000-1500-000003000000}"/>
  </hyperlinks>
  <pageMargins left="0.25" right="0.25" top="0.75" bottom="0.75" header="0.3" footer="0.3"/>
  <pageSetup paperSize="5"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499984740745262"/>
  </sheetPr>
  <dimension ref="B1:M96"/>
  <sheetViews>
    <sheetView showGridLines="0" showWhiteSpace="0" topLeftCell="B76" zoomScaleNormal="100" zoomScaleSheetLayoutView="120" workbookViewId="0">
      <selection activeCell="M82" sqref="M82"/>
    </sheetView>
  </sheetViews>
  <sheetFormatPr defaultColWidth="8.88671875" defaultRowHeight="14.4" x14ac:dyDescent="0.3"/>
  <cols>
    <col min="1" max="1" width="2" customWidth="1"/>
    <col min="4" max="4" width="17.44140625" customWidth="1"/>
    <col min="10" max="10" width="21.44140625" customWidth="1"/>
    <col min="11" max="11" width="18.88671875" customWidth="1"/>
  </cols>
  <sheetData>
    <row r="1" spans="2:13" ht="17.100000000000001" customHeight="1" x14ac:dyDescent="0.35">
      <c r="B1" s="8"/>
      <c r="C1" s="8"/>
      <c r="D1" s="8"/>
      <c r="E1" s="8"/>
      <c r="F1" s="8"/>
      <c r="G1" s="8"/>
      <c r="H1" s="8"/>
      <c r="I1" s="8"/>
      <c r="J1" s="8"/>
      <c r="K1" s="8"/>
      <c r="L1" s="125"/>
    </row>
    <row r="2" spans="2:13" ht="17.100000000000001" customHeight="1" x14ac:dyDescent="0.35">
      <c r="B2" s="261" t="s">
        <v>33</v>
      </c>
      <c r="C2" s="242"/>
      <c r="D2" s="242"/>
      <c r="E2" s="242"/>
      <c r="F2" s="242"/>
      <c r="G2" s="242"/>
      <c r="H2" s="242"/>
      <c r="I2" s="242"/>
      <c r="J2" s="242"/>
      <c r="K2" s="53"/>
      <c r="L2" s="50"/>
      <c r="M2" s="51"/>
    </row>
    <row r="3" spans="2:13" ht="17.399999999999999" customHeight="1" x14ac:dyDescent="0.35">
      <c r="B3" s="264" t="s">
        <v>34</v>
      </c>
      <c r="C3" s="242"/>
      <c r="D3" s="242"/>
      <c r="E3" s="242"/>
      <c r="F3" s="242"/>
      <c r="G3" s="242"/>
      <c r="H3" s="242"/>
      <c r="I3" s="242"/>
      <c r="J3" s="242"/>
      <c r="K3" s="54"/>
      <c r="L3" s="126"/>
      <c r="M3" s="51"/>
    </row>
    <row r="4" spans="2:13" ht="17.399999999999999" customHeight="1" x14ac:dyDescent="0.35">
      <c r="B4" s="240" t="s">
        <v>35</v>
      </c>
      <c r="C4" s="231"/>
      <c r="D4" s="232"/>
      <c r="E4" s="237" t="s">
        <v>36</v>
      </c>
      <c r="F4" s="231"/>
      <c r="G4" s="231"/>
      <c r="H4" s="231"/>
      <c r="I4" s="231"/>
      <c r="J4" s="232"/>
      <c r="K4" s="56"/>
      <c r="L4" s="127"/>
      <c r="M4" s="51"/>
    </row>
    <row r="5" spans="2:13" ht="23.25" customHeight="1" x14ac:dyDescent="0.35">
      <c r="B5" s="240" t="s">
        <v>37</v>
      </c>
      <c r="C5" s="231"/>
      <c r="D5" s="232"/>
      <c r="E5" s="251" t="s">
        <v>38</v>
      </c>
      <c r="F5" s="234"/>
      <c r="G5" s="234"/>
      <c r="H5" s="234"/>
      <c r="I5" s="234"/>
      <c r="J5" s="235"/>
      <c r="K5" s="3"/>
      <c r="L5" s="128"/>
      <c r="M5" s="51"/>
    </row>
    <row r="6" spans="2:13" ht="29.25" customHeight="1" x14ac:dyDescent="0.35">
      <c r="B6" s="270" t="s">
        <v>39</v>
      </c>
      <c r="C6" s="231"/>
      <c r="D6" s="232"/>
      <c r="E6" s="254" t="s">
        <v>40</v>
      </c>
      <c r="F6" s="234"/>
      <c r="G6" s="234"/>
      <c r="H6" s="234"/>
      <c r="I6" s="234"/>
      <c r="J6" s="235"/>
      <c r="K6" s="3"/>
      <c r="L6" s="127"/>
      <c r="M6" s="51"/>
    </row>
    <row r="7" spans="2:13" ht="17.399999999999999" customHeight="1" x14ac:dyDescent="0.35">
      <c r="B7" s="240" t="s">
        <v>41</v>
      </c>
      <c r="C7" s="231"/>
      <c r="D7" s="232"/>
      <c r="E7" s="237" t="s">
        <v>42</v>
      </c>
      <c r="F7" s="231"/>
      <c r="G7" s="231"/>
      <c r="H7" s="231"/>
      <c r="I7" s="231"/>
      <c r="J7" s="232"/>
      <c r="K7" s="57"/>
      <c r="L7" s="51"/>
      <c r="M7" s="51"/>
    </row>
    <row r="8" spans="2:13" ht="17.399999999999999" customHeight="1" x14ac:dyDescent="0.35">
      <c r="B8" s="240" t="s">
        <v>43</v>
      </c>
      <c r="C8" s="231"/>
      <c r="D8" s="232"/>
      <c r="E8" s="237" t="s">
        <v>44</v>
      </c>
      <c r="F8" s="231"/>
      <c r="G8" s="231"/>
      <c r="H8" s="231"/>
      <c r="I8" s="231"/>
      <c r="J8" s="232"/>
      <c r="K8" s="57"/>
      <c r="L8" s="51"/>
      <c r="M8" s="51"/>
    </row>
    <row r="9" spans="2:13" ht="22.5" customHeight="1" x14ac:dyDescent="0.35">
      <c r="B9" s="240" t="s">
        <v>45</v>
      </c>
      <c r="C9" s="231"/>
      <c r="D9" s="232"/>
      <c r="E9" s="255" t="s">
        <v>46</v>
      </c>
      <c r="F9" s="256"/>
      <c r="G9" s="256"/>
      <c r="H9" s="256"/>
      <c r="I9" s="256"/>
      <c r="J9" s="257"/>
      <c r="K9" s="56"/>
      <c r="L9" s="129"/>
      <c r="M9" s="51"/>
    </row>
    <row r="10" spans="2:13" ht="23.25" customHeight="1" x14ac:dyDescent="0.35">
      <c r="B10" s="240" t="s">
        <v>47</v>
      </c>
      <c r="C10" s="231"/>
      <c r="D10" s="232"/>
      <c r="E10" s="262" t="s">
        <v>48</v>
      </c>
      <c r="F10" s="231"/>
      <c r="G10" s="231"/>
      <c r="H10" s="231"/>
      <c r="I10" s="231"/>
      <c r="J10" s="232"/>
      <c r="K10" s="56"/>
      <c r="L10" s="129"/>
      <c r="M10" s="51"/>
    </row>
    <row r="11" spans="2:13" ht="17.399999999999999" customHeight="1" x14ac:dyDescent="0.35">
      <c r="B11" s="240" t="s">
        <v>49</v>
      </c>
      <c r="C11" s="231"/>
      <c r="D11" s="232"/>
      <c r="E11" s="237" t="s">
        <v>50</v>
      </c>
      <c r="F11" s="231"/>
      <c r="G11" s="231"/>
      <c r="H11" s="231"/>
      <c r="I11" s="231"/>
      <c r="J11" s="232"/>
      <c r="K11" s="57"/>
      <c r="L11" s="51"/>
      <c r="M11" s="51"/>
    </row>
    <row r="12" spans="2:13" ht="17.399999999999999" customHeight="1" x14ac:dyDescent="0.35">
      <c r="B12" s="240" t="s">
        <v>51</v>
      </c>
      <c r="C12" s="231"/>
      <c r="D12" s="232"/>
      <c r="E12" s="237" t="s">
        <v>52</v>
      </c>
      <c r="F12" s="231"/>
      <c r="G12" s="231"/>
      <c r="H12" s="231"/>
      <c r="I12" s="231"/>
      <c r="J12" s="232"/>
      <c r="K12" s="57"/>
      <c r="L12" s="126"/>
      <c r="M12" s="51"/>
    </row>
    <row r="13" spans="2:13" ht="17.399999999999999" customHeight="1" x14ac:dyDescent="0.35">
      <c r="B13" s="258" t="s">
        <v>53</v>
      </c>
      <c r="C13" s="242"/>
      <c r="D13" s="242"/>
      <c r="E13" s="242"/>
      <c r="F13" s="242"/>
      <c r="G13" s="242"/>
      <c r="H13" s="242"/>
      <c r="I13" s="242"/>
      <c r="J13" s="242"/>
      <c r="K13" s="55"/>
      <c r="L13" s="51"/>
      <c r="M13" s="51"/>
    </row>
    <row r="14" spans="2:13" ht="17.399999999999999" customHeight="1" x14ac:dyDescent="0.35">
      <c r="B14" s="240" t="s">
        <v>54</v>
      </c>
      <c r="C14" s="231"/>
      <c r="D14" s="232"/>
      <c r="E14" s="230">
        <v>44635</v>
      </c>
      <c r="F14" s="231"/>
      <c r="G14" s="231"/>
      <c r="H14" s="231"/>
      <c r="I14" s="231"/>
      <c r="J14" s="232"/>
      <c r="K14" s="58"/>
      <c r="L14" s="130"/>
      <c r="M14" s="51"/>
    </row>
    <row r="15" spans="2:13" ht="15.9" customHeight="1" x14ac:dyDescent="0.35">
      <c r="B15" s="240" t="s">
        <v>55</v>
      </c>
      <c r="C15" s="231"/>
      <c r="D15" s="232"/>
      <c r="E15" s="230">
        <v>44679</v>
      </c>
      <c r="F15" s="231"/>
      <c r="G15" s="231"/>
      <c r="H15" s="231"/>
      <c r="I15" s="231"/>
      <c r="J15" s="232"/>
      <c r="K15" s="59"/>
      <c r="L15" s="51"/>
      <c r="M15" s="51"/>
    </row>
    <row r="16" spans="2:13" ht="16.5" customHeight="1" x14ac:dyDescent="0.35">
      <c r="B16" s="240" t="s">
        <v>56</v>
      </c>
      <c r="C16" s="231"/>
      <c r="D16" s="232"/>
      <c r="E16" s="252">
        <v>45078</v>
      </c>
      <c r="F16" s="231"/>
      <c r="G16" s="231"/>
      <c r="H16" s="231"/>
      <c r="I16" s="231"/>
      <c r="J16" s="232"/>
      <c r="K16" s="60"/>
      <c r="M16" s="51"/>
    </row>
    <row r="17" spans="2:13" ht="15.9" customHeight="1" x14ac:dyDescent="0.35">
      <c r="B17" s="240" t="s">
        <v>57</v>
      </c>
      <c r="C17" s="231"/>
      <c r="D17" s="232"/>
      <c r="E17" s="252">
        <v>45504</v>
      </c>
      <c r="F17" s="231"/>
      <c r="G17" s="231"/>
      <c r="H17" s="231"/>
      <c r="I17" s="231"/>
      <c r="J17" s="232"/>
      <c r="K17" s="61"/>
      <c r="L17" s="130"/>
      <c r="M17" s="51"/>
    </row>
    <row r="18" spans="2:13" ht="18" customHeight="1" x14ac:dyDescent="0.35">
      <c r="B18" s="260" t="s">
        <v>58</v>
      </c>
      <c r="C18" s="231"/>
      <c r="D18" s="232"/>
      <c r="E18" s="230">
        <v>46904</v>
      </c>
      <c r="F18" s="231"/>
      <c r="G18" s="231"/>
      <c r="H18" s="231"/>
      <c r="I18" s="231"/>
      <c r="J18" s="232"/>
      <c r="K18" s="58"/>
      <c r="L18" s="51"/>
      <c r="M18" s="51"/>
    </row>
    <row r="19" spans="2:13" ht="29.4" customHeight="1" x14ac:dyDescent="0.35">
      <c r="B19" s="240" t="s">
        <v>59</v>
      </c>
      <c r="C19" s="231"/>
      <c r="D19" s="232"/>
      <c r="E19" s="230" t="s">
        <v>60</v>
      </c>
      <c r="F19" s="231"/>
      <c r="G19" s="231"/>
      <c r="H19" s="231"/>
      <c r="I19" s="231"/>
      <c r="J19" s="232"/>
      <c r="K19" s="58"/>
      <c r="L19" s="51"/>
      <c r="M19" s="51"/>
    </row>
    <row r="20" spans="2:13" ht="14.4" customHeight="1" x14ac:dyDescent="0.35">
      <c r="B20" s="240" t="s">
        <v>61</v>
      </c>
      <c r="C20" s="231"/>
      <c r="D20" s="232"/>
      <c r="E20" s="267" t="s">
        <v>62</v>
      </c>
      <c r="F20" s="231"/>
      <c r="G20" s="231"/>
      <c r="H20" s="231"/>
      <c r="I20" s="231"/>
      <c r="J20" s="232"/>
      <c r="K20" s="57"/>
      <c r="L20" s="51"/>
      <c r="M20" s="51"/>
    </row>
    <row r="21" spans="2:13" ht="14.4" customHeight="1" x14ac:dyDescent="0.35">
      <c r="B21" s="240" t="s">
        <v>63</v>
      </c>
      <c r="C21" s="231"/>
      <c r="D21" s="232"/>
      <c r="E21" s="230">
        <v>47269</v>
      </c>
      <c r="F21" s="231"/>
      <c r="G21" s="231"/>
      <c r="H21" s="231"/>
      <c r="I21" s="231"/>
      <c r="J21" s="232"/>
      <c r="K21" s="57"/>
      <c r="L21" s="51"/>
      <c r="M21" s="51"/>
    </row>
    <row r="22" spans="2:13" ht="17.399999999999999" customHeight="1" x14ac:dyDescent="0.35">
      <c r="B22" s="241" t="s">
        <v>64</v>
      </c>
      <c r="C22" s="242"/>
      <c r="D22" s="242"/>
      <c r="E22" s="242"/>
      <c r="F22" s="242"/>
      <c r="G22" s="242"/>
      <c r="H22" s="242"/>
      <c r="I22" s="242"/>
      <c r="J22" s="21"/>
      <c r="K22" s="21"/>
      <c r="L22" s="51"/>
      <c r="M22" s="51"/>
    </row>
    <row r="23" spans="2:13" ht="15" customHeight="1" x14ac:dyDescent="0.35">
      <c r="B23" s="240" t="s">
        <v>65</v>
      </c>
      <c r="C23" s="231"/>
      <c r="D23" s="232"/>
      <c r="E23" s="266">
        <v>4662785</v>
      </c>
      <c r="F23" s="231"/>
      <c r="G23" s="231"/>
      <c r="H23" s="231"/>
      <c r="I23" s="231"/>
      <c r="J23" s="232"/>
      <c r="K23" s="62"/>
      <c r="L23" s="51"/>
      <c r="M23" s="51"/>
    </row>
    <row r="24" spans="2:13" ht="28.5" customHeight="1" x14ac:dyDescent="0.35">
      <c r="B24" s="240" t="s">
        <v>66</v>
      </c>
      <c r="C24" s="231"/>
      <c r="D24" s="232"/>
      <c r="E24" s="266">
        <v>849659.47</v>
      </c>
      <c r="F24" s="271"/>
      <c r="G24" s="271"/>
      <c r="H24" s="271"/>
      <c r="I24" s="271"/>
      <c r="J24" s="272"/>
      <c r="K24" s="61"/>
      <c r="L24" s="131"/>
      <c r="M24" s="51"/>
    </row>
    <row r="25" spans="2:13" ht="15" customHeight="1" x14ac:dyDescent="0.35">
      <c r="B25" s="240" t="s">
        <v>67</v>
      </c>
      <c r="C25" s="231"/>
      <c r="D25" s="232"/>
      <c r="E25" s="233">
        <f>'13. Co-Financing Table'!K19</f>
        <v>4489542</v>
      </c>
      <c r="F25" s="234"/>
      <c r="G25" s="234"/>
      <c r="H25" s="234"/>
      <c r="I25" s="234"/>
      <c r="J25" s="235"/>
      <c r="K25" s="62"/>
      <c r="M25" s="51"/>
    </row>
    <row r="26" spans="2:13" ht="31.5" customHeight="1" x14ac:dyDescent="0.35">
      <c r="B26" s="240" t="s">
        <v>68</v>
      </c>
      <c r="C26" s="231"/>
      <c r="D26" s="232"/>
      <c r="E26" s="233">
        <f>'13. Co-Financing Table'!N19</f>
        <v>98146.89</v>
      </c>
      <c r="F26" s="234"/>
      <c r="G26" s="234"/>
      <c r="H26" s="234"/>
      <c r="I26" s="234"/>
      <c r="J26" s="235"/>
      <c r="K26" s="62"/>
      <c r="L26" s="126"/>
      <c r="M26" s="51"/>
    </row>
    <row r="27" spans="2:13" ht="17.399999999999999" customHeight="1" x14ac:dyDescent="0.35">
      <c r="B27" s="241" t="s">
        <v>69</v>
      </c>
      <c r="C27" s="242"/>
      <c r="D27" s="242"/>
      <c r="E27" s="242"/>
      <c r="F27" s="242"/>
      <c r="G27" s="242"/>
      <c r="H27" s="242"/>
      <c r="I27" s="242"/>
      <c r="J27" s="22"/>
      <c r="K27" s="22"/>
      <c r="L27" s="51"/>
      <c r="M27" s="51"/>
    </row>
    <row r="28" spans="2:13" ht="27.6" customHeight="1" x14ac:dyDescent="0.35">
      <c r="B28" s="240" t="s">
        <v>70</v>
      </c>
      <c r="C28" s="231"/>
      <c r="D28" s="232"/>
      <c r="E28" s="230" t="s">
        <v>71</v>
      </c>
      <c r="F28" s="231"/>
      <c r="G28" s="231"/>
      <c r="H28" s="231"/>
      <c r="I28" s="231"/>
      <c r="J28" s="232"/>
      <c r="K28" s="58"/>
      <c r="L28" s="51"/>
      <c r="M28" s="51"/>
    </row>
    <row r="29" spans="2:13" ht="17.399999999999999" customHeight="1" x14ac:dyDescent="0.35">
      <c r="B29" s="240" t="s">
        <v>72</v>
      </c>
      <c r="C29" s="231"/>
      <c r="D29" s="232"/>
      <c r="E29" s="230">
        <v>46023</v>
      </c>
      <c r="F29" s="231"/>
      <c r="G29" s="231"/>
      <c r="H29" s="231"/>
      <c r="I29" s="231"/>
      <c r="J29" s="232"/>
      <c r="K29" s="57"/>
      <c r="L29" s="51"/>
      <c r="M29" s="51"/>
    </row>
    <row r="30" spans="2:13" ht="27.6" customHeight="1" x14ac:dyDescent="0.35">
      <c r="B30" s="240" t="s">
        <v>73</v>
      </c>
      <c r="C30" s="231"/>
      <c r="D30" s="232"/>
      <c r="E30" s="267" t="s">
        <v>62</v>
      </c>
      <c r="F30" s="231"/>
      <c r="G30" s="231"/>
      <c r="H30" s="231"/>
      <c r="I30" s="231"/>
      <c r="J30" s="232"/>
      <c r="K30" s="57"/>
      <c r="L30" s="51"/>
      <c r="M30" s="51"/>
    </row>
    <row r="31" spans="2:13" ht="21" customHeight="1" x14ac:dyDescent="0.35">
      <c r="B31" s="240" t="s">
        <v>74</v>
      </c>
      <c r="C31" s="231"/>
      <c r="D31" s="232"/>
      <c r="E31" s="230">
        <v>46721</v>
      </c>
      <c r="F31" s="231"/>
      <c r="G31" s="231"/>
      <c r="H31" s="231"/>
      <c r="I31" s="231"/>
      <c r="J31" s="232"/>
      <c r="K31" s="63"/>
      <c r="L31" s="131"/>
      <c r="M31" s="51"/>
    </row>
    <row r="32" spans="2:13" ht="20.100000000000001" customHeight="1" x14ac:dyDescent="0.35">
      <c r="B32" s="268" t="s">
        <v>75</v>
      </c>
      <c r="C32" s="242"/>
      <c r="D32" s="242"/>
      <c r="E32" s="242"/>
      <c r="F32" s="242"/>
      <c r="G32" s="242"/>
      <c r="H32" s="242"/>
      <c r="I32" s="242"/>
      <c r="J32" s="19"/>
      <c r="K32" s="19"/>
      <c r="L32" s="51"/>
      <c r="M32" s="51"/>
    </row>
    <row r="33" spans="2:13" ht="27.6" customHeight="1" x14ac:dyDescent="0.35">
      <c r="B33" s="240" t="s">
        <v>76</v>
      </c>
      <c r="C33" s="231"/>
      <c r="D33" s="232"/>
      <c r="E33" s="259" t="s">
        <v>77</v>
      </c>
      <c r="F33" s="231"/>
      <c r="G33" s="231"/>
      <c r="H33" s="231"/>
      <c r="I33" s="231"/>
      <c r="J33" s="232"/>
      <c r="K33" s="64"/>
      <c r="L33" s="51"/>
      <c r="M33" s="51"/>
    </row>
    <row r="34" spans="2:13" ht="21" customHeight="1" x14ac:dyDescent="0.35">
      <c r="B34" s="240" t="s">
        <v>78</v>
      </c>
      <c r="C34" s="231"/>
      <c r="D34" s="232"/>
      <c r="E34" s="259" t="s">
        <v>77</v>
      </c>
      <c r="F34" s="231"/>
      <c r="G34" s="231"/>
      <c r="H34" s="231"/>
      <c r="I34" s="231"/>
      <c r="J34" s="232"/>
      <c r="K34" s="64"/>
      <c r="L34" s="51"/>
      <c r="M34" s="51"/>
    </row>
    <row r="35" spans="2:13" ht="21" customHeight="1" x14ac:dyDescent="0.35">
      <c r="B35" s="240" t="s">
        <v>79</v>
      </c>
      <c r="C35" s="231"/>
      <c r="D35" s="232"/>
      <c r="E35" s="254" t="str">
        <f>'6. Risks to the Project'!C38</f>
        <v>Moderate</v>
      </c>
      <c r="F35" s="234"/>
      <c r="G35" s="234"/>
      <c r="H35" s="234"/>
      <c r="I35" s="234"/>
      <c r="J35" s="235"/>
      <c r="K35" s="64"/>
      <c r="L35" s="51"/>
      <c r="M35" s="51"/>
    </row>
    <row r="36" spans="2:13" ht="17.399999999999999" customHeight="1" x14ac:dyDescent="0.35">
      <c r="B36" s="268" t="s">
        <v>80</v>
      </c>
      <c r="C36" s="242"/>
      <c r="D36" s="242"/>
      <c r="E36" s="242"/>
      <c r="F36" s="242"/>
      <c r="G36" s="242"/>
      <c r="H36" s="242"/>
      <c r="I36" s="242"/>
      <c r="J36" s="16"/>
      <c r="K36" s="16"/>
      <c r="L36" s="51"/>
      <c r="M36" s="51"/>
    </row>
    <row r="37" spans="2:13" ht="27.6" customHeight="1" x14ac:dyDescent="0.35">
      <c r="B37" s="240" t="s">
        <v>81</v>
      </c>
      <c r="C37" s="231"/>
      <c r="D37" s="232"/>
      <c r="E37" s="243" t="s">
        <v>82</v>
      </c>
      <c r="F37" s="231"/>
      <c r="G37" s="231"/>
      <c r="H37" s="231"/>
      <c r="I37" s="231"/>
      <c r="J37" s="232"/>
      <c r="K37" s="20"/>
      <c r="L37" s="51"/>
      <c r="M37" s="51"/>
    </row>
    <row r="38" spans="2:13" ht="24.6" customHeight="1" x14ac:dyDescent="0.35">
      <c r="C38" s="42"/>
      <c r="D38" s="24"/>
      <c r="E38" s="24"/>
      <c r="F38" s="40"/>
      <c r="G38" s="40"/>
      <c r="H38" s="40"/>
      <c r="I38" s="40"/>
      <c r="J38" s="40"/>
      <c r="K38" s="40"/>
      <c r="L38" s="51"/>
      <c r="M38" s="51"/>
    </row>
    <row r="39" spans="2:13" ht="24.6" customHeight="1" x14ac:dyDescent="0.35">
      <c r="C39" s="41"/>
      <c r="D39" s="41"/>
      <c r="E39" s="41"/>
      <c r="F39" s="41"/>
      <c r="G39" s="41"/>
      <c r="H39" s="41"/>
      <c r="I39" s="41"/>
      <c r="J39" s="41"/>
      <c r="K39" s="41"/>
      <c r="L39" s="50"/>
      <c r="M39" s="50"/>
    </row>
    <row r="40" spans="2:13" ht="24.6" customHeight="1" x14ac:dyDescent="0.35">
      <c r="B40" s="269" t="s">
        <v>83</v>
      </c>
      <c r="C40" s="242"/>
      <c r="D40" s="242"/>
      <c r="E40" s="242"/>
      <c r="F40" s="242"/>
      <c r="G40" s="242"/>
      <c r="H40" s="242"/>
      <c r="I40" s="242"/>
      <c r="J40" s="242"/>
      <c r="K40" s="41"/>
      <c r="L40" s="51"/>
      <c r="M40" s="51"/>
    </row>
    <row r="41" spans="2:13" ht="24.6" customHeight="1" x14ac:dyDescent="0.35">
      <c r="B41" s="242"/>
      <c r="C41" s="242"/>
      <c r="D41" s="242"/>
      <c r="E41" s="242"/>
      <c r="F41" s="242"/>
      <c r="G41" s="242"/>
      <c r="H41" s="242"/>
      <c r="I41" s="242"/>
      <c r="J41" s="242"/>
      <c r="K41" s="41"/>
      <c r="L41" s="51"/>
      <c r="M41" s="51"/>
    </row>
    <row r="42" spans="2:13" ht="24.6" customHeight="1" x14ac:dyDescent="0.35">
      <c r="B42" s="242"/>
      <c r="C42" s="242"/>
      <c r="D42" s="242"/>
      <c r="E42" s="242"/>
      <c r="F42" s="242"/>
      <c r="G42" s="242"/>
      <c r="H42" s="242"/>
      <c r="I42" s="242"/>
      <c r="J42" s="242"/>
      <c r="K42" s="41"/>
      <c r="L42" s="51"/>
      <c r="M42" s="51"/>
    </row>
    <row r="43" spans="2:13" ht="17.100000000000001" customHeight="1" x14ac:dyDescent="0.35">
      <c r="B43" s="17"/>
      <c r="C43" s="17"/>
      <c r="D43" s="17"/>
      <c r="E43" s="17"/>
      <c r="F43" s="17"/>
      <c r="G43" s="17"/>
      <c r="H43" s="17"/>
      <c r="I43" s="17"/>
      <c r="J43" s="17"/>
      <c r="K43" s="17"/>
      <c r="L43" s="51"/>
      <c r="M43" s="51"/>
    </row>
    <row r="44" spans="2:13" ht="17.100000000000001" customHeight="1" x14ac:dyDescent="0.35">
      <c r="B44" s="17"/>
      <c r="C44" s="17"/>
      <c r="D44" s="17"/>
      <c r="E44" s="17"/>
      <c r="F44" s="17"/>
      <c r="G44" s="17"/>
      <c r="H44" s="17"/>
      <c r="I44" s="17"/>
      <c r="J44" s="17"/>
      <c r="K44" s="17"/>
      <c r="L44" s="51"/>
      <c r="M44" s="51"/>
    </row>
    <row r="45" spans="2:13" ht="17.399999999999999" customHeight="1" x14ac:dyDescent="0.35">
      <c r="B45" s="268" t="s">
        <v>84</v>
      </c>
      <c r="C45" s="242"/>
      <c r="D45" s="242"/>
      <c r="E45" s="242"/>
      <c r="F45" s="242"/>
      <c r="G45" s="242"/>
      <c r="H45" s="242"/>
      <c r="I45" s="242"/>
      <c r="J45" s="16"/>
      <c r="K45" s="16"/>
      <c r="L45" s="130"/>
      <c r="M45" s="51"/>
    </row>
    <row r="46" spans="2:13" ht="17.399999999999999" customHeight="1" x14ac:dyDescent="0.35">
      <c r="B46" s="253" t="s">
        <v>85</v>
      </c>
      <c r="C46" s="231"/>
      <c r="D46" s="232"/>
      <c r="E46" s="253" t="s">
        <v>86</v>
      </c>
      <c r="F46" s="231"/>
      <c r="G46" s="231"/>
      <c r="H46" s="232"/>
      <c r="I46" s="253" t="s">
        <v>87</v>
      </c>
      <c r="J46" s="232"/>
      <c r="K46" s="41"/>
      <c r="L46" s="51"/>
      <c r="M46" s="51"/>
    </row>
    <row r="47" spans="2:13" ht="32.25" customHeight="1" x14ac:dyDescent="0.35">
      <c r="B47" s="263" t="s">
        <v>88</v>
      </c>
      <c r="C47" s="231"/>
      <c r="D47" s="232"/>
      <c r="E47" s="237" t="s">
        <v>89</v>
      </c>
      <c r="F47" s="238"/>
      <c r="G47" s="238"/>
      <c r="H47" s="239"/>
      <c r="I47" s="243" t="s">
        <v>90</v>
      </c>
      <c r="J47" s="232"/>
      <c r="K47" s="20"/>
      <c r="L47" s="51"/>
      <c r="M47" s="51"/>
    </row>
    <row r="48" spans="2:13" ht="27.75" customHeight="1" x14ac:dyDescent="0.35">
      <c r="B48" s="263" t="s">
        <v>91</v>
      </c>
      <c r="C48" s="231"/>
      <c r="D48" s="232"/>
      <c r="E48" s="237" t="s">
        <v>92</v>
      </c>
      <c r="F48" s="238"/>
      <c r="G48" s="238"/>
      <c r="H48" s="239"/>
      <c r="I48" s="243" t="s">
        <v>93</v>
      </c>
      <c r="J48" s="232"/>
      <c r="K48" s="20"/>
      <c r="L48" s="51"/>
      <c r="M48" s="51"/>
    </row>
    <row r="49" spans="2:13" ht="45" customHeight="1" x14ac:dyDescent="0.35">
      <c r="B49" s="263" t="s">
        <v>94</v>
      </c>
      <c r="C49" s="231"/>
      <c r="D49" s="232"/>
      <c r="E49" s="237" t="s">
        <v>95</v>
      </c>
      <c r="F49" s="238"/>
      <c r="G49" s="238"/>
      <c r="H49" s="239"/>
      <c r="I49" s="243" t="s">
        <v>96</v>
      </c>
      <c r="J49" s="232"/>
      <c r="K49" s="20"/>
      <c r="L49" s="50"/>
      <c r="M49" s="51"/>
    </row>
    <row r="50" spans="2:13" ht="46.5" customHeight="1" x14ac:dyDescent="0.35">
      <c r="B50" s="263" t="s">
        <v>97</v>
      </c>
      <c r="C50" s="231"/>
      <c r="D50" s="232"/>
      <c r="E50" s="244" t="s">
        <v>98</v>
      </c>
      <c r="F50" s="245"/>
      <c r="G50" s="245"/>
      <c r="H50" s="245"/>
      <c r="I50" s="243" t="s">
        <v>99</v>
      </c>
      <c r="J50" s="232"/>
      <c r="K50" s="20"/>
      <c r="L50" s="132"/>
      <c r="M50" s="51"/>
    </row>
    <row r="51" spans="2:13" ht="29.25" customHeight="1" x14ac:dyDescent="0.35">
      <c r="B51" s="263" t="s">
        <v>100</v>
      </c>
      <c r="C51" s="231"/>
      <c r="D51" s="232"/>
      <c r="E51" s="237" t="s">
        <v>101</v>
      </c>
      <c r="F51" s="238"/>
      <c r="G51" s="238"/>
      <c r="H51" s="239"/>
      <c r="I51" s="243" t="s">
        <v>102</v>
      </c>
      <c r="J51" s="232"/>
      <c r="K51" s="20"/>
      <c r="L51" s="132"/>
      <c r="M51" s="51"/>
    </row>
    <row r="52" spans="2:13" ht="17.399999999999999" customHeight="1" x14ac:dyDescent="0.35">
      <c r="B52" s="18"/>
      <c r="C52" s="18"/>
      <c r="D52" s="18"/>
      <c r="E52" s="18"/>
      <c r="F52" s="18"/>
      <c r="G52" s="20"/>
      <c r="H52" s="20"/>
      <c r="I52" s="20"/>
      <c r="J52" s="20"/>
      <c r="K52" s="20"/>
      <c r="L52" s="132"/>
      <c r="M52" s="51"/>
    </row>
    <row r="53" spans="2:13" ht="17.399999999999999" customHeight="1" x14ac:dyDescent="0.35">
      <c r="B53" s="18"/>
      <c r="C53" s="18"/>
      <c r="D53" s="18"/>
      <c r="E53" s="18"/>
      <c r="F53" s="18"/>
      <c r="G53" s="20"/>
      <c r="H53" s="20"/>
      <c r="I53" s="20"/>
      <c r="J53" s="20"/>
      <c r="K53" s="20"/>
      <c r="L53" s="132"/>
      <c r="M53" s="51"/>
    </row>
    <row r="54" spans="2:13" ht="15.75" customHeight="1" x14ac:dyDescent="0.35">
      <c r="B54" s="236" t="s">
        <v>103</v>
      </c>
      <c r="C54" s="212"/>
      <c r="D54" s="212"/>
      <c r="E54" s="212"/>
      <c r="F54" s="212"/>
      <c r="G54" s="212"/>
      <c r="H54" s="212"/>
      <c r="I54" s="212"/>
      <c r="J54" s="212"/>
      <c r="K54" s="65"/>
      <c r="L54" s="132"/>
      <c r="M54" s="51"/>
    </row>
    <row r="55" spans="2:13" ht="14.4" customHeight="1" x14ac:dyDescent="0.35">
      <c r="B55" s="28"/>
      <c r="C55" s="28"/>
      <c r="D55" s="28"/>
      <c r="E55" s="28"/>
      <c r="F55" s="28"/>
      <c r="G55" s="28"/>
      <c r="H55" s="28"/>
      <c r="I55" s="28"/>
      <c r="J55" s="28"/>
      <c r="K55" s="28"/>
      <c r="L55" s="132"/>
      <c r="M55" s="51"/>
    </row>
    <row r="56" spans="2:13" ht="14.4" customHeight="1" x14ac:dyDescent="0.35">
      <c r="B56" s="251" t="s">
        <v>104</v>
      </c>
      <c r="C56" s="222"/>
      <c r="D56" s="222"/>
      <c r="E56" s="222"/>
      <c r="F56" s="222"/>
      <c r="G56" s="222"/>
      <c r="H56" s="222"/>
      <c r="I56" s="222"/>
      <c r="J56" s="223"/>
      <c r="K56" s="3"/>
      <c r="L56" s="132"/>
      <c r="M56" s="51"/>
    </row>
    <row r="57" spans="2:13" ht="17.100000000000001" customHeight="1" x14ac:dyDescent="0.35">
      <c r="B57" s="248"/>
      <c r="C57" s="249"/>
      <c r="D57" s="249"/>
      <c r="E57" s="249"/>
      <c r="F57" s="249"/>
      <c r="G57" s="249"/>
      <c r="H57" s="249"/>
      <c r="I57" s="249"/>
      <c r="J57" s="250"/>
      <c r="K57" s="3"/>
      <c r="L57" s="133"/>
      <c r="M57" s="51"/>
    </row>
    <row r="58" spans="2:13" ht="17.100000000000001" customHeight="1" x14ac:dyDescent="0.35">
      <c r="B58" s="215"/>
      <c r="C58" s="234"/>
      <c r="D58" s="234"/>
      <c r="E58" s="234"/>
      <c r="F58" s="234"/>
      <c r="G58" s="234"/>
      <c r="H58" s="234"/>
      <c r="I58" s="234"/>
      <c r="J58" s="234"/>
      <c r="K58" s="3"/>
      <c r="L58" s="134"/>
      <c r="M58" s="51"/>
    </row>
    <row r="59" spans="2:13" ht="15" customHeight="1" x14ac:dyDescent="0.35">
      <c r="B59" s="247" t="s">
        <v>105</v>
      </c>
      <c r="C59" s="222"/>
      <c r="D59" s="223"/>
      <c r="E59" s="265" t="s">
        <v>106</v>
      </c>
      <c r="F59" s="247" t="s">
        <v>107</v>
      </c>
      <c r="G59" s="222"/>
      <c r="H59" s="222"/>
      <c r="I59" s="223"/>
      <c r="J59" s="247" t="s">
        <v>108</v>
      </c>
      <c r="K59" s="3"/>
      <c r="L59" s="133"/>
      <c r="M59" s="51"/>
    </row>
    <row r="60" spans="2:13" ht="17.399999999999999" customHeight="1" x14ac:dyDescent="0.35">
      <c r="B60" s="248"/>
      <c r="C60" s="249"/>
      <c r="D60" s="250"/>
      <c r="E60" s="246"/>
      <c r="F60" s="248"/>
      <c r="G60" s="249"/>
      <c r="H60" s="249"/>
      <c r="I60" s="250"/>
      <c r="J60" s="246"/>
      <c r="K60" s="3"/>
      <c r="L60" s="134"/>
      <c r="M60" s="51"/>
    </row>
    <row r="61" spans="2:13" ht="26.1" customHeight="1" x14ac:dyDescent="0.35">
      <c r="B61" s="221" t="s">
        <v>109</v>
      </c>
      <c r="C61" s="222"/>
      <c r="D61" s="223"/>
      <c r="E61" s="221" t="s">
        <v>110</v>
      </c>
      <c r="F61" s="224" t="s">
        <v>111</v>
      </c>
      <c r="G61" s="225"/>
      <c r="H61" s="225"/>
      <c r="I61" s="226"/>
      <c r="J61" s="221" t="s">
        <v>112</v>
      </c>
      <c r="K61" s="23"/>
      <c r="L61" s="133"/>
      <c r="M61" s="51"/>
    </row>
    <row r="62" spans="2:13" ht="18" customHeight="1" x14ac:dyDescent="0.35">
      <c r="B62" s="248"/>
      <c r="C62" s="249"/>
      <c r="D62" s="250"/>
      <c r="E62" s="246"/>
      <c r="F62" s="227"/>
      <c r="G62" s="228"/>
      <c r="H62" s="228"/>
      <c r="I62" s="229"/>
      <c r="J62" s="246"/>
      <c r="K62" s="23"/>
      <c r="L62" s="132"/>
      <c r="M62" s="51"/>
    </row>
    <row r="63" spans="2:13" ht="26.1" customHeight="1" x14ac:dyDescent="0.35">
      <c r="B63" s="221" t="s">
        <v>113</v>
      </c>
      <c r="C63" s="222"/>
      <c r="D63" s="223"/>
      <c r="E63" s="221" t="s">
        <v>110</v>
      </c>
      <c r="F63" s="224" t="s">
        <v>114</v>
      </c>
      <c r="G63" s="225"/>
      <c r="H63" s="225"/>
      <c r="I63" s="226"/>
      <c r="J63" s="221" t="s">
        <v>112</v>
      </c>
      <c r="K63" s="23"/>
      <c r="L63" s="133"/>
      <c r="M63" s="51"/>
    </row>
    <row r="64" spans="2:13" ht="18" customHeight="1" x14ac:dyDescent="0.35">
      <c r="B64" s="248"/>
      <c r="C64" s="249"/>
      <c r="D64" s="250"/>
      <c r="E64" s="246"/>
      <c r="F64" s="227"/>
      <c r="G64" s="228"/>
      <c r="H64" s="228"/>
      <c r="I64" s="229"/>
      <c r="J64" s="246"/>
      <c r="K64" s="23"/>
      <c r="L64" s="132"/>
      <c r="M64" s="51"/>
    </row>
    <row r="65" spans="2:13" ht="17.100000000000001" customHeight="1" x14ac:dyDescent="0.35">
      <c r="B65" s="221" t="s">
        <v>115</v>
      </c>
      <c r="C65" s="222"/>
      <c r="D65" s="223"/>
      <c r="E65" s="221" t="s">
        <v>110</v>
      </c>
      <c r="F65" s="224" t="s">
        <v>116</v>
      </c>
      <c r="G65" s="225"/>
      <c r="H65" s="225"/>
      <c r="I65" s="226"/>
      <c r="J65" s="221" t="s">
        <v>117</v>
      </c>
      <c r="K65" s="23"/>
      <c r="L65" s="132"/>
      <c r="M65" s="51"/>
    </row>
    <row r="66" spans="2:13" ht="12" customHeight="1" x14ac:dyDescent="0.35">
      <c r="B66" s="248"/>
      <c r="C66" s="249"/>
      <c r="D66" s="250"/>
      <c r="E66" s="246"/>
      <c r="F66" s="227"/>
      <c r="G66" s="228"/>
      <c r="H66" s="228"/>
      <c r="I66" s="229"/>
      <c r="J66" s="246"/>
      <c r="K66" s="23"/>
      <c r="L66" s="51"/>
      <c r="M66" s="51"/>
    </row>
    <row r="67" spans="2:13" ht="17.100000000000001" customHeight="1" x14ac:dyDescent="0.35">
      <c r="B67" s="221" t="s">
        <v>118</v>
      </c>
      <c r="C67" s="222"/>
      <c r="D67" s="223"/>
      <c r="E67" s="221" t="s">
        <v>110</v>
      </c>
      <c r="F67" s="224" t="s">
        <v>119</v>
      </c>
      <c r="G67" s="225"/>
      <c r="H67" s="225"/>
      <c r="I67" s="226"/>
      <c r="J67" s="221" t="s">
        <v>117</v>
      </c>
      <c r="K67" s="23"/>
      <c r="L67" s="51"/>
      <c r="M67" s="51"/>
    </row>
    <row r="68" spans="2:13" ht="17.100000000000001" customHeight="1" x14ac:dyDescent="0.35">
      <c r="B68" s="248"/>
      <c r="C68" s="249"/>
      <c r="D68" s="250"/>
      <c r="E68" s="246"/>
      <c r="F68" s="227"/>
      <c r="G68" s="228"/>
      <c r="H68" s="228"/>
      <c r="I68" s="229"/>
      <c r="J68" s="246"/>
      <c r="K68" s="23"/>
      <c r="L68" s="51"/>
      <c r="M68" s="51"/>
    </row>
    <row r="69" spans="2:13" ht="17.100000000000001" customHeight="1" x14ac:dyDescent="0.35">
      <c r="B69" s="221" t="s">
        <v>120</v>
      </c>
      <c r="C69" s="222"/>
      <c r="D69" s="223"/>
      <c r="E69" s="221" t="s">
        <v>110</v>
      </c>
      <c r="F69" s="224" t="s">
        <v>121</v>
      </c>
      <c r="G69" s="225"/>
      <c r="H69" s="225"/>
      <c r="I69" s="226"/>
      <c r="J69" s="221" t="s">
        <v>117</v>
      </c>
      <c r="K69" s="23"/>
      <c r="L69" s="50"/>
      <c r="M69" s="51"/>
    </row>
    <row r="70" spans="2:13" ht="25.5" customHeight="1" x14ac:dyDescent="0.35">
      <c r="B70" s="248"/>
      <c r="C70" s="249"/>
      <c r="D70" s="250"/>
      <c r="E70" s="246"/>
      <c r="F70" s="227"/>
      <c r="G70" s="228"/>
      <c r="H70" s="228"/>
      <c r="I70" s="229"/>
      <c r="J70" s="246"/>
      <c r="K70" s="23"/>
      <c r="L70" s="132"/>
      <c r="M70" s="51"/>
    </row>
    <row r="71" spans="2:13" ht="17.100000000000001" customHeight="1" x14ac:dyDescent="0.35">
      <c r="B71" s="221" t="s">
        <v>122</v>
      </c>
      <c r="C71" s="222"/>
      <c r="D71" s="223"/>
      <c r="E71" s="221" t="s">
        <v>110</v>
      </c>
      <c r="F71" s="224" t="s">
        <v>123</v>
      </c>
      <c r="G71" s="225"/>
      <c r="H71" s="225"/>
      <c r="I71" s="226"/>
      <c r="J71" s="221" t="s">
        <v>117</v>
      </c>
      <c r="K71" s="23"/>
      <c r="L71" s="132"/>
      <c r="M71" s="51"/>
    </row>
    <row r="72" spans="2:13" ht="17.100000000000001" customHeight="1" x14ac:dyDescent="0.35">
      <c r="B72" s="248"/>
      <c r="C72" s="249"/>
      <c r="D72" s="250"/>
      <c r="E72" s="246"/>
      <c r="F72" s="227"/>
      <c r="G72" s="228"/>
      <c r="H72" s="228"/>
      <c r="I72" s="229"/>
      <c r="J72" s="246"/>
      <c r="K72" s="23"/>
      <c r="L72" s="51"/>
      <c r="M72" s="51"/>
    </row>
    <row r="73" spans="2:13" ht="17.100000000000001" customHeight="1" x14ac:dyDescent="0.35">
      <c r="B73" s="221" t="s">
        <v>124</v>
      </c>
      <c r="C73" s="222"/>
      <c r="D73" s="223"/>
      <c r="E73" s="221" t="s">
        <v>110</v>
      </c>
      <c r="F73" s="224" t="s">
        <v>125</v>
      </c>
      <c r="G73" s="225"/>
      <c r="H73" s="225"/>
      <c r="I73" s="226"/>
      <c r="J73" s="221" t="s">
        <v>117</v>
      </c>
      <c r="K73" s="23"/>
      <c r="L73" s="51"/>
      <c r="M73" s="51"/>
    </row>
    <row r="74" spans="2:13" ht="24.75" customHeight="1" x14ac:dyDescent="0.35">
      <c r="B74" s="248"/>
      <c r="C74" s="249"/>
      <c r="D74" s="250"/>
      <c r="E74" s="246"/>
      <c r="F74" s="227"/>
      <c r="G74" s="228"/>
      <c r="H74" s="228"/>
      <c r="I74" s="229"/>
      <c r="J74" s="246"/>
      <c r="K74" s="23"/>
      <c r="L74" s="51"/>
      <c r="M74" s="51"/>
    </row>
    <row r="75" spans="2:13" ht="48" customHeight="1" x14ac:dyDescent="0.35">
      <c r="B75" s="221" t="s">
        <v>126</v>
      </c>
      <c r="C75" s="222"/>
      <c r="D75" s="223"/>
      <c r="E75" s="32" t="s">
        <v>110</v>
      </c>
      <c r="F75" s="215" t="s">
        <v>127</v>
      </c>
      <c r="G75" s="216"/>
      <c r="H75" s="216"/>
      <c r="I75" s="110"/>
      <c r="J75" s="108" t="s">
        <v>117</v>
      </c>
      <c r="K75" s="23"/>
      <c r="L75" s="51"/>
      <c r="M75" s="51"/>
    </row>
    <row r="76" spans="2:13" ht="36" customHeight="1" x14ac:dyDescent="0.35">
      <c r="B76" s="215" t="s">
        <v>128</v>
      </c>
      <c r="C76" s="216"/>
      <c r="D76" s="217"/>
      <c r="E76" s="32" t="s">
        <v>110</v>
      </c>
      <c r="F76" s="215" t="s">
        <v>129</v>
      </c>
      <c r="G76" s="216"/>
      <c r="H76" s="216"/>
      <c r="I76" s="217"/>
      <c r="J76" s="32" t="s">
        <v>117</v>
      </c>
      <c r="K76" s="23"/>
      <c r="L76" s="51"/>
      <c r="M76" s="51"/>
    </row>
    <row r="77" spans="2:13" ht="30.75" customHeight="1" x14ac:dyDescent="0.35">
      <c r="B77" s="215" t="s">
        <v>130</v>
      </c>
      <c r="C77" s="216"/>
      <c r="D77" s="217"/>
      <c r="E77" s="109" t="s">
        <v>110</v>
      </c>
      <c r="F77" s="218" t="s">
        <v>131</v>
      </c>
      <c r="G77" s="219"/>
      <c r="H77" s="219"/>
      <c r="I77" s="220"/>
      <c r="J77" s="32" t="s">
        <v>117</v>
      </c>
      <c r="K77" s="23"/>
      <c r="L77" s="51"/>
      <c r="M77" s="51"/>
    </row>
    <row r="78" spans="2:13" ht="27.75" customHeight="1" x14ac:dyDescent="0.35">
      <c r="B78" s="215" t="s">
        <v>132</v>
      </c>
      <c r="C78" s="216"/>
      <c r="D78" s="217"/>
      <c r="E78" s="109" t="s">
        <v>110</v>
      </c>
      <c r="F78" s="215" t="s">
        <v>133</v>
      </c>
      <c r="G78" s="216"/>
      <c r="H78" s="216"/>
      <c r="I78" s="217"/>
      <c r="J78" s="32" t="s">
        <v>117</v>
      </c>
      <c r="K78" s="23"/>
      <c r="L78" s="51"/>
      <c r="M78" s="51"/>
    </row>
    <row r="79" spans="2:13" ht="44.25" customHeight="1" x14ac:dyDescent="0.35">
      <c r="B79" s="215" t="s">
        <v>134</v>
      </c>
      <c r="C79" s="216"/>
      <c r="D79" s="217"/>
      <c r="E79" s="109" t="s">
        <v>110</v>
      </c>
      <c r="F79" s="215" t="s">
        <v>135</v>
      </c>
      <c r="G79" s="216"/>
      <c r="H79" s="216"/>
      <c r="I79" s="217"/>
      <c r="J79" s="32" t="s">
        <v>117</v>
      </c>
      <c r="K79" s="23"/>
      <c r="L79" s="51"/>
      <c r="M79" s="51"/>
    </row>
    <row r="80" spans="2:13" ht="30.75" customHeight="1" x14ac:dyDescent="0.35">
      <c r="B80" s="215" t="s">
        <v>136</v>
      </c>
      <c r="C80" s="216"/>
      <c r="D80" s="217"/>
      <c r="E80" s="109" t="s">
        <v>110</v>
      </c>
      <c r="F80" s="215" t="s">
        <v>137</v>
      </c>
      <c r="G80" s="216"/>
      <c r="H80" s="216"/>
      <c r="I80" s="217"/>
      <c r="J80" s="32" t="s">
        <v>117</v>
      </c>
      <c r="K80" s="23"/>
      <c r="L80" s="51"/>
      <c r="M80" s="51"/>
    </row>
    <row r="81" spans="2:13" ht="43.5" customHeight="1" x14ac:dyDescent="0.35">
      <c r="B81" s="215" t="s">
        <v>138</v>
      </c>
      <c r="C81" s="216"/>
      <c r="D81" s="217"/>
      <c r="E81" s="109" t="s">
        <v>110</v>
      </c>
      <c r="F81" s="215" t="s">
        <v>139</v>
      </c>
      <c r="G81" s="216"/>
      <c r="H81" s="216"/>
      <c r="I81" s="217"/>
      <c r="J81" s="32" t="s">
        <v>117</v>
      </c>
      <c r="K81" s="23"/>
      <c r="L81" s="51"/>
      <c r="M81" s="51"/>
    </row>
    <row r="82" spans="2:13" ht="41.25" customHeight="1" x14ac:dyDescent="0.35">
      <c r="B82" s="215" t="s">
        <v>140</v>
      </c>
      <c r="C82" s="216"/>
      <c r="D82" s="217"/>
      <c r="E82" s="109" t="s">
        <v>110</v>
      </c>
      <c r="F82" s="215" t="s">
        <v>141</v>
      </c>
      <c r="G82" s="216"/>
      <c r="H82" s="216"/>
      <c r="I82" s="111"/>
      <c r="J82" s="32" t="s">
        <v>117</v>
      </c>
      <c r="K82" s="23"/>
      <c r="L82" s="51"/>
      <c r="M82" s="51"/>
    </row>
    <row r="83" spans="2:13" ht="35.25" customHeight="1" x14ac:dyDescent="0.35">
      <c r="B83" s="215" t="s">
        <v>142</v>
      </c>
      <c r="C83" s="216"/>
      <c r="D83" s="217"/>
      <c r="E83" s="109" t="s">
        <v>110</v>
      </c>
      <c r="F83" s="215" t="s">
        <v>143</v>
      </c>
      <c r="G83" s="216"/>
      <c r="H83" s="216"/>
      <c r="I83" s="217"/>
      <c r="J83" s="32" t="s">
        <v>117</v>
      </c>
      <c r="K83" s="23"/>
      <c r="L83" s="51"/>
      <c r="M83" s="51"/>
    </row>
    <row r="84" spans="2:13" ht="41.25" customHeight="1" x14ac:dyDescent="0.35">
      <c r="B84" s="215" t="s">
        <v>144</v>
      </c>
      <c r="C84" s="216"/>
      <c r="D84" s="217"/>
      <c r="E84" s="109" t="s">
        <v>110</v>
      </c>
      <c r="F84" s="215" t="s">
        <v>145</v>
      </c>
      <c r="G84" s="216"/>
      <c r="H84" s="216"/>
      <c r="I84" s="111"/>
      <c r="J84" s="32" t="s">
        <v>117</v>
      </c>
      <c r="K84" s="23"/>
      <c r="L84" s="51"/>
      <c r="M84" s="51"/>
    </row>
    <row r="85" spans="2:13" ht="38.25" customHeight="1" x14ac:dyDescent="0.35">
      <c r="B85" s="215" t="s">
        <v>146</v>
      </c>
      <c r="C85" s="216"/>
      <c r="D85" s="217"/>
      <c r="E85" s="109" t="s">
        <v>110</v>
      </c>
      <c r="F85" s="215" t="s">
        <v>147</v>
      </c>
      <c r="G85" s="216"/>
      <c r="H85" s="216"/>
      <c r="I85" s="217"/>
      <c r="J85" s="32" t="s">
        <v>117</v>
      </c>
      <c r="K85" s="23"/>
      <c r="L85" s="51"/>
      <c r="M85" s="51"/>
    </row>
    <row r="86" spans="2:13" ht="27.75" customHeight="1" x14ac:dyDescent="0.35">
      <c r="B86" s="215" t="s">
        <v>148</v>
      </c>
      <c r="C86" s="216"/>
      <c r="D86" s="217"/>
      <c r="E86" s="108" t="s">
        <v>110</v>
      </c>
      <c r="F86" s="215" t="s">
        <v>149</v>
      </c>
      <c r="G86" s="216"/>
      <c r="H86" s="216"/>
      <c r="I86" s="217"/>
      <c r="J86" s="32" t="s">
        <v>117</v>
      </c>
      <c r="K86" s="23"/>
      <c r="L86" s="135"/>
      <c r="M86" s="51"/>
    </row>
    <row r="87" spans="2:13" ht="14.25" customHeight="1" x14ac:dyDescent="0.3">
      <c r="B87" s="19"/>
      <c r="C87" s="19"/>
      <c r="D87" s="19"/>
      <c r="E87" s="19"/>
      <c r="F87" s="19"/>
      <c r="G87" s="19"/>
      <c r="H87" s="19"/>
      <c r="I87" s="19"/>
      <c r="J87" s="19"/>
      <c r="K87" s="19"/>
    </row>
    <row r="88" spans="2:13" x14ac:dyDescent="0.3">
      <c r="B88" s="19"/>
      <c r="C88" s="19"/>
      <c r="D88" s="19"/>
      <c r="E88" s="19"/>
      <c r="F88" s="19"/>
      <c r="G88" s="19"/>
      <c r="H88" s="19"/>
      <c r="I88" s="19"/>
      <c r="J88" s="19"/>
      <c r="K88" s="19"/>
    </row>
    <row r="89" spans="2:13" ht="14.25" customHeight="1" x14ac:dyDescent="0.3">
      <c r="B89" s="19"/>
      <c r="C89" s="19"/>
      <c r="D89" s="19"/>
      <c r="E89" s="19"/>
      <c r="F89" s="19"/>
      <c r="G89" s="19"/>
      <c r="H89" s="19"/>
      <c r="I89" s="19"/>
      <c r="J89" s="19"/>
      <c r="K89" s="19"/>
    </row>
    <row r="90" spans="2:13" x14ac:dyDescent="0.3">
      <c r="B90" s="19"/>
      <c r="C90" s="19"/>
      <c r="D90" s="19"/>
      <c r="E90" s="19"/>
      <c r="F90" s="19"/>
      <c r="G90" s="19"/>
      <c r="H90" s="19"/>
      <c r="I90" s="19"/>
      <c r="J90" s="19"/>
      <c r="K90" s="19"/>
    </row>
    <row r="91" spans="2:13" ht="14.25" customHeight="1" x14ac:dyDescent="0.3">
      <c r="B91" s="19"/>
      <c r="C91" s="19"/>
      <c r="D91" s="19"/>
      <c r="E91" s="19"/>
      <c r="F91" s="19"/>
      <c r="G91" s="19"/>
      <c r="H91" s="19"/>
      <c r="I91" s="19"/>
      <c r="J91" s="19"/>
      <c r="K91" s="19"/>
    </row>
    <row r="92" spans="2:13" x14ac:dyDescent="0.3">
      <c r="B92" s="19"/>
      <c r="C92" s="19"/>
      <c r="D92" s="19"/>
      <c r="E92" s="19"/>
      <c r="F92" s="19"/>
      <c r="G92" s="19"/>
      <c r="H92" s="19"/>
      <c r="I92" s="19"/>
      <c r="J92" s="19"/>
      <c r="K92" s="19"/>
    </row>
    <row r="93" spans="2:13" ht="14.25" customHeight="1" x14ac:dyDescent="0.3">
      <c r="B93" s="19"/>
      <c r="C93" s="19"/>
      <c r="D93" s="19"/>
      <c r="E93" s="19"/>
      <c r="F93" s="19"/>
      <c r="G93" s="19"/>
      <c r="H93" s="19"/>
      <c r="I93" s="19"/>
      <c r="J93" s="19"/>
      <c r="K93" s="19"/>
    </row>
    <row r="94" spans="2:13" x14ac:dyDescent="0.3">
      <c r="B94" s="19"/>
      <c r="C94" s="19"/>
      <c r="D94" s="19"/>
      <c r="E94" s="19"/>
      <c r="F94" s="19"/>
      <c r="G94" s="19"/>
      <c r="H94" s="19"/>
      <c r="I94" s="19"/>
      <c r="J94" s="19"/>
      <c r="K94" s="19"/>
    </row>
    <row r="95" spans="2:13" ht="14.25" customHeight="1" x14ac:dyDescent="0.3">
      <c r="B95" s="19"/>
      <c r="C95" s="19"/>
      <c r="D95" s="19"/>
      <c r="E95" s="19"/>
      <c r="F95" s="19"/>
      <c r="G95" s="19"/>
      <c r="H95" s="19"/>
      <c r="I95" s="19"/>
      <c r="J95" s="19"/>
      <c r="K95" s="19"/>
    </row>
    <row r="96" spans="2:13" x14ac:dyDescent="0.3">
      <c r="B96" s="19"/>
      <c r="C96" s="19"/>
      <c r="D96" s="19"/>
      <c r="E96" s="19"/>
      <c r="F96" s="19"/>
      <c r="G96" s="19"/>
      <c r="H96" s="19"/>
      <c r="I96" s="19"/>
      <c r="J96" s="19"/>
      <c r="K96" s="19"/>
    </row>
  </sheetData>
  <sheetProtection sheet="1" objects="1" scenarios="1" formatColumns="0" formatRows="0"/>
  <mergeCells count="144">
    <mergeCell ref="I48:J48"/>
    <mergeCell ref="B6:D6"/>
    <mergeCell ref="B20:D20"/>
    <mergeCell ref="B4:D4"/>
    <mergeCell ref="B61:D62"/>
    <mergeCell ref="E61:E62"/>
    <mergeCell ref="F61:I62"/>
    <mergeCell ref="J61:J62"/>
    <mergeCell ref="E30:J30"/>
    <mergeCell ref="B34:D34"/>
    <mergeCell ref="B28:D28"/>
    <mergeCell ref="B26:D26"/>
    <mergeCell ref="B49:D49"/>
    <mergeCell ref="B51:D51"/>
    <mergeCell ref="E24:J24"/>
    <mergeCell ref="E8:J8"/>
    <mergeCell ref="B36:I36"/>
    <mergeCell ref="B45:I45"/>
    <mergeCell ref="E49:H49"/>
    <mergeCell ref="E4:J4"/>
    <mergeCell ref="B48:D48"/>
    <mergeCell ref="E5:J5"/>
    <mergeCell ref="B12:D12"/>
    <mergeCell ref="E6:J6"/>
    <mergeCell ref="B47:D47"/>
    <mergeCell ref="B3:J3"/>
    <mergeCell ref="E17:J17"/>
    <mergeCell ref="B50:D50"/>
    <mergeCell ref="E18:J18"/>
    <mergeCell ref="B25:D25"/>
    <mergeCell ref="I51:J51"/>
    <mergeCell ref="J67:J68"/>
    <mergeCell ref="E59:E60"/>
    <mergeCell ref="B35:D35"/>
    <mergeCell ref="E14:J14"/>
    <mergeCell ref="E23:J23"/>
    <mergeCell ref="B21:D21"/>
    <mergeCell ref="E46:H46"/>
    <mergeCell ref="I50:J50"/>
    <mergeCell ref="E20:J20"/>
    <mergeCell ref="B32:I32"/>
    <mergeCell ref="E29:J29"/>
    <mergeCell ref="I49:J49"/>
    <mergeCell ref="E31:J31"/>
    <mergeCell ref="B29:D29"/>
    <mergeCell ref="E15:J15"/>
    <mergeCell ref="E26:J26"/>
    <mergeCell ref="B40:J42"/>
    <mergeCell ref="J59:J60"/>
    <mergeCell ref="E65:E66"/>
    <mergeCell ref="B58:J58"/>
    <mergeCell ref="E71:E72"/>
    <mergeCell ref="E69:E70"/>
    <mergeCell ref="B59:D60"/>
    <mergeCell ref="E67:E68"/>
    <mergeCell ref="B63:D64"/>
    <mergeCell ref="B2:J2"/>
    <mergeCell ref="E10:J10"/>
    <mergeCell ref="I46:J46"/>
    <mergeCell ref="B65:D66"/>
    <mergeCell ref="B8:D8"/>
    <mergeCell ref="F67:I68"/>
    <mergeCell ref="B17:D17"/>
    <mergeCell ref="B22:I22"/>
    <mergeCell ref="E34:J34"/>
    <mergeCell ref="B10:D10"/>
    <mergeCell ref="B19:D19"/>
    <mergeCell ref="B9:D9"/>
    <mergeCell ref="E48:H48"/>
    <mergeCell ref="B5:D5"/>
    <mergeCell ref="E37:J37"/>
    <mergeCell ref="E12:J12"/>
    <mergeCell ref="F73:I74"/>
    <mergeCell ref="B73:D74"/>
    <mergeCell ref="F63:I64"/>
    <mergeCell ref="J73:J74"/>
    <mergeCell ref="B67:D68"/>
    <mergeCell ref="B69:D70"/>
    <mergeCell ref="B71:D72"/>
    <mergeCell ref="F69:I70"/>
    <mergeCell ref="F71:I72"/>
    <mergeCell ref="J71:J72"/>
    <mergeCell ref="E7:J7"/>
    <mergeCell ref="B33:D33"/>
    <mergeCell ref="E16:J16"/>
    <mergeCell ref="B31:D31"/>
    <mergeCell ref="B46:D46"/>
    <mergeCell ref="E35:J35"/>
    <mergeCell ref="E9:J9"/>
    <mergeCell ref="B13:J13"/>
    <mergeCell ref="B7:D7"/>
    <mergeCell ref="B14:D14"/>
    <mergeCell ref="B23:D23"/>
    <mergeCell ref="B16:D16"/>
    <mergeCell ref="E33:J33"/>
    <mergeCell ref="B11:D11"/>
    <mergeCell ref="B18:D18"/>
    <mergeCell ref="E11:J11"/>
    <mergeCell ref="E21:J21"/>
    <mergeCell ref="B15:D15"/>
    <mergeCell ref="B24:D24"/>
    <mergeCell ref="F75:H75"/>
    <mergeCell ref="B82:D82"/>
    <mergeCell ref="B83:D83"/>
    <mergeCell ref="B84:D84"/>
    <mergeCell ref="B75:D75"/>
    <mergeCell ref="F65:I66"/>
    <mergeCell ref="E19:J19"/>
    <mergeCell ref="E28:J28"/>
    <mergeCell ref="E25:J25"/>
    <mergeCell ref="B54:J54"/>
    <mergeCell ref="E51:H51"/>
    <mergeCell ref="B37:D37"/>
    <mergeCell ref="E47:H47"/>
    <mergeCell ref="B30:D30"/>
    <mergeCell ref="B27:I27"/>
    <mergeCell ref="I47:J47"/>
    <mergeCell ref="E50:H50"/>
    <mergeCell ref="E73:E74"/>
    <mergeCell ref="J69:J70"/>
    <mergeCell ref="J63:J64"/>
    <mergeCell ref="F59:I60"/>
    <mergeCell ref="B56:J57"/>
    <mergeCell ref="J65:J66"/>
    <mergeCell ref="E63:E64"/>
    <mergeCell ref="B85:D85"/>
    <mergeCell ref="B86:D86"/>
    <mergeCell ref="F82:H82"/>
    <mergeCell ref="F84:H84"/>
    <mergeCell ref="F83:I83"/>
    <mergeCell ref="F85:I85"/>
    <mergeCell ref="B76:D76"/>
    <mergeCell ref="B77:D77"/>
    <mergeCell ref="B78:D78"/>
    <mergeCell ref="B79:D79"/>
    <mergeCell ref="B80:D80"/>
    <mergeCell ref="B81:D81"/>
    <mergeCell ref="F76:I76"/>
    <mergeCell ref="F79:I79"/>
    <mergeCell ref="F78:I78"/>
    <mergeCell ref="F80:I80"/>
    <mergeCell ref="F81:I81"/>
    <mergeCell ref="F86:I86"/>
    <mergeCell ref="F77:I77"/>
  </mergeCells>
  <dataValidations count="4">
    <dataValidation type="list" allowBlank="1" showInputMessage="1" showErrorMessage="1" prompt="Select implementation status" sqref="E37" xr:uid="{00000000-0002-0000-0100-000000000000}">
      <formula1>"Less than 1 year Implementation, 1st PIR, 2nd PIR, 3rd PIR, 4th PIR, 5th PIR, 6th PIR, 7th PIR, 8th PIR, 9th PIR, 10th PIR, 11th PIR, 12th PIR, 13th PIR, 14th PIR, 15th PIR, Final PIR"</formula1>
    </dataValidation>
    <dataValidation type="list" allowBlank="1" showInputMessage="1" showErrorMessage="1" prompt="Select Region" sqref="E4" xr:uid="{00000000-0002-0000-0100-000001000000}">
      <formula1>"Global, Inter-regional, Africa (RAF), Asia and the Pacific (RAP), Europe and Central Asia (REU), Latin America and the Caribbean (RLC), Near East and North Africa (RNE)"</formula1>
    </dataValidation>
    <dataValidation type="date" allowBlank="1" showInputMessage="1" showErrorMessage="1" sqref="E16:K16" xr:uid="{00000000-0002-0000-0100-000002000000}">
      <formula1>42005</formula1>
      <formula2>49310</formula2>
    </dataValidation>
    <dataValidation type="list" allowBlank="1" showInputMessage="1" showErrorMessage="1" prompt="Select Yes or No" sqref="E61:E86" xr:uid="{00000000-0002-0000-0100-000003000000}">
      <formula1>"Yes, No"</formula1>
    </dataValidation>
  </dataValidations>
  <hyperlinks>
    <hyperlink ref="I47" r:id="rId1" xr:uid="{00000000-0004-0000-0100-000000000000}"/>
    <hyperlink ref="I48" r:id="rId2" xr:uid="{00000000-0004-0000-0100-000001000000}"/>
    <hyperlink ref="I49" r:id="rId3" xr:uid="{00000000-0004-0000-0100-000002000000}"/>
    <hyperlink ref="I50" r:id="rId4" xr:uid="{00000000-0004-0000-0100-000003000000}"/>
    <hyperlink ref="I51" r:id="rId5" xr:uid="{00000000-0004-0000-0100-000004000000}"/>
  </hyperlinks>
  <pageMargins left="0.25" right="0.25" top="0.75" bottom="0.75" header="0.3" footer="0.3"/>
  <pageSetup paperSize="5" scale="91" pageOrder="overThenDown"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theme="3" tint="0.499984740745262"/>
  </sheetPr>
  <dimension ref="A1:A250"/>
  <sheetViews>
    <sheetView showGridLines="0" topLeftCell="A221" workbookViewId="0">
      <selection activeCell="A2" sqref="A2:A250"/>
    </sheetView>
  </sheetViews>
  <sheetFormatPr defaultColWidth="8.88671875" defaultRowHeight="14.4" x14ac:dyDescent="0.3"/>
  <cols>
    <col min="1" max="1" width="25.6640625" customWidth="1"/>
  </cols>
  <sheetData>
    <row r="1" spans="1:1" ht="15" customHeight="1" thickBot="1" x14ac:dyDescent="0.35">
      <c r="A1" s="5" t="s">
        <v>150</v>
      </c>
    </row>
    <row r="2" spans="1:1" ht="15" customHeight="1" thickBot="1" x14ac:dyDescent="0.35">
      <c r="A2" s="6" t="s">
        <v>151</v>
      </c>
    </row>
    <row r="3" spans="1:1" ht="15" customHeight="1" thickBot="1" x14ac:dyDescent="0.35">
      <c r="A3" s="7" t="s">
        <v>152</v>
      </c>
    </row>
    <row r="4" spans="1:1" ht="15" customHeight="1" thickBot="1" x14ac:dyDescent="0.35">
      <c r="A4" s="6" t="s">
        <v>153</v>
      </c>
    </row>
    <row r="5" spans="1:1" ht="15" customHeight="1" thickBot="1" x14ac:dyDescent="0.35">
      <c r="A5" s="7" t="s">
        <v>154</v>
      </c>
    </row>
    <row r="6" spans="1:1" ht="15.75" customHeight="1" thickBot="1" x14ac:dyDescent="0.35">
      <c r="A6" s="6" t="s">
        <v>155</v>
      </c>
    </row>
    <row r="7" spans="1:1" ht="15" customHeight="1" thickBot="1" x14ac:dyDescent="0.35">
      <c r="A7" s="7" t="s">
        <v>156</v>
      </c>
    </row>
    <row r="8" spans="1:1" ht="15" customHeight="1" thickBot="1" x14ac:dyDescent="0.35">
      <c r="A8" s="6" t="s">
        <v>157</v>
      </c>
    </row>
    <row r="9" spans="1:1" ht="15" customHeight="1" thickBot="1" x14ac:dyDescent="0.35">
      <c r="A9" s="7" t="s">
        <v>158</v>
      </c>
    </row>
    <row r="10" spans="1:1" ht="15" customHeight="1" thickBot="1" x14ac:dyDescent="0.35">
      <c r="A10" s="6" t="s">
        <v>159</v>
      </c>
    </row>
    <row r="11" spans="1:1" ht="18.75" customHeight="1" thickBot="1" x14ac:dyDescent="0.35">
      <c r="A11" s="7" t="s">
        <v>160</v>
      </c>
    </row>
    <row r="12" spans="1:1" ht="15" customHeight="1" thickBot="1" x14ac:dyDescent="0.35">
      <c r="A12" s="6" t="s">
        <v>161</v>
      </c>
    </row>
    <row r="13" spans="1:1" ht="15" customHeight="1" thickBot="1" x14ac:dyDescent="0.35">
      <c r="A13" s="7" t="s">
        <v>162</v>
      </c>
    </row>
    <row r="14" spans="1:1" ht="15" customHeight="1" thickBot="1" x14ac:dyDescent="0.35">
      <c r="A14" s="6" t="s">
        <v>163</v>
      </c>
    </row>
    <row r="15" spans="1:1" ht="15" customHeight="1" thickBot="1" x14ac:dyDescent="0.35">
      <c r="A15" s="7" t="s">
        <v>164</v>
      </c>
    </row>
    <row r="16" spans="1:1" ht="15" customHeight="1" thickBot="1" x14ac:dyDescent="0.35">
      <c r="A16" s="6" t="s">
        <v>165</v>
      </c>
    </row>
    <row r="17" spans="1:1" ht="15" customHeight="1" thickBot="1" x14ac:dyDescent="0.35">
      <c r="A17" s="7" t="s">
        <v>166</v>
      </c>
    </row>
    <row r="18" spans="1:1" ht="15" customHeight="1" thickBot="1" x14ac:dyDescent="0.35">
      <c r="A18" s="6" t="s">
        <v>167</v>
      </c>
    </row>
    <row r="19" spans="1:1" ht="15" customHeight="1" thickBot="1" x14ac:dyDescent="0.35">
      <c r="A19" s="7" t="s">
        <v>168</v>
      </c>
    </row>
    <row r="20" spans="1:1" ht="15" customHeight="1" thickBot="1" x14ac:dyDescent="0.35">
      <c r="A20" s="6" t="s">
        <v>169</v>
      </c>
    </row>
    <row r="21" spans="1:1" ht="15" customHeight="1" thickBot="1" x14ac:dyDescent="0.35">
      <c r="A21" s="7" t="s">
        <v>170</v>
      </c>
    </row>
    <row r="22" spans="1:1" ht="15" customHeight="1" thickBot="1" x14ac:dyDescent="0.35">
      <c r="A22" s="6" t="s">
        <v>171</v>
      </c>
    </row>
    <row r="23" spans="1:1" ht="15" customHeight="1" thickBot="1" x14ac:dyDescent="0.35">
      <c r="A23" s="7" t="s">
        <v>172</v>
      </c>
    </row>
    <row r="24" spans="1:1" ht="15" customHeight="1" thickBot="1" x14ac:dyDescent="0.35">
      <c r="A24" s="6" t="s">
        <v>173</v>
      </c>
    </row>
    <row r="25" spans="1:1" ht="15" customHeight="1" thickBot="1" x14ac:dyDescent="0.35">
      <c r="A25" s="7" t="s">
        <v>174</v>
      </c>
    </row>
    <row r="26" spans="1:1" ht="15" customHeight="1" thickBot="1" x14ac:dyDescent="0.35">
      <c r="A26" s="6" t="s">
        <v>175</v>
      </c>
    </row>
    <row r="27" spans="1:1" ht="15" customHeight="1" thickBot="1" x14ac:dyDescent="0.35">
      <c r="A27" s="7" t="s">
        <v>176</v>
      </c>
    </row>
    <row r="28" spans="1:1" ht="15" customHeight="1" thickBot="1" x14ac:dyDescent="0.35">
      <c r="A28" s="6" t="s">
        <v>177</v>
      </c>
    </row>
    <row r="29" spans="1:1" ht="24.6" customHeight="1" thickBot="1" x14ac:dyDescent="0.35">
      <c r="A29" s="7" t="s">
        <v>178</v>
      </c>
    </row>
    <row r="30" spans="1:1" ht="18.75" customHeight="1" thickBot="1" x14ac:dyDescent="0.35">
      <c r="A30" s="6" t="s">
        <v>179</v>
      </c>
    </row>
    <row r="31" spans="1:1" ht="15" customHeight="1" thickBot="1" x14ac:dyDescent="0.35">
      <c r="A31" s="7" t="s">
        <v>180</v>
      </c>
    </row>
    <row r="32" spans="1:1" ht="15" customHeight="1" thickBot="1" x14ac:dyDescent="0.35">
      <c r="A32" s="6" t="s">
        <v>181</v>
      </c>
    </row>
    <row r="33" spans="1:1" ht="15" customHeight="1" thickBot="1" x14ac:dyDescent="0.35">
      <c r="A33" s="7" t="s">
        <v>182</v>
      </c>
    </row>
    <row r="34" spans="1:1" ht="20.25" customHeight="1" thickBot="1" x14ac:dyDescent="0.35">
      <c r="A34" s="6" t="s">
        <v>183</v>
      </c>
    </row>
    <row r="35" spans="1:1" ht="19.5" customHeight="1" thickBot="1" x14ac:dyDescent="0.35">
      <c r="A35" s="7" t="s">
        <v>184</v>
      </c>
    </row>
    <row r="36" spans="1:1" ht="18" customHeight="1" thickBot="1" x14ac:dyDescent="0.35">
      <c r="A36" s="6" t="s">
        <v>185</v>
      </c>
    </row>
    <row r="37" spans="1:1" ht="15" customHeight="1" thickBot="1" x14ac:dyDescent="0.35">
      <c r="A37" s="7" t="s">
        <v>186</v>
      </c>
    </row>
    <row r="38" spans="1:1" ht="15" customHeight="1" thickBot="1" x14ac:dyDescent="0.35">
      <c r="A38" s="6" t="s">
        <v>187</v>
      </c>
    </row>
    <row r="39" spans="1:1" ht="15" customHeight="1" thickBot="1" x14ac:dyDescent="0.35">
      <c r="A39" s="7" t="s">
        <v>188</v>
      </c>
    </row>
    <row r="40" spans="1:1" ht="15" customHeight="1" thickBot="1" x14ac:dyDescent="0.35">
      <c r="A40" s="6" t="s">
        <v>189</v>
      </c>
    </row>
    <row r="41" spans="1:1" ht="15" customHeight="1" thickBot="1" x14ac:dyDescent="0.35">
      <c r="A41" s="7" t="s">
        <v>190</v>
      </c>
    </row>
    <row r="42" spans="1:1" ht="15" customHeight="1" thickBot="1" x14ac:dyDescent="0.35">
      <c r="A42" s="6" t="s">
        <v>191</v>
      </c>
    </row>
    <row r="43" spans="1:1" ht="15" customHeight="1" thickBot="1" x14ac:dyDescent="0.35">
      <c r="A43" s="7" t="s">
        <v>192</v>
      </c>
    </row>
    <row r="44" spans="1:1" ht="15" customHeight="1" thickBot="1" x14ac:dyDescent="0.35">
      <c r="A44" s="6" t="s">
        <v>193</v>
      </c>
    </row>
    <row r="45" spans="1:1" ht="15" customHeight="1" thickBot="1" x14ac:dyDescent="0.35">
      <c r="A45" s="7" t="s">
        <v>194</v>
      </c>
    </row>
    <row r="46" spans="1:1" ht="15" customHeight="1" thickBot="1" x14ac:dyDescent="0.35">
      <c r="A46" s="6" t="s">
        <v>195</v>
      </c>
    </row>
    <row r="47" spans="1:1" ht="15" customHeight="1" thickBot="1" x14ac:dyDescent="0.35">
      <c r="A47" s="7" t="s">
        <v>196</v>
      </c>
    </row>
    <row r="48" spans="1:1" ht="15" customHeight="1" thickBot="1" x14ac:dyDescent="0.35">
      <c r="A48" s="6" t="s">
        <v>197</v>
      </c>
    </row>
    <row r="49" spans="1:1" ht="24.6" customHeight="1" thickBot="1" x14ac:dyDescent="0.35">
      <c r="A49" s="7" t="s">
        <v>198</v>
      </c>
    </row>
    <row r="50" spans="1:1" ht="24.6" customHeight="1" thickBot="1" x14ac:dyDescent="0.35">
      <c r="A50" s="6" t="s">
        <v>199</v>
      </c>
    </row>
    <row r="51" spans="1:1" ht="15" customHeight="1" thickBot="1" x14ac:dyDescent="0.35">
      <c r="A51" s="7" t="s">
        <v>200</v>
      </c>
    </row>
    <row r="52" spans="1:1" ht="15" customHeight="1" thickBot="1" x14ac:dyDescent="0.35">
      <c r="A52" s="6" t="s">
        <v>201</v>
      </c>
    </row>
    <row r="53" spans="1:1" ht="15" customHeight="1" thickBot="1" x14ac:dyDescent="0.35">
      <c r="A53" s="7" t="s">
        <v>202</v>
      </c>
    </row>
    <row r="54" spans="1:1" ht="15" customHeight="1" thickBot="1" x14ac:dyDescent="0.35">
      <c r="A54" s="6" t="s">
        <v>203</v>
      </c>
    </row>
    <row r="55" spans="1:1" ht="15" customHeight="1" thickBot="1" x14ac:dyDescent="0.35">
      <c r="A55" s="7" t="s">
        <v>204</v>
      </c>
    </row>
    <row r="56" spans="1:1" ht="15" customHeight="1" thickBot="1" x14ac:dyDescent="0.35">
      <c r="A56" s="6" t="s">
        <v>205</v>
      </c>
    </row>
    <row r="57" spans="1:1" ht="15" customHeight="1" thickBot="1" x14ac:dyDescent="0.35">
      <c r="A57" s="7" t="s">
        <v>206</v>
      </c>
    </row>
    <row r="58" spans="1:1" ht="15" customHeight="1" thickBot="1" x14ac:dyDescent="0.35">
      <c r="A58" s="6" t="s">
        <v>207</v>
      </c>
    </row>
    <row r="59" spans="1:1" ht="15" customHeight="1" thickBot="1" x14ac:dyDescent="0.35">
      <c r="A59" s="7" t="s">
        <v>208</v>
      </c>
    </row>
    <row r="60" spans="1:1" ht="15" customHeight="1" thickBot="1" x14ac:dyDescent="0.35">
      <c r="A60" s="6" t="s">
        <v>38</v>
      </c>
    </row>
    <row r="61" spans="1:1" ht="15" customHeight="1" thickBot="1" x14ac:dyDescent="0.35">
      <c r="A61" s="7" t="s">
        <v>209</v>
      </c>
    </row>
    <row r="62" spans="1:1" ht="15" customHeight="1" thickBot="1" x14ac:dyDescent="0.35">
      <c r="A62" s="6" t="s">
        <v>210</v>
      </c>
    </row>
    <row r="63" spans="1:1" ht="15" customHeight="1" thickBot="1" x14ac:dyDescent="0.35">
      <c r="A63" s="7" t="s">
        <v>211</v>
      </c>
    </row>
    <row r="64" spans="1:1" ht="24.6" customHeight="1" thickBot="1" x14ac:dyDescent="0.35">
      <c r="A64" s="6" t="s">
        <v>212</v>
      </c>
    </row>
    <row r="65" spans="1:1" ht="24.6" customHeight="1" thickBot="1" x14ac:dyDescent="0.35">
      <c r="A65" s="7" t="s">
        <v>213</v>
      </c>
    </row>
    <row r="66" spans="1:1" ht="15" customHeight="1" thickBot="1" x14ac:dyDescent="0.35">
      <c r="A66" s="6" t="s">
        <v>214</v>
      </c>
    </row>
    <row r="67" spans="1:1" ht="15" customHeight="1" thickBot="1" x14ac:dyDescent="0.35">
      <c r="A67" s="7" t="s">
        <v>215</v>
      </c>
    </row>
    <row r="68" spans="1:1" ht="15" customHeight="1" thickBot="1" x14ac:dyDescent="0.35">
      <c r="A68" s="6" t="s">
        <v>216</v>
      </c>
    </row>
    <row r="69" spans="1:1" ht="15" customHeight="1" thickBot="1" x14ac:dyDescent="0.35">
      <c r="A69" s="7" t="s">
        <v>217</v>
      </c>
    </row>
    <row r="70" spans="1:1" ht="15" customHeight="1" thickBot="1" x14ac:dyDescent="0.35">
      <c r="A70" s="6" t="s">
        <v>218</v>
      </c>
    </row>
    <row r="71" spans="1:1" ht="15" customHeight="1" thickBot="1" x14ac:dyDescent="0.35">
      <c r="A71" s="7" t="s">
        <v>219</v>
      </c>
    </row>
    <row r="72" spans="1:1" ht="15" customHeight="1" thickBot="1" x14ac:dyDescent="0.35">
      <c r="A72" s="6" t="s">
        <v>220</v>
      </c>
    </row>
    <row r="73" spans="1:1" ht="15" customHeight="1" thickBot="1" x14ac:dyDescent="0.35">
      <c r="A73" s="7" t="s">
        <v>221</v>
      </c>
    </row>
    <row r="74" spans="1:1" ht="15" customHeight="1" thickBot="1" x14ac:dyDescent="0.35">
      <c r="A74" s="6" t="s">
        <v>222</v>
      </c>
    </row>
    <row r="75" spans="1:1" ht="15" customHeight="1" thickBot="1" x14ac:dyDescent="0.35">
      <c r="A75" s="7" t="s">
        <v>223</v>
      </c>
    </row>
    <row r="76" spans="1:1" ht="15" customHeight="1" thickBot="1" x14ac:dyDescent="0.35">
      <c r="A76" s="6" t="s">
        <v>224</v>
      </c>
    </row>
    <row r="77" spans="1:1" ht="15" customHeight="1" thickBot="1" x14ac:dyDescent="0.35">
      <c r="A77" s="7" t="s">
        <v>225</v>
      </c>
    </row>
    <row r="78" spans="1:1" ht="15" customHeight="1" thickBot="1" x14ac:dyDescent="0.35">
      <c r="A78" s="6" t="s">
        <v>226</v>
      </c>
    </row>
    <row r="79" spans="1:1" ht="15" customHeight="1" thickBot="1" x14ac:dyDescent="0.35">
      <c r="A79" s="7" t="s">
        <v>227</v>
      </c>
    </row>
    <row r="80" spans="1:1" ht="15" customHeight="1" thickBot="1" x14ac:dyDescent="0.35">
      <c r="A80" s="6" t="s">
        <v>228</v>
      </c>
    </row>
    <row r="81" spans="1:1" ht="15" customHeight="1" thickBot="1" x14ac:dyDescent="0.35">
      <c r="A81" s="7" t="s">
        <v>229</v>
      </c>
    </row>
    <row r="82" spans="1:1" ht="15" customHeight="1" thickBot="1" x14ac:dyDescent="0.35">
      <c r="A82" s="6" t="s">
        <v>230</v>
      </c>
    </row>
    <row r="83" spans="1:1" ht="15" customHeight="1" thickBot="1" x14ac:dyDescent="0.35">
      <c r="A83" s="7" t="s">
        <v>231</v>
      </c>
    </row>
    <row r="84" spans="1:1" ht="15" customHeight="1" thickBot="1" x14ac:dyDescent="0.35">
      <c r="A84" s="6" t="s">
        <v>232</v>
      </c>
    </row>
    <row r="85" spans="1:1" ht="15" customHeight="1" thickBot="1" x14ac:dyDescent="0.35">
      <c r="A85" s="7" t="s">
        <v>233</v>
      </c>
    </row>
    <row r="86" spans="1:1" ht="15" customHeight="1" thickBot="1" x14ac:dyDescent="0.35">
      <c r="A86" s="6" t="s">
        <v>234</v>
      </c>
    </row>
    <row r="87" spans="1:1" ht="15" customHeight="1" thickBot="1" x14ac:dyDescent="0.35">
      <c r="A87" s="7" t="s">
        <v>235</v>
      </c>
    </row>
    <row r="88" spans="1:1" ht="15" customHeight="1" thickBot="1" x14ac:dyDescent="0.35">
      <c r="A88" s="6" t="s">
        <v>236</v>
      </c>
    </row>
    <row r="89" spans="1:1" ht="15" customHeight="1" thickBot="1" x14ac:dyDescent="0.35">
      <c r="A89" s="7" t="s">
        <v>237</v>
      </c>
    </row>
    <row r="90" spans="1:1" ht="15" customHeight="1" thickBot="1" x14ac:dyDescent="0.35">
      <c r="A90" s="6" t="s">
        <v>238</v>
      </c>
    </row>
    <row r="91" spans="1:1" ht="15" customHeight="1" thickBot="1" x14ac:dyDescent="0.35">
      <c r="A91" s="7" t="s">
        <v>239</v>
      </c>
    </row>
    <row r="92" spans="1:1" ht="15" customHeight="1" thickBot="1" x14ac:dyDescent="0.35">
      <c r="A92" s="6" t="s">
        <v>240</v>
      </c>
    </row>
    <row r="93" spans="1:1" ht="15" customHeight="1" thickBot="1" x14ac:dyDescent="0.35">
      <c r="A93" s="7" t="s">
        <v>241</v>
      </c>
    </row>
    <row r="94" spans="1:1" ht="15" customHeight="1" thickBot="1" x14ac:dyDescent="0.35">
      <c r="A94" s="6" t="s">
        <v>242</v>
      </c>
    </row>
    <row r="95" spans="1:1" ht="15" customHeight="1" thickBot="1" x14ac:dyDescent="0.35">
      <c r="A95" s="7" t="s">
        <v>243</v>
      </c>
    </row>
    <row r="96" spans="1:1" ht="15" customHeight="1" thickBot="1" x14ac:dyDescent="0.35">
      <c r="A96" s="6" t="s">
        <v>244</v>
      </c>
    </row>
    <row r="97" spans="1:1" ht="15" customHeight="1" thickBot="1" x14ac:dyDescent="0.35">
      <c r="A97" s="7" t="s">
        <v>245</v>
      </c>
    </row>
    <row r="98" spans="1:1" ht="15" customHeight="1" thickBot="1" x14ac:dyDescent="0.35">
      <c r="A98" s="6" t="s">
        <v>246</v>
      </c>
    </row>
    <row r="99" spans="1:1" ht="15" customHeight="1" thickBot="1" x14ac:dyDescent="0.35">
      <c r="A99" s="7" t="s">
        <v>247</v>
      </c>
    </row>
    <row r="100" spans="1:1" ht="15" customHeight="1" thickBot="1" x14ac:dyDescent="0.35">
      <c r="A100" s="6" t="s">
        <v>248</v>
      </c>
    </row>
    <row r="101" spans="1:1" ht="15" customHeight="1" thickBot="1" x14ac:dyDescent="0.35">
      <c r="A101" s="7" t="s">
        <v>249</v>
      </c>
    </row>
    <row r="102" spans="1:1" ht="15" customHeight="1" thickBot="1" x14ac:dyDescent="0.35">
      <c r="A102" s="6" t="s">
        <v>250</v>
      </c>
    </row>
    <row r="103" spans="1:1" ht="24.6" customHeight="1" thickBot="1" x14ac:dyDescent="0.35">
      <c r="A103" s="7" t="s">
        <v>251</v>
      </c>
    </row>
    <row r="104" spans="1:1" ht="15" customHeight="1" thickBot="1" x14ac:dyDescent="0.35">
      <c r="A104" s="6" t="s">
        <v>252</v>
      </c>
    </row>
    <row r="105" spans="1:1" ht="15" customHeight="1" thickBot="1" x14ac:dyDescent="0.35">
      <c r="A105" s="7" t="s">
        <v>253</v>
      </c>
    </row>
    <row r="106" spans="1:1" ht="15" customHeight="1" thickBot="1" x14ac:dyDescent="0.35">
      <c r="A106" s="6" t="s">
        <v>254</v>
      </c>
    </row>
    <row r="107" spans="1:1" ht="15" customHeight="1" thickBot="1" x14ac:dyDescent="0.35">
      <c r="A107" s="7" t="s">
        <v>255</v>
      </c>
    </row>
    <row r="108" spans="1:1" ht="15" customHeight="1" thickBot="1" x14ac:dyDescent="0.35">
      <c r="A108" s="6" t="s">
        <v>256</v>
      </c>
    </row>
    <row r="109" spans="1:1" ht="15" customHeight="1" thickBot="1" x14ac:dyDescent="0.35">
      <c r="A109" s="7" t="s">
        <v>257</v>
      </c>
    </row>
    <row r="110" spans="1:1" ht="15" customHeight="1" thickBot="1" x14ac:dyDescent="0.35">
      <c r="A110" s="6" t="s">
        <v>258</v>
      </c>
    </row>
    <row r="111" spans="1:1" ht="15" customHeight="1" thickBot="1" x14ac:dyDescent="0.35">
      <c r="A111" s="7" t="s">
        <v>259</v>
      </c>
    </row>
    <row r="112" spans="1:1" ht="15" customHeight="1" thickBot="1" x14ac:dyDescent="0.35">
      <c r="A112" s="6" t="s">
        <v>260</v>
      </c>
    </row>
    <row r="113" spans="1:1" ht="15" customHeight="1" thickBot="1" x14ac:dyDescent="0.35">
      <c r="A113" s="7" t="s">
        <v>261</v>
      </c>
    </row>
    <row r="114" spans="1:1" ht="15" customHeight="1" thickBot="1" x14ac:dyDescent="0.35">
      <c r="A114" s="6" t="s">
        <v>262</v>
      </c>
    </row>
    <row r="115" spans="1:1" ht="15" customHeight="1" thickBot="1" x14ac:dyDescent="0.35">
      <c r="A115" s="7" t="s">
        <v>263</v>
      </c>
    </row>
    <row r="116" spans="1:1" ht="15" customHeight="1" thickBot="1" x14ac:dyDescent="0.35">
      <c r="A116" s="6" t="s">
        <v>264</v>
      </c>
    </row>
    <row r="117" spans="1:1" ht="15" customHeight="1" thickBot="1" x14ac:dyDescent="0.35">
      <c r="A117" s="7" t="s">
        <v>265</v>
      </c>
    </row>
    <row r="118" spans="1:1" ht="15" customHeight="1" thickBot="1" x14ac:dyDescent="0.35">
      <c r="A118" s="6" t="s">
        <v>266</v>
      </c>
    </row>
    <row r="119" spans="1:1" ht="15" customHeight="1" thickBot="1" x14ac:dyDescent="0.35">
      <c r="A119" s="7" t="s">
        <v>267</v>
      </c>
    </row>
    <row r="120" spans="1:1" ht="15" customHeight="1" thickBot="1" x14ac:dyDescent="0.35">
      <c r="A120" s="6" t="s">
        <v>268</v>
      </c>
    </row>
    <row r="121" spans="1:1" ht="15" customHeight="1" thickBot="1" x14ac:dyDescent="0.35">
      <c r="A121" s="7" t="s">
        <v>269</v>
      </c>
    </row>
    <row r="122" spans="1:1" ht="15" customHeight="1" thickBot="1" x14ac:dyDescent="0.35">
      <c r="A122" s="6" t="s">
        <v>270</v>
      </c>
    </row>
    <row r="123" spans="1:1" ht="15" customHeight="1" thickBot="1" x14ac:dyDescent="0.35">
      <c r="A123" s="7" t="s">
        <v>271</v>
      </c>
    </row>
    <row r="124" spans="1:1" ht="15" customHeight="1" thickBot="1" x14ac:dyDescent="0.35">
      <c r="A124" s="6" t="s">
        <v>272</v>
      </c>
    </row>
    <row r="125" spans="1:1" ht="24.6" customHeight="1" thickBot="1" x14ac:dyDescent="0.35">
      <c r="A125" s="7" t="s">
        <v>273</v>
      </c>
    </row>
    <row r="126" spans="1:1" ht="15" customHeight="1" thickBot="1" x14ac:dyDescent="0.35">
      <c r="A126" s="6" t="s">
        <v>274</v>
      </c>
    </row>
    <row r="127" spans="1:1" ht="15" customHeight="1" thickBot="1" x14ac:dyDescent="0.35">
      <c r="A127" s="7" t="s">
        <v>275</v>
      </c>
    </row>
    <row r="128" spans="1:1" ht="15" customHeight="1" thickBot="1" x14ac:dyDescent="0.35">
      <c r="A128" s="6" t="s">
        <v>276</v>
      </c>
    </row>
    <row r="129" spans="1:1" ht="15" customHeight="1" thickBot="1" x14ac:dyDescent="0.35">
      <c r="A129" s="7" t="s">
        <v>277</v>
      </c>
    </row>
    <row r="130" spans="1:1" ht="15" customHeight="1" thickBot="1" x14ac:dyDescent="0.35">
      <c r="A130" s="6" t="s">
        <v>278</v>
      </c>
    </row>
    <row r="131" spans="1:1" ht="15" customHeight="1" thickBot="1" x14ac:dyDescent="0.35">
      <c r="A131" s="7" t="s">
        <v>279</v>
      </c>
    </row>
    <row r="132" spans="1:1" ht="15" customHeight="1" thickBot="1" x14ac:dyDescent="0.35">
      <c r="A132" s="6" t="s">
        <v>280</v>
      </c>
    </row>
    <row r="133" spans="1:1" ht="15" customHeight="1" thickBot="1" x14ac:dyDescent="0.35">
      <c r="A133" s="7" t="s">
        <v>281</v>
      </c>
    </row>
    <row r="134" spans="1:1" ht="15" customHeight="1" thickBot="1" x14ac:dyDescent="0.35">
      <c r="A134" s="6" t="s">
        <v>282</v>
      </c>
    </row>
    <row r="135" spans="1:1" ht="15" customHeight="1" thickBot="1" x14ac:dyDescent="0.35">
      <c r="A135" s="7" t="s">
        <v>283</v>
      </c>
    </row>
    <row r="136" spans="1:1" ht="15" customHeight="1" thickBot="1" x14ac:dyDescent="0.35">
      <c r="A136" s="6" t="s">
        <v>284</v>
      </c>
    </row>
    <row r="137" spans="1:1" ht="15" customHeight="1" thickBot="1" x14ac:dyDescent="0.35">
      <c r="A137" s="7" t="s">
        <v>285</v>
      </c>
    </row>
    <row r="138" spans="1:1" ht="15" customHeight="1" thickBot="1" x14ac:dyDescent="0.35">
      <c r="A138" s="6" t="s">
        <v>286</v>
      </c>
    </row>
    <row r="139" spans="1:1" ht="15" customHeight="1" thickBot="1" x14ac:dyDescent="0.35">
      <c r="A139" s="7" t="s">
        <v>287</v>
      </c>
    </row>
    <row r="140" spans="1:1" ht="15" customHeight="1" thickBot="1" x14ac:dyDescent="0.35">
      <c r="A140" s="6" t="s">
        <v>288</v>
      </c>
    </row>
    <row r="141" spans="1:1" ht="15" customHeight="1" thickBot="1" x14ac:dyDescent="0.35">
      <c r="A141" s="7" t="s">
        <v>289</v>
      </c>
    </row>
    <row r="142" spans="1:1" ht="15" customHeight="1" thickBot="1" x14ac:dyDescent="0.35">
      <c r="A142" s="6" t="s">
        <v>290</v>
      </c>
    </row>
    <row r="143" spans="1:1" ht="15" customHeight="1" thickBot="1" x14ac:dyDescent="0.35">
      <c r="A143" s="7" t="s">
        <v>291</v>
      </c>
    </row>
    <row r="144" spans="1:1" ht="15" customHeight="1" thickBot="1" x14ac:dyDescent="0.35">
      <c r="A144" s="6" t="s">
        <v>292</v>
      </c>
    </row>
    <row r="145" spans="1:1" ht="15" customHeight="1" thickBot="1" x14ac:dyDescent="0.35">
      <c r="A145" s="7" t="s">
        <v>293</v>
      </c>
    </row>
    <row r="146" spans="1:1" ht="24.6" customHeight="1" thickBot="1" x14ac:dyDescent="0.35">
      <c r="A146" s="6" t="s">
        <v>294</v>
      </c>
    </row>
    <row r="147" spans="1:1" ht="15" customHeight="1" thickBot="1" x14ac:dyDescent="0.35">
      <c r="A147" s="7" t="s">
        <v>295</v>
      </c>
    </row>
    <row r="148" spans="1:1" ht="15" customHeight="1" thickBot="1" x14ac:dyDescent="0.35">
      <c r="A148" s="6" t="s">
        <v>296</v>
      </c>
    </row>
    <row r="149" spans="1:1" ht="15" customHeight="1" thickBot="1" x14ac:dyDescent="0.35">
      <c r="A149" s="7" t="s">
        <v>297</v>
      </c>
    </row>
    <row r="150" spans="1:1" ht="15" customHeight="1" thickBot="1" x14ac:dyDescent="0.35">
      <c r="A150" s="6" t="s">
        <v>298</v>
      </c>
    </row>
    <row r="151" spans="1:1" ht="15" customHeight="1" thickBot="1" x14ac:dyDescent="0.35">
      <c r="A151" s="7" t="s">
        <v>299</v>
      </c>
    </row>
    <row r="152" spans="1:1" ht="15" customHeight="1" thickBot="1" x14ac:dyDescent="0.35">
      <c r="A152" s="6" t="s">
        <v>300</v>
      </c>
    </row>
    <row r="153" spans="1:1" ht="15" customHeight="1" thickBot="1" x14ac:dyDescent="0.35">
      <c r="A153" s="7" t="s">
        <v>301</v>
      </c>
    </row>
    <row r="154" spans="1:1" ht="15" customHeight="1" thickBot="1" x14ac:dyDescent="0.35">
      <c r="A154" s="6" t="s">
        <v>302</v>
      </c>
    </row>
    <row r="155" spans="1:1" ht="15" customHeight="1" thickBot="1" x14ac:dyDescent="0.35">
      <c r="A155" s="7" t="s">
        <v>303</v>
      </c>
    </row>
    <row r="156" spans="1:1" ht="15" customHeight="1" thickBot="1" x14ac:dyDescent="0.35">
      <c r="A156" s="6" t="s">
        <v>304</v>
      </c>
    </row>
    <row r="157" spans="1:1" ht="15" customHeight="1" thickBot="1" x14ac:dyDescent="0.35">
      <c r="A157" s="7" t="s">
        <v>305</v>
      </c>
    </row>
    <row r="158" spans="1:1" ht="15" customHeight="1" thickBot="1" x14ac:dyDescent="0.35">
      <c r="A158" s="6" t="s">
        <v>306</v>
      </c>
    </row>
    <row r="159" spans="1:1" ht="15" customHeight="1" thickBot="1" x14ac:dyDescent="0.35">
      <c r="A159" s="7" t="s">
        <v>307</v>
      </c>
    </row>
    <row r="160" spans="1:1" ht="15" customHeight="1" thickBot="1" x14ac:dyDescent="0.35">
      <c r="A160" s="6" t="s">
        <v>308</v>
      </c>
    </row>
    <row r="161" spans="1:1" ht="15" customHeight="1" thickBot="1" x14ac:dyDescent="0.35">
      <c r="A161" s="7" t="s">
        <v>309</v>
      </c>
    </row>
    <row r="162" spans="1:1" ht="15" customHeight="1" thickBot="1" x14ac:dyDescent="0.35">
      <c r="A162" s="6" t="s">
        <v>310</v>
      </c>
    </row>
    <row r="163" spans="1:1" ht="15" customHeight="1" thickBot="1" x14ac:dyDescent="0.35">
      <c r="A163" s="7" t="s">
        <v>311</v>
      </c>
    </row>
    <row r="164" spans="1:1" ht="15" customHeight="1" thickBot="1" x14ac:dyDescent="0.35">
      <c r="A164" s="6" t="s">
        <v>312</v>
      </c>
    </row>
    <row r="165" spans="1:1" ht="15" customHeight="1" thickBot="1" x14ac:dyDescent="0.35">
      <c r="A165" s="7" t="s">
        <v>313</v>
      </c>
    </row>
    <row r="166" spans="1:1" ht="15" customHeight="1" thickBot="1" x14ac:dyDescent="0.35">
      <c r="A166" s="6" t="s">
        <v>314</v>
      </c>
    </row>
    <row r="167" spans="1:1" ht="15" customHeight="1" thickBot="1" x14ac:dyDescent="0.35">
      <c r="A167" s="7" t="s">
        <v>315</v>
      </c>
    </row>
    <row r="168" spans="1:1" ht="15" customHeight="1" thickBot="1" x14ac:dyDescent="0.35">
      <c r="A168" s="6" t="s">
        <v>316</v>
      </c>
    </row>
    <row r="169" spans="1:1" ht="15" customHeight="1" thickBot="1" x14ac:dyDescent="0.35">
      <c r="A169" s="7" t="s">
        <v>317</v>
      </c>
    </row>
    <row r="170" spans="1:1" ht="15" customHeight="1" thickBot="1" x14ac:dyDescent="0.35">
      <c r="A170" s="6" t="s">
        <v>318</v>
      </c>
    </row>
    <row r="171" spans="1:1" ht="15" customHeight="1" thickBot="1" x14ac:dyDescent="0.35">
      <c r="A171" s="7" t="s">
        <v>319</v>
      </c>
    </row>
    <row r="172" spans="1:1" ht="15" customHeight="1" thickBot="1" x14ac:dyDescent="0.35">
      <c r="A172" s="6" t="s">
        <v>320</v>
      </c>
    </row>
    <row r="173" spans="1:1" ht="15" customHeight="1" thickBot="1" x14ac:dyDescent="0.35">
      <c r="A173" s="7" t="s">
        <v>321</v>
      </c>
    </row>
    <row r="174" spans="1:1" ht="15" customHeight="1" thickBot="1" x14ac:dyDescent="0.35">
      <c r="A174" s="6" t="s">
        <v>322</v>
      </c>
    </row>
    <row r="175" spans="1:1" ht="15" customHeight="1" thickBot="1" x14ac:dyDescent="0.35">
      <c r="A175" s="7" t="s">
        <v>323</v>
      </c>
    </row>
    <row r="176" spans="1:1" ht="15" customHeight="1" thickBot="1" x14ac:dyDescent="0.35">
      <c r="A176" s="6" t="s">
        <v>324</v>
      </c>
    </row>
    <row r="177" spans="1:1" ht="15" customHeight="1" thickBot="1" x14ac:dyDescent="0.35">
      <c r="A177" s="7" t="s">
        <v>325</v>
      </c>
    </row>
    <row r="178" spans="1:1" ht="15" customHeight="1" thickBot="1" x14ac:dyDescent="0.35">
      <c r="A178" s="6" t="s">
        <v>326</v>
      </c>
    </row>
    <row r="179" spans="1:1" ht="15" customHeight="1" thickBot="1" x14ac:dyDescent="0.35">
      <c r="A179" s="7" t="s">
        <v>327</v>
      </c>
    </row>
    <row r="180" spans="1:1" ht="15" customHeight="1" thickBot="1" x14ac:dyDescent="0.35">
      <c r="A180" s="6" t="s">
        <v>328</v>
      </c>
    </row>
    <row r="181" spans="1:1" ht="15" customHeight="1" thickBot="1" x14ac:dyDescent="0.35">
      <c r="A181" s="7" t="s">
        <v>329</v>
      </c>
    </row>
    <row r="182" spans="1:1" ht="15" customHeight="1" thickBot="1" x14ac:dyDescent="0.35">
      <c r="A182" s="6" t="s">
        <v>330</v>
      </c>
    </row>
    <row r="183" spans="1:1" ht="15" customHeight="1" thickBot="1" x14ac:dyDescent="0.35">
      <c r="A183" s="7" t="s">
        <v>331</v>
      </c>
    </row>
    <row r="184" spans="1:1" ht="15" customHeight="1" thickBot="1" x14ac:dyDescent="0.35">
      <c r="A184" s="6" t="s">
        <v>332</v>
      </c>
    </row>
    <row r="185" spans="1:1" ht="15" customHeight="1" thickBot="1" x14ac:dyDescent="0.35">
      <c r="A185" s="7" t="s">
        <v>333</v>
      </c>
    </row>
    <row r="186" spans="1:1" ht="15" customHeight="1" thickBot="1" x14ac:dyDescent="0.35">
      <c r="A186" s="6" t="s">
        <v>334</v>
      </c>
    </row>
    <row r="187" spans="1:1" ht="15" customHeight="1" thickBot="1" x14ac:dyDescent="0.35">
      <c r="A187" s="7" t="s">
        <v>335</v>
      </c>
    </row>
    <row r="188" spans="1:1" ht="15" customHeight="1" thickBot="1" x14ac:dyDescent="0.35">
      <c r="A188" s="6" t="s">
        <v>336</v>
      </c>
    </row>
    <row r="189" spans="1:1" ht="15" customHeight="1" thickBot="1" x14ac:dyDescent="0.35">
      <c r="A189" s="7" t="s">
        <v>337</v>
      </c>
    </row>
    <row r="190" spans="1:1" ht="15" customHeight="1" thickBot="1" x14ac:dyDescent="0.35">
      <c r="A190" s="6" t="s">
        <v>338</v>
      </c>
    </row>
    <row r="191" spans="1:1" ht="15" customHeight="1" thickBot="1" x14ac:dyDescent="0.35">
      <c r="A191" s="7" t="s">
        <v>339</v>
      </c>
    </row>
    <row r="192" spans="1:1" ht="15" customHeight="1" thickBot="1" x14ac:dyDescent="0.35">
      <c r="A192" s="6" t="s">
        <v>340</v>
      </c>
    </row>
    <row r="193" spans="1:1" ht="24.6" customHeight="1" thickBot="1" x14ac:dyDescent="0.35">
      <c r="A193" s="7" t="s">
        <v>341</v>
      </c>
    </row>
    <row r="194" spans="1:1" ht="15" customHeight="1" thickBot="1" x14ac:dyDescent="0.35">
      <c r="A194" s="7" t="s">
        <v>342</v>
      </c>
    </row>
    <row r="195" spans="1:1" ht="15" customHeight="1" thickBot="1" x14ac:dyDescent="0.35">
      <c r="A195" s="6" t="s">
        <v>343</v>
      </c>
    </row>
    <row r="196" spans="1:1" ht="15" customHeight="1" thickBot="1" x14ac:dyDescent="0.35">
      <c r="A196" s="7" t="s">
        <v>344</v>
      </c>
    </row>
    <row r="197" spans="1:1" ht="15" customHeight="1" thickBot="1" x14ac:dyDescent="0.35">
      <c r="A197" s="6" t="s">
        <v>345</v>
      </c>
    </row>
    <row r="198" spans="1:1" ht="15" customHeight="1" thickBot="1" x14ac:dyDescent="0.35">
      <c r="A198" s="7" t="s">
        <v>346</v>
      </c>
    </row>
    <row r="199" spans="1:1" ht="15" customHeight="1" thickBot="1" x14ac:dyDescent="0.35">
      <c r="A199" s="6" t="s">
        <v>347</v>
      </c>
    </row>
    <row r="200" spans="1:1" ht="15" customHeight="1" thickBot="1" x14ac:dyDescent="0.35">
      <c r="A200" s="7" t="s">
        <v>348</v>
      </c>
    </row>
    <row r="201" spans="1:1" ht="15" customHeight="1" thickBot="1" x14ac:dyDescent="0.35">
      <c r="A201" s="6" t="s">
        <v>349</v>
      </c>
    </row>
    <row r="202" spans="1:1" ht="15" customHeight="1" thickBot="1" x14ac:dyDescent="0.35">
      <c r="A202" s="7" t="s">
        <v>350</v>
      </c>
    </row>
    <row r="203" spans="1:1" ht="15" customHeight="1" thickBot="1" x14ac:dyDescent="0.35">
      <c r="A203" s="6" t="s">
        <v>351</v>
      </c>
    </row>
    <row r="204" spans="1:1" ht="15" customHeight="1" thickBot="1" x14ac:dyDescent="0.35">
      <c r="A204" s="7" t="s">
        <v>352</v>
      </c>
    </row>
    <row r="205" spans="1:1" ht="15" customHeight="1" thickBot="1" x14ac:dyDescent="0.35">
      <c r="A205" s="6" t="s">
        <v>353</v>
      </c>
    </row>
    <row r="206" spans="1:1" ht="15" customHeight="1" thickBot="1" x14ac:dyDescent="0.35">
      <c r="A206" s="7" t="s">
        <v>354</v>
      </c>
    </row>
    <row r="207" spans="1:1" ht="15" customHeight="1" thickBot="1" x14ac:dyDescent="0.35">
      <c r="A207" s="6" t="s">
        <v>355</v>
      </c>
    </row>
    <row r="208" spans="1:1" ht="15" customHeight="1" thickBot="1" x14ac:dyDescent="0.35">
      <c r="A208" s="7" t="s">
        <v>356</v>
      </c>
    </row>
    <row r="209" spans="1:1" ht="15" customHeight="1" thickBot="1" x14ac:dyDescent="0.35">
      <c r="A209" s="6" t="s">
        <v>357</v>
      </c>
    </row>
    <row r="210" spans="1:1" ht="24.6" customHeight="1" thickBot="1" x14ac:dyDescent="0.35">
      <c r="A210" s="7" t="s">
        <v>358</v>
      </c>
    </row>
    <row r="211" spans="1:1" ht="15" customHeight="1" thickBot="1" x14ac:dyDescent="0.35">
      <c r="A211" s="6" t="s">
        <v>359</v>
      </c>
    </row>
    <row r="212" spans="1:1" ht="15" customHeight="1" thickBot="1" x14ac:dyDescent="0.35">
      <c r="A212" s="7" t="s">
        <v>360</v>
      </c>
    </row>
    <row r="213" spans="1:1" ht="15" customHeight="1" thickBot="1" x14ac:dyDescent="0.35">
      <c r="A213" s="6" t="s">
        <v>361</v>
      </c>
    </row>
    <row r="214" spans="1:1" ht="15" customHeight="1" thickBot="1" x14ac:dyDescent="0.35">
      <c r="A214" s="7" t="s">
        <v>362</v>
      </c>
    </row>
    <row r="215" spans="1:1" ht="15" customHeight="1" thickBot="1" x14ac:dyDescent="0.35">
      <c r="A215" s="6" t="s">
        <v>363</v>
      </c>
    </row>
    <row r="216" spans="1:1" ht="15" customHeight="1" thickBot="1" x14ac:dyDescent="0.35">
      <c r="A216" s="7" t="s">
        <v>364</v>
      </c>
    </row>
    <row r="217" spans="1:1" ht="24.6" customHeight="1" thickBot="1" x14ac:dyDescent="0.35">
      <c r="A217" s="6" t="s">
        <v>365</v>
      </c>
    </row>
    <row r="218" spans="1:1" ht="15" customHeight="1" thickBot="1" x14ac:dyDescent="0.35">
      <c r="A218" s="7" t="s">
        <v>366</v>
      </c>
    </row>
    <row r="219" spans="1:1" ht="15" customHeight="1" thickBot="1" x14ac:dyDescent="0.35">
      <c r="A219" s="6" t="s">
        <v>367</v>
      </c>
    </row>
    <row r="220" spans="1:1" ht="15" customHeight="1" thickBot="1" x14ac:dyDescent="0.35">
      <c r="A220" s="7" t="s">
        <v>368</v>
      </c>
    </row>
    <row r="221" spans="1:1" ht="15" customHeight="1" thickBot="1" x14ac:dyDescent="0.35">
      <c r="A221" s="6" t="s">
        <v>369</v>
      </c>
    </row>
    <row r="222" spans="1:1" ht="15" customHeight="1" thickBot="1" x14ac:dyDescent="0.35">
      <c r="A222" s="7" t="s">
        <v>370</v>
      </c>
    </row>
    <row r="223" spans="1:1" ht="15" customHeight="1" thickBot="1" x14ac:dyDescent="0.35">
      <c r="A223" s="6" t="s">
        <v>371</v>
      </c>
    </row>
    <row r="224" spans="1:1" ht="15" customHeight="1" thickBot="1" x14ac:dyDescent="0.35">
      <c r="A224" s="7" t="s">
        <v>372</v>
      </c>
    </row>
    <row r="225" spans="1:1" ht="15" customHeight="1" thickBot="1" x14ac:dyDescent="0.35">
      <c r="A225" s="6" t="s">
        <v>373</v>
      </c>
    </row>
    <row r="226" spans="1:1" ht="15" customHeight="1" thickBot="1" x14ac:dyDescent="0.35">
      <c r="A226" s="7" t="s">
        <v>374</v>
      </c>
    </row>
    <row r="227" spans="1:1" ht="15" customHeight="1" thickBot="1" x14ac:dyDescent="0.35">
      <c r="A227" s="6" t="s">
        <v>375</v>
      </c>
    </row>
    <row r="228" spans="1:1" ht="15" customHeight="1" thickBot="1" x14ac:dyDescent="0.35">
      <c r="A228" s="7" t="s">
        <v>376</v>
      </c>
    </row>
    <row r="229" spans="1:1" ht="15" customHeight="1" thickBot="1" x14ac:dyDescent="0.35">
      <c r="A229" s="6" t="s">
        <v>377</v>
      </c>
    </row>
    <row r="230" spans="1:1" ht="15" customHeight="1" thickBot="1" x14ac:dyDescent="0.35">
      <c r="A230" s="7" t="s">
        <v>378</v>
      </c>
    </row>
    <row r="231" spans="1:1" ht="15" customHeight="1" thickBot="1" x14ac:dyDescent="0.35">
      <c r="A231" s="6" t="s">
        <v>379</v>
      </c>
    </row>
    <row r="232" spans="1:1" ht="15" customHeight="1" thickBot="1" x14ac:dyDescent="0.35">
      <c r="A232" s="7" t="s">
        <v>380</v>
      </c>
    </row>
    <row r="233" spans="1:1" ht="15" customHeight="1" thickBot="1" x14ac:dyDescent="0.35">
      <c r="A233" s="6" t="s">
        <v>381</v>
      </c>
    </row>
    <row r="234" spans="1:1" ht="15" customHeight="1" thickBot="1" x14ac:dyDescent="0.35">
      <c r="A234" s="7" t="s">
        <v>382</v>
      </c>
    </row>
    <row r="235" spans="1:1" ht="15" customHeight="1" thickBot="1" x14ac:dyDescent="0.35">
      <c r="A235" s="6" t="s">
        <v>383</v>
      </c>
    </row>
    <row r="236" spans="1:1" ht="24.6" customHeight="1" thickBot="1" x14ac:dyDescent="0.35">
      <c r="A236" s="7" t="s">
        <v>384</v>
      </c>
    </row>
    <row r="237" spans="1:1" ht="15" customHeight="1" thickBot="1" x14ac:dyDescent="0.35">
      <c r="A237" s="6" t="s">
        <v>385</v>
      </c>
    </row>
    <row r="238" spans="1:1" ht="24.6" customHeight="1" thickBot="1" x14ac:dyDescent="0.35">
      <c r="A238" s="7" t="s">
        <v>386</v>
      </c>
    </row>
    <row r="239" spans="1:1" ht="15" customHeight="1" thickBot="1" x14ac:dyDescent="0.35">
      <c r="A239" s="6" t="s">
        <v>387</v>
      </c>
    </row>
    <row r="240" spans="1:1" ht="15" customHeight="1" thickBot="1" x14ac:dyDescent="0.35">
      <c r="A240" s="7" t="s">
        <v>388</v>
      </c>
    </row>
    <row r="241" spans="1:1" ht="15" customHeight="1" thickBot="1" x14ac:dyDescent="0.35">
      <c r="A241" s="6" t="s">
        <v>389</v>
      </c>
    </row>
    <row r="242" spans="1:1" ht="15" customHeight="1" thickBot="1" x14ac:dyDescent="0.35">
      <c r="A242" s="7" t="s">
        <v>390</v>
      </c>
    </row>
    <row r="243" spans="1:1" ht="15" customHeight="1" thickBot="1" x14ac:dyDescent="0.35">
      <c r="A243" s="6" t="s">
        <v>391</v>
      </c>
    </row>
    <row r="244" spans="1:1" ht="24.6" customHeight="1" thickBot="1" x14ac:dyDescent="0.35">
      <c r="A244" s="7" t="s">
        <v>392</v>
      </c>
    </row>
    <row r="245" spans="1:1" ht="15" customHeight="1" thickBot="1" x14ac:dyDescent="0.35">
      <c r="A245" s="6" t="s">
        <v>393</v>
      </c>
    </row>
    <row r="246" spans="1:1" ht="15" customHeight="1" thickBot="1" x14ac:dyDescent="0.35">
      <c r="A246" s="7" t="s">
        <v>394</v>
      </c>
    </row>
    <row r="247" spans="1:1" ht="15" customHeight="1" thickBot="1" x14ac:dyDescent="0.35">
      <c r="A247" s="6" t="s">
        <v>395</v>
      </c>
    </row>
    <row r="248" spans="1:1" ht="15" customHeight="1" thickBot="1" x14ac:dyDescent="0.35">
      <c r="A248" s="7" t="s">
        <v>396</v>
      </c>
    </row>
    <row r="249" spans="1:1" ht="15" customHeight="1" thickBot="1" x14ac:dyDescent="0.35">
      <c r="A249" s="6" t="s">
        <v>397</v>
      </c>
    </row>
    <row r="250" spans="1:1" x14ac:dyDescent="0.3">
      <c r="A250" s="7" t="s">
        <v>398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theme="3" tint="0.499984740745262"/>
  </sheetPr>
  <dimension ref="A1:A7"/>
  <sheetViews>
    <sheetView showGridLines="0" workbookViewId="0">
      <selection activeCell="A2" sqref="A2:A7"/>
    </sheetView>
  </sheetViews>
  <sheetFormatPr defaultColWidth="8.88671875" defaultRowHeight="14.4" x14ac:dyDescent="0.3"/>
  <sheetData>
    <row r="1" spans="1:1" x14ac:dyDescent="0.3">
      <c r="A1" s="2" t="s">
        <v>399</v>
      </c>
    </row>
    <row r="2" spans="1:1" x14ac:dyDescent="0.3">
      <c r="A2" s="2" t="s">
        <v>400</v>
      </c>
    </row>
    <row r="3" spans="1:1" x14ac:dyDescent="0.3">
      <c r="A3" s="2" t="s">
        <v>401</v>
      </c>
    </row>
    <row r="4" spans="1:1" x14ac:dyDescent="0.3">
      <c r="A4" s="2" t="s">
        <v>402</v>
      </c>
    </row>
    <row r="5" spans="1:1" x14ac:dyDescent="0.3">
      <c r="A5" s="2" t="s">
        <v>403</v>
      </c>
    </row>
    <row r="6" spans="1:1" x14ac:dyDescent="0.3">
      <c r="A6" s="2" t="s">
        <v>404</v>
      </c>
    </row>
    <row r="7" spans="1:1" x14ac:dyDescent="0.3">
      <c r="A7" s="2" t="s">
        <v>405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theme="3" tint="0.499984740745262"/>
  </sheetPr>
  <dimension ref="A1:A10"/>
  <sheetViews>
    <sheetView showGridLines="0" workbookViewId="0">
      <selection activeCell="A10" sqref="A10"/>
    </sheetView>
  </sheetViews>
  <sheetFormatPr defaultColWidth="8.88671875" defaultRowHeight="14.4" x14ac:dyDescent="0.3"/>
  <cols>
    <col min="1" max="1" width="12.33203125" customWidth="1"/>
  </cols>
  <sheetData>
    <row r="1" spans="1:1" x14ac:dyDescent="0.3">
      <c r="A1" s="38" t="s">
        <v>406</v>
      </c>
    </row>
    <row r="2" spans="1:1" x14ac:dyDescent="0.3">
      <c r="A2" s="2" t="s">
        <v>407</v>
      </c>
    </row>
    <row r="3" spans="1:1" x14ac:dyDescent="0.3">
      <c r="A3" s="2" t="s">
        <v>48</v>
      </c>
    </row>
    <row r="4" spans="1:1" x14ac:dyDescent="0.3">
      <c r="A4" s="2" t="s">
        <v>408</v>
      </c>
    </row>
    <row r="5" spans="1:1" x14ac:dyDescent="0.3">
      <c r="A5" s="2" t="s">
        <v>409</v>
      </c>
    </row>
    <row r="6" spans="1:1" x14ac:dyDescent="0.3">
      <c r="A6" s="2" t="s">
        <v>410</v>
      </c>
    </row>
    <row r="7" spans="1:1" x14ac:dyDescent="0.3">
      <c r="A7" s="2" t="s">
        <v>411</v>
      </c>
    </row>
    <row r="8" spans="1:1" x14ac:dyDescent="0.3">
      <c r="A8" s="2" t="s">
        <v>412</v>
      </c>
    </row>
    <row r="9" spans="1:1" x14ac:dyDescent="0.3">
      <c r="A9" s="2" t="s">
        <v>413</v>
      </c>
    </row>
    <row r="10" spans="1:1" x14ac:dyDescent="0.3">
      <c r="A10" s="2" t="s">
        <v>414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A1:U220"/>
  <sheetViews>
    <sheetView showGridLines="0" showWhiteSpace="0" topLeftCell="A15" zoomScale="60" zoomScaleNormal="60" zoomScaleSheetLayoutView="50" workbookViewId="0">
      <selection activeCell="M42" sqref="M42"/>
    </sheetView>
  </sheetViews>
  <sheetFormatPr defaultColWidth="9.109375" defaultRowHeight="14.4" x14ac:dyDescent="0.3"/>
  <cols>
    <col min="1" max="1" width="0.6640625" customWidth="1"/>
    <col min="2" max="3" width="17.6640625" customWidth="1"/>
    <col min="4" max="4" width="43.44140625" customWidth="1"/>
    <col min="5" max="5" width="20.44140625" customWidth="1"/>
    <col min="6" max="6" width="23.88671875" customWidth="1"/>
    <col min="7" max="7" width="31.44140625" customWidth="1"/>
    <col min="8" max="8" width="43.5546875" customWidth="1"/>
    <col min="9" max="10" width="17.6640625" customWidth="1"/>
    <col min="11" max="11" width="22" customWidth="1"/>
    <col min="12" max="12" width="7.44140625" customWidth="1"/>
    <col min="13" max="13" width="139" customWidth="1"/>
    <col min="14" max="14" width="50" customWidth="1"/>
  </cols>
  <sheetData>
    <row r="1" spans="1:12" ht="14.4" customHeight="1" x14ac:dyDescent="0.3">
      <c r="A1" s="23"/>
      <c r="B1" s="289" t="s">
        <v>415</v>
      </c>
      <c r="C1" s="212"/>
      <c r="D1" s="212"/>
      <c r="E1" s="212"/>
      <c r="F1" s="212"/>
      <c r="G1" s="212"/>
      <c r="H1" s="212"/>
      <c r="I1" s="212"/>
    </row>
    <row r="2" spans="1:12" x14ac:dyDescent="0.3">
      <c r="A2" s="23"/>
      <c r="B2" s="212"/>
      <c r="C2" s="212"/>
      <c r="D2" s="212"/>
      <c r="E2" s="212"/>
      <c r="F2" s="212"/>
      <c r="G2" s="212"/>
      <c r="H2" s="212"/>
      <c r="I2" s="212"/>
    </row>
    <row r="3" spans="1:12" x14ac:dyDescent="0.3">
      <c r="A3" s="23"/>
      <c r="B3" s="274" t="s">
        <v>416</v>
      </c>
      <c r="C3" s="212"/>
      <c r="D3" s="212"/>
      <c r="E3" s="212"/>
      <c r="F3" s="212"/>
      <c r="G3" s="212"/>
      <c r="H3" s="212"/>
      <c r="I3" s="212"/>
    </row>
    <row r="4" spans="1:12" ht="26.1" customHeight="1" x14ac:dyDescent="0.5">
      <c r="A4" s="23"/>
      <c r="B4" s="274"/>
      <c r="C4" s="212"/>
      <c r="D4" s="212"/>
      <c r="E4" s="212"/>
      <c r="F4" s="212"/>
      <c r="G4" s="212"/>
      <c r="H4" s="212"/>
      <c r="I4" s="212"/>
      <c r="K4" s="141"/>
    </row>
    <row r="5" spans="1:12" x14ac:dyDescent="0.3">
      <c r="A5" s="23"/>
      <c r="B5" s="142"/>
      <c r="C5" s="142"/>
      <c r="D5" s="142"/>
      <c r="E5" s="142"/>
      <c r="F5" s="142"/>
      <c r="G5" s="142"/>
      <c r="H5" s="142"/>
      <c r="I5" s="142"/>
    </row>
    <row r="6" spans="1:12" x14ac:dyDescent="0.3">
      <c r="A6" s="23"/>
      <c r="B6" s="282" t="s">
        <v>417</v>
      </c>
      <c r="C6" s="283"/>
      <c r="D6" s="283"/>
      <c r="E6" s="283"/>
      <c r="F6" s="283"/>
      <c r="G6" s="283"/>
      <c r="H6" s="283"/>
      <c r="I6" s="283"/>
      <c r="J6" s="276"/>
      <c r="K6" s="107"/>
    </row>
    <row r="7" spans="1:12" ht="43.2" x14ac:dyDescent="0.3">
      <c r="A7" s="23"/>
      <c r="B7" s="143" t="s">
        <v>418</v>
      </c>
      <c r="C7" s="143" t="s">
        <v>419</v>
      </c>
      <c r="D7" s="143" t="s">
        <v>420</v>
      </c>
      <c r="E7" s="144" t="s">
        <v>421</v>
      </c>
      <c r="F7" s="144" t="s">
        <v>422</v>
      </c>
      <c r="G7" s="143" t="s">
        <v>423</v>
      </c>
      <c r="H7" s="143" t="s">
        <v>424</v>
      </c>
      <c r="I7" s="143" t="s">
        <v>425</v>
      </c>
      <c r="J7" s="143" t="s">
        <v>426</v>
      </c>
      <c r="K7" s="107"/>
    </row>
    <row r="8" spans="1:12" ht="94.5" customHeight="1" x14ac:dyDescent="0.3">
      <c r="A8" s="23"/>
      <c r="B8" s="285" t="s">
        <v>427</v>
      </c>
      <c r="C8" s="285" t="s">
        <v>428</v>
      </c>
      <c r="D8" s="146" t="s">
        <v>429</v>
      </c>
      <c r="E8" s="147" t="s">
        <v>430</v>
      </c>
      <c r="F8" s="148">
        <v>0</v>
      </c>
      <c r="G8" s="149" t="s">
        <v>431</v>
      </c>
      <c r="H8" s="150" t="s">
        <v>432</v>
      </c>
      <c r="I8" s="151">
        <v>0.33</v>
      </c>
      <c r="J8" s="145" t="s">
        <v>6</v>
      </c>
      <c r="K8" s="107"/>
    </row>
    <row r="9" spans="1:12" ht="199.5" customHeight="1" x14ac:dyDescent="0.3">
      <c r="A9" s="23"/>
      <c r="B9" s="281"/>
      <c r="C9" s="281"/>
      <c r="D9" s="146" t="s">
        <v>433</v>
      </c>
      <c r="E9" s="124">
        <v>0</v>
      </c>
      <c r="F9" s="106">
        <v>0</v>
      </c>
      <c r="G9" s="149" t="s">
        <v>434</v>
      </c>
      <c r="H9" s="145" t="s">
        <v>435</v>
      </c>
      <c r="I9" s="151">
        <v>0.2</v>
      </c>
      <c r="J9" s="145" t="s">
        <v>6</v>
      </c>
      <c r="K9" s="107"/>
    </row>
    <row r="10" spans="1:12" ht="107.25" customHeight="1" x14ac:dyDescent="0.3">
      <c r="A10" s="23"/>
      <c r="B10" s="281"/>
      <c r="C10" s="281"/>
      <c r="D10" s="146" t="s">
        <v>436</v>
      </c>
      <c r="E10" s="124">
        <v>0</v>
      </c>
      <c r="F10" s="106">
        <v>0</v>
      </c>
      <c r="G10" s="149" t="s">
        <v>437</v>
      </c>
      <c r="H10" s="145" t="s">
        <v>438</v>
      </c>
      <c r="I10" s="151">
        <v>0.15</v>
      </c>
      <c r="J10" s="145" t="s">
        <v>6</v>
      </c>
      <c r="K10" s="107"/>
    </row>
    <row r="11" spans="1:12" ht="195.75" customHeight="1" x14ac:dyDescent="0.3">
      <c r="A11" s="23"/>
      <c r="B11" s="281"/>
      <c r="C11" s="281"/>
      <c r="D11" s="146" t="s">
        <v>439</v>
      </c>
      <c r="E11" s="124">
        <v>0</v>
      </c>
      <c r="F11" s="106">
        <v>0</v>
      </c>
      <c r="G11" s="149" t="s">
        <v>440</v>
      </c>
      <c r="H11" s="145" t="s">
        <v>441</v>
      </c>
      <c r="I11" s="151">
        <v>0.15</v>
      </c>
      <c r="J11" s="145" t="s">
        <v>6</v>
      </c>
      <c r="K11" s="107"/>
    </row>
    <row r="12" spans="1:12" ht="98.1" customHeight="1" x14ac:dyDescent="0.3">
      <c r="A12" s="23"/>
      <c r="B12" s="281"/>
      <c r="C12" s="281"/>
      <c r="D12" s="146" t="s">
        <v>442</v>
      </c>
      <c r="E12" s="124">
        <v>0</v>
      </c>
      <c r="F12" s="123">
        <v>0</v>
      </c>
      <c r="G12" s="145" t="s">
        <v>443</v>
      </c>
      <c r="H12" s="145" t="s">
        <v>444</v>
      </c>
      <c r="I12" s="151">
        <v>0.15</v>
      </c>
      <c r="J12" s="145" t="s">
        <v>6</v>
      </c>
      <c r="K12" s="107"/>
    </row>
    <row r="13" spans="1:12" ht="159.75" customHeight="1" x14ac:dyDescent="0.3">
      <c r="A13" s="23"/>
      <c r="B13" s="281"/>
      <c r="C13" s="286"/>
      <c r="D13" s="146" t="s">
        <v>445</v>
      </c>
      <c r="E13" s="124">
        <v>0</v>
      </c>
      <c r="F13" s="152" t="s">
        <v>446</v>
      </c>
      <c r="G13" s="145" t="s">
        <v>447</v>
      </c>
      <c r="H13" s="145" t="s">
        <v>448</v>
      </c>
      <c r="I13" s="151">
        <v>0.5</v>
      </c>
      <c r="J13" s="145" t="s">
        <v>6</v>
      </c>
      <c r="K13" s="107"/>
    </row>
    <row r="14" spans="1:12" ht="68.099999999999994" customHeight="1" x14ac:dyDescent="0.3">
      <c r="A14" s="23"/>
      <c r="B14" s="281"/>
      <c r="C14" s="285" t="s">
        <v>449</v>
      </c>
      <c r="D14" s="146" t="s">
        <v>450</v>
      </c>
      <c r="E14" s="124">
        <v>0</v>
      </c>
      <c r="F14" s="147">
        <v>0</v>
      </c>
      <c r="G14" s="149" t="s">
        <v>451</v>
      </c>
      <c r="H14" s="145" t="s">
        <v>452</v>
      </c>
      <c r="I14" s="151">
        <v>9.9000000000000005E-2</v>
      </c>
      <c r="J14" s="145" t="s">
        <v>4</v>
      </c>
      <c r="K14" s="107"/>
    </row>
    <row r="15" spans="1:12" ht="112.5" customHeight="1" x14ac:dyDescent="0.3">
      <c r="A15" s="23"/>
      <c r="B15" s="281"/>
      <c r="C15" s="286"/>
      <c r="D15" s="146" t="s">
        <v>453</v>
      </c>
      <c r="E15" s="124">
        <v>0</v>
      </c>
      <c r="F15" s="124">
        <v>0</v>
      </c>
      <c r="G15" s="149" t="s">
        <v>454</v>
      </c>
      <c r="H15" s="145" t="s">
        <v>455</v>
      </c>
      <c r="I15" s="151">
        <v>0.3</v>
      </c>
      <c r="J15" s="145" t="s">
        <v>6</v>
      </c>
      <c r="K15" s="107"/>
    </row>
    <row r="16" spans="1:12" ht="162.9" customHeight="1" x14ac:dyDescent="0.35">
      <c r="A16" s="23"/>
      <c r="B16" s="281"/>
      <c r="C16" s="285" t="s">
        <v>456</v>
      </c>
      <c r="D16" s="146" t="s">
        <v>457</v>
      </c>
      <c r="E16" s="124">
        <v>0</v>
      </c>
      <c r="F16" s="153" t="s">
        <v>458</v>
      </c>
      <c r="G16" s="145" t="s">
        <v>459</v>
      </c>
      <c r="H16" s="154" t="s">
        <v>460</v>
      </c>
      <c r="I16" s="155">
        <v>0.7</v>
      </c>
      <c r="J16" s="145" t="s">
        <v>7</v>
      </c>
      <c r="K16" s="156"/>
      <c r="L16" s="51"/>
    </row>
    <row r="17" spans="1:12" ht="126.75" customHeight="1" x14ac:dyDescent="0.35">
      <c r="A17" s="23"/>
      <c r="B17" s="281"/>
      <c r="C17" s="286"/>
      <c r="D17" s="146" t="s">
        <v>461</v>
      </c>
      <c r="E17" s="124"/>
      <c r="F17" s="149"/>
      <c r="G17" s="145" t="s">
        <v>462</v>
      </c>
      <c r="H17" s="145" t="s">
        <v>463</v>
      </c>
      <c r="I17" s="151">
        <v>0.05</v>
      </c>
      <c r="J17" s="145" t="s">
        <v>5</v>
      </c>
      <c r="K17" s="157"/>
      <c r="L17" s="51"/>
    </row>
    <row r="18" spans="1:12" ht="119.25" customHeight="1" x14ac:dyDescent="0.35">
      <c r="A18" s="23"/>
      <c r="B18" s="281"/>
      <c r="C18" s="158" t="s">
        <v>464</v>
      </c>
      <c r="D18" s="159" t="s">
        <v>465</v>
      </c>
      <c r="E18" s="124">
        <v>0</v>
      </c>
      <c r="F18" s="160" t="s">
        <v>466</v>
      </c>
      <c r="G18" s="145" t="s">
        <v>467</v>
      </c>
      <c r="H18" s="145" t="s">
        <v>468</v>
      </c>
      <c r="I18" s="151">
        <v>0.1</v>
      </c>
      <c r="J18" s="145" t="s">
        <v>5</v>
      </c>
      <c r="K18" s="161"/>
      <c r="L18" s="51"/>
    </row>
    <row r="19" spans="1:12" ht="136.5" customHeight="1" x14ac:dyDescent="0.35">
      <c r="A19" s="23"/>
      <c r="B19" s="286"/>
      <c r="C19" s="162" t="s">
        <v>469</v>
      </c>
      <c r="D19" s="163" t="s">
        <v>470</v>
      </c>
      <c r="E19" s="124">
        <v>0</v>
      </c>
      <c r="F19" s="164">
        <v>0</v>
      </c>
      <c r="G19" s="145" t="s">
        <v>471</v>
      </c>
      <c r="H19" s="145" t="s">
        <v>472</v>
      </c>
      <c r="I19" s="151">
        <v>0.3</v>
      </c>
      <c r="J19" s="145" t="s">
        <v>6</v>
      </c>
      <c r="K19" s="161"/>
      <c r="L19" s="51"/>
    </row>
    <row r="20" spans="1:12" ht="17.100000000000001" customHeight="1" x14ac:dyDescent="0.35">
      <c r="A20" s="23"/>
      <c r="B20" s="165"/>
      <c r="C20" s="166"/>
      <c r="D20" s="121"/>
      <c r="E20" s="121"/>
      <c r="F20" s="167"/>
      <c r="G20" s="121"/>
      <c r="H20" s="121"/>
      <c r="I20" s="121"/>
      <c r="J20" s="107"/>
      <c r="K20" s="51"/>
      <c r="L20" s="51"/>
    </row>
    <row r="21" spans="1:12" ht="99.9" customHeight="1" x14ac:dyDescent="0.35">
      <c r="A21" s="23"/>
      <c r="B21" s="143" t="s">
        <v>473</v>
      </c>
      <c r="C21" s="168" t="s">
        <v>474</v>
      </c>
      <c r="D21" s="143" t="s">
        <v>475</v>
      </c>
      <c r="E21" s="121"/>
      <c r="F21" s="167"/>
      <c r="G21" s="121"/>
      <c r="H21" s="121"/>
      <c r="I21" s="121"/>
      <c r="J21" s="107"/>
      <c r="K21" s="51"/>
      <c r="L21" s="51"/>
    </row>
    <row r="22" spans="1:12" ht="17.100000000000001" customHeight="1" x14ac:dyDescent="0.35">
      <c r="A22" s="23"/>
      <c r="B22" s="169">
        <f>IFERROR(AVERAGE(I8:I19),"")</f>
        <v>0.25241666666666662</v>
      </c>
      <c r="C22" s="170">
        <f ca="1">IF(OR('1. Basic project data'!E16="",'1. Basic project data'!E18=""),"",(TODAY()-'1. Basic project data'!E16)/('1. Basic project data'!E18-'1. Basic project data'!E16))</f>
        <v>0.45673603504928806</v>
      </c>
      <c r="D22" s="171">
        <f>IF('1. Basic project data'!E23=0,"",'1. Basic project data'!E24/'1. Basic project data'!E23)</f>
        <v>0.18222145563220263</v>
      </c>
      <c r="E22" s="121"/>
      <c r="F22" s="167"/>
      <c r="G22" s="121"/>
      <c r="H22" s="121"/>
      <c r="I22" s="121"/>
      <c r="J22" s="107"/>
      <c r="K22" s="50"/>
      <c r="L22" s="51"/>
    </row>
    <row r="23" spans="1:12" ht="17.100000000000001" customHeight="1" x14ac:dyDescent="0.35">
      <c r="A23" s="23"/>
      <c r="B23" s="165"/>
      <c r="C23" s="166"/>
      <c r="D23" s="121"/>
      <c r="E23" s="121"/>
      <c r="F23" s="167"/>
      <c r="G23" s="121"/>
      <c r="H23" s="121"/>
      <c r="I23" s="121"/>
      <c r="J23" s="107"/>
      <c r="K23" s="51"/>
      <c r="L23" s="51"/>
    </row>
    <row r="24" spans="1:12" ht="17.100000000000001" customHeight="1" x14ac:dyDescent="0.35">
      <c r="A24" s="23"/>
      <c r="B24" s="165"/>
      <c r="C24" s="166"/>
      <c r="D24" s="121"/>
      <c r="E24" s="121"/>
      <c r="F24" s="167"/>
      <c r="G24" s="121"/>
      <c r="H24" s="121"/>
      <c r="I24" s="121"/>
      <c r="J24" s="107"/>
      <c r="K24" s="51"/>
      <c r="L24" s="51"/>
    </row>
    <row r="25" spans="1:12" ht="17.100000000000001" customHeight="1" x14ac:dyDescent="0.35">
      <c r="A25" s="23"/>
      <c r="B25" s="165"/>
      <c r="C25" s="166"/>
      <c r="D25" s="121"/>
      <c r="E25" s="121"/>
      <c r="F25" s="167"/>
      <c r="G25" s="121"/>
      <c r="H25" s="121"/>
      <c r="I25" s="121"/>
      <c r="J25" s="107"/>
      <c r="K25" s="51"/>
      <c r="L25" s="51"/>
    </row>
    <row r="26" spans="1:12" ht="17.100000000000001" customHeight="1" x14ac:dyDescent="0.35">
      <c r="A26" s="23"/>
      <c r="B26" s="172"/>
      <c r="C26" s="166"/>
      <c r="D26" s="121"/>
      <c r="E26" s="121"/>
      <c r="F26" s="173"/>
      <c r="G26" s="121"/>
      <c r="H26" s="121"/>
      <c r="I26" s="121"/>
      <c r="J26" s="107"/>
      <c r="K26" s="51"/>
      <c r="L26" s="51"/>
    </row>
    <row r="27" spans="1:12" ht="17.100000000000001" customHeight="1" x14ac:dyDescent="0.35">
      <c r="A27" s="23"/>
      <c r="B27" s="174"/>
      <c r="C27" s="175"/>
      <c r="D27" s="121"/>
      <c r="E27" s="121"/>
      <c r="F27" s="121"/>
      <c r="G27" s="121"/>
      <c r="H27" s="121"/>
      <c r="I27" s="121"/>
      <c r="J27" s="107"/>
      <c r="K27" s="130"/>
      <c r="L27" s="51"/>
    </row>
    <row r="28" spans="1:12" ht="17.100000000000001" customHeight="1" x14ac:dyDescent="0.35">
      <c r="A28" s="23"/>
      <c r="B28" s="176"/>
      <c r="C28" s="166"/>
      <c r="D28" s="121"/>
      <c r="E28" s="121"/>
      <c r="F28" s="121"/>
      <c r="G28" s="121"/>
      <c r="H28" s="121"/>
      <c r="I28" s="121"/>
      <c r="J28" s="107"/>
      <c r="K28" s="51"/>
      <c r="L28" s="51"/>
    </row>
    <row r="29" spans="1:12" ht="17.100000000000001" customHeight="1" x14ac:dyDescent="0.35">
      <c r="A29" s="23"/>
      <c r="B29" s="176"/>
      <c r="C29" s="166"/>
      <c r="D29" s="121"/>
      <c r="E29" s="121"/>
      <c r="F29" s="121"/>
      <c r="G29" s="121"/>
      <c r="H29" s="121"/>
      <c r="I29" s="121"/>
      <c r="J29" s="107"/>
      <c r="K29" s="51"/>
      <c r="L29" s="51"/>
    </row>
    <row r="30" spans="1:12" ht="17.100000000000001" customHeight="1" x14ac:dyDescent="0.35">
      <c r="A30" s="23"/>
      <c r="B30" s="176"/>
      <c r="C30" s="166"/>
      <c r="D30" s="121"/>
      <c r="E30" s="121"/>
      <c r="F30" s="121"/>
      <c r="G30" s="121"/>
      <c r="H30" s="121"/>
      <c r="I30" s="121"/>
      <c r="J30" s="107"/>
      <c r="K30" s="51"/>
      <c r="L30" s="51"/>
    </row>
    <row r="31" spans="1:12" ht="17.100000000000001" customHeight="1" x14ac:dyDescent="0.35">
      <c r="A31" s="23"/>
      <c r="B31" s="176"/>
      <c r="C31" s="166"/>
      <c r="D31" s="121"/>
      <c r="E31" s="121"/>
      <c r="F31" s="121"/>
      <c r="G31" s="121"/>
      <c r="H31" s="121"/>
      <c r="I31" s="121"/>
      <c r="J31" s="107"/>
      <c r="K31" s="51"/>
      <c r="L31" s="51"/>
    </row>
    <row r="32" spans="1:12" ht="15.6" x14ac:dyDescent="0.3">
      <c r="A32" s="23"/>
      <c r="B32" s="177"/>
      <c r="C32" s="107"/>
      <c r="D32" s="107"/>
      <c r="E32" s="107"/>
      <c r="F32" s="107"/>
      <c r="G32" s="107"/>
      <c r="H32" s="107"/>
      <c r="I32" s="107"/>
      <c r="J32" s="107"/>
    </row>
    <row r="33" spans="1:21" x14ac:dyDescent="0.3">
      <c r="A33" s="23"/>
      <c r="B33" s="284" t="s">
        <v>476</v>
      </c>
      <c r="C33" s="212"/>
      <c r="D33" s="212"/>
      <c r="E33" s="212"/>
      <c r="F33" s="212"/>
      <c r="G33" s="212"/>
      <c r="H33" s="212"/>
      <c r="I33" s="212"/>
      <c r="J33" s="212"/>
    </row>
    <row r="34" spans="1:21" ht="50.1" customHeight="1" x14ac:dyDescent="0.35">
      <c r="A34" s="23"/>
      <c r="B34" s="291" t="s">
        <v>477</v>
      </c>
      <c r="C34" s="212"/>
      <c r="D34" s="212"/>
      <c r="E34" s="212"/>
      <c r="F34" s="212"/>
      <c r="G34" s="212"/>
      <c r="H34" s="212"/>
      <c r="I34" s="212"/>
      <c r="J34" s="212"/>
      <c r="K34" s="51"/>
    </row>
    <row r="35" spans="1:21" x14ac:dyDescent="0.3">
      <c r="A35" s="23"/>
      <c r="B35" s="121"/>
      <c r="C35" s="121"/>
      <c r="D35" s="121"/>
      <c r="E35" s="121"/>
      <c r="F35" s="121"/>
      <c r="G35" s="121"/>
      <c r="H35" s="121"/>
      <c r="I35" s="121"/>
      <c r="J35" s="107"/>
    </row>
    <row r="36" spans="1:21" ht="60" customHeight="1" x14ac:dyDescent="0.3">
      <c r="A36" s="23"/>
      <c r="B36" s="178"/>
      <c r="C36" s="275" t="s">
        <v>478</v>
      </c>
      <c r="D36" s="143" t="s">
        <v>479</v>
      </c>
      <c r="E36" s="143" t="s">
        <v>13</v>
      </c>
      <c r="F36" s="143" t="s">
        <v>480</v>
      </c>
      <c r="G36" s="143" t="s">
        <v>481</v>
      </c>
      <c r="H36" s="143" t="s">
        <v>100</v>
      </c>
      <c r="I36" s="107"/>
      <c r="J36" s="107"/>
    </row>
    <row r="37" spans="1:21" ht="45" customHeight="1" x14ac:dyDescent="0.3">
      <c r="A37" s="23"/>
      <c r="B37" s="179"/>
      <c r="C37" s="281"/>
      <c r="D37" s="180" t="s">
        <v>5</v>
      </c>
      <c r="E37" s="181" t="s">
        <v>5</v>
      </c>
      <c r="F37" s="181" t="s">
        <v>5</v>
      </c>
      <c r="G37" s="181" t="s">
        <v>5</v>
      </c>
      <c r="H37" s="181" t="s">
        <v>5</v>
      </c>
      <c r="I37" s="179"/>
      <c r="J37" s="107"/>
    </row>
    <row r="38" spans="1:21" ht="327.75" customHeight="1" x14ac:dyDescent="0.3">
      <c r="A38" s="23"/>
      <c r="B38" s="112"/>
      <c r="C38" s="290" t="s">
        <v>482</v>
      </c>
      <c r="D38" s="182" t="s">
        <v>483</v>
      </c>
      <c r="E38" s="182" t="s">
        <v>484</v>
      </c>
      <c r="F38" s="182" t="s">
        <v>485</v>
      </c>
      <c r="G38" s="182" t="s">
        <v>486</v>
      </c>
      <c r="H38" s="182" t="s">
        <v>487</v>
      </c>
      <c r="I38" s="179"/>
      <c r="J38" s="107"/>
    </row>
    <row r="39" spans="1:21" x14ac:dyDescent="0.3">
      <c r="A39" s="23"/>
      <c r="B39" s="179"/>
      <c r="C39" s="179"/>
      <c r="D39" s="179"/>
      <c r="E39" s="179"/>
      <c r="F39" s="179"/>
      <c r="G39" s="179"/>
      <c r="H39" s="179"/>
      <c r="I39" s="179"/>
      <c r="J39" s="107"/>
    </row>
    <row r="40" spans="1:21" x14ac:dyDescent="0.3">
      <c r="A40" s="23"/>
      <c r="B40" s="179"/>
      <c r="C40" s="179"/>
      <c r="D40" s="179"/>
      <c r="E40" s="179"/>
      <c r="F40" s="179"/>
      <c r="G40" s="179"/>
      <c r="H40" s="179"/>
      <c r="I40" s="179"/>
      <c r="J40" s="107"/>
    </row>
    <row r="41" spans="1:21" x14ac:dyDescent="0.3">
      <c r="A41" s="23"/>
      <c r="B41" s="179"/>
      <c r="C41" s="179"/>
      <c r="D41" s="179"/>
      <c r="E41" s="179"/>
      <c r="F41" s="179"/>
      <c r="G41" s="179"/>
      <c r="H41" s="179"/>
      <c r="I41" s="179"/>
      <c r="J41" s="107"/>
    </row>
    <row r="42" spans="1:21" x14ac:dyDescent="0.3">
      <c r="A42" s="23"/>
      <c r="B42" s="179"/>
      <c r="C42" s="179"/>
      <c r="D42" s="179"/>
      <c r="E42" s="179"/>
      <c r="F42" s="179"/>
      <c r="G42" s="179"/>
      <c r="H42" s="179"/>
      <c r="I42" s="179"/>
      <c r="J42" s="107"/>
    </row>
    <row r="43" spans="1:21" x14ac:dyDescent="0.3">
      <c r="A43" s="23"/>
      <c r="B43" s="284" t="s">
        <v>488</v>
      </c>
      <c r="C43" s="212"/>
      <c r="D43" s="212"/>
      <c r="E43" s="212"/>
      <c r="F43" s="212"/>
      <c r="G43" s="212"/>
      <c r="H43" s="212"/>
      <c r="I43" s="212"/>
      <c r="J43" s="107"/>
    </row>
    <row r="44" spans="1:21" x14ac:dyDescent="0.3">
      <c r="A44" s="23"/>
      <c r="B44" s="179"/>
      <c r="C44" s="179"/>
      <c r="D44" s="179"/>
      <c r="E44" s="179"/>
      <c r="F44" s="179"/>
      <c r="G44" s="179"/>
      <c r="H44" s="179"/>
      <c r="I44" s="179"/>
      <c r="J44" s="107"/>
    </row>
    <row r="45" spans="1:21" x14ac:dyDescent="0.3">
      <c r="A45" s="23"/>
      <c r="B45" s="179"/>
      <c r="C45" s="179"/>
      <c r="D45" s="179"/>
      <c r="E45" s="179"/>
      <c r="F45" s="179"/>
      <c r="G45" s="179"/>
      <c r="H45" s="179"/>
      <c r="I45" s="179"/>
      <c r="J45" s="107"/>
    </row>
    <row r="46" spans="1:21" ht="45" customHeight="1" x14ac:dyDescent="0.3">
      <c r="A46" s="23"/>
      <c r="B46" s="275" t="s">
        <v>489</v>
      </c>
      <c r="C46" s="276"/>
      <c r="D46" s="275" t="s">
        <v>490</v>
      </c>
      <c r="E46" s="276"/>
      <c r="F46" s="275" t="s">
        <v>491</v>
      </c>
      <c r="G46" s="276"/>
      <c r="H46" s="275" t="s">
        <v>492</v>
      </c>
      <c r="I46" s="276"/>
      <c r="J46" s="107"/>
    </row>
    <row r="47" spans="1:21" ht="81.75" customHeight="1" x14ac:dyDescent="0.3">
      <c r="A47" s="23"/>
      <c r="B47" s="277" t="s">
        <v>427</v>
      </c>
      <c r="C47" s="276"/>
      <c r="D47" s="279" t="s">
        <v>493</v>
      </c>
      <c r="E47" s="280"/>
      <c r="F47" s="277" t="s">
        <v>494</v>
      </c>
      <c r="G47" s="276"/>
      <c r="H47" s="277" t="s">
        <v>495</v>
      </c>
      <c r="I47" s="276"/>
      <c r="J47" s="107"/>
      <c r="K47" s="37"/>
    </row>
    <row r="48" spans="1:21" ht="91.5" customHeight="1" x14ac:dyDescent="0.3">
      <c r="A48" s="23"/>
      <c r="B48" s="277" t="s">
        <v>449</v>
      </c>
      <c r="C48" s="276"/>
      <c r="D48" s="279" t="s">
        <v>496</v>
      </c>
      <c r="E48" s="280"/>
      <c r="F48" s="277" t="s">
        <v>497</v>
      </c>
      <c r="G48" s="276"/>
      <c r="H48" s="277" t="s">
        <v>498</v>
      </c>
      <c r="I48" s="276"/>
      <c r="J48" s="107"/>
      <c r="K48" s="278"/>
      <c r="L48" s="212"/>
      <c r="M48" s="273"/>
      <c r="N48" s="212"/>
      <c r="O48" s="212"/>
      <c r="P48" s="212"/>
      <c r="Q48" s="212"/>
      <c r="R48" s="212"/>
      <c r="S48" s="212"/>
      <c r="T48" s="212"/>
      <c r="U48" s="212"/>
    </row>
    <row r="49" spans="1:21" ht="70.5" customHeight="1" x14ac:dyDescent="0.3">
      <c r="A49" s="23"/>
      <c r="B49" s="287" t="s">
        <v>464</v>
      </c>
      <c r="C49" s="288"/>
      <c r="D49" s="279" t="s">
        <v>499</v>
      </c>
      <c r="E49" s="280"/>
      <c r="F49" s="277" t="s">
        <v>500</v>
      </c>
      <c r="G49" s="276"/>
      <c r="H49" s="277" t="s">
        <v>501</v>
      </c>
      <c r="I49" s="276"/>
      <c r="J49" s="107"/>
      <c r="K49" s="278"/>
      <c r="L49" s="212"/>
      <c r="M49" s="273"/>
      <c r="N49" s="212"/>
      <c r="O49" s="212"/>
      <c r="P49" s="212"/>
      <c r="Q49" s="212"/>
      <c r="R49" s="212"/>
      <c r="S49" s="212"/>
      <c r="T49" s="212"/>
      <c r="U49" s="212"/>
    </row>
    <row r="50" spans="1:21" ht="81.900000000000006" customHeight="1" x14ac:dyDescent="0.3">
      <c r="A50" s="23"/>
      <c r="B50" s="292" t="s">
        <v>502</v>
      </c>
      <c r="C50" s="212"/>
      <c r="D50" s="212"/>
      <c r="E50" s="212"/>
      <c r="F50" s="212"/>
      <c r="G50" s="212"/>
      <c r="H50" s="212"/>
      <c r="I50" s="212"/>
      <c r="J50" s="212"/>
      <c r="K50" s="278"/>
      <c r="L50" s="212"/>
      <c r="M50" s="273"/>
      <c r="N50" s="212"/>
      <c r="O50" s="212"/>
      <c r="P50" s="212"/>
      <c r="Q50" s="212"/>
      <c r="R50" s="212"/>
      <c r="S50" s="212"/>
      <c r="T50" s="212"/>
      <c r="U50" s="212"/>
    </row>
    <row r="51" spans="1:21" ht="81.900000000000006" customHeight="1" x14ac:dyDescent="0.3">
      <c r="A51" s="23"/>
      <c r="B51" s="212"/>
      <c r="C51" s="212"/>
      <c r="D51" s="212"/>
      <c r="E51" s="212"/>
      <c r="F51" s="212"/>
      <c r="G51" s="212"/>
      <c r="H51" s="212"/>
      <c r="I51" s="212"/>
      <c r="J51" s="212"/>
      <c r="K51" s="278"/>
      <c r="L51" s="212"/>
      <c r="M51" s="273"/>
      <c r="N51" s="212"/>
      <c r="O51" s="212"/>
      <c r="P51" s="212"/>
      <c r="Q51" s="212"/>
      <c r="R51" s="212"/>
      <c r="S51" s="212"/>
      <c r="T51" s="212"/>
      <c r="U51" s="212"/>
    </row>
    <row r="52" spans="1:21" ht="81.900000000000006" customHeight="1" x14ac:dyDescent="0.3">
      <c r="A52" s="23"/>
      <c r="B52" s="212"/>
      <c r="C52" s="212"/>
      <c r="D52" s="212"/>
      <c r="E52" s="212"/>
      <c r="F52" s="212"/>
      <c r="G52" s="212"/>
      <c r="H52" s="212"/>
      <c r="I52" s="212"/>
      <c r="J52" s="212"/>
      <c r="K52" s="278"/>
      <c r="L52" s="212"/>
      <c r="M52" s="273"/>
      <c r="N52" s="212"/>
      <c r="O52" s="212"/>
      <c r="P52" s="212"/>
      <c r="Q52" s="212"/>
      <c r="R52" s="212"/>
      <c r="S52" s="212"/>
      <c r="T52" s="212"/>
      <c r="U52" s="212"/>
    </row>
    <row r="53" spans="1:21" ht="81.900000000000006" customHeight="1" x14ac:dyDescent="0.3">
      <c r="A53" s="23"/>
      <c r="B53" s="212"/>
      <c r="C53" s="212"/>
      <c r="D53" s="212"/>
      <c r="E53" s="212"/>
      <c r="F53" s="212"/>
      <c r="G53" s="212"/>
      <c r="H53" s="212"/>
      <c r="I53" s="212"/>
      <c r="J53" s="212"/>
      <c r="K53" s="278"/>
      <c r="L53" s="212"/>
      <c r="M53" s="273"/>
      <c r="N53" s="212"/>
      <c r="O53" s="212"/>
      <c r="P53" s="212"/>
      <c r="Q53" s="212"/>
      <c r="R53" s="212"/>
      <c r="S53" s="212"/>
      <c r="T53" s="212"/>
      <c r="U53" s="212"/>
    </row>
    <row r="54" spans="1:21" ht="18.600000000000001" customHeight="1" x14ac:dyDescent="0.3">
      <c r="A54" s="23"/>
      <c r="B54" s="107"/>
      <c r="C54" s="107"/>
      <c r="D54" s="107"/>
      <c r="E54" s="107"/>
      <c r="F54" s="107"/>
      <c r="G54" s="107"/>
      <c r="H54" s="107"/>
      <c r="I54" s="107"/>
      <c r="J54" s="107"/>
    </row>
    <row r="55" spans="1:21" x14ac:dyDescent="0.3">
      <c r="A55" s="23"/>
      <c r="B55" s="107"/>
      <c r="C55" s="107"/>
      <c r="D55" s="107"/>
      <c r="E55" s="107"/>
      <c r="F55" s="107"/>
      <c r="G55" s="107"/>
      <c r="H55" s="107"/>
      <c r="I55" s="107"/>
      <c r="J55" s="107"/>
    </row>
    <row r="56" spans="1:21" x14ac:dyDescent="0.3">
      <c r="A56" s="23"/>
      <c r="B56" s="107"/>
      <c r="C56" s="107"/>
      <c r="D56" s="107"/>
      <c r="E56" s="107"/>
      <c r="F56" s="107"/>
      <c r="G56" s="107"/>
      <c r="H56" s="107"/>
      <c r="I56" s="107"/>
      <c r="J56" s="107"/>
    </row>
    <row r="57" spans="1:21" x14ac:dyDescent="0.3">
      <c r="A57" s="23"/>
      <c r="B57" s="107"/>
      <c r="C57" s="107"/>
      <c r="D57" s="107"/>
      <c r="E57" s="107"/>
      <c r="F57" s="107"/>
      <c r="G57" s="107"/>
      <c r="H57" s="107"/>
      <c r="I57" s="107"/>
      <c r="J57" s="107"/>
    </row>
    <row r="58" spans="1:21" x14ac:dyDescent="0.3">
      <c r="A58" s="23"/>
      <c r="B58" s="107"/>
      <c r="C58" s="107"/>
      <c r="D58" s="107"/>
      <c r="E58" s="107"/>
      <c r="F58" s="107"/>
      <c r="G58" s="107"/>
      <c r="H58" s="107"/>
      <c r="I58" s="107"/>
      <c r="J58" s="107"/>
    </row>
    <row r="59" spans="1:21" x14ac:dyDescent="0.3">
      <c r="A59" s="23"/>
      <c r="B59" s="107"/>
      <c r="C59" s="107"/>
      <c r="D59" s="107"/>
      <c r="E59" s="107"/>
      <c r="F59" s="107"/>
      <c r="G59" s="107"/>
      <c r="H59" s="107"/>
      <c r="I59" s="107"/>
      <c r="J59" s="107"/>
    </row>
    <row r="60" spans="1:21" x14ac:dyDescent="0.3">
      <c r="A60" s="23"/>
      <c r="B60" s="107"/>
      <c r="C60" s="107"/>
      <c r="D60" s="107"/>
      <c r="E60" s="107"/>
      <c r="F60" s="107"/>
      <c r="G60" s="107"/>
      <c r="H60" s="107"/>
      <c r="I60" s="107"/>
      <c r="J60" s="107"/>
    </row>
    <row r="61" spans="1:21" x14ac:dyDescent="0.3">
      <c r="A61" s="23"/>
      <c r="B61" s="107"/>
      <c r="C61" s="107"/>
      <c r="D61" s="107"/>
      <c r="E61" s="107"/>
      <c r="F61" s="107"/>
      <c r="G61" s="107"/>
      <c r="H61" s="107"/>
      <c r="I61" s="107"/>
      <c r="J61" s="107"/>
    </row>
    <row r="62" spans="1:21" x14ac:dyDescent="0.3">
      <c r="A62" s="23"/>
      <c r="B62" s="107"/>
      <c r="C62" s="107"/>
      <c r="D62" s="107"/>
      <c r="E62" s="107"/>
      <c r="F62" s="107"/>
      <c r="G62" s="107"/>
      <c r="H62" s="107"/>
      <c r="I62" s="107"/>
      <c r="J62" s="107"/>
    </row>
    <row r="63" spans="1:21" x14ac:dyDescent="0.3">
      <c r="A63" s="23"/>
      <c r="B63" s="107"/>
      <c r="C63" s="107"/>
      <c r="D63" s="107"/>
      <c r="E63" s="107"/>
      <c r="F63" s="107"/>
      <c r="G63" s="107"/>
      <c r="H63" s="107"/>
      <c r="I63" s="107"/>
      <c r="J63" s="107"/>
    </row>
    <row r="64" spans="1:21" x14ac:dyDescent="0.3">
      <c r="A64" s="23"/>
      <c r="B64" s="107"/>
      <c r="C64" s="107"/>
      <c r="D64" s="107"/>
      <c r="E64" s="107"/>
      <c r="F64" s="107"/>
      <c r="G64" s="107"/>
      <c r="H64" s="107"/>
      <c r="I64" s="107"/>
      <c r="J64" s="107"/>
    </row>
    <row r="65" spans="1:10" x14ac:dyDescent="0.3">
      <c r="A65" s="23"/>
      <c r="B65" s="107"/>
      <c r="C65" s="107"/>
      <c r="D65" s="107"/>
      <c r="E65" s="107"/>
      <c r="F65" s="107"/>
      <c r="G65" s="107"/>
      <c r="H65" s="107"/>
      <c r="I65" s="107"/>
      <c r="J65" s="107"/>
    </row>
    <row r="66" spans="1:10" x14ac:dyDescent="0.3">
      <c r="A66" s="23"/>
      <c r="B66" s="107"/>
      <c r="C66" s="107"/>
      <c r="D66" s="107"/>
      <c r="E66" s="107"/>
      <c r="F66" s="107"/>
      <c r="G66" s="107"/>
      <c r="H66" s="107"/>
      <c r="I66" s="107"/>
      <c r="J66" s="107"/>
    </row>
    <row r="67" spans="1:10" x14ac:dyDescent="0.3">
      <c r="A67" s="23"/>
      <c r="B67" s="107"/>
      <c r="C67" s="107"/>
      <c r="D67" s="107"/>
      <c r="E67" s="107"/>
      <c r="F67" s="107"/>
      <c r="G67" s="107"/>
      <c r="H67" s="107"/>
      <c r="I67" s="107"/>
      <c r="J67" s="107"/>
    </row>
    <row r="68" spans="1:10" x14ac:dyDescent="0.3">
      <c r="A68" s="23"/>
      <c r="B68" s="107"/>
      <c r="C68" s="107"/>
      <c r="D68" s="107"/>
      <c r="E68" s="107"/>
      <c r="F68" s="107"/>
      <c r="G68" s="107"/>
      <c r="H68" s="107"/>
      <c r="I68" s="107"/>
      <c r="J68" s="107"/>
    </row>
    <row r="69" spans="1:10" x14ac:dyDescent="0.3">
      <c r="A69" s="23"/>
      <c r="B69" s="107"/>
      <c r="C69" s="107"/>
      <c r="D69" s="107"/>
      <c r="E69" s="107"/>
      <c r="F69" s="107"/>
      <c r="G69" s="107"/>
      <c r="H69" s="107"/>
      <c r="I69" s="107"/>
      <c r="J69" s="107"/>
    </row>
    <row r="70" spans="1:10" x14ac:dyDescent="0.3">
      <c r="A70" s="23"/>
      <c r="B70" s="107"/>
      <c r="C70" s="107"/>
      <c r="D70" s="107"/>
      <c r="E70" s="107"/>
      <c r="F70" s="107"/>
      <c r="G70" s="107"/>
      <c r="H70" s="107"/>
      <c r="I70" s="107"/>
      <c r="J70" s="107"/>
    </row>
    <row r="71" spans="1:10" x14ac:dyDescent="0.3">
      <c r="A71" s="23"/>
      <c r="B71" s="107"/>
      <c r="C71" s="107"/>
      <c r="D71" s="107"/>
      <c r="E71" s="107"/>
      <c r="F71" s="107"/>
      <c r="G71" s="107"/>
      <c r="H71" s="107"/>
      <c r="I71" s="107"/>
      <c r="J71" s="107"/>
    </row>
    <row r="72" spans="1:10" x14ac:dyDescent="0.3">
      <c r="A72" s="23"/>
      <c r="B72" s="107"/>
      <c r="C72" s="107"/>
      <c r="D72" s="107"/>
      <c r="E72" s="107"/>
      <c r="F72" s="107"/>
      <c r="G72" s="107"/>
      <c r="H72" s="107"/>
      <c r="I72" s="107"/>
      <c r="J72" s="107"/>
    </row>
    <row r="73" spans="1:10" x14ac:dyDescent="0.3">
      <c r="A73" s="23"/>
      <c r="B73" s="107"/>
      <c r="C73" s="107"/>
      <c r="D73" s="107"/>
      <c r="E73" s="107"/>
      <c r="F73" s="107"/>
      <c r="G73" s="107"/>
      <c r="H73" s="107"/>
      <c r="I73" s="107"/>
      <c r="J73" s="107"/>
    </row>
    <row r="74" spans="1:10" x14ac:dyDescent="0.3">
      <c r="A74" s="23"/>
      <c r="B74" s="107"/>
      <c r="C74" s="107"/>
      <c r="D74" s="107"/>
      <c r="E74" s="107"/>
      <c r="F74" s="107"/>
      <c r="G74" s="107"/>
      <c r="H74" s="107"/>
      <c r="I74" s="107"/>
      <c r="J74" s="107"/>
    </row>
    <row r="75" spans="1:10" x14ac:dyDescent="0.3">
      <c r="A75" s="23"/>
      <c r="B75" s="107"/>
      <c r="C75" s="107"/>
      <c r="D75" s="107"/>
      <c r="E75" s="107"/>
      <c r="F75" s="107"/>
      <c r="G75" s="107"/>
      <c r="H75" s="107"/>
      <c r="I75" s="107"/>
      <c r="J75" s="107"/>
    </row>
    <row r="76" spans="1:10" x14ac:dyDescent="0.3">
      <c r="A76" s="23"/>
      <c r="B76" s="107"/>
      <c r="C76" s="107"/>
      <c r="D76" s="107"/>
      <c r="E76" s="107"/>
      <c r="F76" s="107"/>
      <c r="G76" s="107"/>
      <c r="H76" s="107"/>
      <c r="I76" s="107"/>
      <c r="J76" s="107"/>
    </row>
    <row r="77" spans="1:10" x14ac:dyDescent="0.3">
      <c r="A77" s="23"/>
      <c r="B77" s="107"/>
      <c r="C77" s="107"/>
      <c r="D77" s="107"/>
      <c r="E77" s="107"/>
      <c r="F77" s="107"/>
      <c r="G77" s="107"/>
      <c r="H77" s="107"/>
      <c r="I77" s="107"/>
      <c r="J77" s="107"/>
    </row>
    <row r="78" spans="1:10" x14ac:dyDescent="0.3">
      <c r="A78" s="23"/>
      <c r="B78" s="107"/>
      <c r="C78" s="107"/>
      <c r="D78" s="107"/>
      <c r="E78" s="107"/>
      <c r="F78" s="107"/>
      <c r="G78" s="107"/>
      <c r="H78" s="107"/>
      <c r="I78" s="107"/>
      <c r="J78" s="107"/>
    </row>
    <row r="79" spans="1:10" x14ac:dyDescent="0.3">
      <c r="A79" s="23"/>
      <c r="B79" s="107"/>
      <c r="C79" s="107"/>
      <c r="D79" s="107"/>
      <c r="E79" s="107"/>
      <c r="F79" s="107"/>
      <c r="G79" s="107"/>
      <c r="H79" s="107"/>
      <c r="I79" s="107"/>
      <c r="J79" s="107"/>
    </row>
    <row r="80" spans="1:10" x14ac:dyDescent="0.3">
      <c r="A80" s="23"/>
      <c r="B80" s="107"/>
      <c r="C80" s="107"/>
      <c r="D80" s="107"/>
      <c r="E80" s="107"/>
      <c r="F80" s="107"/>
      <c r="G80" s="107"/>
      <c r="H80" s="107"/>
      <c r="I80" s="107"/>
      <c r="J80" s="107"/>
    </row>
    <row r="81" spans="1:10" x14ac:dyDescent="0.3">
      <c r="A81" s="23"/>
      <c r="B81" s="107"/>
      <c r="C81" s="107"/>
      <c r="D81" s="107"/>
      <c r="E81" s="107"/>
      <c r="F81" s="107"/>
      <c r="G81" s="107"/>
      <c r="H81" s="107"/>
      <c r="I81" s="107"/>
      <c r="J81" s="107"/>
    </row>
    <row r="82" spans="1:10" x14ac:dyDescent="0.3">
      <c r="A82" s="23"/>
      <c r="B82" s="107"/>
      <c r="C82" s="107"/>
      <c r="D82" s="107"/>
      <c r="E82" s="107"/>
      <c r="F82" s="107"/>
      <c r="G82" s="107"/>
      <c r="H82" s="107"/>
      <c r="I82" s="107"/>
      <c r="J82" s="107"/>
    </row>
    <row r="83" spans="1:10" x14ac:dyDescent="0.3">
      <c r="A83" s="23"/>
      <c r="B83" s="107"/>
      <c r="C83" s="107"/>
      <c r="D83" s="107"/>
      <c r="E83" s="107"/>
      <c r="F83" s="107"/>
      <c r="G83" s="107"/>
      <c r="H83" s="107"/>
      <c r="I83" s="107"/>
      <c r="J83" s="107"/>
    </row>
    <row r="84" spans="1:10" x14ac:dyDescent="0.3">
      <c r="A84" s="23"/>
      <c r="B84" s="107"/>
      <c r="C84" s="107"/>
      <c r="D84" s="107"/>
      <c r="E84" s="107"/>
      <c r="F84" s="107"/>
      <c r="G84" s="107"/>
      <c r="H84" s="107"/>
      <c r="I84" s="107"/>
      <c r="J84" s="107"/>
    </row>
    <row r="85" spans="1:10" x14ac:dyDescent="0.3">
      <c r="A85" s="23"/>
      <c r="B85" s="107"/>
      <c r="C85" s="107"/>
      <c r="D85" s="107"/>
      <c r="E85" s="107"/>
      <c r="F85" s="107"/>
      <c r="G85" s="107"/>
      <c r="H85" s="107"/>
      <c r="I85" s="107"/>
      <c r="J85" s="107"/>
    </row>
    <row r="86" spans="1:10" x14ac:dyDescent="0.3">
      <c r="A86" s="23"/>
      <c r="B86" s="107"/>
      <c r="C86" s="107"/>
      <c r="D86" s="107"/>
      <c r="E86" s="107"/>
      <c r="F86" s="107"/>
      <c r="G86" s="107"/>
      <c r="H86" s="107"/>
      <c r="I86" s="107"/>
      <c r="J86" s="107"/>
    </row>
    <row r="87" spans="1:10" x14ac:dyDescent="0.3">
      <c r="A87" s="23"/>
      <c r="B87" s="107"/>
      <c r="C87" s="107"/>
      <c r="D87" s="107"/>
      <c r="E87" s="107"/>
      <c r="F87" s="107"/>
      <c r="G87" s="107"/>
      <c r="H87" s="107"/>
      <c r="I87" s="107"/>
      <c r="J87" s="107"/>
    </row>
    <row r="88" spans="1:10" x14ac:dyDescent="0.3">
      <c r="A88" s="23"/>
      <c r="B88" s="107"/>
      <c r="C88" s="107"/>
      <c r="D88" s="107"/>
      <c r="E88" s="107"/>
      <c r="F88" s="107"/>
      <c r="G88" s="107"/>
      <c r="H88" s="107"/>
      <c r="I88" s="107"/>
      <c r="J88" s="107"/>
    </row>
    <row r="89" spans="1:10" x14ac:dyDescent="0.3">
      <c r="A89" s="23"/>
      <c r="B89" s="107"/>
      <c r="C89" s="107"/>
      <c r="D89" s="107"/>
      <c r="E89" s="107"/>
      <c r="F89" s="107"/>
      <c r="G89" s="107"/>
      <c r="H89" s="107"/>
      <c r="I89" s="107"/>
      <c r="J89" s="107"/>
    </row>
    <row r="90" spans="1:10" x14ac:dyDescent="0.3">
      <c r="A90" s="23"/>
      <c r="B90" s="107"/>
      <c r="C90" s="107"/>
      <c r="D90" s="107"/>
      <c r="E90" s="107"/>
      <c r="F90" s="107"/>
      <c r="G90" s="107"/>
      <c r="H90" s="107"/>
      <c r="I90" s="107"/>
      <c r="J90" s="107"/>
    </row>
    <row r="91" spans="1:10" x14ac:dyDescent="0.3">
      <c r="A91" s="23"/>
      <c r="B91" s="107"/>
      <c r="C91" s="107"/>
      <c r="D91" s="107"/>
      <c r="E91" s="107"/>
      <c r="F91" s="107"/>
      <c r="G91" s="107"/>
      <c r="H91" s="107"/>
      <c r="I91" s="107"/>
      <c r="J91" s="107"/>
    </row>
    <row r="92" spans="1:10" x14ac:dyDescent="0.3">
      <c r="A92" s="23"/>
      <c r="B92" s="107"/>
      <c r="C92" s="107"/>
      <c r="D92" s="107"/>
      <c r="E92" s="107"/>
      <c r="F92" s="107"/>
      <c r="G92" s="107"/>
      <c r="H92" s="107"/>
      <c r="I92" s="107"/>
      <c r="J92" s="107"/>
    </row>
    <row r="93" spans="1:10" x14ac:dyDescent="0.3">
      <c r="A93" s="23"/>
      <c r="B93" s="107"/>
      <c r="C93" s="107"/>
      <c r="D93" s="107"/>
      <c r="E93" s="107"/>
      <c r="F93" s="107"/>
      <c r="G93" s="107"/>
      <c r="H93" s="107"/>
      <c r="I93" s="107"/>
      <c r="J93" s="107"/>
    </row>
    <row r="94" spans="1:10" x14ac:dyDescent="0.3">
      <c r="A94" s="23"/>
      <c r="B94" s="107"/>
      <c r="C94" s="107"/>
      <c r="D94" s="107"/>
      <c r="E94" s="107"/>
      <c r="F94" s="107"/>
      <c r="G94" s="107"/>
      <c r="H94" s="107"/>
      <c r="I94" s="107"/>
      <c r="J94" s="107"/>
    </row>
    <row r="95" spans="1:10" x14ac:dyDescent="0.3">
      <c r="A95" s="23"/>
      <c r="B95" s="107"/>
      <c r="C95" s="107"/>
      <c r="D95" s="107"/>
      <c r="E95" s="107"/>
      <c r="F95" s="107"/>
      <c r="G95" s="107"/>
      <c r="H95" s="107"/>
      <c r="I95" s="107"/>
      <c r="J95" s="107"/>
    </row>
    <row r="96" spans="1:10" x14ac:dyDescent="0.3">
      <c r="A96" s="23"/>
      <c r="B96" s="107"/>
      <c r="C96" s="107"/>
      <c r="D96" s="107"/>
      <c r="E96" s="107"/>
      <c r="F96" s="107"/>
      <c r="G96" s="107"/>
      <c r="H96" s="107"/>
      <c r="I96" s="107"/>
      <c r="J96" s="107"/>
    </row>
    <row r="97" spans="1:10" x14ac:dyDescent="0.3">
      <c r="A97" s="23"/>
      <c r="B97" s="107"/>
      <c r="C97" s="107"/>
      <c r="D97" s="107"/>
      <c r="E97" s="107"/>
      <c r="F97" s="107"/>
      <c r="G97" s="107"/>
      <c r="H97" s="107"/>
      <c r="I97" s="107"/>
      <c r="J97" s="107"/>
    </row>
    <row r="98" spans="1:10" x14ac:dyDescent="0.3">
      <c r="A98" s="23"/>
      <c r="B98" s="107"/>
      <c r="C98" s="107"/>
      <c r="D98" s="107"/>
      <c r="E98" s="107"/>
      <c r="F98" s="107"/>
      <c r="G98" s="107"/>
      <c r="H98" s="107"/>
      <c r="I98" s="107"/>
      <c r="J98" s="107"/>
    </row>
    <row r="99" spans="1:10" x14ac:dyDescent="0.3">
      <c r="A99" s="23"/>
      <c r="B99" s="107"/>
      <c r="C99" s="107"/>
      <c r="D99" s="107"/>
      <c r="E99" s="107"/>
      <c r="F99" s="107"/>
      <c r="G99" s="107"/>
      <c r="H99" s="107"/>
      <c r="I99" s="107"/>
      <c r="J99" s="107"/>
    </row>
    <row r="100" spans="1:10" x14ac:dyDescent="0.3">
      <c r="A100" s="23"/>
    </row>
    <row r="101" spans="1:10" x14ac:dyDescent="0.3">
      <c r="A101" s="23"/>
    </row>
    <row r="102" spans="1:10" x14ac:dyDescent="0.3">
      <c r="A102" s="23"/>
    </row>
    <row r="103" spans="1:10" x14ac:dyDescent="0.3">
      <c r="A103" s="23"/>
    </row>
    <row r="104" spans="1:10" x14ac:dyDescent="0.3">
      <c r="A104" s="23"/>
    </row>
    <row r="105" spans="1:10" x14ac:dyDescent="0.3">
      <c r="A105" s="23"/>
    </row>
    <row r="106" spans="1:10" x14ac:dyDescent="0.3">
      <c r="A106" s="23"/>
    </row>
    <row r="107" spans="1:10" x14ac:dyDescent="0.3">
      <c r="A107" s="23"/>
    </row>
    <row r="108" spans="1:10" x14ac:dyDescent="0.3">
      <c r="A108" s="23"/>
    </row>
    <row r="109" spans="1:10" x14ac:dyDescent="0.3">
      <c r="A109" s="23"/>
    </row>
    <row r="110" spans="1:10" x14ac:dyDescent="0.3">
      <c r="A110" s="23"/>
    </row>
    <row r="111" spans="1:10" x14ac:dyDescent="0.3">
      <c r="A111" s="23"/>
    </row>
    <row r="112" spans="1:10" x14ac:dyDescent="0.3">
      <c r="A112" s="23"/>
    </row>
    <row r="113" spans="1:1" x14ac:dyDescent="0.3">
      <c r="A113" s="23"/>
    </row>
    <row r="114" spans="1:1" x14ac:dyDescent="0.3">
      <c r="A114" s="23"/>
    </row>
    <row r="115" spans="1:1" x14ac:dyDescent="0.3">
      <c r="A115" s="23"/>
    </row>
    <row r="116" spans="1:1" x14ac:dyDescent="0.3">
      <c r="A116" s="23"/>
    </row>
    <row r="117" spans="1:1" x14ac:dyDescent="0.3">
      <c r="A117" s="23"/>
    </row>
    <row r="118" spans="1:1" x14ac:dyDescent="0.3">
      <c r="A118" s="23"/>
    </row>
    <row r="119" spans="1:1" x14ac:dyDescent="0.3">
      <c r="A119" s="23"/>
    </row>
    <row r="120" spans="1:1" x14ac:dyDescent="0.3">
      <c r="A120" s="23"/>
    </row>
    <row r="121" spans="1:1" x14ac:dyDescent="0.3">
      <c r="A121" s="23"/>
    </row>
    <row r="122" spans="1:1" x14ac:dyDescent="0.3">
      <c r="A122" s="23"/>
    </row>
    <row r="123" spans="1:1" x14ac:dyDescent="0.3">
      <c r="A123" s="23"/>
    </row>
    <row r="124" spans="1:1" x14ac:dyDescent="0.3">
      <c r="A124" s="23"/>
    </row>
    <row r="125" spans="1:1" x14ac:dyDescent="0.3">
      <c r="A125" s="23"/>
    </row>
    <row r="126" spans="1:1" x14ac:dyDescent="0.3">
      <c r="A126" s="23"/>
    </row>
    <row r="127" spans="1:1" x14ac:dyDescent="0.3">
      <c r="A127" s="23"/>
    </row>
    <row r="128" spans="1:1" x14ac:dyDescent="0.3">
      <c r="A128" s="23"/>
    </row>
    <row r="129" spans="1:1" x14ac:dyDescent="0.3">
      <c r="A129" s="23"/>
    </row>
    <row r="130" spans="1:1" x14ac:dyDescent="0.3">
      <c r="A130" s="23"/>
    </row>
    <row r="131" spans="1:1" x14ac:dyDescent="0.3">
      <c r="A131" s="23"/>
    </row>
    <row r="132" spans="1:1" x14ac:dyDescent="0.3">
      <c r="A132" s="23"/>
    </row>
    <row r="133" spans="1:1" x14ac:dyDescent="0.3">
      <c r="A133" s="23"/>
    </row>
    <row r="134" spans="1:1" x14ac:dyDescent="0.3">
      <c r="A134" s="23"/>
    </row>
    <row r="135" spans="1:1" x14ac:dyDescent="0.3">
      <c r="A135" s="23"/>
    </row>
    <row r="136" spans="1:1" x14ac:dyDescent="0.3">
      <c r="A136" s="23"/>
    </row>
    <row r="137" spans="1:1" x14ac:dyDescent="0.3">
      <c r="A137" s="23"/>
    </row>
    <row r="138" spans="1:1" x14ac:dyDescent="0.3">
      <c r="A138" s="23"/>
    </row>
    <row r="139" spans="1:1" x14ac:dyDescent="0.3">
      <c r="A139" s="23"/>
    </row>
    <row r="140" spans="1:1" x14ac:dyDescent="0.3">
      <c r="A140" s="23"/>
    </row>
    <row r="141" spans="1:1" x14ac:dyDescent="0.3">
      <c r="A141" s="23"/>
    </row>
    <row r="142" spans="1:1" x14ac:dyDescent="0.3">
      <c r="A142" s="23"/>
    </row>
    <row r="143" spans="1:1" x14ac:dyDescent="0.3">
      <c r="A143" s="23"/>
    </row>
    <row r="144" spans="1:1" x14ac:dyDescent="0.3">
      <c r="A144" s="23"/>
    </row>
    <row r="145" spans="1:1" x14ac:dyDescent="0.3">
      <c r="A145" s="23"/>
    </row>
    <row r="146" spans="1:1" x14ac:dyDescent="0.3">
      <c r="A146" s="23"/>
    </row>
    <row r="147" spans="1:1" x14ac:dyDescent="0.3">
      <c r="A147" s="23"/>
    </row>
    <row r="148" spans="1:1" x14ac:dyDescent="0.3">
      <c r="A148" s="23"/>
    </row>
    <row r="149" spans="1:1" x14ac:dyDescent="0.3">
      <c r="A149" s="23"/>
    </row>
    <row r="150" spans="1:1" x14ac:dyDescent="0.3">
      <c r="A150" s="23"/>
    </row>
    <row r="151" spans="1:1" x14ac:dyDescent="0.3">
      <c r="A151" s="23"/>
    </row>
    <row r="152" spans="1:1" x14ac:dyDescent="0.3">
      <c r="A152" s="23"/>
    </row>
    <row r="153" spans="1:1" x14ac:dyDescent="0.3">
      <c r="A153" s="23"/>
    </row>
    <row r="154" spans="1:1" x14ac:dyDescent="0.3">
      <c r="A154" s="23"/>
    </row>
    <row r="155" spans="1:1" x14ac:dyDescent="0.3">
      <c r="A155" s="23"/>
    </row>
    <row r="156" spans="1:1" ht="14.4" customHeight="1" x14ac:dyDescent="0.3">
      <c r="A156" s="23"/>
    </row>
    <row r="157" spans="1:1" ht="14.4" customHeight="1" x14ac:dyDescent="0.3">
      <c r="A157" s="23"/>
    </row>
    <row r="158" spans="1:1" ht="14.4" customHeight="1" x14ac:dyDescent="0.3">
      <c r="A158" s="23"/>
    </row>
    <row r="159" spans="1:1" ht="14.4" customHeight="1" x14ac:dyDescent="0.3">
      <c r="A159" s="23"/>
    </row>
    <row r="160" spans="1:1" ht="14.4" customHeight="1" x14ac:dyDescent="0.3">
      <c r="A160" s="23"/>
    </row>
    <row r="161" spans="1:12" ht="14.4" customHeight="1" x14ac:dyDescent="0.3">
      <c r="A161" s="23"/>
    </row>
    <row r="162" spans="1:12" ht="14.4" customHeight="1" x14ac:dyDescent="0.3">
      <c r="A162" s="23"/>
    </row>
    <row r="163" spans="1:12" ht="14.4" customHeight="1" x14ac:dyDescent="0.3">
      <c r="A163" s="23"/>
    </row>
    <row r="164" spans="1:12" ht="14.4" customHeight="1" x14ac:dyDescent="0.3">
      <c r="A164" s="23"/>
    </row>
    <row r="165" spans="1:12" ht="14.4" customHeight="1" x14ac:dyDescent="0.3">
      <c r="A165" s="23"/>
    </row>
    <row r="166" spans="1:12" ht="14.4" customHeight="1" x14ac:dyDescent="0.3">
      <c r="A166" s="23"/>
    </row>
    <row r="167" spans="1:12" ht="14.4" customHeight="1" x14ac:dyDescent="0.3">
      <c r="A167" s="23"/>
    </row>
    <row r="168" spans="1:12" ht="14.4" customHeight="1" x14ac:dyDescent="0.3">
      <c r="A168" s="23"/>
    </row>
    <row r="169" spans="1:12" ht="14.4" customHeight="1" x14ac:dyDescent="0.3">
      <c r="A169" s="23"/>
    </row>
    <row r="170" spans="1:12" ht="18" customHeight="1" x14ac:dyDescent="0.3">
      <c r="A170" s="23"/>
    </row>
    <row r="171" spans="1:12" x14ac:dyDescent="0.3">
      <c r="A171" s="23"/>
    </row>
    <row r="172" spans="1:12" ht="15.6" customHeight="1" x14ac:dyDescent="0.3">
      <c r="A172" s="23"/>
      <c r="L172" s="183"/>
    </row>
    <row r="173" spans="1:12" x14ac:dyDescent="0.3">
      <c r="A173" s="23"/>
    </row>
    <row r="174" spans="1:12" ht="15.6" customHeight="1" x14ac:dyDescent="0.3">
      <c r="A174" s="23"/>
      <c r="L174" s="184"/>
    </row>
    <row r="175" spans="1:12" ht="15" customHeight="1" x14ac:dyDescent="0.3">
      <c r="A175" s="23"/>
      <c r="L175" s="184"/>
    </row>
    <row r="176" spans="1:12" ht="15.6" customHeight="1" x14ac:dyDescent="0.3">
      <c r="A176" s="23"/>
      <c r="L176" s="184"/>
    </row>
    <row r="177" spans="1:12" x14ac:dyDescent="0.3">
      <c r="A177" s="23"/>
    </row>
    <row r="178" spans="1:12" ht="15" customHeight="1" x14ac:dyDescent="0.3">
      <c r="A178" s="23"/>
      <c r="L178" s="183"/>
    </row>
    <row r="179" spans="1:12" x14ac:dyDescent="0.3">
      <c r="A179" s="23"/>
    </row>
    <row r="180" spans="1:12" ht="15.6" customHeight="1" x14ac:dyDescent="0.3">
      <c r="A180" s="23"/>
      <c r="L180" s="184"/>
    </row>
    <row r="181" spans="1:12" x14ac:dyDescent="0.3">
      <c r="A181" s="23"/>
      <c r="K181" s="4"/>
    </row>
    <row r="182" spans="1:12" x14ac:dyDescent="0.3">
      <c r="A182" s="23"/>
    </row>
    <row r="183" spans="1:12" ht="15.6" customHeight="1" x14ac:dyDescent="0.3">
      <c r="A183" s="23"/>
      <c r="L183" s="184"/>
    </row>
    <row r="184" spans="1:12" x14ac:dyDescent="0.3">
      <c r="A184" s="23"/>
    </row>
    <row r="185" spans="1:12" ht="15.6" customHeight="1" x14ac:dyDescent="0.3">
      <c r="A185" s="23"/>
      <c r="L185" s="184"/>
    </row>
    <row r="186" spans="1:12" x14ac:dyDescent="0.3">
      <c r="A186" s="23"/>
      <c r="L186" s="2"/>
    </row>
    <row r="187" spans="1:12" x14ac:dyDescent="0.3">
      <c r="A187" s="23"/>
      <c r="L187" s="2"/>
    </row>
    <row r="188" spans="1:12" x14ac:dyDescent="0.3">
      <c r="A188" s="23"/>
      <c r="L188" s="38"/>
    </row>
    <row r="189" spans="1:12" x14ac:dyDescent="0.3">
      <c r="A189" s="23"/>
    </row>
    <row r="190" spans="1:12" x14ac:dyDescent="0.3">
      <c r="A190" s="23"/>
    </row>
    <row r="191" spans="1:12" x14ac:dyDescent="0.3">
      <c r="A191" s="23"/>
    </row>
    <row r="192" spans="1:12" x14ac:dyDescent="0.3">
      <c r="A192" s="23"/>
    </row>
    <row r="193" spans="1:12" x14ac:dyDescent="0.3">
      <c r="A193" s="23"/>
      <c r="L193" s="2"/>
    </row>
    <row r="194" spans="1:12" ht="15" customHeight="1" x14ac:dyDescent="0.3">
      <c r="A194" s="23"/>
      <c r="L194" s="2"/>
    </row>
    <row r="195" spans="1:12" x14ac:dyDescent="0.3">
      <c r="A195" s="23"/>
    </row>
    <row r="196" spans="1:12" x14ac:dyDescent="0.3">
      <c r="A196" s="23"/>
      <c r="L196" s="2"/>
    </row>
    <row r="197" spans="1:12" x14ac:dyDescent="0.3">
      <c r="A197" s="23"/>
      <c r="L197" s="2"/>
    </row>
    <row r="198" spans="1:12" x14ac:dyDescent="0.3">
      <c r="A198" s="23"/>
    </row>
    <row r="199" spans="1:12" x14ac:dyDescent="0.3">
      <c r="A199" s="23"/>
    </row>
    <row r="200" spans="1:12" ht="17.100000000000001" customHeight="1" x14ac:dyDescent="0.35">
      <c r="A200" s="23"/>
      <c r="L200" s="51"/>
    </row>
    <row r="201" spans="1:12" ht="17.100000000000001" customHeight="1" x14ac:dyDescent="0.35">
      <c r="A201" s="23"/>
      <c r="L201" s="51"/>
    </row>
    <row r="202" spans="1:12" ht="17.100000000000001" customHeight="1" x14ac:dyDescent="0.35">
      <c r="A202" s="23"/>
      <c r="L202" s="51"/>
    </row>
    <row r="203" spans="1:12" ht="17.100000000000001" customHeight="1" x14ac:dyDescent="0.35">
      <c r="A203" s="23"/>
      <c r="L203" s="51"/>
    </row>
    <row r="204" spans="1:12" x14ac:dyDescent="0.3">
      <c r="A204" s="23"/>
    </row>
    <row r="205" spans="1:12" x14ac:dyDescent="0.3">
      <c r="A205" s="23"/>
    </row>
    <row r="206" spans="1:12" x14ac:dyDescent="0.3">
      <c r="A206" s="23"/>
    </row>
    <row r="207" spans="1:12" x14ac:dyDescent="0.3">
      <c r="A207" s="23"/>
    </row>
    <row r="208" spans="1:12" x14ac:dyDescent="0.3">
      <c r="A208" s="23"/>
    </row>
    <row r="209" spans="1:12" x14ac:dyDescent="0.3">
      <c r="A209" s="23"/>
    </row>
    <row r="210" spans="1:12" x14ac:dyDescent="0.3">
      <c r="A210" s="23"/>
      <c r="L210" s="185"/>
    </row>
    <row r="211" spans="1:12" x14ac:dyDescent="0.3">
      <c r="A211" s="23"/>
    </row>
    <row r="212" spans="1:12" x14ac:dyDescent="0.3">
      <c r="A212" s="23"/>
    </row>
    <row r="213" spans="1:12" x14ac:dyDescent="0.3">
      <c r="A213" s="23"/>
    </row>
    <row r="214" spans="1:12" x14ac:dyDescent="0.3">
      <c r="A214" s="23"/>
    </row>
    <row r="215" spans="1:12" x14ac:dyDescent="0.3">
      <c r="A215" s="23"/>
    </row>
    <row r="216" spans="1:12" x14ac:dyDescent="0.3">
      <c r="A216" s="23"/>
    </row>
    <row r="217" spans="1:12" x14ac:dyDescent="0.3">
      <c r="A217" s="23"/>
    </row>
    <row r="218" spans="1:12" x14ac:dyDescent="0.3">
      <c r="A218" s="23"/>
    </row>
    <row r="219" spans="1:12" x14ac:dyDescent="0.3">
      <c r="A219" s="23"/>
    </row>
    <row r="220" spans="1:12" x14ac:dyDescent="0.3">
      <c r="A220" s="23"/>
    </row>
  </sheetData>
  <sheetProtection sheet="1" objects="1" scenarios="1" formatColumns="0" formatRows="0"/>
  <mergeCells count="42">
    <mergeCell ref="M50:U50"/>
    <mergeCell ref="K48:L48"/>
    <mergeCell ref="B47:C47"/>
    <mergeCell ref="M53:U53"/>
    <mergeCell ref="B1:I2"/>
    <mergeCell ref="B46:C46"/>
    <mergeCell ref="B3:I3"/>
    <mergeCell ref="D46:E46"/>
    <mergeCell ref="C38"/>
    <mergeCell ref="C16:C17"/>
    <mergeCell ref="K53:L53"/>
    <mergeCell ref="B43:I43"/>
    <mergeCell ref="K50:L50"/>
    <mergeCell ref="B34:J34"/>
    <mergeCell ref="B50:J53"/>
    <mergeCell ref="K51:L51"/>
    <mergeCell ref="B49:C49"/>
    <mergeCell ref="D49:E49"/>
    <mergeCell ref="F49:G49"/>
    <mergeCell ref="H49:I49"/>
    <mergeCell ref="K49:L49"/>
    <mergeCell ref="C8:C13"/>
    <mergeCell ref="C14:C15"/>
    <mergeCell ref="H46:I46"/>
    <mergeCell ref="D48:E48"/>
    <mergeCell ref="H48:I48"/>
    <mergeCell ref="M49:U49"/>
    <mergeCell ref="B4:I4"/>
    <mergeCell ref="M52:U52"/>
    <mergeCell ref="F46:G46"/>
    <mergeCell ref="H47:I47"/>
    <mergeCell ref="B48:C48"/>
    <mergeCell ref="K52:L52"/>
    <mergeCell ref="M48:U48"/>
    <mergeCell ref="F48:G48"/>
    <mergeCell ref="M51:U51"/>
    <mergeCell ref="D47:E47"/>
    <mergeCell ref="C36:C37"/>
    <mergeCell ref="B6:J6"/>
    <mergeCell ref="B33:J33"/>
    <mergeCell ref="F47:G47"/>
    <mergeCell ref="B8:B19"/>
  </mergeCells>
  <dataValidations count="1">
    <dataValidation type="list" allowBlank="1" sqref="J8:J19 D37:H37" xr:uid="{00000000-0002-0000-0600-000000000000}">
      <formula1>"Not Rated,Highly Unsatisfactory (HU),Unsatisfactory (U),Moderately Unsatisfactory (MU),Moderately Satisfactory (MS),Satisfactory (S),Highly Satisfactory (HS)"</formula1>
    </dataValidation>
  </dataValidations>
  <pageMargins left="0.25" right="0.25" top="0.75" bottom="0.75" header="0.3" footer="0.3"/>
  <pageSetup paperSize="5" scale="73" fitToHeight="0" orientation="landscape" r:id="rId1"/>
  <rowBreaks count="1" manualBreakCount="1">
    <brk id="15" min="1"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499984740745262"/>
  </sheetPr>
  <dimension ref="A1:M111"/>
  <sheetViews>
    <sheetView showGridLines="0" topLeftCell="H1" zoomScaleNormal="100" workbookViewId="0">
      <selection activeCell="O1" sqref="A1:XFD1048576"/>
    </sheetView>
  </sheetViews>
  <sheetFormatPr defaultColWidth="8.88671875" defaultRowHeight="14.4" x14ac:dyDescent="0.3"/>
  <cols>
    <col min="1" max="1" width="1.44140625" customWidth="1"/>
    <col min="3" max="3" width="12.44140625" customWidth="1"/>
    <col min="5" max="5" width="22.5546875" customWidth="1"/>
    <col min="7" max="7" width="13" customWidth="1"/>
    <col min="9" max="9" width="21.5546875" customWidth="1"/>
    <col min="10" max="10" width="17.5546875" customWidth="1"/>
    <col min="11" max="11" width="24.88671875" customWidth="1"/>
    <col min="13" max="13" width="33.5546875" customWidth="1"/>
  </cols>
  <sheetData>
    <row r="1" spans="1:13" ht="14.4" customHeight="1" x14ac:dyDescent="0.3">
      <c r="A1" s="2"/>
      <c r="B1" s="354" t="s">
        <v>503</v>
      </c>
      <c r="C1" s="212"/>
      <c r="D1" s="212"/>
      <c r="E1" s="212"/>
      <c r="F1" s="212"/>
      <c r="G1" s="212"/>
      <c r="H1" s="212"/>
      <c r="I1" s="212"/>
      <c r="J1" s="212"/>
      <c r="K1" s="212"/>
      <c r="L1" s="212"/>
      <c r="M1" s="212"/>
    </row>
    <row r="2" spans="1:13" ht="26.1" customHeight="1" x14ac:dyDescent="0.3">
      <c r="A2" s="2"/>
      <c r="B2" s="212"/>
      <c r="C2" s="212"/>
      <c r="D2" s="212"/>
      <c r="E2" s="212"/>
      <c r="F2" s="212"/>
      <c r="G2" s="212"/>
      <c r="H2" s="212"/>
      <c r="I2" s="212"/>
      <c r="J2" s="212"/>
      <c r="K2" s="212"/>
      <c r="L2" s="212"/>
      <c r="M2" s="212"/>
    </row>
    <row r="3" spans="1:13" x14ac:dyDescent="0.3">
      <c r="A3" s="2"/>
      <c r="B3" s="359" t="s">
        <v>504</v>
      </c>
      <c r="C3" s="212"/>
      <c r="D3" s="212"/>
      <c r="E3" s="212"/>
      <c r="F3" s="212"/>
      <c r="G3" s="212"/>
      <c r="H3" s="212"/>
      <c r="I3" s="212"/>
      <c r="J3" s="212"/>
      <c r="K3" s="212"/>
      <c r="L3" s="212"/>
      <c r="M3" s="212"/>
    </row>
    <row r="4" spans="1:13" ht="8.1" customHeight="1" x14ac:dyDescent="0.3">
      <c r="A4" s="2"/>
      <c r="B4" s="25"/>
      <c r="C4" s="25"/>
      <c r="D4" s="25"/>
      <c r="E4" s="25"/>
      <c r="F4" s="25"/>
      <c r="G4" s="25"/>
      <c r="H4" s="25"/>
      <c r="I4" s="25"/>
      <c r="J4" s="25"/>
      <c r="K4" s="25"/>
      <c r="L4" s="25"/>
      <c r="M4" s="25"/>
    </row>
    <row r="5" spans="1:13" ht="14.4" customHeight="1" x14ac:dyDescent="0.3">
      <c r="A5" s="2"/>
      <c r="B5" s="355" t="s">
        <v>505</v>
      </c>
      <c r="C5" s="333"/>
      <c r="D5" s="357" t="s">
        <v>506</v>
      </c>
      <c r="E5" s="333"/>
      <c r="F5" s="357" t="s">
        <v>507</v>
      </c>
      <c r="G5" s="358"/>
      <c r="H5" s="358"/>
      <c r="I5" s="358"/>
      <c r="J5" s="358"/>
      <c r="K5" s="333"/>
      <c r="L5" s="357" t="s">
        <v>508</v>
      </c>
      <c r="M5" s="333"/>
    </row>
    <row r="6" spans="1:13" ht="23.25" customHeight="1" x14ac:dyDescent="0.3">
      <c r="A6" s="2"/>
      <c r="B6" s="356"/>
      <c r="C6" s="250"/>
      <c r="D6" s="248"/>
      <c r="E6" s="250"/>
      <c r="F6" s="248"/>
      <c r="G6" s="249"/>
      <c r="H6" s="249"/>
      <c r="I6" s="249"/>
      <c r="J6" s="249"/>
      <c r="K6" s="250"/>
      <c r="L6" s="248"/>
      <c r="M6" s="250"/>
    </row>
    <row r="7" spans="1:13" ht="17.100000000000001" customHeight="1" x14ac:dyDescent="0.3">
      <c r="A7" s="2"/>
      <c r="B7" s="376" t="s">
        <v>509</v>
      </c>
      <c r="C7" s="377"/>
      <c r="D7" s="377"/>
      <c r="E7" s="377"/>
      <c r="F7" s="377"/>
      <c r="G7" s="377"/>
      <c r="H7" s="377"/>
      <c r="I7" s="377"/>
      <c r="J7" s="377"/>
      <c r="K7" s="377"/>
      <c r="L7" s="377"/>
      <c r="M7" s="352"/>
    </row>
    <row r="8" spans="1:13" ht="17.100000000000001" customHeight="1" x14ac:dyDescent="0.3">
      <c r="A8" s="2"/>
      <c r="B8" s="360" t="s">
        <v>510</v>
      </c>
      <c r="C8" s="361"/>
      <c r="D8" s="365" t="s">
        <v>511</v>
      </c>
      <c r="E8" s="366"/>
      <c r="F8" s="370" t="s">
        <v>512</v>
      </c>
      <c r="G8" s="337"/>
      <c r="H8" s="337"/>
      <c r="I8" s="337"/>
      <c r="J8" s="337"/>
      <c r="K8" s="338"/>
      <c r="L8" s="327"/>
      <c r="M8" s="306"/>
    </row>
    <row r="9" spans="1:13" ht="17.100000000000001" customHeight="1" x14ac:dyDescent="0.3">
      <c r="A9" s="2"/>
      <c r="B9" s="362"/>
      <c r="C9" s="361"/>
      <c r="D9" s="367"/>
      <c r="E9" s="366"/>
      <c r="F9" s="336"/>
      <c r="G9" s="337"/>
      <c r="H9" s="337"/>
      <c r="I9" s="337"/>
      <c r="J9" s="337"/>
      <c r="K9" s="338"/>
      <c r="L9" s="305"/>
      <c r="M9" s="306"/>
    </row>
    <row r="10" spans="1:13" ht="17.100000000000001" customHeight="1" x14ac:dyDescent="0.3">
      <c r="A10" s="2"/>
      <c r="B10" s="362"/>
      <c r="C10" s="361"/>
      <c r="D10" s="367"/>
      <c r="E10" s="366"/>
      <c r="F10" s="336"/>
      <c r="G10" s="337"/>
      <c r="H10" s="337"/>
      <c r="I10" s="337"/>
      <c r="J10" s="337"/>
      <c r="K10" s="338"/>
      <c r="L10" s="305"/>
      <c r="M10" s="306"/>
    </row>
    <row r="11" spans="1:13" ht="110.25" customHeight="1" x14ac:dyDescent="0.3">
      <c r="A11" s="2"/>
      <c r="B11" s="363"/>
      <c r="C11" s="364"/>
      <c r="D11" s="368"/>
      <c r="E11" s="369"/>
      <c r="F11" s="339"/>
      <c r="G11" s="340"/>
      <c r="H11" s="340"/>
      <c r="I11" s="340"/>
      <c r="J11" s="340"/>
      <c r="K11" s="341"/>
      <c r="L11" s="248"/>
      <c r="M11" s="250"/>
    </row>
    <row r="12" spans="1:13" ht="194.25" customHeight="1" x14ac:dyDescent="0.3">
      <c r="A12" s="2"/>
      <c r="B12" s="221" t="s">
        <v>513</v>
      </c>
      <c r="C12" s="223"/>
      <c r="D12" s="293" t="s">
        <v>514</v>
      </c>
      <c r="E12" s="294"/>
      <c r="F12" s="329" t="s">
        <v>515</v>
      </c>
      <c r="G12" s="330"/>
      <c r="H12" s="330"/>
      <c r="I12" s="330"/>
      <c r="J12" s="330"/>
      <c r="K12" s="331"/>
      <c r="L12" s="215"/>
      <c r="M12" s="217"/>
    </row>
    <row r="13" spans="1:13" ht="49.5" customHeight="1" x14ac:dyDescent="0.3">
      <c r="A13" s="2"/>
      <c r="B13" s="305"/>
      <c r="C13" s="306"/>
      <c r="D13" s="293" t="s">
        <v>516</v>
      </c>
      <c r="E13" s="294"/>
      <c r="F13" s="114" t="s">
        <v>517</v>
      </c>
      <c r="G13" s="36"/>
      <c r="H13" s="115"/>
      <c r="I13" s="115"/>
      <c r="J13" s="115"/>
      <c r="K13" s="106"/>
      <c r="L13" s="215"/>
      <c r="M13" s="217"/>
    </row>
    <row r="14" spans="1:13" ht="51" customHeight="1" x14ac:dyDescent="0.3">
      <c r="A14" s="2"/>
      <c r="B14" s="305"/>
      <c r="C14" s="306"/>
      <c r="D14" s="293" t="s">
        <v>518</v>
      </c>
      <c r="E14" s="294"/>
      <c r="F14" s="114" t="s">
        <v>517</v>
      </c>
      <c r="G14" s="116"/>
      <c r="H14" s="117"/>
      <c r="I14" s="117"/>
      <c r="J14" s="117"/>
      <c r="K14" s="118"/>
      <c r="L14" s="215"/>
      <c r="M14" s="217"/>
    </row>
    <row r="15" spans="1:13" ht="17.100000000000001" customHeight="1" x14ac:dyDescent="0.3">
      <c r="A15" s="2"/>
      <c r="B15" s="221" t="s">
        <v>519</v>
      </c>
      <c r="C15" s="223"/>
      <c r="D15" s="251" t="s">
        <v>520</v>
      </c>
      <c r="E15" s="223"/>
      <c r="F15" s="315" t="s">
        <v>521</v>
      </c>
      <c r="G15" s="334"/>
      <c r="H15" s="334"/>
      <c r="I15" s="334"/>
      <c r="J15" s="334"/>
      <c r="K15" s="335"/>
      <c r="L15" s="221"/>
      <c r="M15" s="223"/>
    </row>
    <row r="16" spans="1:13" ht="17.100000000000001" customHeight="1" x14ac:dyDescent="0.3">
      <c r="A16" s="2"/>
      <c r="B16" s="305"/>
      <c r="C16" s="306"/>
      <c r="D16" s="305"/>
      <c r="E16" s="306"/>
      <c r="F16" s="336"/>
      <c r="G16" s="337"/>
      <c r="H16" s="337"/>
      <c r="I16" s="337"/>
      <c r="J16" s="337"/>
      <c r="K16" s="338"/>
      <c r="L16" s="305"/>
      <c r="M16" s="306"/>
    </row>
    <row r="17" spans="1:13" ht="17.100000000000001" customHeight="1" x14ac:dyDescent="0.3">
      <c r="A17" s="2"/>
      <c r="B17" s="305"/>
      <c r="C17" s="306"/>
      <c r="D17" s="305"/>
      <c r="E17" s="306"/>
      <c r="F17" s="336"/>
      <c r="G17" s="337"/>
      <c r="H17" s="337"/>
      <c r="I17" s="337"/>
      <c r="J17" s="337"/>
      <c r="K17" s="338"/>
      <c r="L17" s="305"/>
      <c r="M17" s="306"/>
    </row>
    <row r="18" spans="1:13" ht="23.1" customHeight="1" x14ac:dyDescent="0.3">
      <c r="A18" s="2"/>
      <c r="B18" s="248"/>
      <c r="C18" s="250"/>
      <c r="D18" s="248"/>
      <c r="E18" s="250"/>
      <c r="F18" s="339"/>
      <c r="G18" s="340"/>
      <c r="H18" s="340"/>
      <c r="I18" s="340"/>
      <c r="J18" s="340"/>
      <c r="K18" s="341"/>
      <c r="L18" s="248"/>
      <c r="M18" s="250"/>
    </row>
    <row r="19" spans="1:13" ht="107.4" customHeight="1" x14ac:dyDescent="0.3">
      <c r="A19" s="2"/>
      <c r="B19" s="221" t="s">
        <v>522</v>
      </c>
      <c r="C19" s="223"/>
      <c r="D19" s="293" t="s">
        <v>523</v>
      </c>
      <c r="E19" s="294"/>
      <c r="F19" s="329" t="s">
        <v>524</v>
      </c>
      <c r="G19" s="330"/>
      <c r="H19" s="330"/>
      <c r="I19" s="330"/>
      <c r="J19" s="330"/>
      <c r="K19" s="331"/>
      <c r="L19" s="215"/>
      <c r="M19" s="217"/>
    </row>
    <row r="20" spans="1:13" ht="68.25" customHeight="1" x14ac:dyDescent="0.3">
      <c r="A20" s="2"/>
      <c r="B20" s="305"/>
      <c r="C20" s="306"/>
      <c r="D20" s="293" t="s">
        <v>525</v>
      </c>
      <c r="E20" s="294"/>
      <c r="F20" s="342" t="s">
        <v>526</v>
      </c>
      <c r="G20" s="343"/>
      <c r="H20" s="343"/>
      <c r="I20" s="343"/>
      <c r="J20" s="343"/>
      <c r="K20" s="344"/>
      <c r="L20" s="215"/>
      <c r="M20" s="217"/>
    </row>
    <row r="21" spans="1:13" ht="90.75" customHeight="1" x14ac:dyDescent="0.3">
      <c r="A21" s="2"/>
      <c r="B21" s="305"/>
      <c r="C21" s="306"/>
      <c r="D21" s="293" t="s">
        <v>527</v>
      </c>
      <c r="E21" s="294"/>
      <c r="F21" s="215" t="s">
        <v>528</v>
      </c>
      <c r="G21" s="216"/>
      <c r="H21" s="216"/>
      <c r="I21" s="216"/>
      <c r="J21" s="216"/>
      <c r="K21" s="217"/>
      <c r="L21" s="215"/>
      <c r="M21" s="217"/>
    </row>
    <row r="22" spans="1:13" ht="17.100000000000001" customHeight="1" x14ac:dyDescent="0.3">
      <c r="A22" s="2"/>
      <c r="B22" s="221" t="s">
        <v>529</v>
      </c>
      <c r="C22" s="223"/>
      <c r="D22" s="251" t="s">
        <v>530</v>
      </c>
      <c r="E22" s="223"/>
      <c r="F22" s="315" t="s">
        <v>531</v>
      </c>
      <c r="G22" s="316"/>
      <c r="H22" s="316"/>
      <c r="I22" s="316"/>
      <c r="J22" s="316"/>
      <c r="K22" s="317"/>
      <c r="L22" s="221"/>
      <c r="M22" s="223"/>
    </row>
    <row r="23" spans="1:13" ht="17.100000000000001" customHeight="1" x14ac:dyDescent="0.3">
      <c r="A23" s="2"/>
      <c r="B23" s="305"/>
      <c r="C23" s="306"/>
      <c r="D23" s="305"/>
      <c r="E23" s="306"/>
      <c r="F23" s="318"/>
      <c r="G23" s="319"/>
      <c r="H23" s="319"/>
      <c r="I23" s="319"/>
      <c r="J23" s="319"/>
      <c r="K23" s="320"/>
      <c r="L23" s="305"/>
      <c r="M23" s="306"/>
    </row>
    <row r="24" spans="1:13" x14ac:dyDescent="0.3">
      <c r="A24" s="2"/>
      <c r="B24" s="305"/>
      <c r="C24" s="306"/>
      <c r="D24" s="305"/>
      <c r="E24" s="306"/>
      <c r="F24" s="318"/>
      <c r="G24" s="319"/>
      <c r="H24" s="319"/>
      <c r="I24" s="319"/>
      <c r="J24" s="319"/>
      <c r="K24" s="320"/>
      <c r="L24" s="305"/>
      <c r="M24" s="306"/>
    </row>
    <row r="25" spans="1:13" ht="41.4" customHeight="1" x14ac:dyDescent="0.3">
      <c r="A25" s="2"/>
      <c r="B25" s="248"/>
      <c r="C25" s="250"/>
      <c r="D25" s="248"/>
      <c r="E25" s="250"/>
      <c r="F25" s="321"/>
      <c r="G25" s="322"/>
      <c r="H25" s="322"/>
      <c r="I25" s="322"/>
      <c r="J25" s="322"/>
      <c r="K25" s="323"/>
      <c r="L25" s="248"/>
      <c r="M25" s="250"/>
    </row>
    <row r="26" spans="1:13" x14ac:dyDescent="0.3">
      <c r="A26" s="2"/>
      <c r="B26" s="221" t="s">
        <v>532</v>
      </c>
      <c r="C26" s="328"/>
      <c r="D26" s="251" t="s">
        <v>533</v>
      </c>
      <c r="E26" s="223"/>
      <c r="F26" s="315" t="s">
        <v>534</v>
      </c>
      <c r="G26" s="316"/>
      <c r="H26" s="316"/>
      <c r="I26" s="316"/>
      <c r="J26" s="316"/>
      <c r="K26" s="317"/>
      <c r="L26" s="221"/>
      <c r="M26" s="223"/>
    </row>
    <row r="27" spans="1:13" x14ac:dyDescent="0.3">
      <c r="A27" s="2"/>
      <c r="B27" s="328"/>
      <c r="C27" s="328"/>
      <c r="D27" s="305"/>
      <c r="E27" s="306"/>
      <c r="F27" s="318"/>
      <c r="G27" s="319"/>
      <c r="H27" s="319"/>
      <c r="I27" s="319"/>
      <c r="J27" s="319"/>
      <c r="K27" s="320"/>
      <c r="L27" s="305"/>
      <c r="M27" s="306"/>
    </row>
    <row r="28" spans="1:13" ht="28.5" customHeight="1" x14ac:dyDescent="0.3">
      <c r="A28" s="2"/>
      <c r="B28" s="328"/>
      <c r="C28" s="328"/>
      <c r="D28" s="305"/>
      <c r="E28" s="306"/>
      <c r="F28" s="318"/>
      <c r="G28" s="319"/>
      <c r="H28" s="319"/>
      <c r="I28" s="319"/>
      <c r="J28" s="319"/>
      <c r="K28" s="320"/>
      <c r="L28" s="305"/>
      <c r="M28" s="306"/>
    </row>
    <row r="29" spans="1:13" ht="109.5" customHeight="1" x14ac:dyDescent="0.3">
      <c r="A29" s="2"/>
      <c r="B29" s="328"/>
      <c r="C29" s="328"/>
      <c r="D29" s="248"/>
      <c r="E29" s="250"/>
      <c r="F29" s="321"/>
      <c r="G29" s="322"/>
      <c r="H29" s="322"/>
      <c r="I29" s="322"/>
      <c r="J29" s="322"/>
      <c r="K29" s="323"/>
      <c r="L29" s="248"/>
      <c r="M29" s="250"/>
    </row>
    <row r="30" spans="1:13" ht="26.25" customHeight="1" x14ac:dyDescent="0.3">
      <c r="A30" s="2"/>
      <c r="B30" s="221" t="s">
        <v>535</v>
      </c>
      <c r="C30" s="328"/>
      <c r="D30" s="293" t="s">
        <v>536</v>
      </c>
      <c r="E30" s="294"/>
      <c r="F30" s="324" t="s">
        <v>517</v>
      </c>
      <c r="G30" s="325"/>
      <c r="H30" s="325"/>
      <c r="I30" s="325"/>
      <c r="J30" s="325"/>
      <c r="K30" s="326"/>
      <c r="L30" s="324"/>
      <c r="M30" s="326"/>
    </row>
    <row r="31" spans="1:13" ht="71.25" customHeight="1" x14ac:dyDescent="0.3">
      <c r="A31" s="2"/>
      <c r="B31" s="328"/>
      <c r="C31" s="328"/>
      <c r="D31" s="293" t="s">
        <v>537</v>
      </c>
      <c r="E31" s="294"/>
      <c r="F31" s="324" t="s">
        <v>517</v>
      </c>
      <c r="G31" s="325"/>
      <c r="H31" s="325"/>
      <c r="I31" s="325"/>
      <c r="J31" s="325"/>
      <c r="K31" s="326"/>
      <c r="L31" s="345"/>
      <c r="M31" s="346"/>
    </row>
    <row r="32" spans="1:13" ht="15" customHeight="1" x14ac:dyDescent="0.3">
      <c r="A32" s="2"/>
      <c r="B32" s="376" t="s">
        <v>538</v>
      </c>
      <c r="C32" s="377"/>
      <c r="D32" s="377"/>
      <c r="E32" s="377"/>
      <c r="F32" s="377"/>
      <c r="G32" s="377"/>
      <c r="H32" s="377"/>
      <c r="I32" s="377"/>
      <c r="J32" s="377"/>
      <c r="K32" s="377"/>
      <c r="L32" s="377"/>
      <c r="M32" s="352"/>
    </row>
    <row r="33" spans="1:13" ht="58.5" customHeight="1" x14ac:dyDescent="0.3">
      <c r="A33" s="2"/>
      <c r="B33" s="327" t="s">
        <v>539</v>
      </c>
      <c r="C33" s="306"/>
      <c r="D33" s="293" t="s">
        <v>540</v>
      </c>
      <c r="E33" s="294"/>
      <c r="F33" s="307" t="s">
        <v>541</v>
      </c>
      <c r="G33" s="385"/>
      <c r="H33" s="385"/>
      <c r="I33" s="385"/>
      <c r="J33" s="385"/>
      <c r="K33" s="386"/>
      <c r="L33" s="324"/>
      <c r="M33" s="326"/>
    </row>
    <row r="34" spans="1:13" ht="66" customHeight="1" x14ac:dyDescent="0.3">
      <c r="A34" s="2"/>
      <c r="B34" s="305"/>
      <c r="C34" s="306"/>
      <c r="D34" s="293" t="s">
        <v>542</v>
      </c>
      <c r="E34" s="294"/>
      <c r="F34" s="329" t="s">
        <v>543</v>
      </c>
      <c r="G34" s="330"/>
      <c r="H34" s="330"/>
      <c r="I34" s="330"/>
      <c r="J34" s="330"/>
      <c r="K34" s="331"/>
      <c r="L34" s="345"/>
      <c r="M34" s="346"/>
    </row>
    <row r="35" spans="1:13" x14ac:dyDescent="0.3">
      <c r="A35" s="2"/>
      <c r="B35" s="221" t="s">
        <v>544</v>
      </c>
      <c r="C35" s="223"/>
      <c r="D35" s="251" t="s">
        <v>545</v>
      </c>
      <c r="E35" s="223"/>
      <c r="F35" s="371" t="s">
        <v>517</v>
      </c>
      <c r="G35" s="372"/>
      <c r="H35" s="372"/>
      <c r="I35" s="372"/>
      <c r="J35" s="372"/>
      <c r="K35" s="373"/>
      <c r="L35" s="221"/>
      <c r="M35" s="223"/>
    </row>
    <row r="36" spans="1:13" x14ac:dyDescent="0.3">
      <c r="A36" s="2"/>
      <c r="B36" s="305"/>
      <c r="C36" s="306"/>
      <c r="D36" s="305"/>
      <c r="E36" s="306"/>
      <c r="F36" s="367"/>
      <c r="G36" s="374"/>
      <c r="H36" s="374"/>
      <c r="I36" s="374"/>
      <c r="J36" s="374"/>
      <c r="K36" s="366"/>
      <c r="L36" s="305"/>
      <c r="M36" s="306"/>
    </row>
    <row r="37" spans="1:13" x14ac:dyDescent="0.3">
      <c r="A37" s="2"/>
      <c r="B37" s="305"/>
      <c r="C37" s="306"/>
      <c r="D37" s="305"/>
      <c r="E37" s="306"/>
      <c r="F37" s="367"/>
      <c r="G37" s="374"/>
      <c r="H37" s="374"/>
      <c r="I37" s="374"/>
      <c r="J37" s="374"/>
      <c r="K37" s="366"/>
      <c r="L37" s="305"/>
      <c r="M37" s="306"/>
    </row>
    <row r="38" spans="1:13" ht="57.75" customHeight="1" x14ac:dyDescent="0.3">
      <c r="A38" s="2"/>
      <c r="B38" s="248"/>
      <c r="C38" s="250"/>
      <c r="D38" s="248"/>
      <c r="E38" s="250"/>
      <c r="F38" s="368"/>
      <c r="G38" s="375"/>
      <c r="H38" s="375"/>
      <c r="I38" s="375"/>
      <c r="J38" s="375"/>
      <c r="K38" s="369"/>
      <c r="L38" s="248"/>
      <c r="M38" s="250"/>
    </row>
    <row r="39" spans="1:13" x14ac:dyDescent="0.3">
      <c r="A39" s="2"/>
      <c r="B39" s="221" t="s">
        <v>546</v>
      </c>
      <c r="C39" s="223"/>
      <c r="D39" s="251" t="s">
        <v>547</v>
      </c>
      <c r="E39" s="223"/>
      <c r="F39" s="315" t="s">
        <v>548</v>
      </c>
      <c r="G39" s="316"/>
      <c r="H39" s="316"/>
      <c r="I39" s="316"/>
      <c r="J39" s="316"/>
      <c r="K39" s="317"/>
      <c r="L39" s="221"/>
      <c r="M39" s="223"/>
    </row>
    <row r="40" spans="1:13" x14ac:dyDescent="0.3">
      <c r="A40" s="2"/>
      <c r="B40" s="305"/>
      <c r="C40" s="306"/>
      <c r="D40" s="305"/>
      <c r="E40" s="306"/>
      <c r="F40" s="318"/>
      <c r="G40" s="319"/>
      <c r="H40" s="319"/>
      <c r="I40" s="319"/>
      <c r="J40" s="319"/>
      <c r="K40" s="320"/>
      <c r="L40" s="305"/>
      <c r="M40" s="306"/>
    </row>
    <row r="41" spans="1:13" x14ac:dyDescent="0.3">
      <c r="A41" s="2"/>
      <c r="B41" s="305"/>
      <c r="C41" s="306"/>
      <c r="D41" s="305"/>
      <c r="E41" s="306"/>
      <c r="F41" s="318"/>
      <c r="G41" s="319"/>
      <c r="H41" s="319"/>
      <c r="I41" s="319"/>
      <c r="J41" s="319"/>
      <c r="K41" s="320"/>
      <c r="L41" s="305"/>
      <c r="M41" s="306"/>
    </row>
    <row r="42" spans="1:13" ht="63" customHeight="1" x14ac:dyDescent="0.3">
      <c r="A42" s="2"/>
      <c r="B42" s="248"/>
      <c r="C42" s="250"/>
      <c r="D42" s="248"/>
      <c r="E42" s="250"/>
      <c r="F42" s="321"/>
      <c r="G42" s="322"/>
      <c r="H42" s="322"/>
      <c r="I42" s="322"/>
      <c r="J42" s="322"/>
      <c r="K42" s="323"/>
      <c r="L42" s="248"/>
      <c r="M42" s="250"/>
    </row>
    <row r="43" spans="1:13" x14ac:dyDescent="0.3">
      <c r="A43" s="2"/>
      <c r="B43" s="295" t="s">
        <v>549</v>
      </c>
      <c r="C43" s="283"/>
      <c r="D43" s="283"/>
      <c r="E43" s="283"/>
      <c r="F43" s="283"/>
      <c r="G43" s="283"/>
      <c r="H43" s="283"/>
      <c r="I43" s="283"/>
      <c r="J43" s="283"/>
      <c r="K43" s="283"/>
      <c r="L43" s="283"/>
      <c r="M43" s="276"/>
    </row>
    <row r="44" spans="1:13" x14ac:dyDescent="0.3">
      <c r="A44" s="2"/>
      <c r="B44" s="403" t="s">
        <v>550</v>
      </c>
      <c r="C44" s="404"/>
      <c r="D44" s="360" t="s">
        <v>551</v>
      </c>
      <c r="E44" s="306"/>
      <c r="F44" s="370" t="s">
        <v>552</v>
      </c>
      <c r="G44" s="319"/>
      <c r="H44" s="319"/>
      <c r="I44" s="319"/>
      <c r="J44" s="319"/>
      <c r="K44" s="320"/>
      <c r="L44" s="327"/>
      <c r="M44" s="306"/>
    </row>
    <row r="45" spans="1:13" x14ac:dyDescent="0.3">
      <c r="A45" s="2"/>
      <c r="B45" s="313"/>
      <c r="C45" s="314"/>
      <c r="D45" s="305"/>
      <c r="E45" s="306"/>
      <c r="F45" s="318"/>
      <c r="G45" s="319"/>
      <c r="H45" s="319"/>
      <c r="I45" s="319"/>
      <c r="J45" s="319"/>
      <c r="K45" s="320"/>
      <c r="L45" s="305"/>
      <c r="M45" s="306"/>
    </row>
    <row r="46" spans="1:13" x14ac:dyDescent="0.3">
      <c r="A46" s="2"/>
      <c r="B46" s="313"/>
      <c r="C46" s="314"/>
      <c r="D46" s="305"/>
      <c r="E46" s="306"/>
      <c r="F46" s="318"/>
      <c r="G46" s="319"/>
      <c r="H46" s="319"/>
      <c r="I46" s="319"/>
      <c r="J46" s="319"/>
      <c r="K46" s="320"/>
      <c r="L46" s="305"/>
      <c r="M46" s="306"/>
    </row>
    <row r="47" spans="1:13" ht="63" customHeight="1" x14ac:dyDescent="0.3">
      <c r="A47" s="2"/>
      <c r="B47" s="313"/>
      <c r="C47" s="314"/>
      <c r="D47" s="248"/>
      <c r="E47" s="250"/>
      <c r="F47" s="321"/>
      <c r="G47" s="322"/>
      <c r="H47" s="322"/>
      <c r="I47" s="322"/>
      <c r="J47" s="322"/>
      <c r="K47" s="323"/>
      <c r="L47" s="248"/>
      <c r="M47" s="250"/>
    </row>
    <row r="48" spans="1:13" x14ac:dyDescent="0.3">
      <c r="A48" s="2"/>
      <c r="B48" s="313"/>
      <c r="C48" s="314"/>
      <c r="D48" s="251" t="s">
        <v>553</v>
      </c>
      <c r="E48" s="223"/>
      <c r="F48" s="221" t="s">
        <v>517</v>
      </c>
      <c r="G48" s="222"/>
      <c r="H48" s="222"/>
      <c r="I48" s="222"/>
      <c r="J48" s="222"/>
      <c r="K48" s="223"/>
      <c r="L48" s="221"/>
      <c r="M48" s="223"/>
    </row>
    <row r="49" spans="1:13" ht="15.6" customHeight="1" x14ac:dyDescent="0.3">
      <c r="A49" s="2"/>
      <c r="B49" s="313"/>
      <c r="C49" s="314"/>
      <c r="D49" s="305"/>
      <c r="E49" s="306"/>
      <c r="F49" s="305"/>
      <c r="G49" s="212"/>
      <c r="H49" s="212"/>
      <c r="I49" s="212"/>
      <c r="J49" s="212"/>
      <c r="K49" s="306"/>
      <c r="L49" s="305"/>
      <c r="M49" s="306"/>
    </row>
    <row r="50" spans="1:13" ht="15.6" customHeight="1" x14ac:dyDescent="0.3">
      <c r="A50" s="2"/>
      <c r="B50" s="313"/>
      <c r="C50" s="314"/>
      <c r="D50" s="305"/>
      <c r="E50" s="306"/>
      <c r="F50" s="305"/>
      <c r="G50" s="212"/>
      <c r="H50" s="212"/>
      <c r="I50" s="212"/>
      <c r="J50" s="212"/>
      <c r="K50" s="306"/>
      <c r="L50" s="305"/>
      <c r="M50" s="306"/>
    </row>
    <row r="51" spans="1:13" ht="27" customHeight="1" x14ac:dyDescent="0.3">
      <c r="A51" s="2"/>
      <c r="B51" s="227"/>
      <c r="C51" s="229"/>
      <c r="D51" s="248"/>
      <c r="E51" s="250"/>
      <c r="F51" s="248"/>
      <c r="G51" s="249"/>
      <c r="H51" s="249"/>
      <c r="I51" s="249"/>
      <c r="J51" s="249"/>
      <c r="K51" s="250"/>
      <c r="L51" s="248"/>
      <c r="M51" s="250"/>
    </row>
    <row r="52" spans="1:13" x14ac:dyDescent="0.3">
      <c r="A52" s="2"/>
      <c r="B52" s="295" t="s">
        <v>554</v>
      </c>
      <c r="C52" s="283"/>
      <c r="D52" s="283"/>
      <c r="E52" s="283"/>
      <c r="F52" s="283"/>
      <c r="G52" s="283"/>
      <c r="H52" s="283"/>
      <c r="I52" s="283"/>
      <c r="J52" s="283"/>
      <c r="K52" s="283"/>
      <c r="L52" s="283"/>
      <c r="M52" s="276"/>
    </row>
    <row r="53" spans="1:13" x14ac:dyDescent="0.3">
      <c r="A53" s="2"/>
      <c r="B53" s="221" t="s">
        <v>555</v>
      </c>
      <c r="C53" s="223"/>
      <c r="D53" s="251" t="s">
        <v>556</v>
      </c>
      <c r="E53" s="223"/>
      <c r="F53" s="315" t="s">
        <v>557</v>
      </c>
      <c r="G53" s="316"/>
      <c r="H53" s="316"/>
      <c r="I53" s="316"/>
      <c r="J53" s="316"/>
      <c r="K53" s="317"/>
      <c r="L53" s="221"/>
      <c r="M53" s="223"/>
    </row>
    <row r="54" spans="1:13" x14ac:dyDescent="0.3">
      <c r="A54" s="2"/>
      <c r="B54" s="305"/>
      <c r="C54" s="306"/>
      <c r="D54" s="305"/>
      <c r="E54" s="306"/>
      <c r="F54" s="318"/>
      <c r="G54" s="319"/>
      <c r="H54" s="319"/>
      <c r="I54" s="319"/>
      <c r="J54" s="319"/>
      <c r="K54" s="320"/>
      <c r="L54" s="305"/>
      <c r="M54" s="306"/>
    </row>
    <row r="55" spans="1:13" ht="15.6" customHeight="1" x14ac:dyDescent="0.3">
      <c r="A55" s="2"/>
      <c r="B55" s="305"/>
      <c r="C55" s="306"/>
      <c r="D55" s="305"/>
      <c r="E55" s="306"/>
      <c r="F55" s="318"/>
      <c r="G55" s="319"/>
      <c r="H55" s="319"/>
      <c r="I55" s="319"/>
      <c r="J55" s="319"/>
      <c r="K55" s="320"/>
      <c r="L55" s="305"/>
      <c r="M55" s="306"/>
    </row>
    <row r="56" spans="1:13" ht="79.5" customHeight="1" x14ac:dyDescent="0.3">
      <c r="A56" s="2"/>
      <c r="B56" s="248"/>
      <c r="C56" s="250"/>
      <c r="D56" s="248"/>
      <c r="E56" s="250"/>
      <c r="F56" s="321"/>
      <c r="G56" s="322"/>
      <c r="H56" s="322"/>
      <c r="I56" s="322"/>
      <c r="J56" s="322"/>
      <c r="K56" s="323"/>
      <c r="L56" s="248"/>
      <c r="M56" s="250"/>
    </row>
    <row r="57" spans="1:13" ht="15.6" customHeight="1" x14ac:dyDescent="0.3">
      <c r="A57" s="2"/>
      <c r="B57" s="221" t="s">
        <v>558</v>
      </c>
      <c r="C57" s="223"/>
      <c r="D57" s="293" t="s">
        <v>559</v>
      </c>
      <c r="E57" s="222"/>
      <c r="F57" s="221" t="s">
        <v>517</v>
      </c>
      <c r="G57" s="222"/>
      <c r="H57" s="222"/>
      <c r="I57" s="222"/>
      <c r="J57" s="222"/>
      <c r="K57" s="223"/>
      <c r="L57" s="221"/>
      <c r="M57" s="223"/>
    </row>
    <row r="58" spans="1:13" x14ac:dyDescent="0.3">
      <c r="A58" s="2"/>
      <c r="B58" s="305"/>
      <c r="C58" s="306"/>
      <c r="D58" s="305"/>
      <c r="E58" s="212"/>
      <c r="F58" s="305"/>
      <c r="G58" s="212"/>
      <c r="H58" s="212"/>
      <c r="I58" s="212"/>
      <c r="J58" s="212"/>
      <c r="K58" s="306"/>
      <c r="L58" s="305"/>
      <c r="M58" s="306"/>
    </row>
    <row r="59" spans="1:13" ht="15.6" customHeight="1" x14ac:dyDescent="0.3">
      <c r="A59" s="2"/>
      <c r="B59" s="305"/>
      <c r="C59" s="306"/>
      <c r="D59" s="305"/>
      <c r="E59" s="212"/>
      <c r="F59" s="305"/>
      <c r="G59" s="212"/>
      <c r="H59" s="212"/>
      <c r="I59" s="212"/>
      <c r="J59" s="212"/>
      <c r="K59" s="306"/>
      <c r="L59" s="305"/>
      <c r="M59" s="306"/>
    </row>
    <row r="60" spans="1:13" ht="35.25" customHeight="1" x14ac:dyDescent="0.3">
      <c r="A60" s="2"/>
      <c r="B60" s="248"/>
      <c r="C60" s="250"/>
      <c r="D60" s="248"/>
      <c r="E60" s="249"/>
      <c r="F60" s="248"/>
      <c r="G60" s="249"/>
      <c r="H60" s="249"/>
      <c r="I60" s="249"/>
      <c r="J60" s="249"/>
      <c r="K60" s="250"/>
      <c r="L60" s="248"/>
      <c r="M60" s="250"/>
    </row>
    <row r="61" spans="1:13" ht="15.6" customHeight="1" x14ac:dyDescent="0.3">
      <c r="A61" s="2"/>
      <c r="B61" s="224" t="s">
        <v>560</v>
      </c>
      <c r="C61" s="226"/>
      <c r="D61" s="215" t="s">
        <v>561</v>
      </c>
      <c r="E61" s="296"/>
      <c r="F61" s="221" t="s">
        <v>562</v>
      </c>
      <c r="G61" s="296"/>
      <c r="H61" s="296"/>
      <c r="I61" s="296"/>
      <c r="J61" s="296"/>
      <c r="K61" s="301"/>
      <c r="L61" s="304"/>
      <c r="M61" s="223"/>
    </row>
    <row r="62" spans="1:13" ht="15.6" customHeight="1" x14ac:dyDescent="0.3">
      <c r="A62" s="2"/>
      <c r="B62" s="313"/>
      <c r="C62" s="314"/>
      <c r="D62" s="297"/>
      <c r="E62" s="298"/>
      <c r="F62" s="297"/>
      <c r="G62" s="298"/>
      <c r="H62" s="298"/>
      <c r="I62" s="298"/>
      <c r="J62" s="298"/>
      <c r="K62" s="302"/>
      <c r="L62" s="305"/>
      <c r="M62" s="306"/>
    </row>
    <row r="63" spans="1:13" ht="15.6" customHeight="1" x14ac:dyDescent="0.3">
      <c r="A63" s="2"/>
      <c r="B63" s="313"/>
      <c r="C63" s="314"/>
      <c r="D63" s="297"/>
      <c r="E63" s="298"/>
      <c r="F63" s="297"/>
      <c r="G63" s="298"/>
      <c r="H63" s="298"/>
      <c r="I63" s="298"/>
      <c r="J63" s="298"/>
      <c r="K63" s="302"/>
      <c r="L63" s="305"/>
      <c r="M63" s="306"/>
    </row>
    <row r="64" spans="1:13" ht="83.25" customHeight="1" x14ac:dyDescent="0.3">
      <c r="A64" s="2"/>
      <c r="B64" s="313"/>
      <c r="C64" s="314"/>
      <c r="D64" s="299"/>
      <c r="E64" s="300"/>
      <c r="F64" s="299"/>
      <c r="G64" s="300"/>
      <c r="H64" s="300"/>
      <c r="I64" s="300"/>
      <c r="J64" s="300"/>
      <c r="K64" s="303"/>
      <c r="L64" s="248"/>
      <c r="M64" s="250"/>
    </row>
    <row r="65" spans="1:13" ht="15.6" customHeight="1" x14ac:dyDescent="0.3">
      <c r="A65" s="2"/>
      <c r="B65" s="313"/>
      <c r="C65" s="314"/>
      <c r="D65" s="307" t="s">
        <v>563</v>
      </c>
      <c r="E65" s="308"/>
      <c r="F65" s="221" t="s">
        <v>564</v>
      </c>
      <c r="G65" s="296"/>
      <c r="H65" s="296"/>
      <c r="I65" s="296"/>
      <c r="J65" s="296"/>
      <c r="K65" s="301"/>
      <c r="L65" s="304"/>
      <c r="M65" s="223"/>
    </row>
    <row r="66" spans="1:13" ht="15.6" customHeight="1" x14ac:dyDescent="0.3">
      <c r="A66" s="2"/>
      <c r="B66" s="313"/>
      <c r="C66" s="314"/>
      <c r="D66" s="309"/>
      <c r="E66" s="310"/>
      <c r="F66" s="297"/>
      <c r="G66" s="298"/>
      <c r="H66" s="298"/>
      <c r="I66" s="298"/>
      <c r="J66" s="298"/>
      <c r="K66" s="302"/>
      <c r="L66" s="305"/>
      <c r="M66" s="306"/>
    </row>
    <row r="67" spans="1:13" ht="57" customHeight="1" x14ac:dyDescent="0.3">
      <c r="A67" s="2"/>
      <c r="B67" s="313"/>
      <c r="C67" s="314"/>
      <c r="D67" s="309"/>
      <c r="E67" s="310"/>
      <c r="F67" s="297"/>
      <c r="G67" s="298"/>
      <c r="H67" s="298"/>
      <c r="I67" s="298"/>
      <c r="J67" s="298"/>
      <c r="K67" s="302"/>
      <c r="L67" s="305"/>
      <c r="M67" s="306"/>
    </row>
    <row r="68" spans="1:13" ht="3" customHeight="1" x14ac:dyDescent="0.3">
      <c r="A68" s="2"/>
      <c r="B68" s="313"/>
      <c r="C68" s="314"/>
      <c r="D68" s="311"/>
      <c r="E68" s="312"/>
      <c r="F68" s="299"/>
      <c r="G68" s="300"/>
      <c r="H68" s="300"/>
      <c r="I68" s="300"/>
      <c r="J68" s="300"/>
      <c r="K68" s="303"/>
      <c r="L68" s="248"/>
      <c r="M68" s="250"/>
    </row>
    <row r="69" spans="1:13" ht="15.6" customHeight="1" x14ac:dyDescent="0.3">
      <c r="A69" s="2"/>
      <c r="B69" s="313"/>
      <c r="C69" s="314"/>
      <c r="D69" s="215" t="s">
        <v>565</v>
      </c>
      <c r="E69" s="296"/>
      <c r="F69" s="224" t="s">
        <v>566</v>
      </c>
      <c r="G69" s="225"/>
      <c r="H69" s="225"/>
      <c r="I69" s="225"/>
      <c r="J69" s="225"/>
      <c r="K69" s="226"/>
      <c r="L69" s="304"/>
      <c r="M69" s="223"/>
    </row>
    <row r="70" spans="1:13" ht="15.6" customHeight="1" x14ac:dyDescent="0.3">
      <c r="A70" s="2"/>
      <c r="B70" s="313"/>
      <c r="C70" s="314"/>
      <c r="D70" s="297"/>
      <c r="E70" s="298"/>
      <c r="F70" s="313"/>
      <c r="G70" s="291"/>
      <c r="H70" s="291"/>
      <c r="I70" s="291"/>
      <c r="J70" s="291"/>
      <c r="K70" s="314"/>
      <c r="L70" s="305"/>
      <c r="M70" s="306"/>
    </row>
    <row r="71" spans="1:13" ht="15.6" customHeight="1" x14ac:dyDescent="0.3">
      <c r="A71" s="2"/>
      <c r="B71" s="313"/>
      <c r="C71" s="314"/>
      <c r="D71" s="297"/>
      <c r="E71" s="298"/>
      <c r="F71" s="313"/>
      <c r="G71" s="291"/>
      <c r="H71" s="291"/>
      <c r="I71" s="291"/>
      <c r="J71" s="291"/>
      <c r="K71" s="314"/>
      <c r="L71" s="305"/>
      <c r="M71" s="306"/>
    </row>
    <row r="72" spans="1:13" ht="177.75" customHeight="1" x14ac:dyDescent="0.3">
      <c r="A72" s="2"/>
      <c r="B72" s="227"/>
      <c r="C72" s="229"/>
      <c r="D72" s="299"/>
      <c r="E72" s="300"/>
      <c r="F72" s="227"/>
      <c r="G72" s="228"/>
      <c r="H72" s="228"/>
      <c r="I72" s="228"/>
      <c r="J72" s="228"/>
      <c r="K72" s="229"/>
      <c r="L72" s="248"/>
      <c r="M72" s="250"/>
    </row>
    <row r="73" spans="1:13" ht="15.9" customHeight="1" x14ac:dyDescent="0.3">
      <c r="A73" s="2"/>
      <c r="B73" s="23"/>
      <c r="C73" s="23"/>
      <c r="D73" s="9"/>
      <c r="E73" s="9"/>
      <c r="F73" s="9"/>
      <c r="G73" s="9"/>
      <c r="H73" s="9"/>
      <c r="I73" s="9"/>
      <c r="J73" s="9"/>
      <c r="K73" s="9"/>
      <c r="L73" s="9"/>
      <c r="M73" s="9"/>
    </row>
    <row r="74" spans="1:13" ht="15.9" customHeight="1" x14ac:dyDescent="0.3">
      <c r="A74" s="2"/>
      <c r="B74" s="23"/>
      <c r="C74" s="23"/>
      <c r="D74" s="9"/>
      <c r="E74" s="9"/>
      <c r="F74" s="9"/>
      <c r="G74" s="9"/>
      <c r="H74" s="9"/>
      <c r="I74" s="9"/>
      <c r="J74" s="9"/>
      <c r="K74" s="9"/>
      <c r="L74" s="9"/>
      <c r="M74" s="9"/>
    </row>
    <row r="75" spans="1:13" ht="15.9" customHeight="1" x14ac:dyDescent="0.3">
      <c r="A75" s="2"/>
      <c r="B75" s="393" t="s">
        <v>567</v>
      </c>
      <c r="C75" s="212"/>
      <c r="D75" s="212"/>
      <c r="E75" s="212"/>
      <c r="F75" s="212"/>
      <c r="G75" s="212"/>
      <c r="H75" s="212"/>
      <c r="I75" s="212"/>
      <c r="J75" s="212"/>
      <c r="K75" s="212"/>
      <c r="L75" s="212"/>
      <c r="M75" s="212"/>
    </row>
    <row r="76" spans="1:13" ht="15.9" customHeight="1" x14ac:dyDescent="0.3">
      <c r="A76" s="2"/>
      <c r="B76" s="212"/>
      <c r="C76" s="212"/>
      <c r="D76" s="212"/>
      <c r="E76" s="212"/>
      <c r="F76" s="212"/>
      <c r="G76" s="212"/>
      <c r="H76" s="212"/>
      <c r="I76" s="212"/>
      <c r="J76" s="212"/>
      <c r="K76" s="212"/>
      <c r="L76" s="212"/>
      <c r="M76" s="212"/>
    </row>
    <row r="77" spans="1:13" ht="28.5" customHeight="1" x14ac:dyDescent="0.3">
      <c r="A77" s="2"/>
      <c r="B77" s="395" t="s">
        <v>568</v>
      </c>
      <c r="C77" s="212"/>
      <c r="D77" s="212"/>
      <c r="E77" s="212"/>
      <c r="F77" s="212"/>
      <c r="G77" s="212"/>
      <c r="H77" s="212"/>
      <c r="I77" s="212"/>
      <c r="J77" s="212"/>
      <c r="K77" s="212"/>
      <c r="L77" s="212"/>
      <c r="M77" s="212"/>
    </row>
    <row r="78" spans="1:13" ht="15.75" customHeight="1" x14ac:dyDescent="0.3">
      <c r="A78" s="2"/>
      <c r="B78" s="10"/>
      <c r="C78" s="23"/>
      <c r="D78" s="347" t="s">
        <v>569</v>
      </c>
      <c r="E78" s="348"/>
      <c r="F78" s="347" t="s">
        <v>570</v>
      </c>
      <c r="G78" s="348"/>
      <c r="H78" s="402" t="s">
        <v>13</v>
      </c>
      <c r="I78" s="223"/>
      <c r="J78" s="347" t="s">
        <v>571</v>
      </c>
      <c r="K78" s="348"/>
      <c r="L78" s="347" t="s">
        <v>100</v>
      </c>
      <c r="M78" s="348"/>
    </row>
    <row r="79" spans="1:13" ht="15.9" customHeight="1" x14ac:dyDescent="0.3">
      <c r="A79" s="2"/>
      <c r="B79" s="10"/>
      <c r="C79" s="23"/>
      <c r="D79" s="349"/>
      <c r="E79" s="350"/>
      <c r="F79" s="349"/>
      <c r="G79" s="350"/>
      <c r="H79" s="212"/>
      <c r="I79" s="306"/>
      <c r="J79" s="349"/>
      <c r="K79" s="350"/>
      <c r="L79" s="349"/>
      <c r="M79" s="350"/>
    </row>
    <row r="80" spans="1:13" ht="15.9" customHeight="1" x14ac:dyDescent="0.3">
      <c r="A80" s="2"/>
      <c r="B80" s="10"/>
      <c r="C80" s="23"/>
      <c r="D80" s="351"/>
      <c r="E80" s="352"/>
      <c r="F80" s="351"/>
      <c r="G80" s="352"/>
      <c r="H80" s="249"/>
      <c r="I80" s="250"/>
      <c r="J80" s="351"/>
      <c r="K80" s="352"/>
      <c r="L80" s="351"/>
      <c r="M80" s="352"/>
    </row>
    <row r="81" spans="1:13" ht="15.9" customHeight="1" x14ac:dyDescent="0.3">
      <c r="A81" s="2"/>
      <c r="B81" s="378" t="s">
        <v>572</v>
      </c>
      <c r="C81" s="223"/>
      <c r="D81" s="394" t="s">
        <v>5</v>
      </c>
      <c r="E81" s="306"/>
      <c r="F81" s="397" t="s">
        <v>5</v>
      </c>
      <c r="G81" s="398"/>
      <c r="H81" s="397" t="s">
        <v>5</v>
      </c>
      <c r="I81" s="398"/>
      <c r="J81" s="353" t="s">
        <v>5</v>
      </c>
      <c r="K81" s="306"/>
      <c r="L81" s="332" t="s">
        <v>5</v>
      </c>
      <c r="M81" s="333"/>
    </row>
    <row r="82" spans="1:13" ht="15.9" customHeight="1" x14ac:dyDescent="0.3">
      <c r="A82" s="2"/>
      <c r="B82" s="305"/>
      <c r="C82" s="306"/>
      <c r="D82" s="305"/>
      <c r="E82" s="306"/>
      <c r="F82" s="399"/>
      <c r="G82" s="398"/>
      <c r="H82" s="399"/>
      <c r="I82" s="398"/>
      <c r="J82" s="305"/>
      <c r="K82" s="306"/>
      <c r="L82" s="305"/>
      <c r="M82" s="306"/>
    </row>
    <row r="83" spans="1:13" ht="15.9" customHeight="1" x14ac:dyDescent="0.3">
      <c r="A83" s="2"/>
      <c r="B83" s="248"/>
      <c r="C83" s="250"/>
      <c r="D83" s="248"/>
      <c r="E83" s="250"/>
      <c r="F83" s="400"/>
      <c r="G83" s="401"/>
      <c r="H83" s="400"/>
      <c r="I83" s="401"/>
      <c r="J83" s="248"/>
      <c r="K83" s="250"/>
      <c r="L83" s="248"/>
      <c r="M83" s="250"/>
    </row>
    <row r="84" spans="1:13" ht="15.9" customHeight="1" x14ac:dyDescent="0.3">
      <c r="A84" s="2"/>
      <c r="B84" s="378" t="s">
        <v>573</v>
      </c>
      <c r="C84" s="223"/>
      <c r="D84" s="379" t="s">
        <v>574</v>
      </c>
      <c r="E84" s="380"/>
      <c r="F84" s="387" t="s">
        <v>575</v>
      </c>
      <c r="G84" s="388"/>
      <c r="H84" s="387" t="s">
        <v>576</v>
      </c>
      <c r="I84" s="388"/>
      <c r="J84" s="387" t="s">
        <v>577</v>
      </c>
      <c r="K84" s="388"/>
      <c r="L84" s="387" t="s">
        <v>487</v>
      </c>
      <c r="M84" s="388"/>
    </row>
    <row r="85" spans="1:13" ht="15.9" customHeight="1" x14ac:dyDescent="0.3">
      <c r="A85" s="2"/>
      <c r="B85" s="305"/>
      <c r="C85" s="306"/>
      <c r="D85" s="381"/>
      <c r="E85" s="382"/>
      <c r="F85" s="389"/>
      <c r="G85" s="390"/>
      <c r="H85" s="389"/>
      <c r="I85" s="390"/>
      <c r="J85" s="389"/>
      <c r="K85" s="390"/>
      <c r="L85" s="389"/>
      <c r="M85" s="390"/>
    </row>
    <row r="86" spans="1:13" ht="15.9" customHeight="1" x14ac:dyDescent="0.3">
      <c r="A86" s="2"/>
      <c r="B86" s="305"/>
      <c r="C86" s="306"/>
      <c r="D86" s="381"/>
      <c r="E86" s="382"/>
      <c r="F86" s="389"/>
      <c r="G86" s="390"/>
      <c r="H86" s="389"/>
      <c r="I86" s="390"/>
      <c r="J86" s="389"/>
      <c r="K86" s="390"/>
      <c r="L86" s="389"/>
      <c r="M86" s="390"/>
    </row>
    <row r="87" spans="1:13" ht="15.9" customHeight="1" x14ac:dyDescent="0.3">
      <c r="A87" s="2"/>
      <c r="B87" s="305"/>
      <c r="C87" s="306"/>
      <c r="D87" s="381"/>
      <c r="E87" s="382"/>
      <c r="F87" s="389"/>
      <c r="G87" s="390"/>
      <c r="H87" s="389"/>
      <c r="I87" s="390"/>
      <c r="J87" s="389"/>
      <c r="K87" s="390"/>
      <c r="L87" s="389"/>
      <c r="M87" s="390"/>
    </row>
    <row r="88" spans="1:13" ht="15.9" customHeight="1" x14ac:dyDescent="0.3">
      <c r="A88" s="2"/>
      <c r="B88" s="305"/>
      <c r="C88" s="306"/>
      <c r="D88" s="381"/>
      <c r="E88" s="382"/>
      <c r="F88" s="389"/>
      <c r="G88" s="390"/>
      <c r="H88" s="389"/>
      <c r="I88" s="390"/>
      <c r="J88" s="389"/>
      <c r="K88" s="390"/>
      <c r="L88" s="389"/>
      <c r="M88" s="390"/>
    </row>
    <row r="89" spans="1:13" ht="15.9" customHeight="1" x14ac:dyDescent="0.3">
      <c r="A89" s="2"/>
      <c r="B89" s="305"/>
      <c r="C89" s="306"/>
      <c r="D89" s="381"/>
      <c r="E89" s="382"/>
      <c r="F89" s="389"/>
      <c r="G89" s="390"/>
      <c r="H89" s="389"/>
      <c r="I89" s="390"/>
      <c r="J89" s="389"/>
      <c r="K89" s="390"/>
      <c r="L89" s="389"/>
      <c r="M89" s="390"/>
    </row>
    <row r="90" spans="1:13" ht="15.9" customHeight="1" x14ac:dyDescent="0.3">
      <c r="A90" s="2"/>
      <c r="B90" s="305"/>
      <c r="C90" s="306"/>
      <c r="D90" s="381"/>
      <c r="E90" s="382"/>
      <c r="F90" s="389"/>
      <c r="G90" s="390"/>
      <c r="H90" s="389"/>
      <c r="I90" s="390"/>
      <c r="J90" s="389"/>
      <c r="K90" s="390"/>
      <c r="L90" s="389"/>
      <c r="M90" s="390"/>
    </row>
    <row r="91" spans="1:13" ht="15.9" customHeight="1" x14ac:dyDescent="0.3">
      <c r="A91" s="2"/>
      <c r="B91" s="305"/>
      <c r="C91" s="306"/>
      <c r="D91" s="381"/>
      <c r="E91" s="382"/>
      <c r="F91" s="389"/>
      <c r="G91" s="390"/>
      <c r="H91" s="389"/>
      <c r="I91" s="390"/>
      <c r="J91" s="389"/>
      <c r="K91" s="390"/>
      <c r="L91" s="389"/>
      <c r="M91" s="390"/>
    </row>
    <row r="92" spans="1:13" ht="15.9" customHeight="1" x14ac:dyDescent="0.3">
      <c r="A92" s="2"/>
      <c r="B92" s="305"/>
      <c r="C92" s="306"/>
      <c r="D92" s="381"/>
      <c r="E92" s="382"/>
      <c r="F92" s="389"/>
      <c r="G92" s="390"/>
      <c r="H92" s="389"/>
      <c r="I92" s="390"/>
      <c r="J92" s="389"/>
      <c r="K92" s="390"/>
      <c r="L92" s="389"/>
      <c r="M92" s="390"/>
    </row>
    <row r="93" spans="1:13" ht="15.9" customHeight="1" x14ac:dyDescent="0.3">
      <c r="A93" s="2"/>
      <c r="B93" s="305"/>
      <c r="C93" s="306"/>
      <c r="D93" s="381"/>
      <c r="E93" s="382"/>
      <c r="F93" s="389"/>
      <c r="G93" s="390"/>
      <c r="H93" s="389"/>
      <c r="I93" s="390"/>
      <c r="J93" s="389"/>
      <c r="K93" s="390"/>
      <c r="L93" s="389"/>
      <c r="M93" s="390"/>
    </row>
    <row r="94" spans="1:13" ht="15.9" customHeight="1" x14ac:dyDescent="0.3">
      <c r="A94" s="2"/>
      <c r="B94" s="305"/>
      <c r="C94" s="306"/>
      <c r="D94" s="381"/>
      <c r="E94" s="382"/>
      <c r="F94" s="389"/>
      <c r="G94" s="390"/>
      <c r="H94" s="389"/>
      <c r="I94" s="390"/>
      <c r="J94" s="389"/>
      <c r="K94" s="390"/>
      <c r="L94" s="389"/>
      <c r="M94" s="390"/>
    </row>
    <row r="95" spans="1:13" ht="15.9" customHeight="1" x14ac:dyDescent="0.3">
      <c r="A95" s="2"/>
      <c r="B95" s="305"/>
      <c r="C95" s="306"/>
      <c r="D95" s="381"/>
      <c r="E95" s="382"/>
      <c r="F95" s="389"/>
      <c r="G95" s="390"/>
      <c r="H95" s="389"/>
      <c r="I95" s="390"/>
      <c r="J95" s="389"/>
      <c r="K95" s="390"/>
      <c r="L95" s="389"/>
      <c r="M95" s="390"/>
    </row>
    <row r="96" spans="1:13" ht="15.9" customHeight="1" x14ac:dyDescent="0.3">
      <c r="A96" s="2"/>
      <c r="B96" s="305"/>
      <c r="C96" s="306"/>
      <c r="D96" s="381"/>
      <c r="E96" s="382"/>
      <c r="F96" s="389"/>
      <c r="G96" s="390"/>
      <c r="H96" s="389"/>
      <c r="I96" s="390"/>
      <c r="J96" s="389"/>
      <c r="K96" s="390"/>
      <c r="L96" s="389"/>
      <c r="M96" s="390"/>
    </row>
    <row r="97" spans="1:13" ht="15.9" customHeight="1" x14ac:dyDescent="0.3">
      <c r="A97" s="2"/>
      <c r="B97" s="305"/>
      <c r="C97" s="306"/>
      <c r="D97" s="381"/>
      <c r="E97" s="382"/>
      <c r="F97" s="389"/>
      <c r="G97" s="390"/>
      <c r="H97" s="389"/>
      <c r="I97" s="390"/>
      <c r="J97" s="389"/>
      <c r="K97" s="390"/>
      <c r="L97" s="389"/>
      <c r="M97" s="390"/>
    </row>
    <row r="98" spans="1:13" ht="15.9" customHeight="1" x14ac:dyDescent="0.3">
      <c r="A98" s="2"/>
      <c r="B98" s="305"/>
      <c r="C98" s="306"/>
      <c r="D98" s="381"/>
      <c r="E98" s="382"/>
      <c r="F98" s="389"/>
      <c r="G98" s="390"/>
      <c r="H98" s="389"/>
      <c r="I98" s="390"/>
      <c r="J98" s="389"/>
      <c r="K98" s="390"/>
      <c r="L98" s="389"/>
      <c r="M98" s="390"/>
    </row>
    <row r="99" spans="1:13" ht="15.9" customHeight="1" x14ac:dyDescent="0.3">
      <c r="A99" s="2"/>
      <c r="B99" s="305"/>
      <c r="C99" s="306"/>
      <c r="D99" s="381"/>
      <c r="E99" s="382"/>
      <c r="F99" s="389"/>
      <c r="G99" s="390"/>
      <c r="H99" s="389"/>
      <c r="I99" s="390"/>
      <c r="J99" s="389"/>
      <c r="K99" s="390"/>
      <c r="L99" s="389"/>
      <c r="M99" s="390"/>
    </row>
    <row r="100" spans="1:13" ht="50.25" customHeight="1" x14ac:dyDescent="0.3">
      <c r="A100" s="2"/>
      <c r="B100" s="248"/>
      <c r="C100" s="250"/>
      <c r="D100" s="383"/>
      <c r="E100" s="384"/>
      <c r="F100" s="391"/>
      <c r="G100" s="392"/>
      <c r="H100" s="391"/>
      <c r="I100" s="392"/>
      <c r="J100" s="391"/>
      <c r="K100" s="392"/>
      <c r="L100" s="391"/>
      <c r="M100" s="392"/>
    </row>
    <row r="101" spans="1:13" ht="20.100000000000001" customHeight="1" x14ac:dyDescent="0.3">
      <c r="A101" s="2"/>
      <c r="B101" s="396" t="s">
        <v>578</v>
      </c>
      <c r="C101" s="212"/>
      <c r="D101" s="212"/>
      <c r="E101" s="212"/>
      <c r="F101" s="212"/>
      <c r="G101" s="212"/>
      <c r="H101" s="212"/>
      <c r="I101" s="212"/>
      <c r="J101" s="212"/>
      <c r="K101" s="212"/>
      <c r="L101" s="212"/>
      <c r="M101" s="212"/>
    </row>
    <row r="102" spans="1:13" ht="20.100000000000001" customHeight="1" x14ac:dyDescent="0.3">
      <c r="A102" s="2"/>
      <c r="B102" s="212"/>
      <c r="C102" s="212"/>
      <c r="D102" s="212"/>
      <c r="E102" s="212"/>
      <c r="F102" s="212"/>
      <c r="G102" s="212"/>
      <c r="H102" s="212"/>
      <c r="I102" s="212"/>
      <c r="J102" s="212"/>
      <c r="K102" s="212"/>
      <c r="L102" s="212"/>
      <c r="M102" s="212"/>
    </row>
    <row r="103" spans="1:13" ht="20.100000000000001" customHeight="1" x14ac:dyDescent="0.3">
      <c r="A103" s="2"/>
      <c r="B103" s="212"/>
      <c r="C103" s="212"/>
      <c r="D103" s="212"/>
      <c r="E103" s="212"/>
      <c r="F103" s="212"/>
      <c r="G103" s="212"/>
      <c r="H103" s="212"/>
      <c r="I103" s="212"/>
      <c r="J103" s="212"/>
      <c r="K103" s="212"/>
      <c r="L103" s="212"/>
      <c r="M103" s="212"/>
    </row>
    <row r="104" spans="1:13" ht="20.100000000000001" customHeight="1" x14ac:dyDescent="0.3">
      <c r="A104" s="2"/>
      <c r="B104" s="212"/>
      <c r="C104" s="212"/>
      <c r="D104" s="212"/>
      <c r="E104" s="212"/>
      <c r="F104" s="212"/>
      <c r="G104" s="212"/>
      <c r="H104" s="212"/>
      <c r="I104" s="212"/>
      <c r="J104" s="212"/>
      <c r="K104" s="212"/>
      <c r="L104" s="212"/>
      <c r="M104" s="212"/>
    </row>
    <row r="105" spans="1:13" ht="20.100000000000001" customHeight="1" x14ac:dyDescent="0.3">
      <c r="A105" s="2"/>
      <c r="B105" s="212"/>
      <c r="C105" s="212"/>
      <c r="D105" s="212"/>
      <c r="E105" s="212"/>
      <c r="F105" s="212"/>
      <c r="G105" s="212"/>
      <c r="H105" s="212"/>
      <c r="I105" s="212"/>
      <c r="J105" s="212"/>
      <c r="K105" s="212"/>
      <c r="L105" s="212"/>
      <c r="M105" s="212"/>
    </row>
    <row r="106" spans="1:13" ht="21.9" customHeight="1" x14ac:dyDescent="0.3">
      <c r="A106" s="2"/>
      <c r="B106" s="212"/>
      <c r="C106" s="212"/>
      <c r="D106" s="212"/>
      <c r="E106" s="212"/>
      <c r="F106" s="212"/>
      <c r="G106" s="212"/>
      <c r="H106" s="212"/>
      <c r="I106" s="212"/>
      <c r="J106" s="212"/>
      <c r="K106" s="212"/>
      <c r="L106" s="212"/>
      <c r="M106" s="212"/>
    </row>
    <row r="107" spans="1:13" ht="15" customHeight="1" x14ac:dyDescent="0.3">
      <c r="A107" s="2"/>
      <c r="B107" s="9"/>
      <c r="C107" s="9"/>
      <c r="D107" s="9"/>
      <c r="E107" s="9"/>
      <c r="F107" s="9"/>
      <c r="G107" s="9"/>
      <c r="H107" s="9"/>
      <c r="I107" s="9"/>
      <c r="J107" s="9"/>
      <c r="K107" s="9"/>
      <c r="L107" s="9"/>
      <c r="M107" s="9"/>
    </row>
    <row r="108" spans="1:13" ht="15" customHeight="1" x14ac:dyDescent="0.3"/>
    <row r="109" spans="1:13" ht="15" customHeight="1" x14ac:dyDescent="0.3"/>
    <row r="110" spans="1:13" ht="15" customHeight="1" x14ac:dyDescent="0.3"/>
    <row r="111" spans="1:13" ht="15" customHeight="1" x14ac:dyDescent="0.3"/>
  </sheetData>
  <sheetProtection sheet="1" objects="1" scenarios="1" formatColumns="0" formatRows="0"/>
  <mergeCells count="111">
    <mergeCell ref="J84:K100"/>
    <mergeCell ref="L57:M60"/>
    <mergeCell ref="B77:M77"/>
    <mergeCell ref="L84:M100"/>
    <mergeCell ref="B101:M106"/>
    <mergeCell ref="F8:K11"/>
    <mergeCell ref="D78:E80"/>
    <mergeCell ref="D34:E34"/>
    <mergeCell ref="F34:K34"/>
    <mergeCell ref="L34:M34"/>
    <mergeCell ref="H81:I83"/>
    <mergeCell ref="H78:I80"/>
    <mergeCell ref="B39:C42"/>
    <mergeCell ref="B32:M32"/>
    <mergeCell ref="F81:G83"/>
    <mergeCell ref="L53:M56"/>
    <mergeCell ref="L78:M80"/>
    <mergeCell ref="B57:C60"/>
    <mergeCell ref="B81:C83"/>
    <mergeCell ref="B44:C51"/>
    <mergeCell ref="B30:C31"/>
    <mergeCell ref="B7:M7"/>
    <mergeCell ref="L69:M72"/>
    <mergeCell ref="F22:K25"/>
    <mergeCell ref="B19:C21"/>
    <mergeCell ref="B12:C14"/>
    <mergeCell ref="B84:C100"/>
    <mergeCell ref="B53:C56"/>
    <mergeCell ref="D53:E56"/>
    <mergeCell ref="D84:E100"/>
    <mergeCell ref="D33:E33"/>
    <mergeCell ref="F33:K33"/>
    <mergeCell ref="L33:M33"/>
    <mergeCell ref="D44:E47"/>
    <mergeCell ref="F84:G100"/>
    <mergeCell ref="F57:K60"/>
    <mergeCell ref="F26:K29"/>
    <mergeCell ref="F78:G80"/>
    <mergeCell ref="F69:K72"/>
    <mergeCell ref="H84:I100"/>
    <mergeCell ref="B75:M76"/>
    <mergeCell ref="B22:C25"/>
    <mergeCell ref="D22:E25"/>
    <mergeCell ref="B35:C38"/>
    <mergeCell ref="B33:C34"/>
    <mergeCell ref="B1:M2"/>
    <mergeCell ref="L48:M51"/>
    <mergeCell ref="L35:M38"/>
    <mergeCell ref="D15:E18"/>
    <mergeCell ref="B5:C6"/>
    <mergeCell ref="D5:E6"/>
    <mergeCell ref="F5:K6"/>
    <mergeCell ref="D48:E51"/>
    <mergeCell ref="B3:M3"/>
    <mergeCell ref="B8:C11"/>
    <mergeCell ref="L5:M6"/>
    <mergeCell ref="D12:E12"/>
    <mergeCell ref="F12:K12"/>
    <mergeCell ref="L12:M12"/>
    <mergeCell ref="D13:E13"/>
    <mergeCell ref="L8:M11"/>
    <mergeCell ref="F48:K51"/>
    <mergeCell ref="D8:E11"/>
    <mergeCell ref="F44:K47"/>
    <mergeCell ref="L22:M25"/>
    <mergeCell ref="F35:K38"/>
    <mergeCell ref="D26:E29"/>
    <mergeCell ref="L13:M13"/>
    <mergeCell ref="L14:M14"/>
    <mergeCell ref="B43:M43"/>
    <mergeCell ref="L81:M83"/>
    <mergeCell ref="L15:M18"/>
    <mergeCell ref="F15:K18"/>
    <mergeCell ref="D35:E38"/>
    <mergeCell ref="L19:M19"/>
    <mergeCell ref="L20:M20"/>
    <mergeCell ref="L21:M21"/>
    <mergeCell ref="D20:E20"/>
    <mergeCell ref="D21:E21"/>
    <mergeCell ref="F20:K20"/>
    <mergeCell ref="L31:M31"/>
    <mergeCell ref="L39:M42"/>
    <mergeCell ref="J78:K80"/>
    <mergeCell ref="J81:K83"/>
    <mergeCell ref="D57:E60"/>
    <mergeCell ref="D69:E72"/>
    <mergeCell ref="D81:E83"/>
    <mergeCell ref="D14:E14"/>
    <mergeCell ref="B52:M52"/>
    <mergeCell ref="D61:E64"/>
    <mergeCell ref="F61:K64"/>
    <mergeCell ref="L61:M64"/>
    <mergeCell ref="D65:E68"/>
    <mergeCell ref="F65:K68"/>
    <mergeCell ref="L65:M68"/>
    <mergeCell ref="B61:C72"/>
    <mergeCell ref="B15:C18"/>
    <mergeCell ref="F53:K56"/>
    <mergeCell ref="L26:M29"/>
    <mergeCell ref="D30:E30"/>
    <mergeCell ref="D31:E31"/>
    <mergeCell ref="F30:K30"/>
    <mergeCell ref="F31:K31"/>
    <mergeCell ref="L30:M30"/>
    <mergeCell ref="D39:E42"/>
    <mergeCell ref="F39:K42"/>
    <mergeCell ref="D19:E19"/>
    <mergeCell ref="L44:M47"/>
    <mergeCell ref="B26:C29"/>
    <mergeCell ref="F19:K19"/>
    <mergeCell ref="F21:K21"/>
  </mergeCells>
  <dataValidations count="1">
    <dataValidation type="list" allowBlank="1" showInputMessage="1" showErrorMessage="1" prompt="Select Rating" sqref="L81 J81 D81:I83" xr:uid="{00000000-0002-0000-0700-000000000000}">
      <formula1>"Highly Satisfactory (HS), Satisfactory (S), Moderately Satisfactory (MS), Moderately Unsatisfactory (MU), Unsatisfactory (U), Highly Unsatisfactory (HU), Not Rated"</formula1>
    </dataValidation>
  </dataValidations>
  <pageMargins left="0.25" right="0.25" top="0.75" bottom="0.75" header="0.3" footer="0.3"/>
  <pageSetup paperSize="5" orientation="landscape" r:id="rId1"/>
  <rowBreaks count="1" manualBreakCount="1">
    <brk id="32" max="1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3" tint="0.499984740745262"/>
  </sheetPr>
  <dimension ref="A2:N45"/>
  <sheetViews>
    <sheetView showGridLines="0" topLeftCell="A33" zoomScaleNormal="100" zoomScaleSheetLayoutView="80" workbookViewId="0">
      <selection activeCell="F28" sqref="F28:L30"/>
    </sheetView>
  </sheetViews>
  <sheetFormatPr defaultColWidth="8.6640625" defaultRowHeight="11.4" x14ac:dyDescent="0.2"/>
  <cols>
    <col min="1" max="1" width="1.6640625" style="2" customWidth="1"/>
    <col min="2" max="6" width="8.6640625" style="2" customWidth="1"/>
    <col min="7" max="7" width="7.6640625" style="2" customWidth="1"/>
    <col min="8" max="8" width="19.88671875" style="2" customWidth="1"/>
    <col min="9" max="11" width="8.6640625" style="2" customWidth="1"/>
    <col min="12" max="12" width="14.44140625" style="2" customWidth="1"/>
    <col min="13" max="13" width="8.6640625" style="2" customWidth="1"/>
    <col min="14" max="16384" width="8.6640625" style="2"/>
  </cols>
  <sheetData>
    <row r="2" spans="2:14" ht="26.1" customHeight="1" x14ac:dyDescent="0.5">
      <c r="B2" s="354" t="s">
        <v>579</v>
      </c>
      <c r="C2" s="406"/>
      <c r="D2" s="406"/>
      <c r="E2" s="406"/>
      <c r="F2" s="406"/>
      <c r="G2" s="406"/>
      <c r="H2" s="406"/>
      <c r="I2" s="406"/>
      <c r="J2" s="406"/>
      <c r="K2" s="406"/>
      <c r="L2" s="406"/>
      <c r="N2" s="186"/>
    </row>
    <row r="3" spans="2:14" ht="18.899999999999999" customHeight="1" x14ac:dyDescent="0.35">
      <c r="B3" s="408" t="s">
        <v>580</v>
      </c>
      <c r="C3" s="358"/>
      <c r="D3" s="358"/>
      <c r="E3" s="358"/>
      <c r="F3" s="358"/>
      <c r="G3" s="358"/>
      <c r="H3" s="358"/>
      <c r="I3" s="358"/>
      <c r="J3" s="358"/>
      <c r="K3" s="358"/>
      <c r="L3" s="348"/>
      <c r="N3" s="187"/>
    </row>
    <row r="4" spans="2:14" ht="21.9" customHeight="1" x14ac:dyDescent="0.2">
      <c r="B4" s="349"/>
      <c r="C4" s="406"/>
      <c r="D4" s="406"/>
      <c r="E4" s="406"/>
      <c r="F4" s="406"/>
      <c r="G4" s="406"/>
      <c r="H4" s="406"/>
      <c r="I4" s="406"/>
      <c r="J4" s="406"/>
      <c r="K4" s="406"/>
      <c r="L4" s="350"/>
    </row>
    <row r="5" spans="2:14" ht="15.6" customHeight="1" x14ac:dyDescent="0.35">
      <c r="B5" s="411" t="s">
        <v>581</v>
      </c>
      <c r="C5" s="412"/>
      <c r="D5" s="412"/>
      <c r="E5" s="412"/>
      <c r="F5" s="412"/>
      <c r="G5" s="412"/>
      <c r="H5" s="412"/>
      <c r="I5" s="412"/>
      <c r="J5" s="412"/>
      <c r="K5" s="412"/>
      <c r="L5" s="413"/>
      <c r="N5" s="125"/>
    </row>
    <row r="6" spans="2:14" ht="21" customHeight="1" x14ac:dyDescent="0.5">
      <c r="B6" s="414"/>
      <c r="C6" s="291"/>
      <c r="D6" s="291"/>
      <c r="E6" s="291"/>
      <c r="F6" s="291"/>
      <c r="G6" s="291"/>
      <c r="H6" s="291"/>
      <c r="I6" s="291"/>
      <c r="J6" s="291"/>
      <c r="K6" s="291"/>
      <c r="L6" s="415"/>
      <c r="N6" s="141"/>
    </row>
    <row r="7" spans="2:14" ht="21" customHeight="1" x14ac:dyDescent="0.5">
      <c r="B7" s="414"/>
      <c r="C7" s="291"/>
      <c r="D7" s="291"/>
      <c r="E7" s="291"/>
      <c r="F7" s="291"/>
      <c r="G7" s="291"/>
      <c r="H7" s="291"/>
      <c r="I7" s="291"/>
      <c r="J7" s="291"/>
      <c r="K7" s="291"/>
      <c r="L7" s="415"/>
      <c r="N7" s="186"/>
    </row>
    <row r="8" spans="2:14" ht="21" customHeight="1" x14ac:dyDescent="0.5">
      <c r="B8" s="414"/>
      <c r="C8" s="291"/>
      <c r="D8" s="291"/>
      <c r="E8" s="291"/>
      <c r="F8" s="291"/>
      <c r="G8" s="291"/>
      <c r="H8" s="291"/>
      <c r="I8" s="291"/>
      <c r="J8" s="291"/>
      <c r="K8" s="291"/>
      <c r="L8" s="415"/>
      <c r="N8" s="186"/>
    </row>
    <row r="9" spans="2:14" ht="21" customHeight="1" x14ac:dyDescent="0.5">
      <c r="B9" s="414"/>
      <c r="C9" s="291"/>
      <c r="D9" s="291"/>
      <c r="E9" s="291"/>
      <c r="F9" s="291"/>
      <c r="G9" s="291"/>
      <c r="H9" s="291"/>
      <c r="I9" s="291"/>
      <c r="J9" s="291"/>
      <c r="K9" s="291"/>
      <c r="L9" s="415"/>
      <c r="N9" s="186"/>
    </row>
    <row r="10" spans="2:14" ht="21" customHeight="1" x14ac:dyDescent="0.5">
      <c r="B10" s="414"/>
      <c r="C10" s="291"/>
      <c r="D10" s="291"/>
      <c r="E10" s="291"/>
      <c r="F10" s="291"/>
      <c r="G10" s="291"/>
      <c r="H10" s="291"/>
      <c r="I10" s="291"/>
      <c r="J10" s="291"/>
      <c r="K10" s="291"/>
      <c r="L10" s="415"/>
      <c r="N10" s="186"/>
    </row>
    <row r="11" spans="2:14" ht="21" customHeight="1" x14ac:dyDescent="0.5">
      <c r="B11" s="414"/>
      <c r="C11" s="291"/>
      <c r="D11" s="291"/>
      <c r="E11" s="291"/>
      <c r="F11" s="291"/>
      <c r="G11" s="291"/>
      <c r="H11" s="291"/>
      <c r="I11" s="291"/>
      <c r="J11" s="291"/>
      <c r="K11" s="291"/>
      <c r="L11" s="415"/>
      <c r="N11" s="186"/>
    </row>
    <row r="12" spans="2:14" ht="21" customHeight="1" x14ac:dyDescent="0.5">
      <c r="B12" s="414"/>
      <c r="C12" s="291"/>
      <c r="D12" s="291"/>
      <c r="E12" s="291"/>
      <c r="F12" s="291"/>
      <c r="G12" s="291"/>
      <c r="H12" s="291"/>
      <c r="I12" s="291"/>
      <c r="J12" s="291"/>
      <c r="K12" s="291"/>
      <c r="L12" s="415"/>
      <c r="N12" s="186"/>
    </row>
    <row r="13" spans="2:14" ht="14.25" customHeight="1" x14ac:dyDescent="0.5">
      <c r="B13" s="414"/>
      <c r="C13" s="291"/>
      <c r="D13" s="291"/>
      <c r="E13" s="291"/>
      <c r="F13" s="291"/>
      <c r="G13" s="291"/>
      <c r="H13" s="291"/>
      <c r="I13" s="291"/>
      <c r="J13" s="291"/>
      <c r="K13" s="291"/>
      <c r="L13" s="415"/>
      <c r="N13" s="186"/>
    </row>
    <row r="14" spans="2:14" ht="21" hidden="1" customHeight="1" x14ac:dyDescent="0.5">
      <c r="B14" s="414"/>
      <c r="C14" s="291"/>
      <c r="D14" s="291"/>
      <c r="E14" s="291"/>
      <c r="F14" s="291"/>
      <c r="G14" s="291"/>
      <c r="H14" s="291"/>
      <c r="I14" s="291"/>
      <c r="J14" s="291"/>
      <c r="K14" s="291"/>
      <c r="L14" s="415"/>
      <c r="N14" s="186"/>
    </row>
    <row r="15" spans="2:14" ht="21" hidden="1" customHeight="1" x14ac:dyDescent="0.5">
      <c r="B15" s="416"/>
      <c r="C15" s="417"/>
      <c r="D15" s="417"/>
      <c r="E15" s="417"/>
      <c r="F15" s="417"/>
      <c r="G15" s="417"/>
      <c r="H15" s="417"/>
      <c r="I15" s="417"/>
      <c r="J15" s="417"/>
      <c r="K15" s="417"/>
      <c r="L15" s="418"/>
      <c r="N15" s="186"/>
    </row>
    <row r="16" spans="2:14" ht="15" customHeight="1" x14ac:dyDescent="0.5">
      <c r="B16" s="408" t="s">
        <v>582</v>
      </c>
      <c r="C16" s="358"/>
      <c r="D16" s="358"/>
      <c r="E16" s="358"/>
      <c r="F16" s="358"/>
      <c r="G16" s="358"/>
      <c r="H16" s="358"/>
      <c r="I16" s="358"/>
      <c r="J16" s="358"/>
      <c r="K16" s="358"/>
      <c r="L16" s="348"/>
      <c r="N16" s="186"/>
    </row>
    <row r="17" spans="1:14" ht="21" customHeight="1" x14ac:dyDescent="0.35">
      <c r="B17" s="349"/>
      <c r="C17" s="406"/>
      <c r="D17" s="406"/>
      <c r="E17" s="406"/>
      <c r="F17" s="406"/>
      <c r="G17" s="406"/>
      <c r="H17" s="406"/>
      <c r="I17" s="406"/>
      <c r="J17" s="406"/>
      <c r="K17" s="406"/>
      <c r="L17" s="350"/>
      <c r="N17" s="125"/>
    </row>
    <row r="18" spans="1:14" ht="21" customHeight="1" x14ac:dyDescent="0.5">
      <c r="B18" s="428" t="s">
        <v>583</v>
      </c>
      <c r="C18" s="429"/>
      <c r="D18" s="429"/>
      <c r="E18" s="429"/>
      <c r="F18" s="429"/>
      <c r="G18" s="429"/>
      <c r="H18" s="429"/>
      <c r="I18" s="429"/>
      <c r="J18" s="429"/>
      <c r="K18" s="429"/>
      <c r="L18" s="430"/>
      <c r="N18" s="186"/>
    </row>
    <row r="19" spans="1:14" ht="21" customHeight="1" x14ac:dyDescent="0.5">
      <c r="B19" s="431"/>
      <c r="C19" s="432"/>
      <c r="D19" s="432"/>
      <c r="E19" s="432"/>
      <c r="F19" s="432"/>
      <c r="G19" s="432"/>
      <c r="H19" s="432"/>
      <c r="I19" s="432"/>
      <c r="J19" s="432"/>
      <c r="K19" s="432"/>
      <c r="L19" s="433"/>
      <c r="N19" s="186"/>
    </row>
    <row r="20" spans="1:14" ht="21" customHeight="1" x14ac:dyDescent="0.5">
      <c r="B20" s="431"/>
      <c r="C20" s="432"/>
      <c r="D20" s="432"/>
      <c r="E20" s="432"/>
      <c r="F20" s="432"/>
      <c r="G20" s="432"/>
      <c r="H20" s="432"/>
      <c r="I20" s="432"/>
      <c r="J20" s="432"/>
      <c r="K20" s="432"/>
      <c r="L20" s="433"/>
      <c r="N20" s="186"/>
    </row>
    <row r="21" spans="1:14" ht="21" customHeight="1" x14ac:dyDescent="0.5">
      <c r="B21" s="431"/>
      <c r="C21" s="432"/>
      <c r="D21" s="432"/>
      <c r="E21" s="432"/>
      <c r="F21" s="432"/>
      <c r="G21" s="432"/>
      <c r="H21" s="432"/>
      <c r="I21" s="432"/>
      <c r="J21" s="432"/>
      <c r="K21" s="432"/>
      <c r="L21" s="433"/>
      <c r="N21" s="186"/>
    </row>
    <row r="22" spans="1:14" ht="21" customHeight="1" x14ac:dyDescent="0.5">
      <c r="B22" s="431"/>
      <c r="C22" s="432"/>
      <c r="D22" s="432"/>
      <c r="E22" s="432"/>
      <c r="F22" s="432"/>
      <c r="G22" s="432"/>
      <c r="H22" s="432"/>
      <c r="I22" s="432"/>
      <c r="J22" s="432"/>
      <c r="K22" s="432"/>
      <c r="L22" s="433"/>
      <c r="N22" s="186"/>
    </row>
    <row r="23" spans="1:14" ht="21" customHeight="1" x14ac:dyDescent="0.5">
      <c r="B23" s="431"/>
      <c r="C23" s="432"/>
      <c r="D23" s="432"/>
      <c r="E23" s="432"/>
      <c r="F23" s="432"/>
      <c r="G23" s="432"/>
      <c r="H23" s="432"/>
      <c r="I23" s="432"/>
      <c r="J23" s="432"/>
      <c r="K23" s="432"/>
      <c r="L23" s="433"/>
      <c r="N23" s="186"/>
    </row>
    <row r="24" spans="1:14" ht="21" customHeight="1" x14ac:dyDescent="0.5">
      <c r="B24" s="434"/>
      <c r="C24" s="435"/>
      <c r="D24" s="435"/>
      <c r="E24" s="435"/>
      <c r="F24" s="435"/>
      <c r="G24" s="435"/>
      <c r="H24" s="435"/>
      <c r="I24" s="435"/>
      <c r="J24" s="435"/>
      <c r="K24" s="435"/>
      <c r="L24" s="436"/>
      <c r="N24" s="186"/>
    </row>
    <row r="25" spans="1:14" ht="21" customHeight="1" x14ac:dyDescent="0.5">
      <c r="N25" s="186"/>
    </row>
    <row r="26" spans="1:14" ht="21" customHeight="1" x14ac:dyDescent="0.5">
      <c r="B26" s="405" t="s">
        <v>584</v>
      </c>
      <c r="C26" s="406"/>
      <c r="D26" s="406"/>
      <c r="E26" s="406"/>
      <c r="F26" s="406"/>
      <c r="G26" s="406"/>
      <c r="H26" s="406"/>
      <c r="I26" s="406"/>
      <c r="J26" s="406"/>
      <c r="K26" s="406"/>
      <c r="L26" s="406"/>
      <c r="N26" s="186"/>
    </row>
    <row r="27" spans="1:14" ht="21" customHeight="1" x14ac:dyDescent="0.5">
      <c r="N27" s="186"/>
    </row>
    <row r="28" spans="1:14" ht="49.5" customHeight="1" x14ac:dyDescent="0.35">
      <c r="A28" s="23"/>
      <c r="B28" s="410" t="s">
        <v>585</v>
      </c>
      <c r="C28" s="222"/>
      <c r="D28" s="222"/>
      <c r="E28" s="223"/>
      <c r="F28" s="419" t="s">
        <v>586</v>
      </c>
      <c r="G28" s="420"/>
      <c r="H28" s="420"/>
      <c r="I28" s="420"/>
      <c r="J28" s="420"/>
      <c r="K28" s="420"/>
      <c r="L28" s="421"/>
      <c r="N28" s="131"/>
    </row>
    <row r="29" spans="1:14" ht="42" customHeight="1" x14ac:dyDescent="0.35">
      <c r="A29" s="23"/>
      <c r="B29" s="305"/>
      <c r="C29" s="406"/>
      <c r="D29" s="406"/>
      <c r="E29" s="306"/>
      <c r="F29" s="422"/>
      <c r="G29" s="423"/>
      <c r="H29" s="423"/>
      <c r="I29" s="423"/>
      <c r="J29" s="423"/>
      <c r="K29" s="423"/>
      <c r="L29" s="424"/>
      <c r="M29" s="188"/>
      <c r="N29" s="51"/>
    </row>
    <row r="30" spans="1:14" ht="127.2" customHeight="1" x14ac:dyDescent="0.35">
      <c r="A30" s="23"/>
      <c r="B30" s="248"/>
      <c r="C30" s="249"/>
      <c r="D30" s="249"/>
      <c r="E30" s="250"/>
      <c r="F30" s="425"/>
      <c r="G30" s="426"/>
      <c r="H30" s="426"/>
      <c r="I30" s="426"/>
      <c r="J30" s="426"/>
      <c r="K30" s="426"/>
      <c r="L30" s="427"/>
      <c r="M30" s="51"/>
      <c r="N30" s="51"/>
    </row>
    <row r="31" spans="1:14" ht="21" customHeight="1" x14ac:dyDescent="0.3">
      <c r="B31" s="407" t="s">
        <v>587</v>
      </c>
      <c r="C31" s="222"/>
      <c r="D31" s="222"/>
      <c r="E31" s="223"/>
      <c r="F31" s="409" t="s">
        <v>588</v>
      </c>
      <c r="G31" s="222"/>
      <c r="H31" s="222"/>
      <c r="I31" s="222"/>
      <c r="J31" s="222"/>
      <c r="K31" s="222"/>
      <c r="L31" s="119"/>
      <c r="N31" s="189"/>
    </row>
    <row r="32" spans="1:14" ht="21" customHeight="1" x14ac:dyDescent="0.3">
      <c r="B32" s="305"/>
      <c r="C32" s="406"/>
      <c r="D32" s="406"/>
      <c r="E32" s="306"/>
      <c r="F32" s="305"/>
      <c r="G32" s="406"/>
      <c r="H32" s="406"/>
      <c r="I32" s="406"/>
      <c r="J32" s="406"/>
      <c r="K32" s="406"/>
      <c r="L32" s="122"/>
      <c r="N32" s="189"/>
    </row>
    <row r="33" spans="2:14" ht="35.25" customHeight="1" x14ac:dyDescent="0.35">
      <c r="B33" s="305"/>
      <c r="C33" s="406"/>
      <c r="D33" s="406"/>
      <c r="E33" s="306"/>
      <c r="F33" s="305"/>
      <c r="G33" s="406"/>
      <c r="H33" s="406"/>
      <c r="I33" s="406"/>
      <c r="J33" s="406"/>
      <c r="K33" s="406"/>
      <c r="L33" s="122"/>
      <c r="N33" s="51"/>
    </row>
    <row r="34" spans="2:14" ht="202.5" customHeight="1" x14ac:dyDescent="0.35">
      <c r="B34" s="248"/>
      <c r="C34" s="249"/>
      <c r="D34" s="249"/>
      <c r="E34" s="250"/>
      <c r="F34" s="248"/>
      <c r="G34" s="249"/>
      <c r="H34" s="249"/>
      <c r="I34" s="249"/>
      <c r="J34" s="249"/>
      <c r="K34" s="249"/>
      <c r="L34" s="120"/>
      <c r="N34" s="51"/>
    </row>
    <row r="35" spans="2:14" ht="15.6" customHeight="1" x14ac:dyDescent="0.2"/>
    <row r="36" spans="2:14" ht="15.6" customHeight="1" x14ac:dyDescent="0.2"/>
    <row r="37" spans="2:14" ht="15.6" customHeight="1" x14ac:dyDescent="0.2"/>
    <row r="38" spans="2:14" ht="15.6" customHeight="1" x14ac:dyDescent="0.2"/>
    <row r="39" spans="2:14" ht="15.6" customHeight="1" x14ac:dyDescent="0.2"/>
    <row r="40" spans="2:14" ht="15.6" customHeight="1" x14ac:dyDescent="0.2"/>
    <row r="41" spans="2:14" ht="15.6" customHeight="1" x14ac:dyDescent="0.2"/>
    <row r="42" spans="2:14" ht="15.6" customHeight="1" x14ac:dyDescent="0.2"/>
    <row r="43" spans="2:14" ht="15.6" customHeight="1" x14ac:dyDescent="0.2"/>
    <row r="44" spans="2:14" ht="15.6" customHeight="1" x14ac:dyDescent="0.2"/>
    <row r="45" spans="2:14" ht="15.6" customHeight="1" x14ac:dyDescent="0.35">
      <c r="N45" s="51"/>
    </row>
  </sheetData>
  <sheetProtection sheet="1" objects="1" scenarios="1" formatColumns="0" formatRows="0"/>
  <mergeCells count="10">
    <mergeCell ref="B26:L26"/>
    <mergeCell ref="B31:E34"/>
    <mergeCell ref="B3:L4"/>
    <mergeCell ref="B2:L2"/>
    <mergeCell ref="F31:K34"/>
    <mergeCell ref="B28:E30"/>
    <mergeCell ref="B5:L15"/>
    <mergeCell ref="F28:L30"/>
    <mergeCell ref="B16:L17"/>
    <mergeCell ref="B18:L24"/>
  </mergeCells>
  <pageMargins left="0.25" right="0.25" top="0.75" bottom="0.75" header="0.3" footer="0.3"/>
  <pageSetup paperSize="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GEF Documents Content Type" ma:contentTypeID="0x01010000FE34C145B86045B63DA32DFB8FDDBE00F30692405A985C4A8B0A6D5A715BB992" ma:contentTypeVersion="28" ma:contentTypeDescription="" ma:contentTypeScope="" ma:versionID="89539d5874db385a1bce5bdad7c4460f">
  <xsd:schema xmlns:xsd="http://www.w3.org/2001/XMLSchema" xmlns:xs="http://www.w3.org/2001/XMLSchema" xmlns:p="http://schemas.microsoft.com/office/2006/metadata/properties" xmlns:ns2="ceb00776-aa5c-4fc8-b6fe-5f035152e4b6" xmlns:ns3="c7ede9f9-c657-4e65-88e7-7be717847d9e" xmlns:ns4="3e02667f-0271-471b-bd6e-11a2e16def1d" xmlns:ns5="ff57b53f-0493-42a0-86f6-b9b1333ab06d" xmlns:ns6="b8caa731-411c-4ce8-a2a6-5b517e250d33" targetNamespace="http://schemas.microsoft.com/office/2006/metadata/properties" ma:root="true" ma:fieldsID="4695750258b5d078ac10f26d822d74c8" ns2:_="" ns3:_="" ns4:_="" ns5:_="" ns6:_="">
    <xsd:import namespace="ceb00776-aa5c-4fc8-b6fe-5f035152e4b6"/>
    <xsd:import namespace="c7ede9f9-c657-4e65-88e7-7be717847d9e"/>
    <xsd:import namespace="3e02667f-0271-471b-bd6e-11a2e16def1d"/>
    <xsd:import namespace="ff57b53f-0493-42a0-86f6-b9b1333ab06d"/>
    <xsd:import namespace="b8caa731-411c-4ce8-a2a6-5b517e250d33"/>
    <xsd:element name="properties">
      <xsd:complexType>
        <xsd:sequence>
          <xsd:element name="documentManagement">
            <xsd:complexType>
              <xsd:all>
                <xsd:element ref="ns2:Classification" minOccurs="0"/>
                <xsd:element ref="ns2:Country1" minOccurs="0"/>
                <xsd:element ref="ns2:DocActive" minOccurs="0"/>
                <xsd:element ref="ns2:DocCategory" minOccurs="0"/>
                <xsd:element ref="ns2:DocPrefix" minOccurs="0"/>
                <xsd:element ref="ns2:DocType" minOccurs="0"/>
                <xsd:element ref="ns2:DocumentTitle" minOccurs="0"/>
                <xsd:element ref="ns2:FocalArea" minOccurs="0"/>
                <xsd:element ref="ns2:GEFID" minOccurs="0"/>
                <xsd:element ref="ns2:ProjectTitle" minOccurs="0"/>
                <xsd:element ref="ns2:ProjectType" minOccurs="0"/>
                <xsd:element ref="ns2:TrustFundType" minOccurs="0"/>
                <xsd:element ref="ns3:MediaServiceMetadata" minOccurs="0"/>
                <xsd:element ref="ns3:MediaServiceFastMetadata" minOccurs="0"/>
                <xsd:element ref="ns4:TaxCatchAll" minOccurs="0"/>
                <xsd:element ref="ns2:GEFCountry" minOccurs="0"/>
                <xsd:element ref="ns2:GEFProjectID" minOccurs="0"/>
                <xsd:element ref="ns5:MediaServiceAutoTags" minOccurs="0"/>
                <xsd:element ref="ns5:MediaServiceOCR" minOccurs="0"/>
                <xsd:element ref="ns6:SharedWithUsers" minOccurs="0"/>
                <xsd:element ref="ns6:SharedWithDetails" minOccurs="0"/>
                <xsd:element ref="ns5:MediaServiceDateTaken" minOccurs="0"/>
                <xsd:element ref="ns5:MediaServiceGenerationTime" minOccurs="0"/>
                <xsd:element ref="ns5:MediaServiceEventHashCode" minOccurs="0"/>
                <xsd:element ref="ns5:MediaServiceAutoKeyPoints" minOccurs="0"/>
                <xsd:element ref="ns5:MediaServiceKeyPoint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element ref="ns6:ProjectTypeSubType1" minOccurs="0"/>
                <xsd:element ref="ns6:ProjectTypeSubType2" minOccurs="0"/>
                <xsd:element ref="ns6:DocCategory" minOccurs="0"/>
                <xsd:element ref="ns6:DocClassification" minOccurs="0"/>
                <xsd:element ref="ns6:FocalArea" minOccurs="0"/>
                <xsd:element ref="ns6:GEFID" minOccurs="0"/>
                <xsd:element ref="ns6:Phase" minOccurs="0"/>
                <xsd:element ref="ns6:ProjectStatus" minOccurs="0"/>
                <xsd:element ref="ns6:ProjectTitle" minOccurs="0"/>
                <xsd:element ref="ns6:ProjectType" minOccurs="0"/>
                <xsd:element ref="ns6:RecordStatus" minOccurs="0"/>
                <xsd:element ref="ns6:TrustF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00776-aa5c-4fc8-b6fe-5f035152e4b6" elementFormDefault="qualified">
    <xsd:import namespace="http://schemas.microsoft.com/office/2006/documentManagement/types"/>
    <xsd:import namespace="http://schemas.microsoft.com/office/infopath/2007/PartnerControls"/>
    <xsd:element name="Classification" ma:index="8" nillable="true" ma:displayName="Classification" ma:internalName="Classification">
      <xsd:simpleType>
        <xsd:restriction base="dms:Text">
          <xsd:maxLength value="255"/>
        </xsd:restriction>
      </xsd:simpleType>
    </xsd:element>
    <xsd:element name="Country1" ma:index="9" nillable="true" ma:displayName="Country" ma:internalName="Country1">
      <xsd:simpleType>
        <xsd:restriction base="dms:Text">
          <xsd:maxLength value="255"/>
        </xsd:restriction>
      </xsd:simpleType>
    </xsd:element>
    <xsd:element name="DocActive" ma:index="10" nillable="true" ma:displayName="DocActive" ma:default="Active" ma:format="Dropdown" ma:internalName="DocActive" ma:readOnly="false">
      <xsd:simpleType>
        <xsd:restriction base="dms:Choice">
          <xsd:enumeration value="Active"/>
          <xsd:enumeration value="InActive"/>
        </xsd:restriction>
      </xsd:simpleType>
    </xsd:element>
    <xsd:element name="DocCategory" ma:index="11" nillable="true" ma:displayName="DocCategory" ma:internalName="DocCategory">
      <xsd:simpleType>
        <xsd:restriction base="dms:Text">
          <xsd:maxLength value="255"/>
        </xsd:restriction>
      </xsd:simpleType>
    </xsd:element>
    <xsd:element name="DocPrefix" ma:index="12" nillable="true" ma:displayName="DocPrefix" ma:internalName="DocPrefix">
      <xsd:simpleType>
        <xsd:restriction base="dms:Text">
          <xsd:maxLength value="255"/>
        </xsd:restriction>
      </xsd:simpleType>
    </xsd:element>
    <xsd:element name="DocType" ma:index="13" nillable="true" ma:displayName="DocType" ma:internalName="DocType">
      <xsd:simpleType>
        <xsd:restriction base="dms:Text">
          <xsd:maxLength value="255"/>
        </xsd:restriction>
      </xsd:simpleType>
    </xsd:element>
    <xsd:element name="DocumentTitle" ma:index="14" nillable="true" ma:displayName="DocumentTitle" ma:internalName="DocumentTitle">
      <xsd:simpleType>
        <xsd:restriction base="dms:Text">
          <xsd:maxLength value="255"/>
        </xsd:restriction>
      </xsd:simpleType>
    </xsd:element>
    <xsd:element name="FocalArea" ma:index="15" nillable="true" ma:displayName="FocalArea" ma:internalName="FocalArea">
      <xsd:simpleType>
        <xsd:restriction base="dms:Text">
          <xsd:maxLength value="255"/>
        </xsd:restriction>
      </xsd:simpleType>
    </xsd:element>
    <xsd:element name="GEFID" ma:index="16" nillable="true" ma:displayName="GEFID" ma:internalName="GEFID">
      <xsd:simpleType>
        <xsd:restriction base="dms:Text">
          <xsd:maxLength value="255"/>
        </xsd:restriction>
      </xsd:simpleType>
    </xsd:element>
    <xsd:element name="ProjectTitle" ma:index="17" nillable="true" ma:displayName="ProjectTitle" ma:internalName="ProjectTitle" ma:readOnly="false">
      <xsd:simpleType>
        <xsd:restriction base="dms:Note">
          <xsd:maxLength value="255"/>
        </xsd:restriction>
      </xsd:simpleType>
    </xsd:element>
    <xsd:element name="ProjectType" ma:index="18" nillable="true" ma:displayName="ProjectType" ma:internalName="ProjectType">
      <xsd:simpleType>
        <xsd:restriction base="dms:Text">
          <xsd:maxLength value="255"/>
        </xsd:restriction>
      </xsd:simpleType>
    </xsd:element>
    <xsd:element name="TrustFundType" ma:index="19" nillable="true" ma:displayName="TrustFundType" ma:internalName="TrustFundType">
      <xsd:simpleType>
        <xsd:restriction base="dms:Text">
          <xsd:maxLength value="255"/>
        </xsd:restriction>
      </xsd:simpleType>
    </xsd:element>
    <xsd:element name="GEFCountry" ma:index="23" nillable="true" ma:displayName="GEFCountry" ma:internalName="GEFCountry">
      <xsd:simpleType>
        <xsd:restriction base="dms:Text">
          <xsd:maxLength value="255"/>
        </xsd:restriction>
      </xsd:simpleType>
    </xsd:element>
    <xsd:element name="GEFProjectID" ma:index="24" nillable="true" ma:displayName="GEFProjectID" ma:internalName="GEF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de9f9-c657-4e65-88e7-7be717847d9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a0844f6-a59b-4fa4-b58a-6bc4e72871bd}" ma:internalName="TaxCatchAll" ma:showField="CatchAllData" ma:web="ceb00776-aa5c-4fc8-b6fe-5f035152e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57b53f-0493-42a0-86f6-b9b1333ab06d" elementFormDefault="qualified">
    <xsd:import namespace="http://schemas.microsoft.com/office/2006/documentManagement/types"/>
    <xsd:import namespace="http://schemas.microsoft.com/office/infopath/2007/PartnerControls"/>
    <xsd:element name="MediaServiceAutoTags" ma:index="25" nillable="true" ma:displayName="MediaServiceAutoTags" ma:internalName="MediaServiceAutoTags" ma:readOnly="true">
      <xsd:simpleType>
        <xsd:restriction base="dms:Text"/>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LengthInSeconds" ma:index="37" nillable="true" ma:displayName="MediaLengthInSeconds" ma:hidden="true" ma:internalName="MediaLengthInSeconds" ma:readOnly="true">
      <xsd:simpleType>
        <xsd:restriction base="dms:Unknown"/>
      </xsd:simple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element name="ProjectTypeSubType1" ma:index="40" nillable="true" ma:displayName="ProjectTypeSubType1" ma:internalName="ProjectTypeSubType1">
      <xsd:simpleType>
        <xsd:restriction base="dms:Text">
          <xsd:maxLength value="255"/>
        </xsd:restriction>
      </xsd:simpleType>
    </xsd:element>
    <xsd:element name="ProjectTypeSubType2" ma:index="41" nillable="true" ma:displayName="ProjectTypeSubType2" ma:internalName="ProjectTypeSubType2">
      <xsd:simpleType>
        <xsd:restriction base="dms:Text">
          <xsd:maxLength value="255"/>
        </xsd:restriction>
      </xsd:simpleType>
    </xsd:element>
    <xsd:element name="DocCategory" ma:index="42" nillable="true" ma:displayName="DocCategory" ma:default="" ma:internalName="DocCategory0">
      <xsd:simpleType>
        <xsd:restriction base="dms:Text">
          <xsd:maxLength value="255"/>
        </xsd:restriction>
      </xsd:simpleType>
    </xsd:element>
    <xsd:element name="DocClassification" ma:index="43" nillable="true" ma:displayName="DocClassification" ma:default="" ma:internalName="DocClassification">
      <xsd:simpleType>
        <xsd:restriction base="dms:Text">
          <xsd:maxLength value="255"/>
        </xsd:restriction>
      </xsd:simpleType>
    </xsd:element>
    <xsd:element name="FocalArea" ma:index="44" nillable="true" ma:displayName="FocalArea" ma:default="" ma:internalName="FocalArea0">
      <xsd:simpleType>
        <xsd:restriction base="dms:Text">
          <xsd:maxLength value="255"/>
        </xsd:restriction>
      </xsd:simpleType>
    </xsd:element>
    <xsd:element name="GEFID" ma:index="45" nillable="true" ma:displayName="GEFID" ma:default="" ma:internalName="GEFID0">
      <xsd:simpleType>
        <xsd:restriction base="dms:Text">
          <xsd:maxLength value="255"/>
        </xsd:restriction>
      </xsd:simpleType>
    </xsd:element>
    <xsd:element name="Phase" ma:index="46" nillable="true" ma:displayName="Phase" ma:default="" ma:indexed="true" ma:internalName="Phase">
      <xsd:simpleType>
        <xsd:restriction base="dms:Text">
          <xsd:maxLength value="255"/>
        </xsd:restriction>
      </xsd:simpleType>
    </xsd:element>
    <xsd:element name="ProjectStatus" ma:index="47" nillable="true" ma:displayName="ProjectStatus" ma:default="" ma:internalName="ProjectStatus">
      <xsd:simpleType>
        <xsd:restriction base="dms:Text">
          <xsd:maxLength value="255"/>
        </xsd:restriction>
      </xsd:simpleType>
    </xsd:element>
    <xsd:element name="ProjectTitle" ma:index="48" nillable="true" ma:displayName="ProjectTitle" ma:default="" ma:internalName="ProjectTitle0">
      <xsd:simpleType>
        <xsd:restriction base="dms:Text">
          <xsd:maxLength value="255"/>
        </xsd:restriction>
      </xsd:simpleType>
    </xsd:element>
    <xsd:element name="ProjectType" ma:index="49" nillable="true" ma:displayName="ProjectType" ma:default="" ma:internalName="ProjectType0">
      <xsd:simpleType>
        <xsd:restriction base="dms:Text">
          <xsd:maxLength value="255"/>
        </xsd:restriction>
      </xsd:simpleType>
    </xsd:element>
    <xsd:element name="RecordStatus" ma:index="50" nillable="true" ma:displayName="RecordStatus" ma:default="Active" ma:format="Dropdown" ma:internalName="RecordStatus">
      <xsd:simpleType>
        <xsd:restriction base="dms:Choice">
          <xsd:enumeration value="Active"/>
          <xsd:enumeration value="InActive"/>
        </xsd:restriction>
      </xsd:simpleType>
    </xsd:element>
    <xsd:element name="TrustFund" ma:index="51" nillable="true" ma:displayName="TrustFund" ma:default="" ma:internalName="TrustFu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57b53f-0493-42a0-86f6-b9b1333ab06d">
      <Terms xmlns="http://schemas.microsoft.com/office/infopath/2007/PartnerControls"/>
    </lcf76f155ced4ddcb4097134ff3c332f>
    <TaxCatchAll xmlns="3e02667f-0271-471b-bd6e-11a2e16def1d" xsi:nil="true"/>
    <ProjectTypeSubType2 xmlns="b8caa731-411c-4ce8-a2a6-5b517e250d33" xsi:nil="true"/>
    <Phase xmlns="b8caa731-411c-4ce8-a2a6-5b517e250d33">GEF - 7</Phase>
    <ProjectTitle xmlns="b8caa731-411c-4ce8-a2a6-5b517e250d33" xsi:nil="true"/>
    <ProjectTypeSubType1 xmlns="b8caa731-411c-4ce8-a2a6-5b517e250d33" xsi:nil="true"/>
    <DocClassification xmlns="b8caa731-411c-4ce8-a2a6-5b517e250d33">Public</DocClassification>
    <ProjectType xmlns="b8caa731-411c-4ce8-a2a6-5b517e250d33" xsi:nil="true"/>
    <GEFCountry xmlns="ceb00776-aa5c-4fc8-b6fe-5f035152e4b6">Cuba</GEFCountry>
    <Classification xmlns="ceb00776-aa5c-4fc8-b6fe-5f035152e4b6">Public</Classification>
    <Country1 xmlns="ceb00776-aa5c-4fc8-b6fe-5f035152e4b6" xsi:nil="true"/>
    <DocPrefix xmlns="ceb00776-aa5c-4fc8-b6fe-5f035152e4b6">Project Implementation Report (PIR)</DocPrefix>
    <GEFID xmlns="ceb00776-aa5c-4fc8-b6fe-5f035152e4b6">10400</GEFID>
    <ProjectType xmlns="ceb00776-aa5c-4fc8-b6fe-5f035152e4b6">FSP</ProjectType>
    <DocCategory xmlns="b8caa731-411c-4ce8-a2a6-5b517e250d33" xsi:nil="true"/>
    <GEFProjectID xmlns="ceb00776-aa5c-4fc8-b6fe-5f035152e4b6">a86ffa28-13e9-e911-a845-000d3a375321</GEFProjectID>
    <DocActive xmlns="ceb00776-aa5c-4fc8-b6fe-5f035152e4b6">Active</DocActive>
    <DocCategory xmlns="ceb00776-aa5c-4fc8-b6fe-5f035152e4b6">M and E Document</DocCategory>
    <FocalArea xmlns="b8caa731-411c-4ce8-a2a6-5b517e250d33" xsi:nil="true"/>
    <FocalArea xmlns="ceb00776-aa5c-4fc8-b6fe-5f035152e4b6">Biodiversity</FocalArea>
    <ProjectStatus xmlns="b8caa731-411c-4ce8-a2a6-5b517e250d33">Under Implementation</ProjectStatus>
    <DocType xmlns="ceb00776-aa5c-4fc8-b6fe-5f035152e4b6">PIR 1</DocType>
    <ProjectTitle xmlns="ceb00776-aa5c-4fc8-b6fe-5f035152e4b6">Mainstreaming biodiversity into mountain agricultural and pastoral landscapes of relevant ecosystems in Eastern Cuba</ProjectTitle>
    <RecordStatus xmlns="b8caa731-411c-4ce8-a2a6-5b517e250d33">Active</RecordStatus>
    <TrustFundType xmlns="ceb00776-aa5c-4fc8-b6fe-5f035152e4b6">GET</TrustFundType>
    <DocumentTitle xmlns="ceb00776-aa5c-4fc8-b6fe-5f035152e4b6">GEFID10400_2025PIR_FAO_Cuba</DocumentTitle>
    <GEFID xmlns="b8caa731-411c-4ce8-a2a6-5b517e250d33" xsi:nil="true"/>
    <TrustFund xmlns="b8caa731-411c-4ce8-a2a6-5b517e250d33">GET</TrustFund>
  </documentManagement>
</p:properties>
</file>

<file path=customXml/itemProps1.xml><?xml version="1.0" encoding="utf-8"?>
<ds:datastoreItem xmlns:ds="http://schemas.openxmlformats.org/officeDocument/2006/customXml" ds:itemID="{EAABF45D-CCEB-407F-BECE-86B9E9F63F7C}"/>
</file>

<file path=customXml/itemProps2.xml><?xml version="1.0" encoding="utf-8"?>
<ds:datastoreItem xmlns:ds="http://schemas.openxmlformats.org/officeDocument/2006/customXml" ds:itemID="{7A65E15C-F185-4B4C-83C5-089D38E43708}">
  <ds:schemaRefs>
    <ds:schemaRef ds:uri="http://schemas.microsoft.com/sharepoint/v3/contenttype/forms"/>
  </ds:schemaRefs>
</ds:datastoreItem>
</file>

<file path=customXml/itemProps3.xml><?xml version="1.0" encoding="utf-8"?>
<ds:datastoreItem xmlns:ds="http://schemas.openxmlformats.org/officeDocument/2006/customXml" ds:itemID="{D6431AEE-2CC9-4678-9111-B2CA69F6ABF1}">
  <ds:schemaRefs>
    <ds:schemaRef ds:uri="http://schemas.microsoft.com/office/2006/metadata/properties"/>
    <ds:schemaRef ds:uri="http://schemas.microsoft.com/office/infopath/2007/PartnerControls"/>
    <ds:schemaRef ds:uri="8ee1b74e-7669-4501-94fc-6efbadb3f685"/>
    <ds:schemaRef ds:uri="6c30f3ca-50f9-4980-896e-351f909031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25</vt:i4>
      </vt:variant>
    </vt:vector>
  </HeadingPairs>
  <TitlesOfParts>
    <vt:vector size="45" baseType="lpstr">
      <vt:lpstr>_Calc</vt:lpstr>
      <vt:lpstr>Table of Contents</vt:lpstr>
      <vt:lpstr>1. Basic project data</vt:lpstr>
      <vt:lpstr>Countries</vt:lpstr>
      <vt:lpstr>TypeofTrustFund</vt:lpstr>
      <vt:lpstr>FocalArea</vt:lpstr>
      <vt:lpstr>2. Progress towards outcomes</vt:lpstr>
      <vt:lpstr>3. Implementation Progress</vt:lpstr>
      <vt:lpstr>4. Summary_Progress &amp; Challenge</vt:lpstr>
      <vt:lpstr>5. ESS Risk</vt:lpstr>
      <vt:lpstr>6. Risks to the Project</vt:lpstr>
      <vt:lpstr>7. Follow-up on Mid-term review</vt:lpstr>
      <vt:lpstr>8. Minor project amendments</vt:lpstr>
      <vt:lpstr>9. Stakeholders' Engagement</vt:lpstr>
      <vt:lpstr>10. Gender Mainstreaming</vt:lpstr>
      <vt:lpstr>11. Knowledge Management</vt:lpstr>
      <vt:lpstr>12. Indigenous &amp; Local Involve.</vt:lpstr>
      <vt:lpstr>13. Co-Financing Table</vt:lpstr>
      <vt:lpstr>14. GEO Location</vt:lpstr>
      <vt:lpstr>Annex</vt:lpstr>
      <vt:lpstr>Countries</vt:lpstr>
      <vt:lpstr>DevScore</vt:lpstr>
      <vt:lpstr>ImpCells</vt:lpstr>
      <vt:lpstr>ImpRatings</vt:lpstr>
      <vt:lpstr>ImpScore</vt:lpstr>
      <vt:lpstr>NumRating</vt:lpstr>
      <vt:lpstr>'1. Basic project data'!Print_Area</vt:lpstr>
      <vt:lpstr>'10. Gender Mainstreaming'!Print_Area</vt:lpstr>
      <vt:lpstr>'11. Knowledge Management'!Print_Area</vt:lpstr>
      <vt:lpstr>'12. Indigenous &amp; Local Involve.'!Print_Area</vt:lpstr>
      <vt:lpstr>'13. Co-Financing Table'!Print_Area</vt:lpstr>
      <vt:lpstr>'14. GEO Location'!Print_Area</vt:lpstr>
      <vt:lpstr>'2. Progress towards outcomes'!Print_Area</vt:lpstr>
      <vt:lpstr>'3. Implementation Progress'!Print_Area</vt:lpstr>
      <vt:lpstr>'4. Summary_Progress &amp; Challenge'!Print_Area</vt:lpstr>
      <vt:lpstr>'5. ESS Risk'!Print_Area</vt:lpstr>
      <vt:lpstr>'6. Risks to the Project'!Print_Area</vt:lpstr>
      <vt:lpstr>'7. Follow-up on Mid-term review'!Print_Area</vt:lpstr>
      <vt:lpstr>'8. Minor project amendments'!Print_Area</vt:lpstr>
      <vt:lpstr>'9. Stakeholders'' Engagement'!Print_Area</vt:lpstr>
      <vt:lpstr>Annex!Print_Area</vt:lpstr>
      <vt:lpstr>'Table of Contents'!Print_Area</vt:lpstr>
      <vt:lpstr>TxtRating</vt:lpstr>
      <vt:lpstr>Weights</vt:lpstr>
      <vt:lpstr>Weights2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Wulseh, Chancelyne (OCBD)</dc:creator>
  <cp:keywords/>
  <dc:description/>
  <cp:lastModifiedBy>Brentan, Emilia (OCB)</cp:lastModifiedBy>
  <cp:revision/>
  <dcterms:created xsi:type="dcterms:W3CDTF">2025-03-28T08:41:42Z</dcterms:created>
  <dcterms:modified xsi:type="dcterms:W3CDTF">2025-09-12T07:03:06Z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0x01010000FE34C145B86045B63DA32DFB8FDDBE00F30692405A985C4A8B0A6D5A715BB992</vt:lpwstr>
  </property>
  <property fmtid="{D5CDD505-2E9C-101B-9397-08002B2CF9AE}" pid="3" name="MediaServiceImageTags">
    <vt:lpwstr/>
  </property>
  <property fmtid="{D5CDD505-2E9C-101B-9397-08002B2CF9AE}" pid="4" name="Order">
    <vt:r8>9433400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