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mc:AlternateContent xmlns:mc="http://schemas.openxmlformats.org/markup-compatibility/2006">
    <mc:Choice Requires="x15">
      <x15ac:absPath xmlns:x15ac="http://schemas.microsoft.com/office/spreadsheetml/2010/11/ac" url="https://unfao.sharepoint.com/sites/climatechange/PIR/PIR FY26/Inter-regional/INT500/final 2026/"/>
    </mc:Choice>
  </mc:AlternateContent>
  <xr:revisionPtr revIDLastSave="54" documentId="8_{AD7AFDAC-C204-44E0-8FB2-5FD67FC67B72}" xr6:coauthVersionLast="47" xr6:coauthVersionMax="47" xr10:uidLastSave="{00317010-6267-4AEB-93CD-9542531C5CF8}"/>
  <bookViews>
    <workbookView xWindow="-120" yWindow="-120" windowWidth="29040" windowHeight="15720" tabRatio="895" firstSheet="12" activeTab="12" xr2:uid="{00000000-000D-0000-FFFF-FFFF00000000}"/>
  </bookViews>
  <sheets>
    <sheet name="Table of Contents" sheetId="1" r:id="rId1"/>
    <sheet name="1. Basic project data" sheetId="2" r:id="rId2"/>
    <sheet name="_Calc" sheetId="3" state="hidden" r:id="rId3"/>
    <sheet name="Countries" sheetId="4" state="hidden" r:id="rId4"/>
    <sheet name="TypeofTrustFund" sheetId="5" state="hidden" r:id="rId5"/>
    <sheet name="FocalArea" sheetId="6" state="hidden" r:id="rId6"/>
    <sheet name="2. Progress towards outcomes" sheetId="7" r:id="rId7"/>
    <sheet name="3. Implementation Progress" sheetId="8" r:id="rId8"/>
    <sheet name="4. Summary_Progress &amp; Challenge" sheetId="9" r:id="rId9"/>
    <sheet name="5. ESS Risk" sheetId="10" r:id="rId10"/>
    <sheet name="6. Risks to the Project" sheetId="11" r:id="rId11"/>
    <sheet name="7. Follow-up on Mid-term review" sheetId="12" r:id="rId12"/>
    <sheet name="8. Minor project amendments" sheetId="13" r:id="rId13"/>
    <sheet name="9. Stakeholders' Engagement" sheetId="14" r:id="rId14"/>
    <sheet name="10. Gender Mainstreaming" sheetId="15" r:id="rId15"/>
    <sheet name="11. Knowledge Management" sheetId="16" r:id="rId16"/>
    <sheet name="12. Indigenous &amp; Local Involve." sheetId="17" r:id="rId17"/>
    <sheet name="13. Co-Financing Table" sheetId="18" r:id="rId18"/>
    <sheet name="14. GEO Location" sheetId="19" r:id="rId19"/>
    <sheet name="Annex" sheetId="22" r:id="rId20"/>
  </sheets>
  <definedNames>
    <definedName name="Countries">Countries!$A$2:$A$250</definedName>
    <definedName name="DevCells" localSheetId="6">'2. Progress towards outcomes'!#REF!</definedName>
    <definedName name="DevCells">#REF!</definedName>
    <definedName name="DevRatings" localSheetId="6">'2. Progress towards outcomes'!#REF!</definedName>
    <definedName name="DevRatings">#REF!</definedName>
    <definedName name="DevScore" localSheetId="6">#REF!</definedName>
    <definedName name="DevScore">_Calc!$D$20</definedName>
    <definedName name="ImpCells">'3. Implementation Progress'!$D$99:$M$101</definedName>
    <definedName name="ImpRatings">'3. Implementation Progress'!$D$99:$M$101</definedName>
    <definedName name="ImpScore" localSheetId="6">#REF!</definedName>
    <definedName name="ImpScore">_Calc!$D$21</definedName>
    <definedName name="NumRating" localSheetId="6">#REF!</definedName>
    <definedName name="NumRating">_Calc!$B$2:$B$9</definedName>
    <definedName name="_xlnm.Print_Area" localSheetId="1">'1. Basic project data'!$A$1:$J$88</definedName>
    <definedName name="_xlnm.Print_Area" localSheetId="14">'10. Gender Mainstreaming'!$A$1:$K$39</definedName>
    <definedName name="_xlnm.Print_Area" localSheetId="15">'11. Knowledge Management'!$A$1:$K$51</definedName>
    <definedName name="_xlnm.Print_Area" localSheetId="16">'12. Indigenous &amp; Local Involve.'!$A$1:$K$58</definedName>
    <definedName name="_xlnm.Print_Area" localSheetId="17">'13. Co-Financing Table'!$A$1:$Q$46</definedName>
    <definedName name="_xlnm.Print_Area" localSheetId="18">'14. GEO Location'!$A$1:$R$50</definedName>
    <definedName name="_xlnm.Print_Area" localSheetId="6">'2. Progress towards outcomes'!$B$1:$J$54</definedName>
    <definedName name="_xlnm.Print_Area" localSheetId="7">'3. Implementation Progress'!$A$1:$M$122</definedName>
    <definedName name="_xlnm.Print_Area" localSheetId="8">'4. Summary_Progress &amp; Challenge'!$A$1:$L$45</definedName>
    <definedName name="_xlnm.Print_Area" localSheetId="9">'5. ESS Risk'!$A$1:$K$56</definedName>
    <definedName name="_xlnm.Print_Area" localSheetId="10">'6. Risks to the Project'!$A$1:$P$98</definedName>
    <definedName name="_xlnm.Print_Area" localSheetId="11">'7. Follow-up on Mid-term review'!$A$1:$K$51</definedName>
    <definedName name="_xlnm.Print_Area" localSheetId="12">'8. Minor project amendments'!$A$1:$K$51</definedName>
    <definedName name="_xlnm.Print_Area" localSheetId="13">'9. Stakeholders'' Engagement'!$A$1:$L$52</definedName>
    <definedName name="_xlnm.Print_Area" localSheetId="19">Annex!$A$1:$A$32</definedName>
    <definedName name="_xlnm.Print_Area" localSheetId="0">'Table of Contents'!$A$1:$K$31</definedName>
    <definedName name="TxtRating" localSheetId="6">#REF!</definedName>
    <definedName name="TxtRating">_Calc!$A$2:$A$9</definedName>
    <definedName name="Weights" localSheetId="6">#REF!</definedName>
    <definedName name="Weights">_Calc!$E$14:$I$14</definedName>
    <definedName name="Weights2" localSheetId="6">#REF!</definedName>
    <definedName name="Weights2">_Calc!$E$17:$H$17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7" i="18" l="1"/>
  <c r="I23" i="7"/>
  <c r="I22" i="7"/>
  <c r="I21" i="7"/>
  <c r="I20" i="7"/>
  <c r="I19" i="7"/>
  <c r="I18" i="7"/>
  <c r="I17" i="7"/>
  <c r="I16" i="7"/>
  <c r="I15" i="7"/>
  <c r="I14" i="7"/>
  <c r="I13" i="7"/>
  <c r="I12" i="7"/>
  <c r="I11" i="7"/>
  <c r="I10" i="7"/>
  <c r="I9" i="7"/>
  <c r="I8" i="7"/>
  <c r="D21" i="3" a="1"/>
  <c r="D21" i="3" s="1"/>
  <c r="E34" i="2" s="1"/>
  <c r="E26" i="2"/>
  <c r="K37" i="18"/>
  <c r="E25" i="2" s="1"/>
  <c r="D26" i="7"/>
  <c r="C26" i="7"/>
  <c r="D20" i="3" s="1" a="1"/>
  <c r="D20" i="3" s="1"/>
  <c r="E33" i="2" s="1"/>
  <c r="E35" i="2"/>
  <c r="B24" i="1"/>
  <c r="B23" i="1"/>
  <c r="B22" i="1"/>
  <c r="B21" i="1"/>
  <c r="B20" i="1"/>
  <c r="B19" i="1"/>
  <c r="B18" i="1"/>
  <c r="B17" i="1"/>
  <c r="B16" i="1"/>
  <c r="B15" i="1"/>
  <c r="B14" i="1"/>
  <c r="B13" i="1"/>
  <c r="B12" i="1"/>
  <c r="B11" i="1"/>
  <c r="B10" i="1"/>
  <c r="B26"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<sst xmlns="http://schemas.openxmlformats.org/spreadsheetml/2006/main" count="1422" uniqueCount="1121">
  <si>
    <t>Questions? Contact our support: faogef-pir-support@fao.org</t>
  </si>
  <si>
    <t>HOW TO USE THIS TEMPLATE:</t>
  </si>
  <si>
    <t xml:space="preserve">1. In each of the tabs, instructions on how to complete and where to find information are provided on the right. </t>
  </si>
  <si>
    <t>FAO-GEF Project Implementation Report</t>
  </si>
  <si>
    <t>Read the instructions carefully before completing each section.</t>
  </si>
  <si>
    <t>2026– Revised Template</t>
  </si>
  <si>
    <t xml:space="preserve"> There is no need to delete the instructions before submitting the PIR to the GEF Coordination Unit. </t>
  </si>
  <si>
    <t>Period covered: 1 July 2025 to 30 June 2026</t>
  </si>
  <si>
    <t xml:space="preserve">Table of Contents </t>
  </si>
  <si>
    <t xml:space="preserve">2. Certain tabs, such as "1. Basic Project Data", "2. Progress towards outcomes" and "13. Co-financing" have been pre-populated with SOME data from the PIR 2024. </t>
  </si>
  <si>
    <t xml:space="preserve">Please CHECK THE ACCURACY  of the pre-populated data and ensure it's updated. You can edit those fields. </t>
  </si>
  <si>
    <t>Consult the PIR 2024 file to confirm the accuracy of the pre-populated data.</t>
  </si>
  <si>
    <t>Progress towards Achieving Project Objective(s) (Development Objective)</t>
  </si>
  <si>
    <t>Implementation Progress (IP)</t>
  </si>
  <si>
    <t xml:space="preserve">For FIRST PIRs, it was not possible to pre-populate tabs. Follow the instructions to complete each section. </t>
  </si>
  <si>
    <t>Summary on progress, challenges, and outcomes</t>
  </si>
  <si>
    <t xml:space="preserve">3. Certain fields are automated. It means that: </t>
  </si>
  <si>
    <t xml:space="preserve"> they are going to pull information from other tabs once those are completed, OR </t>
  </si>
  <si>
    <t>they are going to automatically consolidate data (e.g. sum of percentages, calculation of ratings) once a table is completed</t>
  </si>
  <si>
    <t>When fields or tables are automated, this is informed on the guidance.</t>
  </si>
  <si>
    <t>4. Certain information must be chose from a drop-down menu (e.g. YES or NO responses, type of stakeholder)</t>
  </si>
  <si>
    <t>When you click on a cell  with a drop-down menu, you will be able to see an arrow on the right side and access the menu.</t>
  </si>
  <si>
    <t>When more than one option can be selected from a drop-down menu, this is informed in the guidance</t>
  </si>
  <si>
    <t xml:space="preserve">HOW TO ADD HYPERLINKS </t>
  </si>
  <si>
    <t>3. Choose:</t>
  </si>
  <si>
    <t>Existing File or Web Page (type/paste URL or browse)</t>
  </si>
  <si>
    <t>Place in This Document (enter e.g. Sheet2!A10)</t>
  </si>
  <si>
    <t xml:space="preserve">IMPORTANT DISCLAIMER: </t>
  </si>
  <si>
    <t>E-mail Address or Create New Document</t>
  </si>
  <si>
    <t xml:space="preserve">The final version of this PIR will be submitted to the GEF Secretariat.  </t>
  </si>
  <si>
    <t xml:space="preserve">The report will then be publicly available on the GEF website (click here). </t>
  </si>
  <si>
    <t>4. Edit the Display text if desired → OK.</t>
  </si>
  <si>
    <t xml:space="preserve">Sensitive information should be submitted in Annex to be uploaded separately. </t>
  </si>
  <si>
    <t>In such cases, please contact faogef-pir-support@fao.org for guidance.</t>
  </si>
  <si>
    <t xml:space="preserve">To move to the next line inside delimitated fields, press Alt+Enter in your keyboard. </t>
  </si>
  <si>
    <t xml:space="preserve">To move to the next line inside each delimitated field, press Alt+Enter in your keyboard. </t>
  </si>
  <si>
    <t xml:space="preserve">1. Basic Project Data </t>
  </si>
  <si>
    <t>Guidance</t>
  </si>
  <si>
    <t>General Information</t>
  </si>
  <si>
    <t xml:space="preserve">Refer to FPMIS and the approved (CEO Endorsed) Project Document to find the information requested in this section. </t>
  </si>
  <si>
    <t xml:space="preserve">Region: </t>
  </si>
  <si>
    <t>Regional</t>
  </si>
  <si>
    <t>Choose REGION from the drop-down menu (only one option possible)</t>
  </si>
  <si>
    <t>Country(ies):</t>
  </si>
  <si>
    <t>Mediterranean Sea riparian countries (Albania, Algeria, Bosnia and Herzegovina, Lebanon, Libya, Montenegro, Morocco, Tunisia, Türkiye)</t>
  </si>
  <si>
    <t xml:space="preserve">Include one or more PROJECT COUNTRIES </t>
  </si>
  <si>
    <t>Project Title:</t>
  </si>
  <si>
    <t>Fisheries and Ecosystem Based Management for the Blue Economy of the Mediterranean - (FishEBM MED)</t>
  </si>
  <si>
    <t xml:space="preserve">FAO Project Symbol: </t>
  </si>
  <si>
    <t>GCP /INT/500/GFF</t>
  </si>
  <si>
    <t>GEF ID:</t>
  </si>
  <si>
    <t>Consult FPMIS to obtain the GEF ID</t>
  </si>
  <si>
    <t>Type of Trust Fund(s):</t>
  </si>
  <si>
    <t>GFF</t>
  </si>
  <si>
    <t xml:space="preserve">Inform the Type(s) of GEF Trust Fund(s) (CBIT, LDCF, SCCF, GBFF, GFF or SGP). One project may be funded by more than one GEF  TF. </t>
  </si>
  <si>
    <t xml:space="preserve">GEF Focal Area(s): </t>
  </si>
  <si>
    <t>International Waters (IW):
IW1 – “Strengthening Blue Economy opportunities:
IW2 – “Improve management in the Areas Beyond National Jurisdiction (ABNJ)”
Biodiversity:
BD1 – “Mainstream biodiversity across sectors as well as landscapes and seascapes”
BD2 – “Address direct drivers to protect habitats and species”</t>
  </si>
  <si>
    <t xml:space="preserve">Inform the project's GEF FOCAL AREA(S). For Multi-Focal Area projects, include "MFA" and  the specific focal areas.  </t>
  </si>
  <si>
    <t xml:space="preserve">Project Executing Partners: </t>
  </si>
  <si>
    <t>General Fisheries Commission for the Mediterranean (GFCM) and Mediterranean Action Plan (Barcelona Convention)</t>
  </si>
  <si>
    <t xml:space="preserve">Include all the PROJECT EXECUTING PARTNERS here. </t>
  </si>
  <si>
    <t>Initial project duration (years):</t>
  </si>
  <si>
    <t>4 years</t>
  </si>
  <si>
    <t>Consult FPMIS for the initial project duration. Ensure the info is accurate.</t>
  </si>
  <si>
    <t>Project Dates</t>
  </si>
  <si>
    <t>Consult FPMIS and the Prodoc for the PROJECT DATES information</t>
  </si>
  <si>
    <t xml:space="preserve">GEF CEO Endorsement Date: </t>
  </si>
  <si>
    <t xml:space="preserve">INCLUDE ALL DATES IN THE FORMAT DD/MM/YYYY </t>
  </si>
  <si>
    <t>Actual Agency Approval Date</t>
  </si>
  <si>
    <t xml:space="preserve">Project Implementation Start Date/EOD: </t>
  </si>
  <si>
    <t>First Disbursement Date</t>
  </si>
  <si>
    <t>Planned Project End Date/NTE1:</t>
  </si>
  <si>
    <t>Consult the CEO Endorsed Prodoc for the planned NTE</t>
  </si>
  <si>
    <t>Revised project implementation End date (if approved)2:</t>
  </si>
  <si>
    <t>30/06/2027</t>
  </si>
  <si>
    <t>Consult FPMIS to include the updated NTE</t>
  </si>
  <si>
    <t>Actual Completion Date:</t>
  </si>
  <si>
    <t>Expected Financial Closure Date:</t>
  </si>
  <si>
    <t xml:space="preserve">Funding </t>
  </si>
  <si>
    <t xml:space="preserve">GEF Grant Amount (USD): </t>
  </si>
  <si>
    <t>Consult FPMIS or the CEO Endorsed Prodoc for the GEF GRANT AMOUNT</t>
  </si>
  <si>
    <t>Total GEF grant delivery 
(as of June 30, 2026 (USD):</t>
  </si>
  <si>
    <t>FAO: $ 3,793,253.33
UNEP: $ 1,013,195
TOTAL:  $ 4,806,448.62</t>
  </si>
  <si>
    <t>Total Co-financing amount (USD)3:</t>
  </si>
  <si>
    <t>Total estimated co-financing materialized as of June 30, 20264:</t>
  </si>
  <si>
    <t xml:space="preserve">The TOTAL CO-FINANCING AMOUNT and the AMOUNT MATERIALIZED AT 30 JUNE will be automatically filled once the co-financing table (section 13) is completed </t>
  </si>
  <si>
    <t xml:space="preserve">M &amp; E Milestones </t>
  </si>
  <si>
    <t xml:space="preserve">Date of Last Project Steering Committee (PSC) Meeting: </t>
  </si>
  <si>
    <t>24/06/2026-25/06/2026</t>
  </si>
  <si>
    <t xml:space="preserve">Inform the DATE OF LAST PROJECT STEERING COMMITTEE MEETING. </t>
  </si>
  <si>
    <t xml:space="preserve">Expected Mid-term Review date5: </t>
  </si>
  <si>
    <t>The other info in this section will be completed by the GEF Coordination Unit</t>
  </si>
  <si>
    <t xml:space="preserve">Actual Mid-term review date (if already completed): </t>
  </si>
  <si>
    <t xml:space="preserve">Expected Terminal Evaluation Date6: </t>
  </si>
  <si>
    <t>Inform the EXPECTED TERMINAL EVALUATION DATE. It is expected to start 6 months before the NTE.</t>
  </si>
  <si>
    <t xml:space="preserve">Overall ratings </t>
  </si>
  <si>
    <t xml:space="preserve">Overall rating of progress towards achieving objectives/outcomes (cumulative): </t>
  </si>
  <si>
    <t xml:space="preserve">The OVERALL RATINGS will be AUTOMATICALLY  completed here, when the corresponding sections are completed. </t>
  </si>
  <si>
    <t xml:space="preserve">Overall implementation progess rating: </t>
  </si>
  <si>
    <t>(data is pulled from sections 2, 3 and 6 of this report)</t>
  </si>
  <si>
    <t xml:space="preserve">Overall risk rating: </t>
  </si>
  <si>
    <t>(If these ratings are not automatically completed after you complete the sections mentioned above, contact our helpline)</t>
  </si>
  <si>
    <t>Status</t>
  </si>
  <si>
    <t>Implementation Status (1st PIR, 2nd PIR, etc. Final PIR):</t>
  </si>
  <si>
    <t>2nd PIR</t>
  </si>
  <si>
    <t>Select the option from the drop-down menu. The “Final PIR” should report on the implementation period that ended on or before 30 June 2025. Projects with NTE date beyond 30 June 2025 may have to prepare a PIR also next year.</t>
  </si>
  <si>
    <t xml:space="preserve">1 Date that was originally foreseen at the project’s operationalization and indicated in FPMIS.
2 If NTE extension has been requested and approved by the FAO-GEF Coordination Unit.
3 This is the total amount of co-financing as included in the CEO Document/Project Document.
4 Please  refer to the Section 13 of this report where updated co-financing estimates are requested and indicate the total co-financing amount materialized. 
5 The Mid-Term Review (MTR) should take place after the 2nd PIR, around half-point between EOD and NTE. The MTR report in English should be submitted to the GEF Secretariat within 4 years of the CEO Endorsement date.
6 The Terminal Evaluation date should be discussed with OED 6 months before the project’s NTE date. </t>
  </si>
  <si>
    <t>Project Contacts</t>
  </si>
  <si>
    <t xml:space="preserve">Contact </t>
  </si>
  <si>
    <t>Name, Title, Division/Institution</t>
  </si>
  <si>
    <t>E-mail</t>
  </si>
  <si>
    <t>Project Coordinator (PC)</t>
  </si>
  <si>
    <t>Anna Carlson, Fishery Officer (Livelihoods) / FishEBM Projects Manager, NFIGD/FAO</t>
  </si>
  <si>
    <t>Anna.Carlson@fao.org</t>
  </si>
  <si>
    <t>Provide the names and contact details as requested</t>
  </si>
  <si>
    <t>Budget Holder (BH)</t>
  </si>
  <si>
    <t>Manuel Barange, FAO Assistant Director General and Director, Fisheries and Aquaculture Division, NFIDD/FAO</t>
  </si>
  <si>
    <t>Manuel.Barange@fao.org</t>
  </si>
  <si>
    <t>GEF Operational Focal Point (GEF OFP)</t>
  </si>
  <si>
    <t>Ledina Beqiraj Agalliu, General Secretary at the Ministry of Environment of Albania
Karim Baba, Director of Urban Environment Policy at the Ministry of Environment of Algeria
Novak Vukajlović, Advisor to the Minister at the Ministry of Foreign Trade and Economic Relations of Bosnia and Herzegovina
Tamara Elzein, Minister at the Ministry of Environment of Lebanon
Omar Sharif, Staff at the University of Sabha, Libya
Zoran Dabetić, Secretary of State at the Ministry of Ecology, Sustainable Development and Northern Region Development of Montenegro
Rachid Firadi, Director of Cooperation, Partnership and Communication at the Department of Sustainable Development of the Ministry of Energy, Transportation and Sustainable Development of Morocco
Sabria Bnouni Ben Ammar, Director General for International Cooperation at the Ministry of Environment of Tunisia
Ahmet Bağci, Deputy Minister – DR at the Ministry of Agriculture and Forestry of Türkiye</t>
  </si>
  <si>
    <t xml:space="preserve">ledina.beqiraj@mjedisi.gov.al; klodiana.marika@mjedisi.gov.al 
karimbaba1964@gmail.com
novak.vukajlovic@mvteo.gov.ba
minister@moe.gov.lb; n.khoury@moe.gov.lb
omarsharif@environment.gov.ly; sharif.omar300@gmail.com 
zoran.dabetic@mers.gov.me
razi@environnement.gov.ma; firadi@environnement.gov.ma; rheyati@environnement.gov.ma
sabria.bnouni@mineat.gov.tn; sabriabnouni@gmail.com 
ahmet.bagci@tarimorman.gov.tr
</t>
  </si>
  <si>
    <t>Lead Technical Officer (LTO)</t>
  </si>
  <si>
    <t>Carlos Fuentevilla, Fishery Officer – Blue Transformation, NFIDD/FAO</t>
  </si>
  <si>
    <t>Carlos.Fuentevilla@fao.org</t>
  </si>
  <si>
    <t>GEF Technical Officer (GTO)</t>
  </si>
  <si>
    <t>Lorenzo Paolo Galbiati, Technical Officer, OCBD/FAO</t>
  </si>
  <si>
    <t>Lorenzo.Galbiati@fao.org</t>
  </si>
  <si>
    <t>Key Project Management Unit Personnel</t>
  </si>
  <si>
    <t>To complete KEY-PROJECT MANAGEMENT UNIT  PERSONNEL</t>
  </si>
  <si>
    <t xml:space="preserve">Please indicate the composition of the PMU as per the Terms of Reference in the ProDoc. If any new position was establised during the project implementation, please insert it accordingly. </t>
  </si>
  <si>
    <t xml:space="preserve">Refer to the CEO Endorsed Prodoc to find the information about the positions to be filled. </t>
  </si>
  <si>
    <t>Was the position filled? Use the drop down-menu to select yes or no.</t>
  </si>
  <si>
    <t>Position planned (as per ProDoc)</t>
  </si>
  <si>
    <t>Position filled (Yes/No)</t>
  </si>
  <si>
    <t xml:space="preserve">Start date, Name, Contact </t>
  </si>
  <si>
    <t>Comments</t>
  </si>
  <si>
    <t>Project Technical Manager</t>
  </si>
  <si>
    <t>Yes</t>
  </si>
  <si>
    <t>1/11/2023, Anna Carlson, anna.carlson@fao.org</t>
  </si>
  <si>
    <t>Finance and Project-Cycle Officer</t>
  </si>
  <si>
    <t>1/6/2023, Andrea Leone, andrea.leone@fao.org</t>
  </si>
  <si>
    <t>GFCM M&amp;E Expert</t>
  </si>
  <si>
    <t>9/10/2023, Giulia Chakkalakal, giulia.chakkalakal@fao.org</t>
  </si>
  <si>
    <t>3/6/2023, Guray Dellal,
guray.dellal@fao.org</t>
  </si>
  <si>
    <t>UNEP-MAP Project Manager</t>
  </si>
  <si>
    <t>01/01/2024, Mohamad Kayyal, mohamad.kayyal@un.org</t>
  </si>
  <si>
    <t> </t>
  </si>
  <si>
    <t>MedProgramme IW Expert</t>
  </si>
  <si>
    <t>15/09/2025, Alessandro Candeloro, alessandro.candeloro@un.org</t>
  </si>
  <si>
    <t>SPA/RAC Technical Project Manager</t>
  </si>
  <si>
    <t>1/4/2024, Emna Derouiche, emna.derouiche@spa-rac.org</t>
  </si>
  <si>
    <t>SPA/RAC Program Specialist</t>
  </si>
  <si>
    <t>01/07/2025, Syrine Moslah, syrine.moslah@spa-rac.org</t>
  </si>
  <si>
    <t>SPA/RAC Financial and Administrative Assistant</t>
  </si>
  <si>
    <t>17/02/2025, Tarek Laccheb,          tarek.lachheb@spa-rac.org</t>
  </si>
  <si>
    <t>Rating text</t>
  </si>
  <si>
    <t>Score</t>
  </si>
  <si>
    <t>Highly Unsatisfactory (HU)</t>
  </si>
  <si>
    <t>Unsatisfactory (U)</t>
  </si>
  <si>
    <t>Moderately Unsatisfactory (MU)</t>
  </si>
  <si>
    <t>Moderately Satisfactory (MS)</t>
  </si>
  <si>
    <t>Satisfactory (S)</t>
  </si>
  <si>
    <t>Highly Satisfactory (HS)</t>
  </si>
  <si>
    <t>Unknown</t>
  </si>
  <si>
    <t>Not Rated</t>
  </si>
  <si>
    <t>for DevScore</t>
  </si>
  <si>
    <t>Person</t>
  </si>
  <si>
    <t>PM/Coord</t>
  </si>
  <si>
    <t>Budget Holder</t>
  </si>
  <si>
    <t>LTO</t>
  </si>
  <si>
    <t>GEF OFP</t>
  </si>
  <si>
    <t>GTO</t>
  </si>
  <si>
    <t>Weight %</t>
  </si>
  <si>
    <t>For ImpScore</t>
  </si>
  <si>
    <t xml:space="preserve">Once you've filled in 2. Progress towards outcomes &amp; 3. Implementation Progress </t>
  </si>
  <si>
    <t>Please double click and press enter on Cells D20 and D21</t>
  </si>
  <si>
    <t>Select Country</t>
  </si>
  <si>
    <t>Afghanistan</t>
  </si>
  <si>
    <t>Åland Islands</t>
  </si>
  <si>
    <t>Albania</t>
  </si>
  <si>
    <t>Algeria</t>
  </si>
  <si>
    <t>American Samoa</t>
  </si>
  <si>
    <t>Andorra</t>
  </si>
  <si>
    <t>Angola</t>
  </si>
  <si>
    <t>Anguilla</t>
  </si>
  <si>
    <t>Antarctica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</si>
  <si>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</si>
  <si>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</si>
  <si>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</si>
  <si>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</si>
  <si>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</si>
  <si>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</si>
  <si>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</si>
  <si>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</si>
  <si>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</si>
  <si>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</si>
  <si>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</si>
  <si>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</si>
  <si>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</si>
  <si>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</si>
  <si>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</si>
  <si>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</si>
  <si>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</si>
  <si>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</si>
  <si>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</si>
  <si>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</si>
  <si>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</si>
  <si>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Bouvet Island</t>
  </si>
  <si>
    <t>Brazil</t>
  </si>
  <si>
    <t>British Indian Ocean Territory</t>
  </si>
  <si>
    <t>British Virgin Islands</t>
  </si>
  <si>
    <t>Brunei Darussalam</t>
  </si>
  <si>
    <t>Bulgaria</t>
  </si>
  <si>
    <t>Burkina Faso</t>
  </si>
  <si>
    <t>Burundi</t>
  </si>
  <si>
    <t>Cabo Verde</t>
  </si>
  <si>
    <t>Cambodia</t>
  </si>
  <si>
    <t>Cameroon</t>
  </si>
  <si>
    <t>Canada</t>
  </si>
  <si>
    <t>Cayman Islands</t>
  </si>
  <si>
    <t>Central African Republic</t>
  </si>
  <si>
    <t>Chad</t>
  </si>
  <si>
    <t>Chile</t>
  </si>
  <si>
    <t>China</t>
  </si>
  <si>
    <t>China, Hong Kong Special Administrative Region</t>
  </si>
  <si>
    <t>China, Macao Special Administrative Region</t>
  </si>
  <si>
    <t>Christmas Island</t>
  </si>
  <si>
    <t>Cocos (Keeling) Islands</t>
  </si>
  <si>
    <t>Colombia</t>
  </si>
  <si>
    <t>Comoros</t>
  </si>
  <si>
    <t>Congo</t>
  </si>
  <si>
    <t>Cook Islands</t>
  </si>
  <si>
    <t>Costa Rica</t>
  </si>
  <si>
    <t>Côte d’Ivoire</t>
  </si>
  <si>
    <t>Croatia</t>
  </si>
  <si>
    <t>Cuba</t>
  </si>
  <si>
    <t>Curaçao</t>
  </si>
  <si>
    <t>Cyprus</t>
  </si>
  <si>
    <t>Czechia</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</si>
  <si>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</si>
  <si>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</si>
  <si>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</si>
  <si>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</si>
  <si>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</si>
  <si>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</si>
  <si>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</si>
  <si>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</si>
  <si>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</si>
  <si>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</si>
  <si>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</si>
  <si>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</si>
  <si>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Eswatini</t>
  </si>
  <si>
    <t>Ethiopia</t>
  </si>
  <si>
    <t>Falkland Islands (Malvinas)</t>
  </si>
  <si>
    <t>Faroe Islands</t>
  </si>
  <si>
    <t>Fiji</t>
  </si>
  <si>
    <t>Finland</t>
  </si>
  <si>
    <t>France</t>
  </si>
  <si>
    <t>French Guiana</t>
  </si>
  <si>
    <t>French Polynesia</t>
  </si>
  <si>
    <t>French Southern Territories</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</si>
  <si>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</si>
  <si>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</si>
  <si>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</si>
  <si>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</si>
  <si>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</si>
  <si>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</si>
  <si>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</si>
  <si>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</si>
  <si>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</si>
  <si>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</si>
  <si>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</si>
  <si>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</si>
  <si>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</si>
  <si>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</si>
  <si>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</si>
  <si>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</si>
  <si>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</si>
  <si>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Heard Island and McDonald Islands</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</si>
  <si>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</si>
  <si>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</si>
  <si>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</si>
  <si>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</si>
  <si>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</si>
  <si>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</si>
  <si>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</si>
  <si>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</si>
  <si>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</si>
  <si>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</si>
  <si>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</si>
  <si>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</si>
  <si>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</si>
  <si>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</si>
  <si>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</si>
  <si>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</si>
  <si>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</si>
  <si>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</si>
  <si>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</si>
  <si>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</si>
  <si>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</si>
  <si>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</si>
  <si>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</si>
  <si>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</si>
  <si>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</si>
  <si>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</si>
  <si>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</si>
  <si>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</si>
  <si>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</si>
  <si>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</si>
  <si>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</si>
  <si>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</si>
  <si>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</si>
  <si>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</si>
  <si>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</si>
  <si>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</si>
  <si>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</si>
  <si>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</si>
  <si>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</si>
  <si>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</si>
  <si>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</si>
  <si>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</si>
  <si>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</si>
  <si>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</si>
  <si>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</si>
  <si>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</si>
  <si>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</si>
  <si>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</si>
  <si>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</si>
  <si>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</si>
  <si>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</si>
  <si>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</si>
  <si>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</si>
  <si>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 (Kingdom of the)</t>
  </si>
  <si>
    <t>New Caledonia</t>
  </si>
  <si>
    <t>New Zealand</t>
  </si>
  <si>
    <t>Nicaragua</t>
  </si>
  <si>
    <t>Niger</t>
  </si>
  <si>
    <t>Nigeria</t>
  </si>
  <si>
    <t>Niue</t>
  </si>
  <si>
    <t>Norfolk Island</t>
  </si>
  <si>
    <t>North Macedonia</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</si>
  <si>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</si>
  <si>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</si>
  <si>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</si>
  <si>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</si>
  <si>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</si>
  <si>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</si>
  <si>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</si>
  <si>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</si>
  <si>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</si>
  <si>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</si>
  <si>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</si>
  <si>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</si>
  <si>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</si>
  <si>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</si>
  <si>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</si>
  <si>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</si>
  <si>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</si>
  <si>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</si>
  <si>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</si>
  <si>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</si>
  <si>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</si>
  <si>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</si>
  <si>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</si>
  <si>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</si>
  <si>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</si>
  <si>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</si>
  <si>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</si>
  <si>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</si>
  <si>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Sint Eustatius and Saba</t>
  </si>
  <si>
    <t>Samoa</t>
  </si>
  <si>
    <t>San Marino</t>
  </si>
  <si>
    <t>Sao Tome and Principe</t>
  </si>
  <si>
    <t>Saudi Arabia</t>
  </si>
  <si>
    <t>Senegal</t>
  </si>
  <si>
    <t>Serbia</t>
  </si>
  <si>
    <t>Seychelles</t>
  </si>
  <si>
    <t>Sierra Leone</t>
  </si>
  <si>
    <t>Singapore</t>
  </si>
  <si>
    <t>Sint Maarten (Dutch part)</t>
  </si>
  <si>
    <t>Slovakia</t>
  </si>
  <si>
    <t>Slovenia</t>
  </si>
  <si>
    <t>Solomon Islands</t>
  </si>
  <si>
    <t>Somalia</t>
  </si>
  <si>
    <t>South Africa</t>
  </si>
  <si>
    <t>South Georgia and the South Sandwich Islands</t>
  </si>
  <si>
    <t>South Sudan</t>
  </si>
  <si>
    <t>Spain</t>
  </si>
  <si>
    <t>Sri Lanka</t>
  </si>
  <si>
    <t>State of Palestine</t>
  </si>
  <si>
    <t>Sudan</t>
  </si>
  <si>
    <t>Suriname</t>
  </si>
  <si>
    <t>Svalbard and Jan Mayen Islands</t>
  </si>
  <si>
    <t>Sweden</t>
  </si>
  <si>
    <t>Switzerland</t>
  </si>
  <si>
    <t>Syrian Arab Republic</t>
  </si>
  <si>
    <t>Tajikistan</t>
  </si>
  <si>
    <t>Thailand</t>
  </si>
  <si>
    <t>Timor-Leste</t>
  </si>
  <si>
    <t>Togo</t>
  </si>
  <si>
    <t>Tokelau</t>
  </si>
  <si>
    <t>Tonga</t>
  </si>
  <si>
    <t>Trinidad and Tobago</t>
  </si>
  <si>
    <t>Tunisia</t>
  </si>
  <si>
    <t>Türkiye</t>
  </si>
  <si>
    <t>Turkmenistan</t>
  </si>
  <si>
    <t>Turks and Caicos Islands</t>
  </si>
  <si>
    <t>Tuvalu</t>
  </si>
  <si>
    <t>Uganda</t>
  </si>
  <si>
    <t>Ukraine</t>
  </si>
  <si>
    <t>United Arab Emirates</t>
  </si>
  <si>
    <t>United Kingdom of Great Britain and Northern Ireland</t>
  </si>
  <si>
    <t>United Republic of Tanzania</t>
  </si>
  <si>
    <t>United States Minor Outlying Islands</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</si>
  <si>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</si>
  <si>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</si>
  <si>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</si>
  <si>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</si>
  <si>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</si>
  <si>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</si>
  <si>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</si>
  <si>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</si>
  <si>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</si>
  <si>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</si>
  <si>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</si>
  <si>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</si>
  <si>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Type of Trust Fund</t>
  </si>
  <si>
    <t>Capacity-building Initiative for Transparency (CBIT)</t>
  </si>
  <si>
    <t>Global Biodiversity Framework Fund (GBFF)</t>
  </si>
  <si>
    <t>Global Environment Facility Trust Fund (GFF)</t>
  </si>
  <si>
    <t>Least Developed Countries Fund (LDCF)</t>
  </si>
  <si>
    <t>Special Climate Change Fund (SCCF)</t>
  </si>
  <si>
    <t>Small Grants Program (SGP)</t>
  </si>
  <si>
    <t>Focal Area</t>
  </si>
  <si>
    <t>Multi Focal Area</t>
  </si>
  <si>
    <t>Biodiversity</t>
  </si>
  <si>
    <t>Chemicals and Waste</t>
  </si>
  <si>
    <t>Chemicals/PoPs</t>
  </si>
  <si>
    <t>Climate Change</t>
  </si>
  <si>
    <t>Climate Change Adaptation</t>
  </si>
  <si>
    <t>Climate Change Mitigation</t>
  </si>
  <si>
    <t>International Waters</t>
  </si>
  <si>
    <t>Land Degradation</t>
  </si>
  <si>
    <t>2. Progress towards Achieving Project Objective(s) (Development objective)</t>
  </si>
  <si>
    <t>(All inputs in this section should be cumulative from project start, not annual)</t>
  </si>
  <si>
    <t>Please indicate the project’s main progress towards achieving its objective(s) and the cumulative level of achievement of each outcome since the start of project implementation.</t>
  </si>
  <si>
    <t>Project or Development Objective</t>
  </si>
  <si>
    <t>Outcomes</t>
  </si>
  <si>
    <t>Outcome indicators</t>
  </si>
  <si>
    <t>Baseline</t>
  </si>
  <si>
    <t>Mid-term Target</t>
  </si>
  <si>
    <t>End-of-project Target</t>
  </si>
  <si>
    <t>Cumulative progress level at 30 June 2026</t>
  </si>
  <si>
    <t>% of cumulative progress</t>
  </si>
  <si>
    <t>Progress rating</t>
  </si>
  <si>
    <t>Project Objective: 
 To reverse the overexploitation of select commercial living marine resources of Mediterranean countries in support of their blue economy development pathway.</t>
  </si>
  <si>
    <t>1) Number of hectares of Marine Protected Areas (MPAs), fisheries restricted areas (FRAs) and/or other effective area-based conservation measures (OECMs) created or under improved management for conservation and sustainable use</t>
  </si>
  <si>
    <t xml:space="preserve">1) 0 hectares of Marine Protected Areas (MPAs), fisheries restricted areas (FRAs) and/or other effective area-based conservation measures (OECMs) created or under improved management for conservation and sustainable use </t>
  </si>
  <si>
    <t>1) 270,200 hectares of Marine Protected Areas (MPAs), fisheries restricted areas (FRAs) and/or other effective area-based conservation measures (OECMs) created or under improved management for conservation and sustainable use</t>
  </si>
  <si>
    <r>
      <rPr>
        <b/>
        <u/>
        <sz val="9"/>
        <color rgb="FF000000"/>
        <rFont val="Arial"/>
        <family val="2"/>
      </rPr>
      <t>Target achieved. 270,000 hectares</t>
    </r>
    <r>
      <rPr>
        <sz val="9"/>
        <color rgb="FF000000"/>
        <rFont val="Arial"/>
        <family val="2"/>
      </rPr>
      <t xml:space="preserve"> of Fisheries Restricted Area (FRA) (Otranto Channel FRA) created.</t>
    </r>
  </si>
  <si>
    <t xml:space="preserve">2) Landings from fisheries under sustainable management </t>
  </si>
  <si>
    <t xml:space="preserve">2) 27 000 tonnes of landings from fisheries under sustainable management </t>
  </si>
  <si>
    <t>2) 100 000 tonnes of landings from fisheries under sustainable management or currently sustainable.</t>
  </si>
  <si>
    <t xml:space="preserve">2) 180 000 landings from fisheries under sustainable management or currently sustainable. </t>
  </si>
  <si>
    <r>
      <rPr>
        <b/>
        <u/>
        <sz val="9"/>
        <color rgb="FF000000"/>
        <rFont val="Arial"/>
        <family val="2"/>
      </rPr>
      <t>128,386 tonnes</t>
    </r>
    <r>
      <rPr>
        <sz val="9"/>
        <color rgb="FF000000"/>
        <rFont val="Arial"/>
        <family val="2"/>
      </rPr>
      <t xml:space="preserve"> of landings from relevant Mediterranean fisheries under sustainable management (i.e. covered by multiannual management plans or currently sustainable)</t>
    </r>
  </si>
  <si>
    <r>
      <rPr>
        <sz val="9"/>
        <color rgb="FF000000"/>
        <rFont val="Arial"/>
        <family val="2"/>
      </rPr>
      <t xml:space="preserve">3) Percentage of relevant* Mediterranean priority stocks whose stock status has improved over the course of the project
</t>
    </r>
    <r>
      <rPr>
        <i/>
        <sz val="8"/>
        <color rgb="FF000000"/>
        <rFont val="Arial"/>
        <family val="2"/>
      </rPr>
      <t>(*Species found in the Geographical Subareas (GSAs) corresponding to the project beneficiary countries)</t>
    </r>
  </si>
  <si>
    <t>3) 0% of relevant Mediterranean priority stocks</t>
  </si>
  <si>
    <t>3) 41% of relevant Mediterranean priority stocks whose stock status has improved over the course of the project.</t>
  </si>
  <si>
    <t>3) At least 50% of relevant Mediterranean priority stocks whose stock status has improved over the course of the project.</t>
  </si>
  <si>
    <r>
      <rPr>
        <b/>
        <u/>
        <sz val="9"/>
        <color rgb="FF000000"/>
        <rFont val="Arial"/>
        <family val="2"/>
      </rPr>
      <t>Target achieved. 50% of relevant Mediterranean priority stocks</t>
    </r>
    <r>
      <rPr>
        <sz val="9"/>
        <color rgb="FF000000"/>
        <rFont val="Arial"/>
        <family val="2"/>
      </rPr>
      <t xml:space="preserve"> with improved stock status over the course of the project.</t>
    </r>
  </si>
  <si>
    <t>4)  Number of countries having improved data on fisheries-dependent employment, disaggregated by gender, along the value chain</t>
  </si>
  <si>
    <t xml:space="preserve">4) 8 countries with fisheries-dependent employment data </t>
  </si>
  <si>
    <t xml:space="preserve">4) 8 countries with gender disaggregated fisheries-dependent employment data </t>
  </si>
  <si>
    <t>Target achieved. 8 countries with gender disaggregated fisheries-dependent employment data​</t>
  </si>
  <si>
    <t>Outcome 1 
Fisheries managers and stakeholders use sound information generated on the status of key commercial fisheries to support improved management and selected value chain interventions, particularly for SSF, in view of maximizing production sustainability</t>
  </si>
  <si>
    <r>
      <t xml:space="preserve">1) Number of pieces of robust advice* containing enhanced information for fisheries management endorsed by the GFCM’s Scientific Advisory Committee on Fisheries (SAC)
</t>
    </r>
    <r>
      <rPr>
        <i/>
        <sz val="8"/>
        <rFont val="Arial"/>
        <family val="2"/>
      </rPr>
      <t>(*In the context of the GFCM’s Scientific Advisory Committee on Fisheries (SAC),‘advice’ refers to comprehensive, science-based recommendations, developed through rigorous analysis and review by national experts from GFCM countries. ‘Advice’ typically includes stock assessments [e.g. evaluations of the status of populations of marine resources, including biomass, fishing mortality, and trends over time], proposals for management measures [e.g. catch limits, effort controls, gear restrictions, spatial/temporal closures, etc.], socioeconomic considerations [e.g. insights on how proposed measures may affect fishing communities and economies], aspects related to the ecosystem, habitat and vulnerable species [e.g. identification and protection of vulnerable marine ecosystems and essential fish habitats as well as mitigation of impacts on vulnerable species groups] and/or suggestions for improving data quality and research. Advice is a critical point in the GFCM’s fisheries advisory process, representing the culmination of the scientific-technical work on a given topic, and is intended to guide political decision-making for the conservation and sustainable use of marine resources in the GFCM area of application, thus directly supporting the adoption of binding recommendations and non-binding resolutions.)</t>
    </r>
  </si>
  <si>
    <t>1) 0 pieces of robust advice containing enhanced information for fisheries management endorsed by the GFCM’s Scientific Advisory Committee on Fisheries (SAC)</t>
  </si>
  <si>
    <t>1) 36 pieces of robust advice containing enhanced information for fisheries management endorsed by the GFCM’s Scientific Advisory Committee on Fisheries (SAC)</t>
  </si>
  <si>
    <t>1) At least 50 pieces of robust advice containing enhanced information for fisheries management endorsed by the GFCM’s Scientific Advisory Committee on Fisheries (SAC)</t>
  </si>
  <si>
    <r>
      <rPr>
        <b/>
        <u/>
        <sz val="9"/>
        <color rgb="FF000000"/>
        <rFont val="Arial"/>
        <family val="2"/>
      </rPr>
      <t>Target achieved. 58 pieces of robust advice</t>
    </r>
    <r>
      <rPr>
        <sz val="9"/>
        <color rgb="FF000000"/>
        <rFont val="Arial"/>
        <family val="2"/>
      </rPr>
      <t xml:space="preserve"> containing enhanced information for fisheries management endorsed by the GFCM's Scientific Advisory Committee on Fisheries</t>
    </r>
  </si>
  <si>
    <t>2) Number of countries with increased information from fisher-stakeholders feeding into management processes</t>
  </si>
  <si>
    <t>2) 0 countries with increased information from fisher-stakeholders feeding into management processes</t>
  </si>
  <si>
    <t>2) 7 countries with increased information from fisher-stakeholders feeding into management processes</t>
  </si>
  <si>
    <t>2) At least 7 countries with increased information from fisher-stakeholders feeding into management processes</t>
  </si>
  <si>
    <r>
      <rPr>
        <b/>
        <u/>
        <sz val="9"/>
        <color rgb="FF000000"/>
        <rFont val="Arial"/>
        <family val="2"/>
      </rPr>
      <t>7 countries</t>
    </r>
    <r>
      <rPr>
        <sz val="9"/>
        <color rgb="FF000000"/>
        <rFont val="Arial"/>
        <family val="2"/>
      </rPr>
      <t xml:space="preserve"> (Albania, Algeria, Lebanon, Montenegro, Morocco, Tunisia, Türkiye) with increased information from fisher-stakeholders feeding into management processes</t>
    </r>
  </si>
  <si>
    <t>Outcome 2
Fisheries management better accounts for the quantity and magnitude of IUU fishing in the Mediterranean Sea and incorporates control measures, including through the use of emerging technologies</t>
  </si>
  <si>
    <t>1) Number of countries where enhanced normative (legislative and/or policy) frameworks to combat IUU fishing have been drafted, submitted for approval and then endorsed at national level</t>
  </si>
  <si>
    <t>1) 0 countries where enhanced normative (legislative and/or policy) frameworks to combat IUU fishing have been drafted, submitted for approval and then endorsed at national level</t>
  </si>
  <si>
    <t>1) 2 countries where enhanced normative (legislative and/or policy) frameworks to combat IUU fishing have been drafted, submitted for approval and then endorsed at national level</t>
  </si>
  <si>
    <r>
      <rPr>
        <b/>
        <u/>
        <sz val="9"/>
        <rFont val="Arial"/>
        <family val="2"/>
      </rPr>
      <t>1 country</t>
    </r>
    <r>
      <rPr>
        <sz val="9"/>
        <rFont val="Arial"/>
        <family val="2"/>
      </rPr>
      <t xml:space="preserve"> (Türkiye, with the adoption of a NPOA-IUU) where enhanced normative frameworks have been drafted, submitted for approval and then endorsed at national level. NPOA-IUU in Albania has also been drafted and is endorsment process is underway.</t>
    </r>
  </si>
  <si>
    <t>2) Number of countries with improved Monitoring, Control and Surveillance (MCS) tools to combat IUU fishing adopted by national fisheries agencies</t>
  </si>
  <si>
    <t>2) 0 countries with improved Monitoring, Control and Surveillance (MCS) tools to combat IUU fishing adopted by national fisheries agencies</t>
  </si>
  <si>
    <t>2) 2 countries with improved Monitoring, Control and Surveillance (MCS) tools to combat IUU fishing adopted by national fisheries agencies</t>
  </si>
  <si>
    <r>
      <rPr>
        <b/>
        <u/>
        <sz val="9"/>
        <rFont val="Arial"/>
        <family val="2"/>
      </rPr>
      <t>0 countries</t>
    </r>
    <r>
      <rPr>
        <sz val="9"/>
        <rFont val="Arial"/>
        <family val="2"/>
      </rPr>
      <t xml:space="preserve"> with improved Monitoring, Control and Surveillance (MCS) tools to combat IUU fishing adopted by national fisheries agencies. Technical work is underway, with tools expected to be acquired by Q3 2026.</t>
    </r>
  </si>
  <si>
    <t>Outcome 3 
Healthier marine ecosystems with more productive fisheries in place, through the synergistic application of ecosystem-based conservation/ management tools and improvements in fisheries tenure governance</t>
  </si>
  <si>
    <t>1) Number of spatial management measures adopted through an EBFM process to protect vulnerable marine ecosystems</t>
  </si>
  <si>
    <t>1) 0 spatial management measures adopted through an EBFM process to protect vulnerable marine ecosystems</t>
  </si>
  <si>
    <t>1) 1 spatial management measure adopted through an EBFM process to protect vulnerable marine ecosystems</t>
  </si>
  <si>
    <r>
      <rPr>
        <b/>
        <u/>
        <sz val="9"/>
        <color rgb="FF000000"/>
        <rFont val="Arial"/>
        <family val="2"/>
      </rPr>
      <t>Target achieved. 1 spatial management measure adopted</t>
    </r>
    <r>
      <rPr>
        <sz val="9"/>
        <color rgb="FF000000"/>
        <rFont val="Arial"/>
        <family val="2"/>
      </rPr>
      <t xml:space="preserve"> through an EBFM process to protect vulnerable marine ecosystems (Otranto Channel FRA adopted via an EBFM process, towards protecting bamboo coral </t>
    </r>
    <r>
      <rPr>
        <i/>
        <sz val="9"/>
        <color rgb="FF000000"/>
        <rFont val="Arial"/>
        <family val="2"/>
      </rPr>
      <t>[isidella elongata]</t>
    </r>
    <r>
      <rPr>
        <sz val="9"/>
        <color rgb="FF000000"/>
        <rFont val="Arial"/>
        <family val="2"/>
      </rPr>
      <t xml:space="preserve"> forests)</t>
    </r>
  </si>
  <si>
    <t>2) Number of novel approaches for ecosystem-based management (e.g. application of EBFM approach for management of sensitive habitats, eDNA metabarcoding, underwater noise considerations, marine litter, NIS management, selectivity innovations, etc.) endorsed by the GFCM’s Scientific Advisory Committee on Fisheries (SAC) and/or the UNEP-MAP’s Meeting of the Ecosystem Approach Correspondence Group on Monitoring (CORMON) Biodiversity and Fisheries or the SPA/BD Focal Points Meeting</t>
  </si>
  <si>
    <t>2) 0 novel approaches for ecosystem-based management endorsed by the GFCM’s SAC and/or the UNEP-MAP’s CORMON or SPA/BD Focal Points meetings</t>
  </si>
  <si>
    <t xml:space="preserve">2) At least 2 novel approaches for ecosystem-based management endorsed by the GFCM’s SAC and/or the UNEP-MAP’s CORMON or SPA/BD Focal Points meetings </t>
  </si>
  <si>
    <t xml:space="preserve">2) At least 5 novel approaches for ecosystem-based management endorsed by the GFCM’s SAC and/or the UNEP-MAP’s CORMON or SPA/BD Focal Points meetings </t>
  </si>
  <si>
    <r>
      <rPr>
        <b/>
        <u/>
        <sz val="9"/>
        <rFont val="Arial"/>
        <family val="2"/>
      </rPr>
      <t>3 novel approaches for ecosystem-based management endorsed</t>
    </r>
    <r>
      <rPr>
        <sz val="9"/>
        <rFont val="Arial"/>
        <family val="2"/>
      </rPr>
      <t xml:space="preserve"> by the GFCM's SAC (application of EBFM approach for management of sensistive habitats, eDNA metabarcoding regional protocol, consideration of underwater noise impacts) </t>
    </r>
  </si>
  <si>
    <t>Outcome 4
Blue economy at the regional and country level promoted through the identification of existing hurdles via a concerted approach among relevant stakeholders</t>
  </si>
  <si>
    <t>1) Number of regional political/strategic processes considering strategic guidance documents on leveraging Blue Economy opportunities for the fisheries sector</t>
  </si>
  <si>
    <t>1) 0 regional political/strategic processes considering strategic guidance documents on leveraging Blue Economy opportunities for the fisheries sector</t>
  </si>
  <si>
    <t xml:space="preserve">1) 0 regional political/strategic processes considering strategic guidance documents on leveraging Blue Economy opportunities for the fisheries sector </t>
  </si>
  <si>
    <t xml:space="preserve">1) 1 regional political/strategic processes considering strategic guidance documents on leveraging Blue Economy opportunities for the fisheries sector </t>
  </si>
  <si>
    <r>
      <rPr>
        <b/>
        <u/>
        <sz val="9"/>
        <rFont val="Arial"/>
        <family val="2"/>
      </rPr>
      <t>0 regional political/strategic processes have considered strategic guidance documents on leveraging Blue Economy opportunities for the fisheries sector</t>
    </r>
    <r>
      <rPr>
        <sz val="9"/>
        <rFont val="Arial"/>
        <family val="2"/>
      </rPr>
      <t>. Strategic guidance document is under development and is expected to be considered by GFCM statutory body in Q4 2026.</t>
    </r>
  </si>
  <si>
    <t>2) Number of countries where a NAP+ with investment plan was developed, including with at least one pilot activity initiated</t>
  </si>
  <si>
    <t>2) 0 countries where a NAP+ with investment plan was developed, including with at least one pilot activity initiated</t>
  </si>
  <si>
    <t>2) At least 1 country where a NAP+ with investment plan was developed, including with at least one pilot activity initiated</t>
  </si>
  <si>
    <r>
      <rPr>
        <b/>
        <u/>
        <sz val="9"/>
        <rFont val="Arial"/>
        <family val="2"/>
      </rPr>
      <t xml:space="preserve">0 countries where a NAP+ with investment plan was developed, including with at least one pilot activity initiated. </t>
    </r>
    <r>
      <rPr>
        <sz val="9"/>
        <rFont val="Arial"/>
        <family val="2"/>
      </rPr>
      <t xml:space="preserve">Progress registered in 3 countries (Montenegro, Morocco, Tunisia), with results foreseen before project end.                                                                 </t>
    </r>
  </si>
  <si>
    <t>Outcome 5
Integrated pathways conducive of conservation and sustainable management promoted at the regional and global level</t>
  </si>
  <si>
    <t>1) Number of subnational, national and regional institutions that are applying ecosystem-based fisheries management approaches in their work (e.g. official policies, strategies, workplans, fishing activities) due to project activities</t>
  </si>
  <si>
    <t>1) 0 subnational, national and regional institutions that are applying ecosystem-based fisheries management approaches in their work (e.g. official policies, strategies, workplans, fishing activities) due to project activities</t>
  </si>
  <si>
    <t>1)  6 subnational, national and regional institutions that are applying ecosystem-based fisheries management approaches in their work (e.g. official policies, strategies, workplans, fishing activities) due to project activities</t>
  </si>
  <si>
    <t>1)  At least 6 subnational, national and regional institutions that are applying ecosystem-based fisheries management approaches in their work (e.g. official policies, strategies, workplans, fishing activities) due to project activities</t>
  </si>
  <si>
    <r>
      <rPr>
        <b/>
        <u/>
        <sz val="9"/>
        <color rgb="FF000000"/>
        <rFont val="Arial"/>
        <family val="2"/>
      </rPr>
      <t xml:space="preserve">6 institutions applying ecosystem-based fisheries management approaches </t>
    </r>
    <r>
      <rPr>
        <sz val="9"/>
        <color rgb="FF000000"/>
        <rFont val="Arial"/>
        <family val="2"/>
      </rPr>
      <t>in their work (e.g. official policies, strategies, workplans, fishing activities) due to project activities (CNRS Lebanon; General Directorate of Fisheries and Aquaculture, Ministry of Agriculture and Forestry, Türkiye; INRH Morocco; INSTM Tunisia; Ministry of Agriculture and Rural Development, Albania, Ministry of Agriculture, Forestry and Water Management, Montenegro)</t>
    </r>
  </si>
  <si>
    <t>2) Number of project communication and knowledge products that are produced, shared, or actively promoted by project stakeholders across national, regional and global platforms</t>
  </si>
  <si>
    <t>2)  0 project communication and knowledge products that are produced, shared, or actively promoted by project stakeholders across national, regional and global platforms</t>
  </si>
  <si>
    <t>2)  14 project communication and knowledge products that are produced, shared, or actively promoted by project stakeholders across national, regional and global platforms</t>
  </si>
  <si>
    <t>2)  32 project communication and knowledge products that are produced, shared, or actively promoted by project stakeholders across national, regional and global platforms</t>
  </si>
  <si>
    <r>
      <rPr>
        <b/>
        <u/>
        <sz val="9"/>
        <color rgb="FF000000"/>
        <rFont val="Arial"/>
        <family val="2"/>
      </rPr>
      <t>21 project communication and knowledge products</t>
    </r>
    <r>
      <rPr>
        <sz val="9"/>
        <color rgb="FF000000"/>
        <rFont val="Arial"/>
        <family val="2"/>
      </rPr>
      <t xml:space="preserve"> produced, shared or actively promoted by project stakeholders across national, regional and global platforms
</t>
    </r>
  </si>
  <si>
    <t>Monitoring and Evaluation
An operational project M&amp;E system implemented and project management coordination framework established</t>
  </si>
  <si>
    <t>1) Number of project reports produced, in line with FAO and GEF requirements and the project M&amp;E plan.</t>
  </si>
  <si>
    <t>1) 0 project reports produced</t>
  </si>
  <si>
    <t>1) 9 project reports produced</t>
  </si>
  <si>
    <t>1) At least 13 project reports produced</t>
  </si>
  <si>
    <t xml:space="preserve">10 project reports produced. </t>
  </si>
  <si>
    <t>2) Project management unit TORs defined, including organigramme and regular coordination mechanism</t>
  </si>
  <si>
    <t>2) 0 Project management unit TORs defined</t>
  </si>
  <si>
    <t>2) 1 Project management unit TORs defined</t>
  </si>
  <si>
    <t>Target achieved. 1 Project management unit TOR defined</t>
  </si>
  <si>
    <t>Average Cumulative progress toward outcomes (%)</t>
  </si>
  <si>
    <t xml:space="preserve">Time elapsed since project start/EOD vs Planned Project End Date </t>
  </si>
  <si>
    <t>% of delivery</t>
  </si>
  <si>
    <t>Development Objective (DO) Ratings, and Overall Assessment</t>
  </si>
  <si>
    <t>Please note that the overall DO ratings should be substantiated by evidence and progress reported above. The ratings and comments should reflect the overall progress of results since project start</t>
  </si>
  <si>
    <t>FY2026 Development
Objective rating¹</t>
  </si>
  <si>
    <t>Project Manager/ Coordinator</t>
  </si>
  <si>
    <t>Lead Technical Officer13</t>
  </si>
  <si>
    <t>GEF Operational Focal Point</t>
  </si>
  <si>
    <t>Comments/reasons¹² justifying the ratings for FY2026 and any changes (positive or negative) in the ratings since the previous reporting period</t>
  </si>
  <si>
    <t>The project gained considerable momentum during the reporting period, achieving substantial progress across its indicators. Even where indicator values have not yet changed, important advances have been made and are expected to translate into measurable results during the next reporting cycle. Notably, project activities made a significant contribution to the technical advice submitted to the annual session of the GFCM, supporting the adoption of decisions that are expected to drive progress against the project's core indicators and contribute to its overarching objective of reversing the overexploitation of selected commercial living marine resources. In response to the Mid-Term Review (MTR) recommendations, project management arrangements were also strengthened, fostering greater synergies between fisheries and environmental counterparts. It is important to note that, although the project is contributing positively to stock recovery and an increasing number of fisheries are being managed sustainably, the value of the core indicator “landings from fisheries under sustainable management” has declined. This should be interpreted in a positive light, reflecting the effectiveness of management measures, which require reduced catches in the short term to ensure the long-term sustainability of fishery resources.</t>
  </si>
  <si>
    <t xml:space="preserve">The project remains on track to meet its objectives, particularly with the adjustments based on MTR Recommendations. Project implementing agencies, executing agencies and partners must ensure that those components that have suffered delays are delivered on time. Project activities and results continue to strongly influence GFCM deliberations and decisions- showing that the project is already having an impact beyond it's direct actions. The expectation is that this continues, and that outcomes are achieved by project's end. </t>
  </si>
  <si>
    <t xml:space="preserve">The MTR for the project came at key time and the recommendations highlighted project weaknesses. This has allowed the Project Steering Committee  to review the activities and outputs of the project, and approve cochanges to make the project more coherent and impactful. The PMU and executing agencies have taken swift steps to implement the MTR recommendations, strengthening project results, improving coordination and paving the road to more sustainable results. However, achieving the outcomes will ultimately depend on project countries and the agreements they are able to negotiate during GFCM and UNEP/MAP working groups and committees.  </t>
  </si>
  <si>
    <t>Significant progress continues to be observed towards the achievement of the project’s development objectives. The strengthened management arrangements following the Mid-Term Review and the project’s contribution to science-based management advice and related GFCM decisions demonstrate clear progress towards the intended outcomes. Türkiye continues to demonstrate active involvement and consistent support. The overall direction of progress remains positive and consistent with the project objectives.</t>
  </si>
  <si>
    <t>The project has made solid cumulative progress towards its objective, with a number of significant results now visible at both regional and country levels. Several key targets have already been met, including the establishment of the Otranto Channel Fisheries Restricted Area, the improvement in the status of priority Mediterranean stocks, strengthened availability of gender-disaggregated socioeconomic information, and the generation and uptake of science-based advice for fisheries management. Particularly relevant is the increasingly systematic integration of project-supported approaches and information within GFCM and UNEP/MAP processes, which provides a credible pathway for sustaining results beyond the project itself.
Progress is nevertheless uneven across the results framework. Outcomes 1 and 3 are comparatively advanced, while important results under Outcomes 2 and especially 4 remain to be completed. Further progress is required on the effective application of MCS tools and related normative frameworks, while the NAP+ processes, associated investment planning and their connection with wider Blue Economy policy processes have yet to generate the final results envisaged at project design. The Mid-Term Review was timely in identifying weaknesses in the original design and implementation arrangements, and the subsequent revision of the results framework, workplan and coordination mechanisms appears to have placed the project on a more realistic delivery path. With the extension to June 2027 now in place, the priority should be to convert the considerable technical and institutional groundwork already undertaken into the outstanding country-level and policy results. Overall, the cumulative performance supports a Satisfactory rating, while close attention will be needed during the final implementation period to ensure that the remaining outcomes are completed and effectively institutionalized.</t>
  </si>
  <si>
    <t>Measures to address MS, MU, U and HU ratings on Section 2 above</t>
  </si>
  <si>
    <t>Outcome</t>
  </si>
  <si>
    <t>Action(s) to be taken</t>
  </si>
  <si>
    <t>By whom?</t>
  </si>
  <si>
    <t>By When?</t>
  </si>
  <si>
    <t>Outcome 4</t>
  </si>
  <si>
    <t xml:space="preserve">With respect to supporting regional political/strategic processes considering strategic guidance documents on leveraging Blue Economy opportunities for the fisheries sector, the strategic guidance document needs to be finalized and circulated to countries to support their discussions towards a new MedFish4Ever Declaration, to be adopted in 2027 (providing the priorities and cooperation framework for the next decade of action on Mediterranean fisheries and aquaculture). </t>
  </si>
  <si>
    <t>GFCM Secretariat, with the support of national focal points</t>
  </si>
  <si>
    <t>By the GFCM annual session (November 2026) and ahead of other relevant bilateral meetings.</t>
  </si>
  <si>
    <t>With respect to developing a NAP+ with investment plan, including with at least one pilot activity initiated, implementation has been accelerated based on the recommendations of the Mid-Term Review and the work plan endorsed at the PSC. National coordination mechanisms have been established, national experts have been mobilized, pilot activities have been identified and prepared in the three beneficiary countries (Montenegro, Morocco and Tunisia) and partner organisations are being identified. The approved no-cost extension provides the necessary timeframe to finalize the NAP+ documents, including investment plans, and implement the pilot actions.</t>
  </si>
  <si>
    <t>SPA/RAC, in collaboration with the national fisheries and environment authorities, in coordination with FAO/GFCM and UNEP/MAP and with the support of national experts and implementing partners in the three beneficiary countries.</t>
  </si>
  <si>
    <t>By March 2027 (end of project activities).</t>
  </si>
  <si>
    <t xml:space="preserve">7  Some indicators may not identify mid-term targets at the design stage (refer to approved results framework) therefore this column should only be filled when relevant.
8  Use GEF Secretariat required six-point scale system: Highly Satisfactory (HS), Satisfactory (S), Moderately Satisfactory (MS), Moderately Unsatisfactory (MU), Unsatisfactory (U), and Highly Unsatisfactory (HU). </t>
  </si>
  <si>
    <t>3. Implementation Progress (IP)</t>
  </si>
  <si>
    <t>(Please indicate progress achieved during this FY as per the Implementation Plan/Annual Workplan)</t>
  </si>
  <si>
    <t xml:space="preserve">Outcomes and outputs </t>
  </si>
  <si>
    <t>Indicators (as per the logical framework)</t>
  </si>
  <si>
    <t>Main achievements in the last 12 months 
(please DO NOT repeat results reported in previous year PIR)</t>
  </si>
  <si>
    <t>Describe any variance 9 in delivering outputs</t>
  </si>
  <si>
    <t>Guidance :</t>
  </si>
  <si>
    <t>Outcome 1. Fisheries managers and stakeholders use sound information generated on the status of key commercial fisheries to support improved management and selected value chain interventions, particularly for SSF, in view of maximizing production sustainability.</t>
  </si>
  <si>
    <t>The IMPLEMENTATION PROGRESS RATING  should reflect the extent to which the implementation of the project’s components (outcomes) and activities (outputs) are in compliance with the approved implementation plan.</t>
  </si>
  <si>
    <t>Output 1.1
Regional data collection and analysis required to strengthen fisheries management increased, including collection of socioeconomic data</t>
  </si>
  <si>
    <t xml:space="preserve">Number of countries where data collection campaigns/surveys have been carried out to collect biological data and/or gender-disaggregated socioeconomic data </t>
  </si>
  <si>
    <r>
      <t xml:space="preserve">Data collection campaigns/surveys have been carried out in </t>
    </r>
    <r>
      <rPr>
        <b/>
        <sz val="9"/>
        <rFont val="Arial"/>
        <family val="2"/>
      </rPr>
      <t>6 countries</t>
    </r>
    <r>
      <rPr>
        <sz val="9"/>
        <rFont val="Arial"/>
        <family val="2"/>
      </rPr>
      <t xml:space="preserve"> (Albania, Algeria, Lebanon, Montenegro, Tunisia, Türkiye). During the reporting period, a second exploratory demersal trawl survey was completed in Lebanon and a trawl gear selectivity trial was completed in Tunisia.</t>
    </r>
  </si>
  <si>
    <t>Administrative arrangements are being finalized for the marine litter trial and selectivity trial in Morocco    expected in second half of 2026.
Delayed pelagic acoustic survey in Algeria (originally scheduled for summer 2024 and delayed due to equipment malfunction) is expected to be completed in summer 2026.</t>
  </si>
  <si>
    <t>For more details, consult the GEF Policy on Project Monitoring (click here)</t>
  </si>
  <si>
    <t xml:space="preserve">Include OUTCOMES and INDICATORS  as per the project Results Framework. They may have been updated in a project revision. 
</t>
  </si>
  <si>
    <t xml:space="preserve">New Outcomes can only be included if they were updated in an approved project revision. </t>
  </si>
  <si>
    <t>Output 1.2
New approaches developed for the identification of fisheries management plans and measures, including for SSF</t>
  </si>
  <si>
    <t xml:space="preserve">Number of new approaches endorsed for the identification of management measures integrating socioeconomic aspects and stakeholder evaluation </t>
  </si>
  <si>
    <r>
      <t xml:space="preserve">Indicator revised per MTR recommendations. </t>
    </r>
    <r>
      <rPr>
        <b/>
        <sz val="9"/>
        <rFont val="Arial"/>
        <family val="2"/>
      </rPr>
      <t>2 new approaches were endorsed</t>
    </r>
    <r>
      <rPr>
        <sz val="9"/>
        <rFont val="Arial"/>
        <family val="2"/>
      </rPr>
      <t xml:space="preserve"> for the identification of management measures integrating socioeconomic aspects and stakeholder evaluation. These include the two-pronged approach for SSF (consisting of better incorporating SSF information into ongoing assessments while also engaging stakeholders in a participatory ecosystem approach to fisheries management - endorsed in 2023), and the streamlined GFCM Management Strategy Evaluation (MSE) framework (comprising an adaptable approach for modelling potential management scenarios, including extensive stakeholder engagement, under diverse data-availabliity contexts - endorsed in 2025).</t>
    </r>
  </si>
  <si>
    <t>Work continues to support capacity development for applying the MSE framework under data-limited scenarios</t>
  </si>
  <si>
    <t xml:space="preserve">Under each outcome,  include the main OUTPUTS  delivered during the Fiscal Year as per the project's Logframe. </t>
  </si>
  <si>
    <t xml:space="preserve">New outputs can only be included if they were updated in an approved project revision. </t>
  </si>
  <si>
    <t>Output 1.3
Value chain data collection, analysis and modelling improved and integrated in the fisheries management advisory process</t>
  </si>
  <si>
    <t xml:space="preserve">Number of fisheries value chains addressed via studies using gender-sensitive approaches that value the contribution of women along the value chain </t>
  </si>
  <si>
    <r>
      <rPr>
        <b/>
        <sz val="9"/>
        <rFont val="Arial"/>
        <family val="2"/>
      </rPr>
      <t xml:space="preserve">2 fisheries value chains were addressed </t>
    </r>
    <r>
      <rPr>
        <sz val="9"/>
        <rFont val="Arial"/>
        <family val="2"/>
      </rPr>
      <t>(through the development of market-based solutions for lionfish in southwest Türkiye, and a consumer preference study for round sardinella fisheries in Lebanon). A regionally harmonized value chain data collection methodology has been drafted and is currently being refined via a pilot application of the methodology in Tunisia (blue crab fisheries) and Lebanon (round sardinella fisheries)</t>
    </r>
  </si>
  <si>
    <t>As per the MTR recommendations and PSC approval, the number of target value chain studies has been reduced (total of 3), with focus on developing and adopting a regionally harmonized value chain methodology</t>
  </si>
  <si>
    <t xml:space="preserve">Report the ACHIEVEMENTS IN THE LAST 12 MONTHS  in the same unit of measures of the project indicators. </t>
  </si>
  <si>
    <t>Provide a coherent and short description of the main achievements (maximum one or two short sentences)</t>
  </si>
  <si>
    <t>Output 1.4
Increased participation of stakeholders (including private sector) in the fisheries management process to support effective fisheries management advice and implementation of management measures</t>
  </si>
  <si>
    <t>Number of stakeholder organizations – including women’s organizations – having engaged in fisheries management processes</t>
  </si>
  <si>
    <r>
      <rPr>
        <b/>
        <sz val="9"/>
        <rFont val="Arial"/>
        <family val="2"/>
      </rPr>
      <t>34 organizations</t>
    </r>
    <r>
      <rPr>
        <sz val="9"/>
        <rFont val="Arial"/>
        <family val="2"/>
      </rPr>
      <t xml:space="preserve"> have engaged in fisheries management processes thus far. 
A detailed mapping of highly disparate and multifaceted fisher-stakeholder organizations is underway, aiming to support improved stakeholder integration into the GFCM fisheries advisory process. National stakeholder dossiers were prepared for each country and are currently under validation. 
</t>
    </r>
  </si>
  <si>
    <t>Describe ANY VARIANCE or CHALLENGE in delivering outcomes or outputs.</t>
  </si>
  <si>
    <t xml:space="preserve"> Variance refers to the difference between the expected and actual progress at the time of reporting.</t>
  </si>
  <si>
    <t>Output 1.5
Good practices identified for promoting socially sustainable fisheries, including through social protection coverage</t>
  </si>
  <si>
    <t xml:space="preserve">Number of background documents prepared identifying good practices for improving gender-responsive and meaningful social protection coverage among women and men small-scale fishers and fish workers within a select fishery </t>
  </si>
  <si>
    <r>
      <rPr>
        <b/>
        <sz val="9"/>
        <rFont val="Arial"/>
        <family val="2"/>
      </rPr>
      <t>0 background documents prepared</t>
    </r>
    <r>
      <rPr>
        <sz val="9"/>
        <rFont val="Arial"/>
        <family val="2"/>
      </rPr>
      <t xml:space="preserve">. Background work was carried out to develop a questionnaire, aiming to inform a SWOT analysis for socially sustainable blue crab fisheries, including access to social protection. Work is being conducted in coordination with the GFCM research programme on blue crabs and the FAO/Monterrey Bay Aquarium project on socially sustainable blue crab fisheries in Tunisia. </t>
    </r>
  </si>
  <si>
    <t>Due to changes in national regulations for workshops with international participants in Tunisia, a planned December 2025 workshop was canceled. The project PSC agreed to transform the work to a desk study, with inputs from relevant national experts, to be presented and discussed at the final workshop of the GFCM's Blue Crab research programme.</t>
  </si>
  <si>
    <t>Outcome 2. Fisheries management better accounts for the quantity and magnitude of IUU fishing in the Mediterranean Sea and incorporates control measures, including through the use of emerging technologies.</t>
  </si>
  <si>
    <t>Output 2.1
National authorities trained on IUU fishing assessment methodologies</t>
  </si>
  <si>
    <t xml:space="preserve">Number of national representatives participating in IUU assessment trainings and demonstrating increased knowledge </t>
  </si>
  <si>
    <r>
      <rPr>
        <b/>
        <sz val="9"/>
        <rFont val="Arial"/>
        <family val="2"/>
      </rPr>
      <t>12 national representatives</t>
    </r>
    <r>
      <rPr>
        <sz val="9"/>
        <rFont val="Arial"/>
        <family val="2"/>
      </rPr>
      <t xml:space="preserve"> participated in IUU assessment trainings, resulting in improved knowledge. Over the reporting period, important advances were made against the 3-phase roadmap for IUU assessment capacity development with a first training on the impact of IUU fishing in the Mediterranean and Black Sea held in January 2026 (Phase 1), a second training focusing on IUU risk assessment methodologies held in April 2026 (Phase 2), and a third phase initiated (not yet complete) in Albania and Türkiye for the application of the IUU risk assessment methodlogies (Phase 3).</t>
    </r>
  </si>
  <si>
    <t>As per the MTR recommendations and PSC approval, the indicator has been revised to reflect the changed approach towards training on IUU assessment (as agreed in the previous reporting period)</t>
  </si>
  <si>
    <t>Output 2.2
Information on legal frameworks relating to IUU fishing and fisheries crimes collected, analyzed and disseminated, including through a regional repository</t>
  </si>
  <si>
    <t xml:space="preserve">Number of legislation-related documents within repository/database </t>
  </si>
  <si>
    <r>
      <rPr>
        <b/>
        <sz val="9"/>
        <rFont val="Arial"/>
        <family val="2"/>
      </rPr>
      <t xml:space="preserve">201 legislation-related documents </t>
    </r>
    <r>
      <rPr>
        <sz val="9"/>
        <rFont val="Arial"/>
        <family val="2"/>
      </rPr>
      <t xml:space="preserve">are included within the GFCM-LEX repository of national legislation. All GFCM-LEX profiles were completed durign the reporting period and continued IT support (experts and tools) was provided towards facilitating the launch of the GFCM-LEX platform (forthcoming).
</t>
    </r>
  </si>
  <si>
    <t>Output 2.3
Monitoring, Control and Surveillance technology tested and tailored to the capacity of countries</t>
  </si>
  <si>
    <t xml:space="preserve">Number of MCS solutions trialed at country level </t>
  </si>
  <si>
    <r>
      <rPr>
        <b/>
        <sz val="9"/>
        <rFont val="Arial"/>
        <family val="2"/>
      </rPr>
      <t>8 MCS technology solutions</t>
    </r>
    <r>
      <rPr>
        <sz val="9"/>
        <rFont val="Arial"/>
        <family val="2"/>
      </rPr>
      <t xml:space="preserve"> were trialed at country level (Albania, Montenegro and Türkiye), with the VMS pilot studies concluded in all three countries. The VMS procurement action was finalized in Türkiye (with installation and airtime services initiated) and is underway in Montenegro (tender closed and contract being prepared) and Albania (tender currently open). A gear sensor pilot study was also finalized in Montenegro during the reporting period, with technical specifications under finalization and a tender for gear sensor procurement expected shortly.</t>
    </r>
  </si>
  <si>
    <t>Output 2.4
Implementation of International Plan of Action to fight IUU and Regional Plan of Action to fight IUU facilitated through the development of National Plans of Action to fight IUU (NPOA-IUU), also supporting provisions to address unreported and unregulated fishing from bycatch, discards and abandoned fishing gear</t>
  </si>
  <si>
    <t xml:space="preserve">Number of national administration representatives engaged in NPOA-IUU trainings </t>
  </si>
  <si>
    <r>
      <rPr>
        <b/>
        <sz val="9"/>
        <rFont val="Arial"/>
        <family val="2"/>
      </rPr>
      <t xml:space="preserve">15 national administration representatives </t>
    </r>
    <r>
      <rPr>
        <sz val="9"/>
        <rFont val="Arial"/>
        <family val="2"/>
      </rPr>
      <t>were engaged in NPOA-IUU trainings (carried out in previous reporting periods). During the reporting period, support was provided to countries to facilitate normative work to address unreported and unregulated fishing, particularly through improving knowledge on in the incidental catch of vulnerable species (through monitoring and mitigation trials underway in Türkiye and Libya) and discards monitoring underway in Albania and starting in Morocco. Abandoned, lost and otherwise discarded fishing gear (ALDFG) was also addressed in Morocco through the publication of a graphic novel on the GFCM gear marking Recommendation as an awareness raising tool, through field work to retrieve ghost gear (in collaboration with local Moroccan community partners, including a women's association working on recycling the retrieved litter and awareness raising with school children). Technical assistance was also initiated in Tunisia on legislation for the marking of fishing gear.</t>
    </r>
  </si>
  <si>
    <t>Outcome 3. Healthier marine ecosystems with more productive fisheries in place, through the synergistic application of ecosystem-based conservation/ management tools and improvements in fisheries tenure governance.</t>
  </si>
  <si>
    <t>Output 3.1
Protection of vulnerable marine ecosystems supported through the identification and application of area-based management tools for fisheries</t>
  </si>
  <si>
    <t xml:space="preserve">Number of trials and/or pilot studies conducted to identify area-based management tools and/or essential fish habitats </t>
  </si>
  <si>
    <r>
      <rPr>
        <b/>
        <sz val="9"/>
        <rFont val="Arial"/>
        <family val="2"/>
      </rPr>
      <t xml:space="preserve">4 trials and pilot studies </t>
    </r>
    <r>
      <rPr>
        <sz val="9"/>
        <rFont val="Arial"/>
        <family val="2"/>
      </rPr>
      <t>were conducted, including the adoption of the Otranto Channel Fisheries Restricted Area, sensitive benthic data collection in Albania and Montenegro, and the publication of a regional protocol for integrating environmental DNA-based approaches into fishries monitoring. During the reporting period, the e-DNA protocol was published and work also advanced towards the finalization of an inventory of national fisheries area-based management tools, populating the GFCM database on National Fisheries Restricted Areas (FRAs) (work is currently under validation with the countries).</t>
    </r>
  </si>
  <si>
    <t>Output 3.2
Common areas of interest between environment and fisheries identified and guiding documents developed to support coherence and progress toward Good Environmental Status (GES) in the Mediterranean</t>
  </si>
  <si>
    <t xml:space="preserve">Number of guiding documents developed to support coordination and coherence between environment and fisheries administrations on areas of common interest </t>
  </si>
  <si>
    <r>
      <rPr>
        <b/>
        <sz val="9"/>
        <rFont val="Arial"/>
        <family val="2"/>
      </rPr>
      <t>0 guiding documents developed</t>
    </r>
    <r>
      <rPr>
        <sz val="9"/>
        <rFont val="Arial"/>
        <family val="2"/>
      </rPr>
      <t>. During the reporting period, work advanced and preparatory publications were released on the interlinkages between fisheries and environment data, towards the alignment of GFCM and UNEP-MAP reporting frameworks, with these publications presented by the CORMON meeting. This work feeds follow-up work to prepare the guiding document, foreseen in the next reporting period, in line with the revised workplan approved by the Project Steering Committee.</t>
    </r>
  </si>
  <si>
    <t xml:space="preserve">The output was revised by the PSC to adopt a broader and more strategic approach. Implementation now focuses on strengthening coordination between fisheries and environmental administrations through enhanced alignment of GFCM and UNEP/MAP reporting frameworks, the identification of common areas of interest, regional dialogue and capacity building. </t>
  </si>
  <si>
    <t>Output 3.3
Measures identified to cope with the negative effects of non-indigenous species on biodiversity, as well as to support climate change adaptation and mitigation</t>
  </si>
  <si>
    <t xml:space="preserve">Number of measures developed and disseminated to mitigate the negative impacts of non-indigenous species and other potential stressors on biodiversity and marine ecosystems </t>
  </si>
  <si>
    <r>
      <rPr>
        <b/>
        <sz val="9"/>
        <rFont val="Arial"/>
        <family val="2"/>
      </rPr>
      <t xml:space="preserve">9 measures developed and disseminated </t>
    </r>
    <r>
      <rPr>
        <sz val="9"/>
        <rFont val="Arial"/>
        <family val="2"/>
      </rPr>
      <t>to mitigate the negative impacts of NIS. While the meaures were developed during the previous reporting period, work advanced during the current reporting period to promote dissemination of this information, while also advancing on the finalization and testing of the MAMIAS database. Work also advanced during this reporting period supporting climate change adaptation strategies, including the finalization of a guideline document (under publication) and the completion of a regional workshop on Nature Based Solutions and Climate Change Adaptation Strategies for Coastal and Marine Ecosystems (December 2025)</t>
    </r>
  </si>
  <si>
    <t>Following MTR recommmendations and PSC approval, the climate change adaptation component of this output was revised to improve its coherence with the project's overall implementation strategy and maximize country-level impact. Rather than developing standalone climate change adaptation strategies or action plans, the project will support the identification of climate risk adaptation measures and priority actions in four beneficiary countries (Libya, Montenegro, Morocco and Tunisia), to be integrated into the NAP+. This revised approach ensures that climate adaptation considerations are embedded within national conservation and fisheries management planning processes and blue economy strategies while avoiding duplication with existing initiatives.</t>
  </si>
  <si>
    <t>Output 3.4
Innovative approaches developed and trialed to mitigate the negative interactions of fisheries with the marine environment</t>
  </si>
  <si>
    <t>Number of studies, technical trials and/or guidance documents produced to improve fisheries’ interactions with the marine environment</t>
  </si>
  <si>
    <r>
      <rPr>
        <b/>
        <sz val="9"/>
        <rFont val="Arial"/>
        <family val="2"/>
      </rPr>
      <t>4 studies, trials, guidance documents have been completed,</t>
    </r>
    <r>
      <rPr>
        <sz val="9"/>
        <rFont val="Arial"/>
        <family val="2"/>
      </rPr>
      <t xml:space="preserve"> including gear selectivity trials, evaluation of the impact of underwater noise from bottom trawlers, pilot retrieval of ghost gear and guidance on reducing discharge of solid waste from fishing boats. During the reporting period, selectivity trials for trawl fisheries targeting European hake in the Strait of Sicily were carried out, contributing towards management discussions. Technical inputs were also provided to the field work to retrieve ghost gear in Morocco, including the technical monitoring of the ghost gear impacts (in support to output 1.4). Finally the document on guidelines on reducing solid waste from fishing vessels was published during the reporting period. </t>
    </r>
  </si>
  <si>
    <t>Output 3.5
Strengthened regional capacities for fisheries tenure interventions</t>
  </si>
  <si>
    <t xml:space="preserve">Number of countries participating in regional workshop on fisheries tenure </t>
  </si>
  <si>
    <r>
      <rPr>
        <b/>
        <sz val="9"/>
        <rFont val="Arial"/>
        <family val="2"/>
      </rPr>
      <t>6 countries participated</t>
    </r>
    <r>
      <rPr>
        <sz val="9"/>
        <rFont val="Arial"/>
        <family val="2"/>
      </rPr>
      <t>. No further action was foreseen during the reporting period.</t>
    </r>
  </si>
  <si>
    <t>Outcome 4. Blue economy at the regional and country level promoted through the identification of existing hurdles via a concerted approach among relevant stakeholders.</t>
  </si>
  <si>
    <t>Output 4.1
Strategic guidance prepared to support alignment of fisheries sector priorities and needs with emerging Blue Economy opportunities in the Mediterranean region</t>
  </si>
  <si>
    <t xml:space="preserve">Number of strategic guidance documents produced on integrating and promoting fisheries within a Blue Economy context </t>
  </si>
  <si>
    <r>
      <rPr>
        <b/>
        <sz val="9"/>
        <rFont val="Arial"/>
        <family val="2"/>
      </rPr>
      <t>0 strategic documents produced</t>
    </r>
    <r>
      <rPr>
        <sz val="9"/>
        <rFont val="Arial"/>
        <family val="2"/>
      </rPr>
      <t>. Work underway to gather inputs for this guidance document, as well as to build a database of key fisheries Blue Economy stakeholders, with the final document (and related tools) expected in the next reporting period.</t>
    </r>
  </si>
  <si>
    <t>Output 4.2
NAP+ with investment plan developed and pilot activity initiated</t>
  </si>
  <si>
    <t xml:space="preserve">Number of countries advancing a NAP+ </t>
  </si>
  <si>
    <r>
      <rPr>
        <b/>
        <sz val="9"/>
        <rFont val="Arial"/>
        <family val="2"/>
      </rPr>
      <t xml:space="preserve">4 countries have progressed </t>
    </r>
    <r>
      <rPr>
        <sz val="9"/>
        <rFont val="Arial"/>
        <family val="2"/>
      </rPr>
      <t>in the development of NAP+ (Montenegro, Morocco, Libya and Tunisia), with preparatory work completed on investment plans and pilot activities and the first national workshops held. In parallel, national studies are being prepared in five countries (Albania, Algeria, Bosnia and Herzegovina, Libya and Montenegro) to assess Blue Economy opportunities and constraints from a biodiversity and fisheries perspective, providing the technical basis for NAP+ development where relevant.</t>
    </r>
  </si>
  <si>
    <t>An accelerated roadmap was discussed and agreed at the 4th PSC in February 2026, with actions since them adjusted accordingly.</t>
  </si>
  <si>
    <t>Outcome 5. Integrated pathways conducive of conservation and sustainable management promoted at the regional and global level.</t>
  </si>
  <si>
    <t>Output 5.1
Coordination mechanisms created or strengthened to support NAP+ processes</t>
  </si>
  <si>
    <t xml:space="preserve">Number of countries where coordination mechanisms have been created or strengthened to support NAP+ </t>
  </si>
  <si>
    <r>
      <rPr>
        <b/>
        <sz val="9"/>
        <color rgb="FF000000"/>
        <rFont val="Arial"/>
        <family val="2"/>
      </rPr>
      <t xml:space="preserve">4 countries. </t>
    </r>
    <r>
      <rPr>
        <sz val="9"/>
        <color rgb="FF000000"/>
        <rFont val="Arial"/>
        <family val="2"/>
      </rPr>
      <t>Ad hoc coordination mechanisms related to NAP+ and involving public and private actors have started in Libya, Montenegro, Morocco and Tunisia.</t>
    </r>
  </si>
  <si>
    <t>Output 5.2
Learning and uptake of ecosystem-based fisheries management approaches promoted</t>
  </si>
  <si>
    <t xml:space="preserve">Number of participants supported by project trainings, workshops or other learning opportunities </t>
  </si>
  <si>
    <r>
      <rPr>
        <b/>
        <sz val="9"/>
        <color rgb="FF000000"/>
        <rFont val="Arial"/>
        <family val="2"/>
      </rPr>
      <t xml:space="preserve">467 participants (41% female/59% male). </t>
    </r>
    <r>
      <rPr>
        <sz val="9"/>
        <color rgb="FF000000"/>
        <rFont val="Arial"/>
        <family val="2"/>
      </rPr>
      <t>Of this total, 345 participants (41% female/59% male) have been supported during the reporting period, covering 13 events, workshops and trainings held in the context of the project.</t>
    </r>
  </si>
  <si>
    <t>Output 5.3
Lessons learned and good practices disseminated to showcase project impact, including the benefits of the concerted GFCM-MAP approach</t>
  </si>
  <si>
    <t>Number of lessons learned, good practice and communications products published through FAO-GFCM, UNEP-MAP/SPA/RAC, IW:Learn and/or project beneficiaries’ platforms</t>
  </si>
  <si>
    <r>
      <rPr>
        <b/>
        <sz val="9"/>
        <color rgb="FF000000"/>
        <rFont val="Arial"/>
        <family val="2"/>
      </rPr>
      <t>52 communications products</t>
    </r>
    <r>
      <rPr>
        <sz val="9"/>
        <color rgb="FF000000"/>
        <rFont val="Arial"/>
        <family val="2"/>
      </rPr>
      <t xml:space="preserve"> were published via the FAO-GFCM, UNEP-MAP, SPA-RAC, IW:Learn and/or project beneficiaries' platforms. Of these, 31 communications products were published during the reporting period, including stories on ghost gear retrieval in Morocco, NIS workshops, and tackling IUU fishing.
</t>
    </r>
  </si>
  <si>
    <t>A revamped KMC plan was agreed by the PSC in February 2026, resulting in an improved approach to project communications and a shift to more coherent project narratives and dedicated comms products.</t>
  </si>
  <si>
    <t>Output 5.4
Participation in relevant global GEF-related for a</t>
  </si>
  <si>
    <t xml:space="preserve">Number of IW:Learn global meetings attended </t>
  </si>
  <si>
    <r>
      <rPr>
        <b/>
        <sz val="9"/>
        <rFont val="Arial"/>
        <family val="2"/>
      </rPr>
      <t xml:space="preserve">4 meetings (LME22, LME23,LME24 and IWC10). </t>
    </r>
    <r>
      <rPr>
        <sz val="9"/>
        <rFont val="Arial"/>
        <family val="2"/>
      </rPr>
      <t>During the reporting period, the project participated in the 24th Annual Large Marine Ecosystems Consultative Meeting (LME24) organized by IW:Learn.</t>
    </r>
  </si>
  <si>
    <t xml:space="preserve">Implementation Progress (IP) , and Overall Assessment </t>
  </si>
  <si>
    <t>Please note that the overall IP ratings should be substantiated by evidence and progress reported above. The ratings and comments shoud reflect the overall progress of results during the fiscal year (July 1 2025, to June 30, 2026)</t>
  </si>
  <si>
    <t xml:space="preserve">Completion of the  IMPLEMENTATION PROGRESS rating table: </t>
  </si>
  <si>
    <t xml:space="preserve">Project Manager/ Coordinator </t>
  </si>
  <si>
    <t>Lead Technical Officer</t>
  </si>
  <si>
    <t>GEF Operational Focal Point (OFP)</t>
  </si>
  <si>
    <t>FY2026 Implementation Objective rating10</t>
  </si>
  <si>
    <t xml:space="preserve">When rating, consider the achievements reported above.  </t>
  </si>
  <si>
    <t>Comments/reasons justifying the ratings for FY2026 and any changes (positive or negative) in the ratings since the previous reporting period</t>
  </si>
  <si>
    <t>Implementation of project outputs progressed significantly during the reporting period, supported in large part by the recommendations of the Mid-Term Review (MTR). These recommendations helped streamline and reorganize activities, strengthening project coherence, enhancing the results-based management approach, and fostering greater integration across workstreams, particularly between the fisheries and environmental sectors.  However, the revised work plan endorsed by the Project Steering Committee (PSC) in February 2026 provides a clear and realistic roadmap for implementation moving forward. Knowledge management activities also gained momentum during the reporting period, benefiting both from the MTR recommendations and from the growing body of results generated by project activities over the past year. Overall, implementation remains on track, and the project is expected to achieve its planned outputs and outcomes within the envisaged timeframe.</t>
  </si>
  <si>
    <t xml:space="preserve">The MTR highlighted some key design and implementation concerns for the project, which were hindering both project executing and progress in delivering outcomes and therefore outputs. The Executing agencies have taken swift action, and with the support from the PSC, have adjusted the course of the project, both to deliver clearer results and to make more effective use of remaining funds. The updated framework and indicators are now more aligned and their achievement, in broad terms, remains satisfactory. Nevertheless, concerns continue to exist with some outputs under Component three as well as components 4 and 5, which will require significant levels of efforts from all project stakeholders in order to deliver impactful results by project end. </t>
  </si>
  <si>
    <t xml:space="preserve">The rating is satisfactory given the changes made to the project as a result of the recommendations from the MTR. A few outputs remain delayed, and it is critical that they are delivered on-time and on budget. The updated logical framework and timelines for activities reflect the active engagement of project partners and stakeholders and reflect a commitment from the project to deliver its outputs on-time and achieve longer term impacts. </t>
  </si>
  <si>
    <t>The project continues to advance in line with the agreed work plan and objectives. Türkiye welcomes the progress achieved during the reporting period, including the implementation of the Mid-Term Review recommendations and the revised work plan endorsed by the Project Steering Committee in February 2026. Engagement and coordination with relevant national stakeholders remain constructive and effective. Türkiye appreciates the technical assistance provided and encourages continued efforts towards regional cooperation, capacity building and institutional strengthening in the Mediterranean context.</t>
  </si>
  <si>
    <t>Implementation accelerated noticeably during the reporting period, following the Mid-Term Review and the subsequent revision of the workplan and results framework endorsed by the PSC. Delivery was substantive across a broad range of activities: fisheries surveys and selectivity trials progressed, a streamlined Management Strategy Evaluation approach was endorsed, value-chain methodologies were developed and piloted, the GFCM-LEX repository was substantially populated, and work on IUU fishing assessment and MCS technologies advanced through training, country pilots and procurement processes. The project also produced tangible ecosystem-based management results, including the publication of the regional eDNA protocol, further work on area-based fisheries management, measures addressing non-indigenous species and climate adaptation, and practical interventions on ghost gear and fisheries-related marine litter.
Implementation has not been uniform across all components. Some planned activities remain delayed because of procurement and administrative procedures, equipment-related constraints and limited national capacity, while a number of outputs under Components 3 and 4 are still at preparatory rather than completion stage. In particular, the strategic Blue Economy guidance and NAP+ processes will require sustained implementation effort during the remaining project period. The response to the MTR is, however, encouraging: activities have been rationalized, coordination between GFCM, UNEP/MAP and SPA/RAC has improved, an accelerated roadmap for the NAP+ work has been agreed, and knowledge management has been strengthened considerably. On balance, implementation during the reporting period was consistent with the formally revised workplan and showed clear improvement in pace and coherence. A Satisfactory rating is therefore appropriate, provided that the remaining delayed outputs continue to be closely managed against the June 2027 completion date.</t>
  </si>
  <si>
    <t>Ratings should reflect progress (not efforts). Giving high rates for initiatives that have low progress hurts FAO credibility and should be avoided.</t>
  </si>
  <si>
    <t xml:space="preserve">Efforts can and should be included in the SUMMARY section and in the table above. These information will provide context to the ratings. </t>
  </si>
  <si>
    <t>How to collect the ratings: The LTO will consult the HQ technical officer and all other supporting technical Units.</t>
  </si>
  <si>
    <t xml:space="preserve">The Budget Holder will consult the GEF Operational Focal Point in each country to collect comments. </t>
  </si>
  <si>
    <t>In case the GEF OFP didn’t provide his/her comments, please explain the reason.</t>
  </si>
  <si>
    <t>Choose the FY 2025 IMPLEMENTATION OBJECTIVE  RATING from the drop-down menu</t>
  </si>
  <si>
    <t xml:space="preserve">To help you rate, refer to the rating categories and definitions in  the GEF Secretariat six-points scale below: </t>
  </si>
  <si>
    <t xml:space="preserve"> GEF Performance Ratings Definitions</t>
  </si>
  <si>
    <t>Implementation Progress Rating. A rating of the extent to which the implementation of a project’s components and activities is in compliance with the project’s approved implementation plan.</t>
  </si>
  <si>
    <t xml:space="preserve">9 Variance refers to the difference between the expected and actual progress at the time of reporting.
10 Implementation Progress Rating – A rating of the extent to which the implementation of a project’s components and activities is in compliance with the projects approved implementation plan. 
</t>
  </si>
  <si>
    <t>Implementation of all components is in substantial compliance with the original/formally revised implementation plan for the project. The project can be resented as “good practice”</t>
  </si>
  <si>
    <t>Implementation of most components is not in substantial compliance with the original/formally revised plan</t>
  </si>
  <si>
    <t>Implementation of none of the components is in substantial compliance with the original/formally revised plan.</t>
  </si>
  <si>
    <t xml:space="preserve">4. Summary on progress and challenges </t>
  </si>
  <si>
    <t xml:space="preserve">To move to the next line inside the delimitated field, press Alt+Enter in your keyboard. </t>
  </si>
  <si>
    <t>Please provide a summary paragraph on project implementation progress consistent with the information reported in section 2 and 3 of the PIR (Max 400 words) (This section will be uploaded to the GEF portal)</t>
  </si>
  <si>
    <t>Project implementation is progressing well overall, with most core indicators performing satisfactorily to highly satisfactorily and several targets already achieved. Although the indicator on “landings from relevant Mediterranean fisheries under sustainable management” declined to 128,386 tonnes (from 142,180 tonnes), this reflects the effectiveness of management measures that often reduce catches in the short term to ensure long-term sustainability. Accordingly, the project continues to contribute meaningfully to reversing the overexploitation of selected commercial marine resources. This is corroborated by the indicator "percentage of relevant Mediterranean priority stocks whose status has improved" (which increased from 41% to 50%) and by findings from the GFCM’s State of Mediterranean and Black Sea Fisheries (SoMFi) publication (released during the reporting period, thanks in part to data contributed by the project), which confirms a regional decline in overexploited stocks. These results are underpinned by advances across all outcomes during the reporting period. Under Outcome 1, data collection and advisory processes improved through the completion of an exploratory survey in Lebanon despite geopolitical delays, the endorsement of a streamlined Management Strategy Evaluation (MSE) framework for data-limited contexts, and the development and piloting of a harmonized regional value chain methodology in Tunisia and Lebanon. This value chain methodology was complemented by a consumer preference study on round sardinella and progress in mapping fisher-stakeholder organizations to support more inclusive consultation. Under Outcome 2, advances were made in assessing IUU fishing through a structured three-phase training programme, the GFCM-LEX repository was populated with over 200 legal documents, and monitoring technologies were rolled out, including via pilots for Vessel Monitoring Systems (VMS) and gear sensors. Technical support also strengthened work on discards, bycatch and abandoned fishing gear, including ghost gear retrieval in Morocco, alongside continued progress toward the adoption of National Plans of Action on IUU fishing. Outcome 3 delivered key ecosystem-based advances, including a regional protocol integrating environmental DNA into fisheries monitoring, progress on area-based management inventories, trawl selectivity trials in Tunisia, improved alignment of fisheries information within UNEP-MAP frameworks, and a regional workshop on nature-based solutions and climate adaptation. Under Outcomes 4 and 5, progress was made on blue economy integration and regional cooperation through setting up NAP+ coordination mechanisms and organising kick off workshops, strengthened coordination arrangements at national level between fisheries and environmental authorities, and a revamped knowledge management and communication strategy improving coherence, visibility and uptake of project results. These advances were further enabled by mid-term review recommendations, which streamlined activities and project coherence, while better clarifying synergies between fisheries and environmental governance.</t>
  </si>
  <si>
    <t>Inform here only the summary of PROGRESS</t>
  </si>
  <si>
    <t>Please provide a summary paragraph on challenges of project implementation consistent with the information reported in section 2 and 3 of the PIR (Max 400 words) (This section will be uploaded to the GEF portal)</t>
  </si>
  <si>
    <t>Inform here only the summary of CHALLENGES</t>
  </si>
  <si>
    <t>Project implementation has faced several challenges during the reporting period. These include issues stemming from a weak project design, notably the need to update and refine the results framework to better reflect achievements, strengthen alignment across components, enhance overall coherence, and more clearly articulate the links between activities, outputs, and intended impacts. Delays in implementing project activities have also been encountered as a result of complex administrative and procurement procedures (e.g. for VMS procurements), technical constraints and equipment malfunctions (e.g. for the pelagic acoustic survey in Algeria), and postponed field activities due to limited capacity of national institutions to respond to multiple concurrent demands (e.g. for selectivity and marine litter trials in Morocco). While these factors have slowed delivery across several components, activities remain on track for completion within the project timeframe. Progress in advancing National Action Plans (NAP+) has likewise been slower than anticipated, with no country yet finalizing a plan that includes an associated investment component and pilot activity. This reflects both early delays in the signing of the UNEP-MAP/SPA-RAC Project Cooperation Agreement, finalized in mid-2024, and the complexity of implementing multi-stakeholder processes within compressed timelines. Also in this case activities remain on track for completion within the project timeframe on the basis of the work plan approved at the 2026 PSC. In addition, coordination, capacity, and knowledge management constraints have posed challenges, including the need to streamline coordination mechanisms, strengthen national ownership, and more effectively capture and communicate project achievements and policy uptake. Although policy integration is progressing well, delays in generating technical results have limited knowledge management and capitalization efforts. Following the recommendations of the MTR, these challenges are being addressed through a revised work plan and adjustments to project outputs, endorsed by the Project Steering Committee (PSC) in early 2026, providing a clear framework for effective project delivery through to completion.</t>
  </si>
  <si>
    <t>Implementation of Exit Strategy</t>
  </si>
  <si>
    <t xml:space="preserve">Has the project developed an Exit Strategy? If yes, please describe the progress to implement it.
</t>
  </si>
  <si>
    <t>The project was developed to closely support and complement the mandates of the Mediterranean’s key regional governance frameworks for fisheries and environment: the General Fisheries Commission for the Mediterranean (GFCM) and the UNEP Mediterranean Action Plan (UNEP-MAP). Its design deliberately embeds project outputs, methodologies, and capacity-building efforts within these institutional processes, including mechanisms such as the GFCM’s MedSea4Fish programme, thereby extending its relevance and impact beyond the project timeframe. To maintain alignment, project work plans are continuously adapted to reflect evolving priorities, decisions, and guidance from these bodies. Furthermore, the dual role of many Project Steering Committee members as national focal points to GFCM and/or UNEP-MAP strengthens coherence, ensures continuity, and facilitates the integration of project outcomes into regional policy and governance frameworks. Looking ahead, dedicated efforts in the next reporting period will focus on consolidating this exit strategy and identifying concrete pathways to sustain and build on project results.</t>
  </si>
  <si>
    <t>Indicate if the project has developed an EXIT STRATEGY for its sustainability. Describe the progress in its implementation.</t>
  </si>
  <si>
    <t xml:space="preserve">How is the project enhancing institutional capacities to foster country ownership for more durable / sustained results?
</t>
  </si>
  <si>
    <t>The project adopts a strong country-driven approach by framing most activities as context-specific capacity development efforts embedded within national systems. Instead of focusing primarily on conventional training or knowledge exchange, it emphasizes practical, field-based actions implemented at the country level. While regional expertise provides technical support, national institutions and stakeholders take the lead in execution, ensuring that the knowledge, tools, and methodologies introduced are fully absorbed and anchored within existing structures. This approach not only enhances technical capacities but also reinforces national ownership, leadership, and accountability, ultimately supporting the long-term sustainability and continued application of ecosystem-based fisheries management beyond the project cycle.</t>
  </si>
  <si>
    <t>Describe project's efforts to enhance institutional capacity to foster country ownership and promote sustainability</t>
  </si>
  <si>
    <t>Some examples: (a) Training-of-Trainers approach to institutionalize, sustain and replicate training activities beyond the project duration;</t>
  </si>
  <si>
    <t xml:space="preserve"> (b) enhancing capacities of national Ministries  based on assessed needs; (c) fostering of cross-sectoral and multi-stakeholder coordination;</t>
  </si>
  <si>
    <t>(d) supporting producer organizations and community-based natural resources organizations throughout the project duration.</t>
  </si>
  <si>
    <t>5. Environmental and Social Safeguards (ESS): risks from the project</t>
  </si>
  <si>
    <t>Refer to the ESS PLAN included in the CEO Endorsed Prodoc and FAO ESM guidelines  to complete this section.</t>
  </si>
  <si>
    <t>Initial ESS Risk Classification (at CEO Endorsement/Approval Stage)</t>
  </si>
  <si>
    <t>Low risk</t>
  </si>
  <si>
    <t xml:space="preserve"> For projects created in FPMIS before 23 June 2023 - refer to FAO Environmental and Social Management Guidelines (ESMG) (click here).</t>
  </si>
  <si>
    <t xml:space="preserve"> Projects created thereafter -  the new Framework for Environmental and Social Management (FESM) standards applies (click here)</t>
  </si>
  <si>
    <t>https://openknowledge.fao.org/server/api/core/bitstreams/ec26b74f-4470-4e40-a7c6-aa07d7c96f6f/content</t>
  </si>
  <si>
    <t xml:space="preserve">Contact the ESM Unit (ESM-Unit@fao.org) to receive guidance and support on how to comply with safeguards requirements. </t>
  </si>
  <si>
    <t>New environmental and social risks.</t>
  </si>
  <si>
    <t>No new environmental or social risks identified in the reporting period</t>
  </si>
  <si>
    <t xml:space="preserve">For the INITIAL  ESS RISK CLASSIFICATION, consult the CEO Endorsed Prodoc </t>
  </si>
  <si>
    <t>FOR ALL PROJECTS</t>
  </si>
  <si>
    <t xml:space="preserve">Describe any NEW ENVIRONMENTAL AND SOCIAL RISKS identified in this reporting period. </t>
  </si>
  <si>
    <t xml:space="preserve">Indicate which safeguards standards were triggered in the policy that applies to the project. </t>
  </si>
  <si>
    <t>Progress made towards implementing the Enivronmental and Social Management Plan (ESMP) (only for Moderate and High Risk Projects)</t>
  </si>
  <si>
    <t>n/a</t>
  </si>
  <si>
    <t xml:space="preserve">MODERATE and HIGH RISK PROJECTS: describe the progress made towards implementing the Environmental and Social Management Plan (ESMP). </t>
  </si>
  <si>
    <t>Summarize the risks, their mitigation measures, and the status of their implementation, as described in the ESMP.</t>
  </si>
  <si>
    <t>Grievance Redress Mechanism (GRM)</t>
  </si>
  <si>
    <t>No grievance received</t>
  </si>
  <si>
    <t xml:space="preserve">Report on the effectiveness of the Grievance Redress Mechanism (GRM). </t>
  </si>
  <si>
    <t>Please specify if the GRM is receiving and processing complaints.</t>
  </si>
  <si>
    <t xml:space="preserve"> If any grievance was received , please specify how it is being/has been addressed.</t>
  </si>
  <si>
    <t>6. Risks to the Project</t>
  </si>
  <si>
    <t>Guidance:</t>
  </si>
  <si>
    <t>The following table summarizes risks identified in the Project Document and reflects also any new risks identified during the project implementation.</t>
  </si>
  <si>
    <t>To complete this section, consult the risk table included in the CEO Endorsed Prodoc</t>
  </si>
  <si>
    <t>Inform any new risks identified during the reporting year (not included in Prodoc)</t>
  </si>
  <si>
    <t>Type of risk</t>
  </si>
  <si>
    <t>Risk rating11</t>
  </si>
  <si>
    <t>Identified in the ProDoc Y/N</t>
  </si>
  <si>
    <t>Description of Risk</t>
  </si>
  <si>
    <t>Mitigation measure implemented</t>
  </si>
  <si>
    <t>Choose the TYPE OF RISK from the drop-down menu</t>
  </si>
  <si>
    <t>Strategic</t>
  </si>
  <si>
    <t>Moderate</t>
  </si>
  <si>
    <t>Different/divergent stakeholder interests may prevent efficient consensual implementation (lack of environment-fisheries dialogue, different understanding and definition of the importance of the problems and priorities, difficulties in promoting a concerted approach, etc.)</t>
  </si>
  <si>
    <t>Official project focal points from the relevant environment and fisheries ministries have been in place since the outset to ensure clear guidance and shared ownership of project objectives. The PMU maintains regular engagement with these counterparts to support consistent implementation and proactively address any risks of misalignment with stakeholder expectations.</t>
  </si>
  <si>
    <t xml:space="preserve">Choose the appropriate RISK RATING from the drop-down menu (as classified in the CEO Endorsed Prodoc) </t>
  </si>
  <si>
    <t>Safety &amp; Security</t>
  </si>
  <si>
    <t>Substantial</t>
  </si>
  <si>
    <t xml:space="preserve">Instability in some countries undermines their active participation in the proposed project activities </t>
  </si>
  <si>
    <t>A key measure remains the flexibility to postpone or suspend activities in contexts where security conditions affect safe or effective implementation. This was previously necessary in Lebanon, where activities were put on hold due to the geopolitical situation. While no disruptions occurred during the reporting period, the situation continues to be closely monitored in coordination with national focal points.</t>
  </si>
  <si>
    <t>Was the risk identified in the CEO Endorsed Prodoc? From the drop-down menu, select YES  or NO (if it's a new risk)</t>
  </si>
  <si>
    <t>Social</t>
  </si>
  <si>
    <t>Low</t>
  </si>
  <si>
    <t xml:space="preserve">Tensions among fishers over the access to and management of the living marine resources </t>
  </si>
  <si>
    <t>The project promotes an ecosystem-based fisheries management approach that inherently encourages active engagement of fisher stakeholders, creating platforms to address tensions constructively. During the reporting period, no specific conflicts over the use of living marine resources were observed among countries or within fishing communities addresed by the project.</t>
  </si>
  <si>
    <t xml:space="preserve">For each risk, inform mitigation actions planned and the progress in the implementation  during this fiscal year </t>
  </si>
  <si>
    <t>Institutional</t>
  </si>
  <si>
    <t xml:space="preserve">Bureaucratic obstacles in the implementation of certain activities </t>
  </si>
  <si>
    <t>As this project represents an initial effort to ensure coordinated action between different national authorities (e.g. Ministries of Fisheries and Environment), administrative constraints can at times affect collaboration. To mitigate this, the Executing Agencies work proactively with Implementing Agencies and national administrations to anticipate and resolve procedural issues (e.g. contracting, procurement, travel), identifying practical solutions or agreed exceptions where needed. During the reporting period, only a minor issue arose in Tunisia regarding new internal authorization requirements for meetings involving foreign participants. In coordination with national focal points, this was addressed through an alternative approach - shifting the workshop to a desk-based study combined with online expert exchanges - which was deemed technically appropriate and is not expected to adversely affect project outcomes.</t>
  </si>
  <si>
    <t>Operational &amp; Logistical</t>
  </si>
  <si>
    <t xml:space="preserve">Limited national capacity for the proposed project effective implementation in some countries persist </t>
  </si>
  <si>
    <t>This risk is central to the project’s intervention logic, and significant resources are therefore dedicated to strengthening the capacity of national authorities. To mitigate it, implementation involves a broad range of partners supporting the Executing Agencies in achieving and sustaining project outcomes. During the reporting period, multiple capacity-building activities - such as trainings, workshops, and field-based data collection with regional expert support - were carried out, with lessons learned informing future work plan activities, as well as the project sustainability plan.</t>
  </si>
  <si>
    <t>Add lines as necessary to include all the risks identified. One risk per line.</t>
  </si>
  <si>
    <t xml:space="preserve">Low participation by stakeholders in specific activities </t>
  </si>
  <si>
    <t>The project seeks to raise awareness of the benefits of stakeholder participation, with particular emphasis on the economic gains linked to sustainable and profitable fisheries. The PMU maintains regular coordination with key stakeholders, and project steering committees have seen high levels of participation. However, the large number of initiatives in the region places significant demands on national focal points, underscoring the need for efficiency in engagement. The project also promotes an ecosystem-based management approach, actively involving fisher stakeholders in relevant discussions. In parallel, ongoing knowledge management and communication efforts aim to improve visibility and awareness of project progress among stakeholders.</t>
  </si>
  <si>
    <t>Environmental</t>
  </si>
  <si>
    <t xml:space="preserve">Climate-induced phenomena and variations </t>
  </si>
  <si>
    <t>The project addresses climate impacts on fisheries by promoting adaptation strategies and monitoring non-indigenous species, thereby strengthening countries’ ability to mitigate negative effects. It builds on ongoing scientific work and aligns with FAO approaches to support the transition toward climate-resilient fisheries. Given the project’s low overall climate risk, no additional comprehensive climate risk assessment was required.</t>
  </si>
  <si>
    <t xml:space="preserve">Outbreak of diseases in the region and beyond (Covid-19) </t>
  </si>
  <si>
    <t>During the reporting period, the risk of disease outbreaks (e.g. COVID-19) remained low. Nonetheless, the project has continued to apply lessons learned, including the use of online meeting tools for selected activities (such as bilateral coordination), improving efficiency while maintaining readiness to respond to any future pandemic-like situations.</t>
  </si>
  <si>
    <t>Legal &amp; Regulatory</t>
  </si>
  <si>
    <t>Fisheries tenure</t>
  </si>
  <si>
    <t>Building on prior progress, the project continues to integrate tenure and user rights considerations into fisheries management, with the PSC deeming fisheries tenure a non-critical issue in the current context.</t>
  </si>
  <si>
    <t xml:space="preserve">Women are not adequately represented in involved stakeholders groups </t>
  </si>
  <si>
    <t>The project promotes women’s participation in national stakeholder platforms and in strengthening fisheries and marine ecosystem management, while supporting their empowerment to actively contribute to consultations and leadership. Efforts to address gender inequalities include improving data on women in fisheries, ensuring their representation in stakeholder processes, and mapping relevant stakeholders, including women’s organizations where available.</t>
  </si>
  <si>
    <t xml:space="preserve">Re-instatement of COVID-19 containment measures with no, restrictions on or cancellation of travel and personal meetings, impacting project activities such as training events (including during the PPG phase) </t>
  </si>
  <si>
    <t>The project continues to apply an adaptive management approach, with work plans regularly reviewed and adjusted to reflect evolving circumstances. While COVID-19–related risks have subsided, lessons learned - such as the use of flexible and remote coordination methods - continue to inform implementation, ensuring preparedness for potential disruptions. All actions remain aligned with GEF, FAO, UNEP, and participating country policies.</t>
  </si>
  <si>
    <t>Political</t>
  </si>
  <si>
    <t xml:space="preserve">Changes in national Government executing body priorities during COVID-19 response, e.g. shifts in resources with less Government focus on environment during the COVID crisis and consequently reduced and changing government partner capacity as human resources are mobilized elsewhere. Similarly, change in capacity of other executing entities and the effectiveness of the overall project implementation arrangement </t>
  </si>
  <si>
    <t>The PMU maintains regular engagement with national focal points to reflect evolving priorities, adapt activities where feasible, and escalate issues to the PSC when needed.</t>
  </si>
  <si>
    <t>Partnership &amp; Coordination</t>
  </si>
  <si>
    <t xml:space="preserve">Reduced availability of co-financing availability (co-financing from both the private sector and governments, as well as international donor partners e.g. EU) </t>
  </si>
  <si>
    <t>Liaison with co-financing partners is maintained to keep them informed of project progress and identify opportunities for synergy and collaboration. While some partners identified during project design are no longer actively engaged due to shifting priorities or timelines, new partners have been brought in following PSC guidance, with efforts underway to quantify their co-financing contributions.</t>
  </si>
  <si>
    <t xml:space="preserve">Limited capacity and experience for remote work and online interactions </t>
  </si>
  <si>
    <t>Remote work and online interactions have become standard practice post-COVID, and the PMU leverages digital tools to enhance efficiency where appropriate, with no significant constraints to online engagement observed during the reporting period.</t>
  </si>
  <si>
    <t xml:space="preserve">Changes in project implementation timelines and delays/difficulty in procuring technical equipment or personnel </t>
  </si>
  <si>
    <t>Delays in implementation are closely monitored and regularly discussed with the PSC and with national focal points to identify mitigation measures and adjust work plans as needed to keep the project on track.</t>
  </si>
  <si>
    <t xml:space="preserve">Stakeholder engagement reduced due to restrictions on their mobility </t>
  </si>
  <si>
    <t>Stringent visa procedures in some countries can be complex and time-consuming, in some cases limiting possibilities for travel. This is mitigated by planning travel arrangements well in advance and/or identifying hybrid or online meeting modalities.</t>
  </si>
  <si>
    <t>Project overall risk rating (Low, Moderate, Substantial or High):</t>
  </si>
  <si>
    <t>FY2025 rating</t>
  </si>
  <si>
    <t>FY2026 rating</t>
  </si>
  <si>
    <t>Comments/reason for the rating for FY2026 and any changes (positive or negative) in the rating since the previous reporting period</t>
  </si>
  <si>
    <t>Choose the FY 2024 RATING from the drop-down menu (same as informed in the 2024 PIR)</t>
  </si>
  <si>
    <t xml:space="preserve">Overall, the project risk rating continues to be considered as low.												
												</t>
  </si>
  <si>
    <t>(If this is the first PIR, the FY2024 RATING should be the same as the one included in the CEO Endorsed Prodoc)</t>
  </si>
  <si>
    <t>Choose the FY2025 RATING from the drop-down menu</t>
  </si>
  <si>
    <t>Add comments as needed</t>
  </si>
  <si>
    <t>GEF Performance Ratings Definitions</t>
  </si>
  <si>
    <t xml:space="preserve">Risk rating will assess the overall risk of factors internal or external to the project which may affect implementation or prospects for achieving project objectives. Risk of projects should be rated on the following scale: </t>
  </si>
  <si>
    <t>High Risk (H)</t>
  </si>
  <si>
    <t xml:space="preserve">There is a probability of greater than 75% that assumptions may fail to hold or materialize, and/or the project may face high risks. </t>
  </si>
  <si>
    <t>Substantial Risk (S)</t>
  </si>
  <si>
    <t xml:space="preserve">There is a probability of between 51% and 75% that assumptions may fail to hold or materialize, and/or the project may face substantial risks </t>
  </si>
  <si>
    <t>Moderate Risk (M)</t>
  </si>
  <si>
    <t xml:space="preserve">There is a probability of between 26% and 50% that assumptions may fail to hold or materialize, and/or the project may face only moderate risk </t>
  </si>
  <si>
    <t xml:space="preserve">Low Risk (L) </t>
  </si>
  <si>
    <t xml:space="preserve">There is a probability of up to 25% that assumptions may fail to hold or materialize, and/or the project may face only low risks </t>
  </si>
  <si>
    <t xml:space="preserve">11 Risk ratings means a rating of the overall risk of factors internal or external  to the project which may affect implementation or prospects for achieving project objectives. Risk of projects should be rated on the following scale: Low, Moderate, Substantial or High. </t>
  </si>
  <si>
    <t>7. Follow-up on Mid-term review or supervision mission</t>
  </si>
  <si>
    <t xml:space="preserve">If the project had an MTR or a supervision mission in 2025, please report on how the recommendations were implemented during this fiscal year as indicated in the Management Response or in the supervision mission report. </t>
  </si>
  <si>
    <t xml:space="preserve">Only projects that  had an MTR or a supervision mission before or during the reporting Fiscal Year need to complete this section </t>
  </si>
  <si>
    <t>The goal of this section is to keep track of the actions taken during the reporting period to execute the MTR or supervision mission's recommendations.</t>
  </si>
  <si>
    <t>MTR or supervision mission recommendations</t>
  </si>
  <si>
    <t>Measures implemented during this Fiscal Year</t>
  </si>
  <si>
    <t>Recommendation 1: 
Streamlining, rationalising and consolidating project technical elements</t>
  </si>
  <si>
    <t>The results framework was reformulated in line with the MTR recommendations. 
A dedicated Working Group for the Analysis of Fisheries Monitoring Data (WGANALYSIS) on socioeconomic data was held on 8-9 April 2026 where relevant national stakeholders reviewed and discussed the use of socioeconomic data and their integration in the GFCM advisory process. 
The revised IUU assessment approach is being piloted in two countries and VMS work is being finalized (thanks to the NCE).
SPA/RAC and UNEP/MAP revised the implementation approach for Components 3 and 4 to improve project coherence, focus resources on achievable results, and strengthen synergies between fisheries and environmental governance. Under Component 3, activities related to climate change adaptation were refocused on identifying climate risk adaptation measures and priority actions to be integrated into the NAP+ processes in the four beneficiary countries. In line with the revised workplan, no additional activities were undertaken to develop or pilot new measures for the management or eradication of non-indigenous species beyond those already completed. Remaining efforts have focused on finalizing technical activities related to baseline assessments, monitoring and data sharing through MAMIAS. Greater emphasis has also been placed on the dissemination and uptake of the technical knowledge products developed under Outputs 3.2 and 3.3, in close coordination with  GFCM to ensure coherent communication and maximize the visibility and uptake of project results.
Under Component 4, a common understanding of the NAP+ concept was agreed and endorsed by the Project Steering Committee. The project now focuses on supporting fisheries-oriented National Action Plans for Blue Economy, while aligning, where appropriate, with ongoing national Blue Economy planning processes. A revised workplan, including clear deliverables, milestones and an accelerated implementation roadmap, was approved by the Project Steering Committee, enabling the advancement of NAP+ processes and the preparation of pilot activities in the four beneficiary countries in the remaining project duration including the no-cost extension period.</t>
  </si>
  <si>
    <t>Include the text of the RECOMMENDATIONS  from the MTR or supervision report.</t>
  </si>
  <si>
    <t xml:space="preserve">For each recommendation, report on MEASURES IMPLEMENTED DURING THIS FISCAL YEAR </t>
  </si>
  <si>
    <t>Recommendation 2: 
Strengthening KMC (Component 5) and wider dissemination of project messages and results</t>
  </si>
  <si>
    <t>A revised and revamped KMC strategy was agreed by the PSC in February 2026, establishing a clear and consistent project narrative, providing clear direction and responsibilities for all executing agencies (including identifying joint KMC actions), as well as fostering greater stakeholder-driven communications and country up-take, linked with the project stakeholder engagement plan. In line with this revised KMC strategy, dedicated KMC products (experience notes, explainer animations, project videos, news and IW:Learn newsletter articles, etc.) are being prepared to better highlight the transversal outcomes of the project (“what has changed because of the project”), including in collaboration with the sister FishEBM BS project and with the MedProgramme KMC actions. Work is underway to revamp and better populate the project website (housed through the GFCM website) and to publish FishEBM information items on the MedProgramme KM portal, and a structured approach to track the use of knowledge products and measure uptake by stakeholders is under development. 
A new GFCM KMC specialist - designated as the overall KMC lead for the project - was onboarded in March 2026. She is supported by a SPA/RAC KMC communication officer and the MedProgramme (UNEP/MAP) KMC specialist.</t>
  </si>
  <si>
    <t>Recommendation 3:
Improving project coordination and cooperation/collaboration between UNEP/MAP, SPA/RAC and GFCM and environment and fisheries agencies on project activities</t>
  </si>
  <si>
    <t>Results framework was updated, including elements to better capture cooperation frameworks, including project management coordination. 
GFCM and SPA/RAC / UNEP/MAP teams are now holding regular coordination calls, aiming to build synergies among activities. At the national level, fisheries-environment workshops and follow up meetings are being held, particularly in the context of the NAP+ discussions. A common set of joint GFCM-SPA/RAC activities had been identified, primarily linked to the marking of fishing gear in Tunisia (althogh SPA/RAC has recently informed they will no longer contribute to this activity), the retrieval and recycling of ghost nets in Morocco and GFCM input to SPA/RAC-driven NAP+ discussions.
An online quarterly meeting of national focal points (fisheries and environment), the GFCM and UNEP/MAP/SPA/RAC teams, with the most recent meeting held on 15 June 2026.</t>
  </si>
  <si>
    <t>Recommendation 4:
Strengthening partnerships and stakeholder engagement, and addressing gender issues</t>
  </si>
  <si>
    <t>Key project stakeholders kept regularly informed of project results, including through the development of national KMC toolkits aiming to support them in being project "champions".
Dedicated work carried out in Morocco with a women's cooperative to develop a new revenue-generating activity, recycling materials from recovered ghost gear. 
KMC strategy revised to include better showcasing of gender consideration in project communications.</t>
  </si>
  <si>
    <t>Recommendation 5: 
Improving project management and sustainability of project results</t>
  </si>
  <si>
    <t>GFCM TPM transferred responsibility for some technical areas (gender, socioeconomics) to other GFCM staff in order to enable her to focus more closely on project management. 
UNEP-MAP and SPA/RAC invested staff time (e.g. MedProgramme gender and KMC experts' time) to support. 
Progress has been made in better documenting co-financing contributions of co-financing partners, although some co-financing still remains to be captured.</t>
  </si>
  <si>
    <t>Recommendation 6: 
Strengthening the project M&amp;E and reporting framework</t>
  </si>
  <si>
    <t xml:space="preserve">Project results framework was revised and endorsed by the PSC in February 2026, in particular with a view to make the indicators 'SMARTer' and to clarify project outputs. 
GEF core indicators 2 and 8 were updated with new calculations according to MTR guidance. </t>
  </si>
  <si>
    <t>Recommendation 7: 
Agree on No Cost Extensions for critical elements of project to ensure delivery and maximise impact and sustainability of project results</t>
  </si>
  <si>
    <t xml:space="preserve">A no cost extension was agreed by the PSC in February 2026, extending the project to 30 June 2027. </t>
  </si>
  <si>
    <t>8. Minor project amendments</t>
  </si>
  <si>
    <t>Minor amendments are changes to the design or implementation that do not have significant impact on the project objectives or scope, or an increase of the GEF project financing up to 5% as described in Annex 9 of the GEF Project and Program Cycle Policy Guidelines 12. Please describe any minor changes that the project has made under the relevant category or categories and provide supporting documents as an annex to this report if available. (This section will be uploaded to the GEF Portal)</t>
  </si>
  <si>
    <t xml:space="preserve">Guidance: </t>
  </si>
  <si>
    <t xml:space="preserve">MINOR PROJECT AMENDMENTS  are changes to the design or implementation that : </t>
  </si>
  <si>
    <t>do not have significant impact on the project objectives or scope , or</t>
  </si>
  <si>
    <t xml:space="preserve">that do increase the GEF project financing - up to 5% </t>
  </si>
  <si>
    <t xml:space="preserve">Category of change </t>
  </si>
  <si>
    <t xml:space="preserve">Provide a description of the change </t>
  </si>
  <si>
    <t>Indicate the timing of the change</t>
  </si>
  <si>
    <t>Approved by</t>
  </si>
  <si>
    <t>Results framework</t>
  </si>
  <si>
    <t>Relevant project outputs and activities were reformulated/rearranged on the guidance of the MTR. The project objective and outcomes remain unchanged from the Project Document. Revisions to the results framework were discussed in detail and agreed at the February 2026 Project Steering Committee meeting.</t>
  </si>
  <si>
    <t>PSC</t>
  </si>
  <si>
    <t xml:space="preserve">Describe any MINOR CHANGES  that the project has made under the relevant category or categories </t>
  </si>
  <si>
    <t>Provide supporting documents as an annex to this report, if available.</t>
  </si>
  <si>
    <t>Components and cost</t>
  </si>
  <si>
    <t xml:space="preserve">No changes have been made in terms of total budget amount or cost per component, however, in the context of developing the annual budgets, minor changes have been made to the CEO endorsed budget in terms of cost category (e.g. shifting funds from travel to a consultancy, etc.) to align with evolving needs for activity implementation. </t>
  </si>
  <si>
    <t>The TIMING OF CHANGE : inform when the change was adopted (at least month/year)</t>
  </si>
  <si>
    <t xml:space="preserve">Institutional and implementation arrangements </t>
  </si>
  <si>
    <t>Indicate WHO APPROVED the changes (Project Steering Committee, GEF Technical Officer, Lead Technical Officer etc.)</t>
  </si>
  <si>
    <t>Financial management</t>
  </si>
  <si>
    <t>Implementation schedule</t>
  </si>
  <si>
    <t>A new work plan, integrating MTR comments and recommendations was presented and approved at the last PSC, with a No Cost Extension agreed until 30 June 2027.</t>
  </si>
  <si>
    <t>Feb-26 - Jun-27</t>
  </si>
  <si>
    <t xml:space="preserve">DO NOT report Major Amendments in the PIR (here). They are: </t>
  </si>
  <si>
    <t>Executing Entity</t>
  </si>
  <si>
    <t xml:space="preserve">Changes in project design or implementation that have a significant impact on the project’s objectives or scope </t>
  </si>
  <si>
    <t>Executing Entity Category</t>
  </si>
  <si>
    <t xml:space="preserve">Changes that result in an increase of the GEF project financing of more than 5% </t>
  </si>
  <si>
    <t>Minor project objective change</t>
  </si>
  <si>
    <t xml:space="preserve">Major Amendments need to be cleared and approved by FAO as the implementing agency. </t>
  </si>
  <si>
    <t>Such changes also require approval by the GEF secretariat and the GEF Council</t>
  </si>
  <si>
    <t>Safeguards</t>
  </si>
  <si>
    <t>Risk analysis</t>
  </si>
  <si>
    <t>Increase of GEF project financing up to 5%</t>
  </si>
  <si>
    <t>Co-financing</t>
  </si>
  <si>
    <t>Location of project activity</t>
  </si>
  <si>
    <t>Other minor project amendment (define)</t>
  </si>
  <si>
    <t>12 GEF Council meeting documents, guidelines, project and program cycle policy 2020 update</t>
  </si>
  <si>
    <t>9. Stakeholders' Engagement</t>
  </si>
  <si>
    <t>Please report on progress, challeges, and outcomes on stakeholder engagement (based on the description of the Stakeholder Engagement Plan) included at CEO Endorsement/Approval during this reporting period. (This section will be uploaded to the GEF Portal)</t>
  </si>
  <si>
    <t>Refer to the Stakeholder's Engagement Plan included in the CEO Endorsed Prodoc or to the Stakeholders’ Engagement section of the Project Document</t>
  </si>
  <si>
    <t>Profile</t>
  </si>
  <si>
    <t xml:space="preserve">Stakeholder name </t>
  </si>
  <si>
    <t>Type of partnership</t>
  </si>
  <si>
    <t xml:space="preserve">Progress, results &amp; Challenges on Stakeholder's Engagement </t>
  </si>
  <si>
    <t>Stakeholders can include, among others, community-based organizations (CBOs), Indigenous Peoples organizations, women’s groups, private sector companies, farmers, universities, research institutions, and all major groups as identified, for example, in Agenda 21 of the 1992 Rio Earth Summit.</t>
  </si>
  <si>
    <t>Government Institutions</t>
  </si>
  <si>
    <t>Government of Albania</t>
  </si>
  <si>
    <t>Co-financer/project partner</t>
  </si>
  <si>
    <t>Active project participation and regularly strengthened coordination. Engagement is particularly strong on component 2, with the finalization of the VMS pilot and related procurement underway and support to national legislation and the adopting of a NPOA-IUU.</t>
  </si>
  <si>
    <t>Government of Algeria</t>
  </si>
  <si>
    <t>Project partner</t>
  </si>
  <si>
    <t>Changeovers at the ministry level have led to limited participation in the PSC and a need to continue strengthening coordination moving forward. Nonetheless good coordination at the technical level continues, including facilitating the pelagic survey-at-sea and discards monitoring.National workshop held towards a blue economy NAP.</t>
  </si>
  <si>
    <t>Government of Bosnia and Herzegovina</t>
  </si>
  <si>
    <t>Limited results to-date. Coordination issues at administrative level has resulted in limited participation in the PSC and the lack of a fishing fleet in Bosnia and Herzegovina has meant limited fisheries-related activities could be foreseen. Need to continue strengthening coordination.</t>
  </si>
  <si>
    <t>Choose the PROFILE of the Stakeholder from the drop-down menu (e.g. Government, NGO, Private Sector, Community, or OTHER)</t>
  </si>
  <si>
    <t>Government of Lebanon</t>
  </si>
  <si>
    <t>Active project participation and regularly strengthened coordination. The demersal exploratory survey-at-sea was completed (after two years delay due to the geopolitical situation). A round sardinella consumer preference study was completed, and a parallel value chain study is underway. Support to the setting up of a national fleet socioeconomic survey was also provided (with the survey expected to be carried out once it is safe to resume field data collection).</t>
  </si>
  <si>
    <t xml:space="preserve">Include the NAME OF THE STAKEHOLDER </t>
  </si>
  <si>
    <t>Government of Libya</t>
  </si>
  <si>
    <t>Active participant in the PSC. A national legislation profile (GFCM-Lex) was developed and work was carried out to address unreported fishing through bycatch monitoring. Continued close collaboration is foreseen moving forward, particularly on a national fleet socioeconomic survey. National workshop held towards a blue economy NAP+.</t>
  </si>
  <si>
    <t>Government of Montenegro</t>
  </si>
  <si>
    <t>Active project participation, regularly strengthened coordination and active participant to the PSC. VMS and gear sensor pilot studies completed and procurement action underway. National workshop towards a NAP+ and pilot initiative carried out.</t>
  </si>
  <si>
    <t>Inform the  TYPE OF PARTNERSHIP (e.g. Executing Agency, Implementing partner, Strategic partner, Co-financing partner, Member of Steering Committee etc )</t>
  </si>
  <si>
    <t>Government of Morocco</t>
  </si>
  <si>
    <t>Active project participation, regularly strengthened coordination and active participant to the PSC. Selectivity and marine litter trials being carried out. Project with local NGO to retreive ALDFG underway. Assessment of national legislations carried out and participation of experts in MCS trainings. National workshop held towards a blue economy NAP+ and pilot actions.</t>
  </si>
  <si>
    <t>Government of Tunisia</t>
  </si>
  <si>
    <t>Active project participation, regularly strengthened coordination and active participant to the PSC. National fleet socioeconomic survey underway. Trawl gear selectivity trials completed.Work underway to support socially sustainable blue crab fisheries. National workshop held towards a blue economy NAP+ and pilot actions.</t>
  </si>
  <si>
    <t>Report any PROGRESS and OUTCOMES (RESULTS), and any CHALLENGES  experienced during the reporting period</t>
  </si>
  <si>
    <t>Government of Türkiye</t>
  </si>
  <si>
    <t>Active project participation, regularly strengthened coordination and active participant to the PSC. VMS procured and installation and operationalization underway. NPOA-IUU adopted. Continued collaboration foreseen.</t>
  </si>
  <si>
    <t>NGOs</t>
  </si>
  <si>
    <t>WWF Mediterranean Marine Initiative</t>
  </si>
  <si>
    <t>Regular consultation held in the context of the Friends of SSF and support provided to joint work on small-scale fisheries and vulnerable species</t>
  </si>
  <si>
    <t>Private Sector entities</t>
  </si>
  <si>
    <t xml:space="preserve">Collete Localisation Satelites (CLS) </t>
  </si>
  <si>
    <t>Co-financer</t>
  </si>
  <si>
    <t xml:space="preserve">Collaboration on the execution of VMS pilot studies and on the installation of VMS in Türkiye. Regular coordination underway. </t>
  </si>
  <si>
    <t>Include new stakeholders identified in the reporting period (that were not include in the plan yet)</t>
  </si>
  <si>
    <t>MetOcean Telematics</t>
  </si>
  <si>
    <t xml:space="preserve">Limited engagement to-date
Efforts underway to improve coordination and better engage stakeholder in the project </t>
  </si>
  <si>
    <t>Studio Lasso d.o.o.</t>
  </si>
  <si>
    <t>Contribution to the VMS pilot study in Montenegro.
Efforts underway to improve coordination and better engage stakeholder in the project.</t>
  </si>
  <si>
    <t>For additional information, check the GEF Policy on Stakeholder Engagement (click here)</t>
  </si>
  <si>
    <t xml:space="preserve">Others </t>
  </si>
  <si>
    <t>ATEPA</t>
  </si>
  <si>
    <t>Partner/beneficiary organization</t>
  </si>
  <si>
    <t xml:space="preserve">ATDEPA fishers supported in participating in SSF Forum sessions
Continue supporting their engagement in project activities </t>
  </si>
  <si>
    <t>Notre Grand Bleu - Tunisia</t>
  </si>
  <si>
    <t>Potential partner</t>
  </si>
  <si>
    <t xml:space="preserve">Limited engagement to-date specifically in the context of the project, but general collaboration with GFCM towards SSF stakeholder engagement.
Need to improve coordination and better engage stakeholder specifically in the project </t>
  </si>
  <si>
    <t>SSF Cooperatives - Lebanon</t>
  </si>
  <si>
    <t xml:space="preserve">Cooperative representatives supported in participating in SSF Forum sessions
Continue supporting their engagement in project activities, particularly the potential EAF pilot in Lebanon </t>
  </si>
  <si>
    <t xml:space="preserve">RAPA Algeria </t>
  </si>
  <si>
    <t xml:space="preserve">Cooperative representatives supported in participating in SSF Forum sessions
Continue supporting their engagement in project activities </t>
  </si>
  <si>
    <t xml:space="preserve">Mediterranean Agronomic 
Institute of Bari (CIHEAM) </t>
  </si>
  <si>
    <t xml:space="preserve">Co-financer </t>
  </si>
  <si>
    <t xml:space="preserve">Regular consultation held in the context of the Friends of SSF. Collaboration carried out in the context of developing the GFCM-LEX 
Continue the good collaboration, further refining activities for joint action.  </t>
  </si>
  <si>
    <t xml:space="preserve">National Center for Marine 
Science (CNRS) </t>
  </si>
  <si>
    <t xml:space="preserve">Local research partner in the implementation of surveys-at-sea in Lebanon
Continue the good collaboration, further refining activities for joint action and capacity development support </t>
  </si>
  <si>
    <t xml:space="preserve">La Conférence Ministérielle sur la Coopération Halieutique entre les Etats Africains Riverains de l’Océan Atlantique (COMHAFAT) </t>
  </si>
  <si>
    <t xml:space="preserve">General Fisheries Commission for the Mediterranean (GFCM) </t>
  </si>
  <si>
    <t>Executing agency/co-financer</t>
  </si>
  <si>
    <t xml:space="preserve">Executing agency of the project backstopping the majority of project activities
Contribute to GFCM decisions through project activities and project results that align with the GFCM work plan and the GFCM’s needs for scientific advice  </t>
  </si>
  <si>
    <t xml:space="preserve">Global Fishing Watch (GFW) </t>
  </si>
  <si>
    <t xml:space="preserve">Regular contributions provided to GFCM technical working groups, including in relation to the monitoring of fishing activities using remote sensing data. A joint workshop was held on MCS tools for the Mediterranean.
Continue the good collaboration, further refining activities for joint action. </t>
  </si>
  <si>
    <t xml:space="preserve">International Union for Conservation of Nature (IUCN) </t>
  </si>
  <si>
    <t xml:space="preserve">Regular contributions provided to GFCM technical working groups on area-based management and vulnerable species
Continue the good collaboration, further refining activities for joint action. </t>
  </si>
  <si>
    <t xml:space="preserve">Society for the Protection of Nature in Israel (SPNI) </t>
  </si>
  <si>
    <t>Limited engagement to-date
Need to improve coordination and better engage stakeholder in the project</t>
  </si>
  <si>
    <t xml:space="preserve">UNEP-Mediterranean Action Plan </t>
  </si>
  <si>
    <t xml:space="preserve">Executing agency of the project backstopping select project activities
Ensure project activities and results support UNEP-MAP processes </t>
  </si>
  <si>
    <t xml:space="preserve">University of Alicante </t>
  </si>
  <si>
    <t xml:space="preserve">Support to the master in sustainable fisheries management course through project expertise and results
Need to improve coordination and better engage stakeholder in the project </t>
  </si>
  <si>
    <t xml:space="preserve">Mediterranean Conservation Society (MCS) </t>
  </si>
  <si>
    <t>Partner</t>
  </si>
  <si>
    <t xml:space="preserve">Support provided to promote market-based Blue Economy solutions to address the proliferation of non-indigenous species in the southwestern coast of Türkiye (within the context of Component 1 and 4)
Continue the good collaboration, further refining activities for joint follow-up action. </t>
  </si>
  <si>
    <t xml:space="preserve">AssiDMER </t>
  </si>
  <si>
    <t xml:space="preserve">Support provided for the population of the GFCM-LEX platform
Continue the good collaboration, further refining activities for joint action. </t>
  </si>
  <si>
    <t xml:space="preserve">Ocean Foundation </t>
  </si>
  <si>
    <t xml:space="preserve">Support work to advance data poor MSEs
Continue the good collaboration, further refining activities for joint action. </t>
  </si>
  <si>
    <t>HYDRA</t>
  </si>
  <si>
    <t>Collaboration on the execution of socioeconomic survey in Albania</t>
  </si>
  <si>
    <t>CNRDPA</t>
  </si>
  <si>
    <t>Collaboration on the demersal survey at sea and preparatory work for the pelagic acoustic survey, as well as bycatch monitoring programme in Algeria</t>
  </si>
  <si>
    <t>INRH</t>
  </si>
  <si>
    <t>Collaboration on the execution of a selectivity study on bottom trawl fishing gear, marine litter trials and retrieval of ghost gear nets</t>
  </si>
  <si>
    <t>INSTM</t>
  </si>
  <si>
    <t>Collaboration on selectivity trials for fisheries targeting European hake, on the national fleet socioeconomic survey in Tunisia and on the blue crab value chain and social sustainability work.</t>
  </si>
  <si>
    <t>Università Tor Vergata</t>
  </si>
  <si>
    <t>Support to e-DNA sequencing for the e-DNA metabarcoding trials carried out in Türkiye.</t>
  </si>
  <si>
    <t>MEDFRI</t>
  </si>
  <si>
    <t>Collaboration on the implementation of the exploratory trawl survey in Lebanon (2023 and 2025)</t>
  </si>
  <si>
    <t>SürKoop</t>
  </si>
  <si>
    <t>Collaboration on national socioeconomic survey in Türkiye and stakehoder engagment.</t>
  </si>
  <si>
    <t>Association Champions Fineq Chasse Sous Marine et Protection de l'environnement</t>
  </si>
  <si>
    <t>New partner, supporting the implementation of the pilot on ghost gear monitoring and retrieval in Morocco, together with youth awreness raising and collaboration with local women's cooperative for recyling of retrieved gear.</t>
  </si>
  <si>
    <t>LOQUS</t>
  </si>
  <si>
    <t>New partner with expertise on IUU assessment supporting regional trainings on IUU assessment methodologies.</t>
  </si>
  <si>
    <t>10. Gender Mainstreaming</t>
  </si>
  <si>
    <t>Information on Progress on Gender-responsive measures as documented at CEO Endorsement/Approval in the gender action plan or equivalent (when applicable) during this reporting period. (This section will be uploaded to the GEF Portal)</t>
  </si>
  <si>
    <t xml:space="preserve">Refer to the gender action plan, gender analysis or an equivalent socio-economic assessments included in the CEO Endorsed Prodoc, or conducted during formulation and/or implementation. </t>
  </si>
  <si>
    <t>Category</t>
  </si>
  <si>
    <t>Yes/No</t>
  </si>
  <si>
    <t xml:space="preserve">Briefly describe progress and results achieved during this reporting period. </t>
  </si>
  <si>
    <t>Please inform if the project is promoting measures that contribute to the specific areas / categories listed.</t>
  </si>
  <si>
    <t>a. Closing gender gaps in access to and control overal natural resources</t>
  </si>
  <si>
    <t>By empowering women stakeholders (including researchers and members of national administrations) to actively participate in decision-making processes (see point b), the project is strengthening their leadership capacities and increasing their influence in governance and management practices. Through enhanced engagement and greater representation in decision-making forums, the project is fostering an enabling environment in which women can contribute meaningfully to shaping policies, priorities, and actions. As a result, decision-making processes are expected to better reflect the perspectives, needs, and expertise of women, thereby promoting their sustained, equitable, and effective participation across the sector.</t>
  </si>
  <si>
    <t>For each of the categories in the table, select YES or NO in the drop-down menu to indicate if they are included in the Plan/how the project is contributing to those.</t>
  </si>
  <si>
    <t>For each category to which the response is YES, describe the progress and any results achieved during the reporting period</t>
  </si>
  <si>
    <t>b. Improving women's participation and decision making</t>
  </si>
  <si>
    <t>Through its promotion of an ecosystem-based approach to fisheries management, the project is fostering inclusive and participatory decision-making processes that actively aim to engage the full range of fisheries stakeholders, including women. This commitment is demonstrated through the meaningful involvement of female experts in scientific and technical activities, alongside efforts to ensure the equitable participation of both women and men in targeted training programmes, workshops, and knowledge-sharing events. By creating opportunities for women to contribute their knowledge, expertise, and perspectives, the project is helping to strengthen their role in shaping fisheries management outcomes and advancing more inclusive governance across the sector.</t>
  </si>
  <si>
    <t>For definitions and other information, consult:</t>
  </si>
  <si>
    <t>c. generating socio-economic benefits or services for women</t>
  </si>
  <si>
    <t xml:space="preserve">Gender-disaggregated data collection has been integrated into the socioeconomic surveys conducted under the project and is now being promoted across all GFCM socioeconomic data initiatives. This approach helps generate a more accurate understanding of women’s contributions to the fisheries sector. Similarly, the value chain data collection methodology currently being pilots is capturing women’s roles along the entire value chain (where the majority of women work), enhancing the visibility of women in fisheries, which in turn informs targeted interventions to address the inequalities faced by women. A pilot initiative in retrieving and recycling ghost gear, carried out in Morocco, is providing a replicable example of how to link scientific work (monitoring of ghost gear), fisher engagement (in gear retrieval) and value-generating opportunities for women (engagement with women's cooperative to recyle nets into items to be sold by the cooperative). </t>
  </si>
  <si>
    <t>the FAO Policy on Gender Equality 2020-2030, click here</t>
  </si>
  <si>
    <t>and the GEF Policy on Gender, click here</t>
  </si>
  <si>
    <t>Any other good practices on gender</t>
  </si>
  <si>
    <t>The GFCM’s State of Mediterranean and Black Sea Fisheries (SoMFi) report, published in 2025 and drawing on data generated through the FishEBM MED project, presented gender-disaggregated data on the fisheries sector for the first time. As the region’s principal reference publication on fisheries, SoMFi plays an important role in informing regional policy discussions and decision-making. By shedding light on women’s participation and contributions across the sector, the inclusion of gender-disaggregated data helps ensure that their roles are recognized, considered in policy processes, and no longer overlooked.</t>
  </si>
  <si>
    <t>11. Knowledge and Learning Activities</t>
  </si>
  <si>
    <t xml:space="preserve">Refer to the Knowledge Management (or Knowledge and Learning) Approach included in the CEO Endorsed Prodoc.  </t>
  </si>
  <si>
    <t>Knowledge activities/products (when applicable), as outlined in Knowledge Management (and Learning) Approach approved at CEO Endorsement/Approval, during this reporting period. (This section will be uploaded to the GEF Portal)</t>
  </si>
  <si>
    <t>Knowledge management and Learning (KML):
Does the project have a KML strategy?</t>
  </si>
  <si>
    <t xml:space="preserve">Choose YES or NO from the drop down menu to inform if the project has a KML approach or strategy, </t>
  </si>
  <si>
    <t>If YES, what is the implementation progress? 
In your answer, please describe how the project is fostering knowledge sharing and learning among stakeholders at national and sub-national level.</t>
  </si>
  <si>
    <t>Over the reporting period, the project has revised and revamped its knowledge management and communications strategy, responding to recommendations of the MTR (with changes endorsed by the PSC in February 2026). The project has made significant strides in implementing this KMC strategy, with a view to developing and disseminating a robust communication strategy. This has included the development of experience notes (designed to function as factsheets following the model offered in the IW:LEARN library, capturing project knowledge in an accessible format), as well as component notes (supporting a common and more coherent understanding of the project narrativ), and work towards a project film illuminating the human side of FishEBM MED. Country toolkits, have also been developed to support countries in disseminating their project successes. Since the adoption of the revised KMC strategy, efforts have been placed on the preparation of these KMC outputs, while their publication and dissemination are foreseen in the next reporting period. 
In addition to these products, the project has continued to place focus on targeted communication efforts, including IUU Day coverage through web news, an animated video on the VMS system, and a newsletter, as well as an IW:LEARN human story on ghost gear retrieval in Morocco. 
Furthermore, as project technical activities have begun to bear fruit, technical documents and similar outputs have also been released, including a regional protocol for integrating environmental DNA-based approaches into fisheries monitoring in a regionally harmonized way, as well as a graphic novel on the GFCM Recommendation on gear marking (translated in multiple languages), aiming to reach diverse audiences and raise awareness to combat ghost gear.
The project has developed robust collaboration with the countries to ensure dissemination of these targeted communications and technical outputs through local channels.</t>
  </si>
  <si>
    <t xml:space="preserve">If your answer was YES, inform progress, achievements and challenges in the implementation of the approach or strategy.
</t>
  </si>
  <si>
    <t>In your answer, describe how the project is fostering knowledge sharing and learning among stakeholders (e.g. interchange of experiences, learning sessions and other similar opportunities)</t>
  </si>
  <si>
    <t xml:space="preserve"> If NO, how does the project identify, collect and document good practices? </t>
  </si>
  <si>
    <t>If your answer was NO, inform which approaches the project uses to identify, collect and document good practices</t>
  </si>
  <si>
    <t xml:space="preserve">Please list good practices, including key-technical and/or institutional innovations, from the project thus far. </t>
  </si>
  <si>
    <t>Since its official launch in 2023, the FishEBM Med project in the Mediterranean has introduced a range of good practices and key innovations, technical and institutional, that are already yielding positive impacts and serve as valuable models for replication. 
Inclusive governance  
The project is promoting a transformative shift in fisheries management by actively accounting for the socio-economic realities of fishers and ensuring their voices and knowledge are integrated into decision-making processes. It is also helping countries uncover the role of women in the sector, ensuring their participation is recognized. A notable good practice in the matter is updatd regional guidance facilitating the collection and transmission of gender-disaggregated socioeconomic data. 
Stakeholder engagement for sustainable practices 
Under FishEBM fishers are stewards of their environment and actively contribute to a more sustainable sector. In Fnideq, Morocco, fishers actively participated in ghost gear retrieval and recycling, joining hand with scientists, divers, women cooperatives and community leaders. This model is feeding a protocol explaining best practices on ghost gear retrieval.  
Combatting Illegal, Unreported, and Unregulated (IUU) Fishing 
Targeted efforts to address IUU fishing include strengthening national legislation and delivering specialized training to fisheries inspectors, enhancing institutional enforcement capacity and promoting legal, sustainable fishing practices. FishEBM has been regularly training officers across the region and is deploying a new VMS system across the Turkish fleet,</t>
  </si>
  <si>
    <t>If available, describe GOOD PRACTICES that can be shared and learned from the project so far.</t>
  </si>
  <si>
    <t xml:space="preserve">Include, if available, TECHNICAL and/or  INSTITUTIONAL INNOVATIONS  that the project has promoted or produced. </t>
  </si>
  <si>
    <t>Communication strategy:
Does the project have a communication strategy?</t>
  </si>
  <si>
    <t>Refer to the COMMUNICATIONS STRATEGY  or similar document developed by the project, if available.</t>
  </si>
  <si>
    <t>Choose YES or NO from the drop down menu to inform if the project has a communications strategy</t>
  </si>
  <si>
    <t xml:space="preserve"> Please provide a brief overview of the communications successes and challenges this fiscal year.</t>
  </si>
  <si>
    <t xml:space="preserve">Over the reporting year, important milestones have been achieved in project communications. The KMC strategy was revised to be more coherent and results-driven and was subsequently endorsed by the PSC. The project is promoting a strategic shift in how project knowledge is communicated by bringing together the results of different activities into a coherent narrative, organized by topic and region, that follows the progress of the project over time. The focus has shifted from "what was done" to "what has changed because of FishEBM". This approach ensures that communication products are interrelated and mutually reinforcing rather than standalone outputs, helping to build a clearer and more compelling story of project achievements. Products are developed as part of a broader, interrelated system of products designed to support national dissemination efforts.  
The project has also worked on maintaining transparency and open communication with country focal points throughout the development and dissemination process, ensuring that national stakeholders remain engaged and informed partners in sharing project results. This has been translated in communications by participating ministries on project successes like the adoption of an NPOA-IUU by Türkiye. In addition to being featured at a ministerial level, FishEBM activities have gained the attention of the press in various participating countries. The project also gained visibility via stories on the GFCM and SPA/RAC websites and the IW:Learn portal. There has been an overall strong progress in the visibility of the project, and dissemination at national and regional levels.  
 </t>
  </si>
  <si>
    <t>Inform successes and/or challenges of the communications work in the reporting period</t>
  </si>
  <si>
    <t xml:space="preserve">Human-interest story:
Please share a human-interest story from your project, focusing on how the project has helped to improve people's livelihoods while contributing to achieving the expected Global Environmental Benefits. Please indicate any Socio-economic Co-benefits that were generated by the project. Include at least one beneficiary quote and perspective, and please also include related photos and photo credits. </t>
  </si>
  <si>
    <t xml:space="preserve">In Fnideq, Morocco, an entire community is mobilised against ghost gear. With the help of scientists from the GFCM and the support of FishEBM, the youth of Fnideq, with the full participation of local fishers, is retrieving ghost gear, recycling them via a women's cooperative and raising awareness in local schools. With these initiatives, the community of Fnideq is giving a replicable model to tackle marine litter while supporting the next generation of ocean stewards.
“The fishers were the first people that we convinced to join us in this mission.” recalls Younes Baghdidi, the president of Abtal Fnideq. Committed and passionate, he was born in a family of fishers and grew up enjoying diving in the region. He witnessed firsthand the impact of marine pollution, so he decided to take action. “There were challenges at the beginning, but over time we built a strong collaboration. Today, fishers are active participants in our retrieval activities and provide invaluable expertise in helping us identify where abandoned nets are located.” </t>
  </si>
  <si>
    <t xml:space="preserve">Human Interest Story: </t>
  </si>
  <si>
    <t xml:space="preserve">DO NOT include simple/isolated feedback about trainings received (e.g. "I am very satisfied with the training" or "the training was excellent")  </t>
  </si>
  <si>
    <t>DO NOT include simple/isolated  feedback about tools or inputs received (e.g."thanks to the project now we have tools/irrigation/knowledge")</t>
  </si>
  <si>
    <t xml:space="preserve">DO include quotes and stories about what people are DOING with the training/tools/equipment/knowledge received. </t>
  </si>
  <si>
    <t xml:space="preserve">DO include quotes and stories about tangible/visible/observable/concrete RESULTS,  CHANGES or TRANSFORMATION in peoples lives by USING the knowledge/tools/equipment received. </t>
  </si>
  <si>
    <t>E.g. "Before the training, I was not able to produce in this land, it was degraded, poor. But after participating in the Farmer Field School, the soil has been restored.</t>
  </si>
  <si>
    <t xml:space="preserve">In the months of March and April I was able to harvest 200 kgs of produce from my land. Together with other farmers we have restored 500 ha of land by applying the techniques we learned. </t>
  </si>
  <si>
    <t>We sold the vegetables in the province market. With the money I am able to keep my two kids at school"</t>
  </si>
  <si>
    <t>HOW TO ADD  HYPERLINKS (Ctrl + K):</t>
  </si>
  <si>
    <t>Please provide links to related website, social media account</t>
  </si>
  <si>
    <t xml:space="preserve">https://www.fao.org/gfcm/about/funding/gef/fishebm-med/en/   </t>
  </si>
  <si>
    <t>1. Select your cell.</t>
  </si>
  <si>
    <t>2. Insert → Link (or press Ctrl + K).</t>
  </si>
  <si>
    <t xml:space="preserve">Please provide a list of publications, leaflets, video materials, newsletters, or other communications assets publised on the web, if any. </t>
  </si>
  <si>
    <t>-https://www.fao.org/gfcm/news/detail/en/c/1759085/
-https://www.fao.org/gfcm/news/detail/en/c/1758673/
-https://www.fao.org/gfcm/news/detail/en/c/1758748/
-https://www.fao.org/gfcm/news/detail/en/c/1758666/Y43
-https://www.fao.org/gfcm/activities/compliance/vessel-monitoring/en/
-https://alouma24.ma/archives/179750
https://doi.org/10.1093/icesjms/fsag025
https://fishfocus.co.uk/how-port-state-measures-are-locking-iuu-catches-out-of-markets/ 
 https://www.fao.org/gfcm/news/detail/en/c/1758673
https://www.linkedin.com/posts/bsgmtr_fisheriesmanagement-msc-bluetransformation-activity-7452305423178604544-Aez8?utm_source=share&amp;utm_medium=member_desktop&amp;rcm=ACoAACXefQQBzNpeDZuWQJi2Rm32QPna9yc1MGE
https://www.linkedin.com/feed/update/urn:li:activity:7418937333309325312
https://x.com/UN_FAO_GFCM/status/1942592323344298270
https://www.linkedin.com/posts/vms-fightiuufishing-fishebm-ugcPost-7468663075005698050-jsKP/?utm_source=share&amp;utm_medium=member_desktop&amp;rcm=ACoAACXefQQBzNpeDZuWQJi2Rm32QPna9yc1MGE%20https://www.linkedin.com/posts/cls_rockfleet-sustainability-iuufishing-activity-7475458153296437248-AVfI?utm_source=share&amp;utm_medium=member_desktop&amp;rcm=ACoAACXefQQBzNpeDZuWQJi2Rm32QPna9yc1MGE
 https://x.com/UN_FAO_GFCM/status/2064000800024646006?s=20
https://spa-rac.org/fr/ha-yes-avez-vous-deja-mange-un-requin/
https://spa-rac.org/fr/guardian-sharks-mettre-en-lumiere-le-role-des-elasmobranches-dans-la-mer-adriatique-2/
https://spa-rac.org/fr/renforcer-la-science-citoyenne-pour-la-conservation-des-requins-au-montenegro/
https://spa-rac.org/fr/developper-collaboration-conservation-requins-adriatique/
https://spa-rac.org/en/voices-of-the-deep/#elementor-toc__heading-anchor-0
https://www.linkedin.com/posts/sparac_gfcm-preservingmediterraneans-activity-7377394493383274496
 https://www.instagram.com/p/DSF28-cjYMS
https://www.facebook.com/SPARACinfos/videos/1103238934639972/?rdid=uElSQvlqzt7MxZ0t
https://rtcg.me/tv/emisije/informativni/ekovizija/844850/ekovizija-16052026.html
https://www.facebook.com/reel/1325269419270115
https://spa-rac.org/en/advancing-a-biodiversity-inclusive-blue-economy-in-montenegro/
https://news.iwlearn.net/fishebm-projects-contribute-to-report-on-mediterranean-and-black-sea-fisheries
https://www.fao.org/gfcm/news/detail/en/c/1758356/
https://www.facebook.com/ministry.of.environment.libya/posts/pfbid0FvWYuC5XY4Jz9djmPNtuYUrBBL5kvveMgjjmAhvfAiMgQFpRBHcB8bm4YnwkQCyol?rdid=OmLYLCvGn4PhQ8M5#
https://www.linkedin.com/posts/medsea4fish-fishebm-westmed-ugcPost-7460685874813366273-tsYx/?utm_source=share&amp;utm_medium=member_desktop&amp;rcm=ACoAAAt2sZEBjHbLxSnoMvJ6N0jMHQUSUQtGFAc
https://www.facebook.com/ministry.of.environment.libya/posts/pfbid02yo1pHvrr6YkCHn35kthWXd3trvbbpKCA9qZ5qo3unYszNHjoRuwUf2wJtLDSnYmvl?rdid=9d0wwMzONqxLUIXl</t>
  </si>
  <si>
    <t>Please indicate the Communication and/or knowledge management focal point's name and contact detais.</t>
  </si>
  <si>
    <t xml:space="preserve">Chahrazade Douah:  Chahrazade.Douah@fao.org
Clementine Laurent:  clementinelaurent.freelance@gmail.com
</t>
  </si>
  <si>
    <t xml:space="preserve">12. Indigenous Peoples and Local Communites Involvement </t>
  </si>
  <si>
    <t>Are Indigenous Peoples and local communities involved in the project (as per the approved Project Document)? If yes, please briefly explain.</t>
  </si>
  <si>
    <t xml:space="preserve">If applicable, please describe the process and current status of on-going/completed, legitimate consultations to obtain Free, Prior and Informed Consent (FPIC) with the indigenous communities. 
Regarding the project area, information does not seem to show evidence of indigenous people inhabiting coastal areas in Mediterranean countries (see: i) FAO. 2015. First Regional Symposium on Sustainable Small-Scale Fisheries in the Mediterranean and Black Sea; ii) World Resources Institute. Global Platform of Indigenous and Community Lands; iii) UNDESA. 2015. State of the World’s Indigenous Peoples). 
Do indigenous peoples and/or local communities have an active partcipation in the project activities? If yes, briefly describe how.
In line with the approved Project Document and the regional scope of the initiative, the primary beneficiaries and stakeholders of the FishEBM MED project are the Ministries of Agriculture and Fisheries - and, where relevant, Ministries of Environment - of the participating countries, along with key partner organizations. While local coastal fishing communities are not direct project executers, they are expected to benefit from the improved sustainability of marine resources resulting from enhanced ecosystem-based fisheries management. To support this, consultations were held during both the project design phase and implementation with relevant government authorities and fisheries stakeholders. Small-scale fisheries actors were identified through existing GFCM and FAO networks, including producer organizations and social movements, in close coordination with GEF Focal Points. It is important to note that not all countries have well-established fisher or fish worker organizations, so early consultations focused on those that were already in place. As implementation has progressed, relationships with national stakeholders have been strengthened and capacity has been built to support more inclusive decision-making. Regular consultations are also conducted through regional platforms such as the Friends of Small-Scale Fisheries (SSF) group and other relevant partners. Moreover, local fishing communities have been actively involved in project activities and, where possible, included in management discussions to ensure their perspectives are reflected. NAP+ Pilot Actions in Morocco, Montenegro and Tunisia directly involve local fishing communities.
</t>
  </si>
  <si>
    <t xml:space="preserve">Report on the involvement of indigenous peoples and local communities with the project. </t>
  </si>
  <si>
    <t xml:space="preserve">Consult the CEO Endorsed Prodoc. </t>
  </si>
  <si>
    <t>If necessary, refer to the following documents:</t>
  </si>
  <si>
    <t>FAO Policy on Indigenous and Tribal Peoples, available here:</t>
  </si>
  <si>
    <t>https://openknowledge.fao.org/handle/20.500.14283/i4476en</t>
  </si>
  <si>
    <t xml:space="preserve">FAO's Free, Prior and Informed Consent (FPIC) Manual,  available here: </t>
  </si>
  <si>
    <t>https://openknowledge.fao.org/handle/20.500.14283/i6190e</t>
  </si>
  <si>
    <t>The GEF's Principles and Guidelines for Engagement with Indigenous Peoples, available here:</t>
  </si>
  <si>
    <t>Indigenous Peoples | GEF</t>
  </si>
  <si>
    <t>13. Co-Financing Table</t>
  </si>
  <si>
    <t xml:space="preserve">The objective of this section is to monitor the progress on co-financing materialized at 30 June 2025, as per the confirmed co-financing amounts in the Project Document (CEO Endorsed). </t>
  </si>
  <si>
    <t>Sources of Co-financing</t>
  </si>
  <si>
    <t>Name of Co-financer</t>
  </si>
  <si>
    <t>Type of Co-financing</t>
  </si>
  <si>
    <t>Amount Confirmed at CEO endorsement/approval (in USD)</t>
  </si>
  <si>
    <t>Actual Amount Materialized at 30 June 2026 (in USD)</t>
  </si>
  <si>
    <t>Ensure that you are using the AMOUNTS CONFIRMED AT CEO ENDORSEMENT/ APPROVAL. Check FPMIS for the CEO approved Prodoc (or the project page in the GEF website: https://www.thegef.org/projects-operations/database)</t>
  </si>
  <si>
    <t>Recipient country government</t>
  </si>
  <si>
    <t>Albania (Ministry of Agriculture and Rural Development)</t>
  </si>
  <si>
    <t>Public investment</t>
  </si>
  <si>
    <t>Grant</t>
  </si>
  <si>
    <t xml:space="preserve">Choose the SOURCE OF CO-FINANCING from the drop down menu  (GEF Agency, Donor Agency, Recipient Country Government, Private Sector, Civil Society Organization, Beneficiaries, Other). Only one choice available per line.
 </t>
  </si>
  <si>
    <t>In-kind</t>
  </si>
  <si>
    <t>Albania (Ministry of Tourism and Environment)</t>
  </si>
  <si>
    <t>Private sector</t>
  </si>
  <si>
    <t>Catapult CX</t>
  </si>
  <si>
    <t>Other</t>
  </si>
  <si>
    <t>CBD Secretariat</t>
  </si>
  <si>
    <t>Choose the TYPE OF CO-FINANCING  from the drop down menu (Grant, Loan, Equity Investment, Guarantee, In-Kind, Public Investment, Other).Only one choice available per line.</t>
  </si>
  <si>
    <t>CIHEAM Bari</t>
  </si>
  <si>
    <t>If the same co-financer has more than one type of co-financing, use two lines to report on the different types. See example below:</t>
  </si>
  <si>
    <t>CLS</t>
  </si>
  <si>
    <t>CNRS</t>
  </si>
  <si>
    <t>GEF Agency</t>
  </si>
  <si>
    <t>FAO</t>
  </si>
  <si>
    <t>in-kind</t>
  </si>
  <si>
    <t>COMHAFAT</t>
  </si>
  <si>
    <t>grant</t>
  </si>
  <si>
    <t>GFCM</t>
  </si>
  <si>
    <t>Global Fishing Watch</t>
  </si>
  <si>
    <t>Use the following format to insert the values: 1,234,567.00</t>
  </si>
  <si>
    <t>Others</t>
  </si>
  <si>
    <t>IUCN</t>
  </si>
  <si>
    <t>Beneficiaries</t>
  </si>
  <si>
    <t>Recipient Country Government</t>
  </si>
  <si>
    <t>Public Investment</t>
  </si>
  <si>
    <t>SPNI</t>
  </si>
  <si>
    <t>Studio Lasso d.o.o</t>
  </si>
  <si>
    <t>Turkiye</t>
  </si>
  <si>
    <t>UNEP/MAP</t>
  </si>
  <si>
    <t>Universtiy of Alicante</t>
  </si>
  <si>
    <t>WWF MMI</t>
  </si>
  <si>
    <t>Private Sector</t>
  </si>
  <si>
    <t>Satlink</t>
  </si>
  <si>
    <t xml:space="preserve">Other </t>
  </si>
  <si>
    <t>Pinpoint Earth Limited</t>
  </si>
  <si>
    <t>EMA d.o.o</t>
  </si>
  <si>
    <t>Total</t>
  </si>
  <si>
    <t>Use only numbers</t>
  </si>
  <si>
    <t>Inform all values in USD</t>
  </si>
  <si>
    <t>The totals are automatically calculated</t>
  </si>
  <si>
    <t xml:space="preserve">Please explain any significant changes in project co-financing since CEO Endorsement/Approval, or differences between the pledged and materialized co-financing amounts. </t>
  </si>
  <si>
    <t>Explain ANY SIGNIFICANT CHANGES in project co-financing since Project Document signature, or differences between the anticipated and actual rates of disbursement.</t>
  </si>
  <si>
    <t>GEF CoFinancing Guidelines 2018</t>
  </si>
  <si>
    <t>For more information, refer to the GEF Co-financing guidelines 2018 (click here)</t>
  </si>
  <si>
    <t>14. Geo Location Information</t>
  </si>
  <si>
    <t xml:space="preserve">This section should be completed ONLY by projects with 1st PIR and in case the geographic coverage of project activities has changed since last reporting period.
This information is required by GEF Secretariat in GEF Portal
</t>
  </si>
  <si>
    <t>This section should be completed ONLY by projects with 1st PIR or in case the geographic coverage of project activities has changed since last reporting period.</t>
  </si>
  <si>
    <t xml:space="preserve">Are there any changes in the geographic coverage of the project activities since the last PIR report? </t>
  </si>
  <si>
    <t>No</t>
  </si>
  <si>
    <t>Choose YES or NO to inform if there were any CHANGES IN THE GEOGRAPHIC COVERAGE since the last PIR report</t>
  </si>
  <si>
    <t>Location Name</t>
  </si>
  <si>
    <t>Latitude</t>
  </si>
  <si>
    <t>Longitude</t>
  </si>
  <si>
    <t>Geo Name ID</t>
  </si>
  <si>
    <t>Location &amp; Activity Description*</t>
  </si>
  <si>
    <t xml:space="preserve">The LOCATION NAME, LATITUDE and LONGITUDE  are required fields insofar as an Agency chooses to enter a project location under the set format. 
</t>
  </si>
  <si>
    <t xml:space="preserve">If the location is not exact, include the GEO NAME  ID (e.g. location is a city, rather than the exact site of a physical infrastructure). </t>
  </si>
  <si>
    <t>IMPORTANT guidance about the FORMAT:</t>
  </si>
  <si>
    <t xml:space="preserve"> LONGITUDE and LATITUDE must follow the Decimal Degrees WGS84 format.  </t>
  </si>
  <si>
    <t>Use at least four decimal points. E.g.  Latitude: 6.5244  Longitude: 3.3792</t>
  </si>
  <si>
    <t>Web-mapping applications use this format. See the references below</t>
  </si>
  <si>
    <t>• Open Street Map</t>
  </si>
  <si>
    <t>• GEO Names</t>
  </si>
  <si>
    <t>• Coordinates Converter</t>
  </si>
  <si>
    <t>• GEF Portal World Bank – Geocoding User Guide (Word document)</t>
  </si>
  <si>
    <t xml:space="preserve">*The Location &amp; Activity Description fields are optional. </t>
  </si>
  <si>
    <t>Annex. Monitoring Area-based GEF Core Indicator Commitments and Progress with FERM</t>
  </si>
  <si>
    <t>The Framework for Ecosystem Restoration Monitoring (FERM), developed by FAO, is the official monitoring platform for tracking global progress and disseminating good practices for the UN Decade of Ecosystem Restoration. The FERM can serve as an integrated GIS-based platform, providing GEF staff and all relevant stakeholders the chance to display the progress of committed versus achieved land under restoration or under improved management for conservation and sustainable use, along with clear results such as the percentage of project achievement. Having a common tracking and monitoring platform allows users to comprehensively assess and report on project progress. A user-friendly dashboard showcasing project results gives stakeholders a clear understanding of the extent to which project targets have been achieved. Projects with area-based GEF Core Indicators (GEF Core Indicators 1-5 and LDCF Core Indicator 2) are encouraged to register in the FERM platform.</t>
  </si>
  <si>
    <t>Useful links:</t>
  </si>
  <si>
    <t>• FERM website</t>
  </si>
  <si>
    <t>• FERM User Guide (PDF)</t>
  </si>
  <si>
    <t>• FERM YouTube channel</t>
  </si>
  <si>
    <t>• Email Carmen Morales</t>
  </si>
  <si>
    <t>26 It also supports countries in reporting areas under restoration for the Kunming-Montreal GBF Target 2 (areas under restoration) for which FAO is the custodian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</si>
</sst>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409]* #,##0.00_ ;_-[$$-409]* \-#,##0.00\ ;_-[$$-409]* &quot;-&quot;??_ ;_-@_ "/>
    <numFmt numFmtId="165" formatCode="&quot;$&quot;#,##0"/>
    <numFmt numFmtId="166" formatCode="dd/mm/yyyy;@"/>
  </numFmts>
  <fonts count="84">
    <font>
      <sz val="11"/>
      <color theme="1"/>
      <name val="Aptos Narrow"/>
      <family val="2"/>
      <scheme val="minor"/>
    </font>
    <font>
      <sz val="12"/>
      <color theme="1"/>
      <name val="Aptos Narrow"/>
      <family val="2"/>
      <scheme val="minor"/>
    </font>
    <font>
      <sz val="11"/>
      <color theme="1"/>
      <name val="Arial"/>
      <family val="2"/>
    </font>
    <font>
      <sz val="12"/>
      <color theme="1"/>
      <name val="Arial"/>
      <family val="2"/>
    </font>
    <font>
      <b/>
      <sz val="14"/>
      <color theme="1"/>
      <name val="Arial"/>
      <family val="2"/>
    </font>
    <font>
      <b/>
      <sz val="12"/>
      <color theme="1"/>
      <name val="Arial"/>
      <family val="2"/>
    </font>
    <font>
      <b/>
      <u/>
      <sz val="12"/>
      <color rgb="FFFF0000"/>
      <name val="Arial"/>
      <family val="2"/>
    </font>
    <font>
      <b/>
      <sz val="10"/>
      <color theme="1"/>
      <name val="Arial"/>
      <family val="2"/>
    </font>
    <font>
      <b/>
      <sz val="13"/>
      <color theme="1"/>
      <name val="Arial"/>
      <family val="2"/>
    </font>
    <font>
      <sz val="9"/>
      <color theme="1"/>
      <name val="Arial"/>
      <family val="2"/>
    </font>
    <font>
      <b/>
      <sz val="9"/>
      <color theme="1"/>
      <name val="Arial"/>
      <family val="2"/>
    </font>
    <font>
      <i/>
      <sz val="9"/>
      <color theme="1"/>
      <name val="Arial"/>
      <family val="2"/>
    </font>
    <font>
      <sz val="9.5"/>
      <color theme="1"/>
      <name val="Arial"/>
      <family val="2"/>
    </font>
    <font>
      <b/>
      <sz val="9.5"/>
      <color theme="1"/>
      <name val="Arial"/>
      <family val="2"/>
    </font>
    <font>
      <u/>
      <sz val="11"/>
      <color theme="10"/>
      <name val="Aptos Narrow"/>
      <family val="2"/>
      <scheme val="minor"/>
    </font>
    <font>
      <sz val="9.5"/>
      <color rgb="FF333333"/>
      <name val="Arial"/>
      <family val="2"/>
    </font>
    <font>
      <sz val="9"/>
      <color theme="1"/>
      <name val="Aptos Narrow"/>
      <family val="2"/>
      <scheme val="minor"/>
    </font>
    <font>
      <u/>
      <sz val="9.5"/>
      <color theme="10"/>
      <name val="Arial"/>
      <family val="2"/>
    </font>
    <font>
      <sz val="9"/>
      <name val="Arial"/>
      <family val="2"/>
    </font>
    <font>
      <b/>
      <i/>
      <sz val="9"/>
      <color theme="1"/>
      <name val="Arial"/>
      <family val="2"/>
    </font>
    <font>
      <sz val="8.5"/>
      <name val="Arial"/>
      <family val="2"/>
    </font>
    <font>
      <sz val="8.5"/>
      <color theme="1"/>
      <name val="Arial"/>
      <family val="2"/>
    </font>
    <font>
      <b/>
      <sz val="8.5"/>
      <color theme="1"/>
      <name val="Arial"/>
      <family val="2"/>
    </font>
    <font>
      <b/>
      <sz val="11"/>
      <color theme="1"/>
      <name val="Arial"/>
      <family val="2"/>
    </font>
    <font>
      <b/>
      <sz val="9"/>
      <name val="Arial"/>
      <family val="2"/>
    </font>
    <font>
      <b/>
      <sz val="11"/>
      <color theme="1"/>
      <name val="Aptos Narrow"/>
      <family val="2"/>
      <scheme val="minor"/>
    </font>
    <font>
      <b/>
      <sz val="11"/>
      <color rgb="FFFFFF00"/>
      <name val="Aptos Narrow"/>
      <family val="2"/>
      <scheme val="minor"/>
    </font>
    <font>
      <b/>
      <sz val="11"/>
      <color rgb="FFFF0000"/>
      <name val="Aptos Narrow"/>
      <family val="2"/>
      <scheme val="minor"/>
    </font>
    <font>
      <i/>
      <sz val="7.5"/>
      <color theme="1"/>
      <name val="Arial"/>
      <family val="2"/>
    </font>
    <font>
      <sz val="7.5"/>
      <color theme="1"/>
      <name val="Arial"/>
      <family val="2"/>
    </font>
    <font>
      <sz val="11"/>
      <color rgb="FFFF0000"/>
      <name val="Aptos Narrow"/>
      <family val="2"/>
      <scheme val="minor"/>
    </font>
    <font>
      <sz val="9"/>
      <color rgb="FF000000"/>
      <name val="Arial"/>
      <family val="2"/>
    </font>
    <font>
      <sz val="20"/>
      <color rgb="FFFF0000"/>
      <name val="Aptos Narrow"/>
      <family val="2"/>
      <scheme val="minor"/>
    </font>
    <font>
      <b/>
      <sz val="8"/>
      <color theme="1"/>
      <name val="Arial"/>
      <family val="2"/>
    </font>
    <font>
      <i/>
      <sz val="9"/>
      <name val="Arial"/>
      <family val="2"/>
    </font>
    <font>
      <sz val="8.6999999999999993"/>
      <color theme="1"/>
      <name val="Arial"/>
      <family val="2"/>
    </font>
    <font>
      <u/>
      <sz val="10"/>
      <color rgb="FF0000FF"/>
      <name val="Arial"/>
      <family val="2"/>
    </font>
    <font>
      <u/>
      <sz val="10"/>
      <color rgb="FF0000FF"/>
      <name val="Aptos Narrow"/>
      <family val="2"/>
      <scheme val="minor"/>
    </font>
    <font>
      <b/>
      <sz val="9"/>
      <color theme="1"/>
      <name val="Aptos Narrow"/>
      <family val="2"/>
      <scheme val="minor"/>
    </font>
    <font>
      <sz val="9"/>
      <color rgb="FF000000"/>
      <name val="Aptos Narrow"/>
      <family val="2"/>
      <scheme val="minor"/>
    </font>
    <font>
      <sz val="20"/>
      <color rgb="FFFFFF00"/>
      <name val="Aptos Narrow"/>
      <family val="2"/>
      <scheme val="minor"/>
    </font>
    <font>
      <b/>
      <sz val="13"/>
      <color theme="1"/>
      <name val="Aptos Narrow"/>
      <family val="2"/>
      <scheme val="minor"/>
    </font>
    <font>
      <sz val="13"/>
      <color theme="1"/>
      <name val="Aptos Narrow"/>
      <family val="2"/>
      <scheme val="minor"/>
    </font>
    <font>
      <sz val="13"/>
      <color rgb="FF000000"/>
      <name val="Calibri"/>
      <family val="2"/>
    </font>
    <font>
      <sz val="13"/>
      <color rgb="FFFF0000"/>
      <name val="Aptos Narrow"/>
      <family val="2"/>
      <scheme val="minor"/>
    </font>
    <font>
      <b/>
      <sz val="15"/>
      <color rgb="FFFFFF00"/>
      <name val="Aptos Narrow"/>
      <family val="2"/>
      <scheme val="minor"/>
    </font>
    <font>
      <sz val="13"/>
      <name val="Aptos Narrow"/>
      <family val="2"/>
      <scheme val="minor"/>
    </font>
    <font>
      <b/>
      <sz val="13"/>
      <name val="Aptos Narrow"/>
      <family val="2"/>
      <scheme val="minor"/>
    </font>
    <font>
      <sz val="11"/>
      <color rgb="FF000000"/>
      <name val="Aptos Narrow"/>
      <family val="2"/>
      <scheme val="minor"/>
    </font>
    <font>
      <b/>
      <sz val="9"/>
      <color rgb="FF000000"/>
      <name val="Arial"/>
      <family val="2"/>
    </font>
    <font>
      <sz val="11"/>
      <name val="Aptos Narrow"/>
      <family val="2"/>
      <scheme val="minor"/>
    </font>
    <font>
      <b/>
      <sz val="11"/>
      <name val="Aptos Narrow"/>
      <family val="2"/>
      <scheme val="minor"/>
    </font>
    <font>
      <sz val="13"/>
      <color theme="1"/>
      <name val="Arial"/>
      <family val="2"/>
    </font>
    <font>
      <sz val="20"/>
      <name val="Aptos Narrow"/>
      <family val="2"/>
      <scheme val="minor"/>
    </font>
    <font>
      <sz val="12"/>
      <color rgb="FF242424"/>
      <name val="Aptos Narrow"/>
      <family val="2"/>
    </font>
    <font>
      <b/>
      <sz val="12"/>
      <color theme="1"/>
      <name val="Aptos Narrow"/>
      <family val="2"/>
      <scheme val="minor"/>
    </font>
    <font>
      <b/>
      <sz val="12"/>
      <color rgb="FF000000"/>
      <name val="Aptos Narrow"/>
      <family val="2"/>
    </font>
    <font>
      <b/>
      <sz val="10"/>
      <color rgb="FF000000"/>
      <name val="Arial"/>
      <family val="2"/>
    </font>
    <font>
      <u/>
      <sz val="13"/>
      <name val="Aptos Narrow"/>
      <family val="2"/>
      <scheme val="minor"/>
    </font>
    <font>
      <b/>
      <u/>
      <sz val="13"/>
      <color theme="1"/>
      <name val="Aptos Narrow"/>
      <family val="2"/>
      <scheme val="minor"/>
    </font>
    <font>
      <sz val="13"/>
      <color theme="1"/>
      <name val="Aptos Narrow"/>
      <family val="1"/>
    </font>
    <font>
      <sz val="13"/>
      <name val="Aptos Narrow"/>
      <family val="2"/>
    </font>
    <font>
      <b/>
      <sz val="13"/>
      <color rgb="FFFF0000"/>
      <name val="Aptos Narrow"/>
      <family val="2"/>
      <scheme val="minor"/>
    </font>
    <font>
      <u/>
      <sz val="13"/>
      <color theme="10"/>
      <name val="Aptos Narrow"/>
      <family val="2"/>
      <scheme val="minor"/>
    </font>
    <font>
      <u/>
      <sz val="13"/>
      <color rgb="FF0000FF"/>
      <name val="Aptos Narrow"/>
      <family val="2"/>
      <scheme val="minor"/>
    </font>
    <font>
      <b/>
      <sz val="15"/>
      <color rgb="FFFF0000"/>
      <name val="Aptos Narrow"/>
      <family val="2"/>
      <scheme val="minor"/>
    </font>
    <font>
      <sz val="13"/>
      <color rgb="FF000000"/>
      <name val="Aptos Narrow"/>
      <family val="2"/>
      <scheme val="minor"/>
    </font>
    <font>
      <sz val="11"/>
      <color rgb="FF000000"/>
      <name val="Aptos Narrow"/>
      <family val="2"/>
    </font>
    <font>
      <b/>
      <sz val="11"/>
      <color rgb="FF000000"/>
      <name val="Aptos Narrow"/>
      <family val="2"/>
    </font>
    <font>
      <b/>
      <sz val="10"/>
      <name val="Arial"/>
      <family val="2"/>
    </font>
    <font>
      <u/>
      <sz val="11"/>
      <name val="Aptos Narrow"/>
      <family val="2"/>
      <scheme val="minor"/>
    </font>
    <font>
      <i/>
      <sz val="11"/>
      <color rgb="FF000000"/>
      <name val="Aptos Narrow"/>
      <family val="2"/>
    </font>
    <font>
      <i/>
      <sz val="11"/>
      <color theme="1"/>
      <name val="Aptos Narrow"/>
      <family val="2"/>
      <scheme val="minor"/>
    </font>
    <font>
      <b/>
      <u/>
      <sz val="11"/>
      <color theme="1"/>
      <name val="Aptos Narrow"/>
      <family val="2"/>
      <scheme val="minor"/>
    </font>
    <font>
      <u/>
      <sz val="11"/>
      <color rgb="FF000000"/>
      <name val="Aptos Narrow"/>
      <family val="2"/>
    </font>
    <font>
      <b/>
      <sz val="11"/>
      <name val="Aptos Narrow"/>
      <family val="2"/>
    </font>
    <font>
      <sz val="8"/>
      <name val="Arial"/>
      <family val="2"/>
    </font>
    <font>
      <i/>
      <sz val="9"/>
      <color rgb="FF000000"/>
      <name val="Arial"/>
      <family val="2"/>
    </font>
    <font>
      <b/>
      <u/>
      <sz val="9"/>
      <color rgb="FF000000"/>
      <name val="Arial"/>
      <family val="2"/>
    </font>
    <font>
      <b/>
      <u/>
      <sz val="9"/>
      <name val="Arial"/>
      <family val="2"/>
    </font>
    <font>
      <sz val="11"/>
      <color theme="1"/>
      <name val="Aptos Narrow"/>
      <family val="2"/>
      <scheme val="minor"/>
    </font>
    <font>
      <i/>
      <sz val="8"/>
      <color rgb="FF000000"/>
      <name val="Arial"/>
      <family val="2"/>
    </font>
    <font>
      <i/>
      <sz val="8"/>
      <name val="Arial"/>
      <family val="2"/>
    </font>
    <font>
      <sz val="11"/>
      <name val="Aptos Narrow"/>
      <family val="2"/>
    </font>
  </fonts>
  <fills count="21">
    <fill>
      <patternFill patternType="none"/>
    </fill>
    <fill>
      <patternFill patternType="gray125"/>
    </fill>
    <fill>
      <patternFill patternType="solid">
        <fgColor rgb="FFA6C7DA"/>
        <bgColor indexed="64"/>
      </patternFill>
    </fill>
    <fill>
      <patternFill patternType="solid">
        <fgColor rgb="FFE7F0F5"/>
        <bgColor indexed="64"/>
      </patternFill>
    </fill>
    <fill>
      <patternFill patternType="solid">
        <fgColor theme="0" tint="-0.14999847407452621"/>
        <bgColor indexed="64"/>
      </patternFill>
    </fill>
    <fill>
      <patternFill patternType="solid">
        <fgColor theme="0"/>
        <bgColor indexed="64"/>
      </patternFill>
    </fill>
    <fill>
      <patternFill patternType="solid">
        <fgColor rgb="FFFAFAFA"/>
        <bgColor indexed="64"/>
      </patternFill>
    </fill>
    <fill>
      <patternFill patternType="solid">
        <fgColor rgb="FFF9F9F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0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BDD7EE"/>
      </patternFill>
    </fill>
    <fill>
      <patternFill patternType="solid">
        <fgColor rgb="FFFFFFFF"/>
        <bgColor rgb="FF000000"/>
      </patternFill>
    </fill>
    <fill>
      <patternFill patternType="solid">
        <fgColor rgb="FFE7F0F5"/>
        <bgColor rgb="FF000000"/>
      </patternFill>
    </fill>
    <fill>
      <patternFill patternType="solid">
        <fgColor theme="3" tint="0.89999084444715716"/>
        <bgColor indexed="64"/>
      </patternFill>
    </fill>
    <fill>
      <patternFill patternType="solid">
        <fgColor theme="0"/>
        <bgColor rgb="FF000000"/>
      </patternFill>
    </fill>
    <fill>
      <patternFill patternType="solid">
        <fgColor theme="6" tint="0.399975585192419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DDDDDD"/>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top/>
      <bottom style="thin">
        <color indexed="64"/>
      </bottom>
      <diagonal/>
    </border>
    <border>
      <left style="thin">
        <color rgb="FF000000"/>
      </left>
      <right style="thin">
        <color rgb="FF000000"/>
      </right>
      <top style="thin">
        <color rgb="FF000000"/>
      </top>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thin">
        <color indexed="64"/>
      </left>
      <right style="thin">
        <color indexed="64"/>
      </right>
      <top/>
      <bottom style="thin">
        <color rgb="FF000000"/>
      </bottom>
      <diagonal/>
    </border>
    <border>
      <left/>
      <right style="thin">
        <color rgb="FF000000"/>
      </right>
      <top/>
      <bottom style="thin">
        <color indexed="64"/>
      </bottom>
      <diagonal/>
    </border>
    <border>
      <left style="thin">
        <color rgb="FF000000"/>
      </left>
      <right/>
      <top style="thin">
        <color indexed="64"/>
      </top>
      <bottom/>
      <diagonal/>
    </border>
    <border>
      <left style="thin">
        <color indexed="64"/>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indexed="64"/>
      </right>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indexed="64"/>
      </bottom>
      <diagonal/>
    </border>
  </borders>
  <cellStyleXfs count="3">
    <xf numFmtId="0" fontId="0" fillId="0" borderId="0"/>
    <xf numFmtId="0" fontId="14" fillId="0" borderId="0"/>
    <xf numFmtId="44" fontId="80" fillId="0" borderId="0" applyFont="0" applyFill="0" applyBorder="0" applyAlignment="0" applyProtection="0"/>
  </cellStyleXfs>
  <cellXfs count="739">
    <xf numFmtId="0" fontId="0" fillId="0" borderId="0" xfId="0"/>
    <xf numFmtId="0" fontId="0" fillId="0" borderId="0" xfId="0" applyAlignment="1">
      <alignment wrapText="1"/>
    </xf>
    <xf numFmtId="0" fontId="9" fillId="0" borderId="0" xfId="0" applyFont="1"/>
    <xf numFmtId="0" fontId="0" fillId="0" borderId="0" xfId="0" applyAlignment="1">
      <alignment vertical="top"/>
    </xf>
    <xf numFmtId="0" fontId="12" fillId="0" borderId="0" xfId="0" applyFont="1"/>
    <xf numFmtId="0" fontId="15" fillId="6" borderId="13" xfId="0" applyFont="1" applyFill="1" applyBorder="1" applyAlignment="1">
      <alignment vertical="top" wrapText="1"/>
    </xf>
    <xf numFmtId="0" fontId="15" fillId="7" borderId="13" xfId="0" applyFont="1" applyFill="1" applyBorder="1" applyAlignment="1">
      <alignment vertical="top" wrapText="1"/>
    </xf>
    <xf numFmtId="0" fontId="9" fillId="0" borderId="0" xfId="0" applyFont="1" applyAlignment="1">
      <alignment wrapText="1"/>
    </xf>
    <xf numFmtId="0" fontId="9" fillId="0" borderId="0" xfId="0" applyFont="1" applyAlignment="1">
      <alignment horizontal="left" vertical="top" wrapText="1"/>
    </xf>
    <xf numFmtId="0" fontId="9" fillId="0" borderId="0" xfId="0" applyFont="1" applyAlignment="1">
      <alignment vertical="top"/>
    </xf>
    <xf numFmtId="0" fontId="13" fillId="0" borderId="0" xfId="0" applyFont="1" applyAlignment="1">
      <alignment vertical="center"/>
    </xf>
    <xf numFmtId="0" fontId="17" fillId="0" borderId="0" xfId="1" applyFont="1" applyAlignment="1">
      <alignment horizontal="left"/>
    </xf>
    <xf numFmtId="0" fontId="12" fillId="0" borderId="0" xfId="0" applyFont="1" applyAlignment="1">
      <alignment horizontal="left"/>
    </xf>
    <xf numFmtId="0" fontId="12" fillId="0" borderId="0" xfId="0" applyFont="1" applyAlignment="1">
      <alignment horizontal="center" vertical="center"/>
    </xf>
    <xf numFmtId="0" fontId="12" fillId="0" borderId="0" xfId="0" applyFont="1" applyAlignment="1">
      <alignment horizontal="center"/>
    </xf>
    <xf numFmtId="0" fontId="9" fillId="0" borderId="0" xfId="0" applyFont="1" applyAlignment="1">
      <alignment vertical="top"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vertical="top" wrapText="1"/>
    </xf>
    <xf numFmtId="0" fontId="13" fillId="0" borderId="0" xfId="0" applyFont="1" applyAlignment="1">
      <alignment horizontal="left"/>
    </xf>
    <xf numFmtId="0" fontId="12" fillId="0" borderId="0" xfId="0" quotePrefix="1" applyFont="1" applyAlignment="1">
      <alignment horizontal="left"/>
    </xf>
    <xf numFmtId="0" fontId="12" fillId="0" borderId="0" xfId="0" quotePrefix="1" applyFont="1"/>
    <xf numFmtId="0" fontId="10" fillId="0" borderId="0" xfId="0" applyFont="1" applyAlignment="1">
      <alignment horizontal="left"/>
    </xf>
    <xf numFmtId="0" fontId="7" fillId="0" borderId="0" xfId="0" applyFont="1" applyAlignment="1">
      <alignment horizontal="left"/>
    </xf>
    <xf numFmtId="0" fontId="14" fillId="0" borderId="0" xfId="1"/>
    <xf numFmtId="0" fontId="0" fillId="0" borderId="12" xfId="0" applyBorder="1"/>
    <xf numFmtId="0" fontId="26" fillId="0" borderId="0" xfId="0" applyFont="1"/>
    <xf numFmtId="0" fontId="27" fillId="0" borderId="0" xfId="0" applyFont="1"/>
    <xf numFmtId="0" fontId="0" fillId="0" borderId="8" xfId="0" applyBorder="1"/>
    <xf numFmtId="0" fontId="0" fillId="0" borderId="2" xfId="0" applyBorder="1"/>
    <xf numFmtId="0" fontId="0" fillId="0" borderId="9" xfId="0" applyBorder="1"/>
    <xf numFmtId="0" fontId="7" fillId="0" borderId="11" xfId="0" applyFont="1" applyBorder="1" applyAlignment="1">
      <alignment horizontal="center" vertical="top" wrapText="1"/>
    </xf>
    <xf numFmtId="0" fontId="7" fillId="0" borderId="10" xfId="0" applyFont="1" applyBorder="1" applyAlignment="1">
      <alignment horizontal="center" vertical="top" wrapText="1"/>
    </xf>
    <xf numFmtId="0" fontId="25" fillId="0" borderId="0" xfId="0" applyFont="1"/>
    <xf numFmtId="0" fontId="10" fillId="0" borderId="0" xfId="0" applyFont="1"/>
    <xf numFmtId="0" fontId="32" fillId="0" borderId="0" xfId="0" applyFont="1" applyAlignment="1">
      <alignment horizontal="left"/>
    </xf>
    <xf numFmtId="0" fontId="7" fillId="0" borderId="9" xfId="0" applyFont="1" applyBorder="1" applyAlignment="1">
      <alignment horizontal="center" vertical="top" wrapText="1"/>
    </xf>
    <xf numFmtId="0" fontId="7" fillId="0" borderId="2" xfId="0" applyFont="1" applyBorder="1" applyAlignment="1">
      <alignment horizontal="center" vertical="top" wrapText="1"/>
    </xf>
    <xf numFmtId="0" fontId="30" fillId="0" borderId="0" xfId="0" applyFont="1"/>
    <xf numFmtId="0" fontId="0" fillId="0" borderId="0" xfId="0" applyAlignment="1">
      <alignment vertical="center" wrapText="1"/>
    </xf>
    <xf numFmtId="0" fontId="16" fillId="0" borderId="0" xfId="0" applyFont="1" applyAlignment="1">
      <alignment wrapText="1"/>
    </xf>
    <xf numFmtId="0" fontId="37" fillId="0" borderId="0" xfId="1" applyFont="1" applyAlignment="1">
      <alignment wrapText="1"/>
    </xf>
    <xf numFmtId="0" fontId="23" fillId="0" borderId="0" xfId="0" applyFont="1" applyAlignment="1">
      <alignment horizontal="left"/>
    </xf>
    <xf numFmtId="0" fontId="16" fillId="0" borderId="0" xfId="0" applyFont="1" applyAlignment="1">
      <alignment vertical="top" wrapText="1"/>
    </xf>
    <xf numFmtId="0" fontId="38" fillId="0" borderId="0" xfId="0" applyFont="1" applyAlignment="1">
      <alignment wrapText="1"/>
    </xf>
    <xf numFmtId="0" fontId="0" fillId="0" borderId="0" xfId="0" applyAlignment="1">
      <alignment horizontal="left"/>
    </xf>
    <xf numFmtId="0" fontId="9" fillId="0" borderId="0" xfId="0" applyFont="1" applyAlignment="1">
      <alignment horizontal="left"/>
    </xf>
    <xf numFmtId="0" fontId="25" fillId="0" borderId="4" xfId="0" applyFont="1" applyBorder="1"/>
    <xf numFmtId="0" fontId="0" fillId="0" borderId="5" xfId="0" applyBorder="1"/>
    <xf numFmtId="0" fontId="0" fillId="0" borderId="6" xfId="0" applyBorder="1"/>
    <xf numFmtId="0" fontId="0" fillId="0" borderId="3" xfId="0" applyBorder="1"/>
    <xf numFmtId="0" fontId="0" fillId="0" borderId="7" xfId="0" applyBorder="1"/>
    <xf numFmtId="0" fontId="0" fillId="0" borderId="3" xfId="0" applyBorder="1" applyAlignment="1">
      <alignment horizontal="left" vertical="center" indent="1"/>
    </xf>
    <xf numFmtId="0" fontId="25" fillId="0" borderId="3" xfId="0" applyFont="1" applyBorder="1" applyAlignment="1">
      <alignment horizontal="left" vertical="center" indent="2"/>
    </xf>
    <xf numFmtId="0" fontId="40" fillId="0" borderId="0" xfId="0" applyFont="1" applyAlignment="1">
      <alignment horizontal="left"/>
    </xf>
    <xf numFmtId="0" fontId="41" fillId="0" borderId="0" xfId="0" applyFont="1"/>
    <xf numFmtId="0" fontId="42" fillId="0" borderId="0" xfId="0" applyFont="1"/>
    <xf numFmtId="0" fontId="45" fillId="9" borderId="0" xfId="0" applyFont="1" applyFill="1"/>
    <xf numFmtId="49" fontId="42" fillId="0" borderId="0" xfId="0" applyNumberFormat="1" applyFont="1"/>
    <xf numFmtId="0" fontId="42" fillId="0" borderId="12" xfId="0" applyFont="1" applyBorder="1"/>
    <xf numFmtId="0" fontId="8" fillId="0" borderId="11" xfId="0" applyFont="1" applyBorder="1" applyAlignment="1">
      <alignment horizontal="center" vertical="top" wrapText="1"/>
    </xf>
    <xf numFmtId="0" fontId="42" fillId="0" borderId="8" xfId="0" applyFont="1" applyBorder="1"/>
    <xf numFmtId="0" fontId="8" fillId="0" borderId="9" xfId="0" applyFont="1" applyBorder="1" applyAlignment="1">
      <alignment horizontal="center" vertical="top" wrapText="1"/>
    </xf>
    <xf numFmtId="0" fontId="42" fillId="0" borderId="9" xfId="0" applyFont="1" applyBorder="1"/>
    <xf numFmtId="0" fontId="44" fillId="0" borderId="0" xfId="0" applyFont="1"/>
    <xf numFmtId="0" fontId="46" fillId="0" borderId="0" xfId="0" applyFont="1"/>
    <xf numFmtId="0" fontId="48" fillId="0" borderId="0" xfId="0" applyFont="1"/>
    <xf numFmtId="0" fontId="50" fillId="0" borderId="0" xfId="0" applyFont="1"/>
    <xf numFmtId="0" fontId="8" fillId="0" borderId="0" xfId="0" applyFont="1"/>
    <xf numFmtId="0" fontId="52" fillId="0" borderId="0" xfId="0" applyFont="1"/>
    <xf numFmtId="0" fontId="5" fillId="0" borderId="0" xfId="0" applyFont="1"/>
    <xf numFmtId="0" fontId="3" fillId="0" borderId="0" xfId="0" applyFont="1"/>
    <xf numFmtId="0" fontId="53" fillId="0" borderId="0" xfId="0" applyFont="1" applyAlignment="1">
      <alignment horizontal="left"/>
    </xf>
    <xf numFmtId="0" fontId="40" fillId="9" borderId="0" xfId="0" applyFont="1" applyFill="1" applyAlignment="1">
      <alignment horizontal="left"/>
    </xf>
    <xf numFmtId="0" fontId="55" fillId="0" borderId="0" xfId="0" applyFont="1"/>
    <xf numFmtId="0" fontId="54" fillId="0" borderId="0" xfId="0" applyFont="1"/>
    <xf numFmtId="0" fontId="56" fillId="0" borderId="0" xfId="0" applyFont="1"/>
    <xf numFmtId="0" fontId="14" fillId="0" borderId="0" xfId="1" applyAlignment="1">
      <alignment horizontal="left"/>
    </xf>
    <xf numFmtId="0" fontId="51" fillId="0" borderId="0" xfId="0" applyFont="1"/>
    <xf numFmtId="0" fontId="58" fillId="0" borderId="0" xfId="1" applyFont="1"/>
    <xf numFmtId="0" fontId="60" fillId="0" borderId="0" xfId="0" applyFont="1"/>
    <xf numFmtId="0" fontId="27" fillId="10" borderId="0" xfId="0" applyFont="1" applyFill="1"/>
    <xf numFmtId="0" fontId="61" fillId="0" borderId="0" xfId="0" applyFont="1"/>
    <xf numFmtId="0" fontId="59" fillId="0" borderId="0" xfId="0" applyFont="1"/>
    <xf numFmtId="0" fontId="47" fillId="0" borderId="0" xfId="0" applyFont="1"/>
    <xf numFmtId="0" fontId="33" fillId="3" borderId="1" xfId="0" applyFont="1" applyFill="1" applyBorder="1" applyAlignment="1">
      <alignment horizontal="center" vertical="center" wrapText="1"/>
    </xf>
    <xf numFmtId="0" fontId="0" fillId="0" borderId="0" xfId="0" applyAlignment="1">
      <alignment horizontal="left" vertical="center" indent="1"/>
    </xf>
    <xf numFmtId="0" fontId="42" fillId="0" borderId="10" xfId="0" applyFont="1" applyBorder="1"/>
    <xf numFmtId="0" fontId="8" fillId="0" borderId="10" xfId="0" applyFont="1" applyBorder="1" applyAlignment="1">
      <alignment horizontal="center" vertical="top" wrapText="1"/>
    </xf>
    <xf numFmtId="0" fontId="42" fillId="0" borderId="2" xfId="0" applyFont="1" applyBorder="1"/>
    <xf numFmtId="0" fontId="8" fillId="0" borderId="2" xfId="0" applyFont="1" applyBorder="1" applyAlignment="1">
      <alignment horizontal="center" vertical="top" wrapText="1"/>
    </xf>
    <xf numFmtId="0" fontId="62" fillId="0" borderId="0" xfId="0" applyFont="1"/>
    <xf numFmtId="0" fontId="63" fillId="0" borderId="0" xfId="1" applyFont="1"/>
    <xf numFmtId="0" fontId="63" fillId="0" borderId="0" xfId="1" applyFont="1" applyAlignment="1">
      <alignment horizontal="left" vertical="center"/>
    </xf>
    <xf numFmtId="0" fontId="42" fillId="0" borderId="0" xfId="0" applyFont="1" applyAlignment="1">
      <alignment wrapText="1"/>
    </xf>
    <xf numFmtId="0" fontId="64" fillId="0" borderId="0" xfId="1" applyFont="1" applyAlignment="1">
      <alignment wrapText="1"/>
    </xf>
    <xf numFmtId="0" fontId="41" fillId="0" borderId="4" xfId="0" applyFont="1" applyBorder="1"/>
    <xf numFmtId="0" fontId="42" fillId="0" borderId="5" xfId="0" applyFont="1" applyBorder="1"/>
    <xf numFmtId="0" fontId="42" fillId="0" borderId="3" xfId="0" applyFont="1" applyBorder="1" applyAlignment="1">
      <alignment horizontal="left" vertical="center" indent="1"/>
    </xf>
    <xf numFmtId="0" fontId="41" fillId="0" borderId="3" xfId="0" applyFont="1" applyBorder="1" applyAlignment="1">
      <alignment horizontal="left" vertical="center" indent="2"/>
    </xf>
    <xf numFmtId="0" fontId="42" fillId="0" borderId="3" xfId="0" applyFont="1" applyBorder="1" applyAlignment="1">
      <alignment horizontal="left" vertical="center" indent="2"/>
    </xf>
    <xf numFmtId="0" fontId="65" fillId="9" borderId="0" xfId="0" applyFont="1" applyFill="1"/>
    <xf numFmtId="0" fontId="44" fillId="0" borderId="0" xfId="0" applyFont="1" applyAlignment="1">
      <alignment horizontal="left"/>
    </xf>
    <xf numFmtId="0" fontId="42" fillId="0" borderId="0" xfId="0" applyFont="1" applyAlignment="1">
      <alignment vertical="center"/>
    </xf>
    <xf numFmtId="0" fontId="42" fillId="0" borderId="0" xfId="0" applyFont="1" applyAlignment="1">
      <alignment horizontal="left" vertical="center" indent="1"/>
    </xf>
    <xf numFmtId="0" fontId="41" fillId="0" borderId="0" xfId="0" applyFont="1" applyAlignment="1">
      <alignment horizontal="left" vertical="center" indent="2"/>
    </xf>
    <xf numFmtId="0" fontId="42" fillId="0" borderId="0" xfId="0" applyFont="1" applyAlignment="1">
      <alignment horizontal="left" vertical="center" indent="2"/>
    </xf>
    <xf numFmtId="0" fontId="66" fillId="0" borderId="0" xfId="0" applyFont="1"/>
    <xf numFmtId="0" fontId="62" fillId="9" borderId="0" xfId="0" applyFont="1" applyFill="1"/>
    <xf numFmtId="0" fontId="58" fillId="9" borderId="0" xfId="1" applyFont="1" applyFill="1"/>
    <xf numFmtId="0" fontId="43" fillId="0" borderId="0" xfId="0" applyFont="1"/>
    <xf numFmtId="0" fontId="1" fillId="0" borderId="0" xfId="0" applyFont="1"/>
    <xf numFmtId="0" fontId="42" fillId="9" borderId="0" xfId="0" applyFont="1" applyFill="1"/>
    <xf numFmtId="0" fontId="0" fillId="9" borderId="0" xfId="0" applyFill="1"/>
    <xf numFmtId="0" fontId="46" fillId="9" borderId="0" xfId="0" applyFont="1" applyFill="1"/>
    <xf numFmtId="0" fontId="46" fillId="9" borderId="0" xfId="0" applyFont="1" applyFill="1" applyAlignment="1">
      <alignment vertical="center"/>
    </xf>
    <xf numFmtId="0" fontId="70" fillId="0" borderId="0" xfId="1" applyFont="1"/>
    <xf numFmtId="0" fontId="44" fillId="9" borderId="0" xfId="0" applyFont="1" applyFill="1" applyAlignment="1">
      <alignment vertical="center"/>
    </xf>
    <xf numFmtId="0" fontId="46" fillId="0" borderId="0" xfId="0" applyFont="1" applyAlignment="1">
      <alignment vertical="top"/>
    </xf>
    <xf numFmtId="0" fontId="47" fillId="0" borderId="0" xfId="0" applyFont="1" applyAlignment="1">
      <alignment horizontal="left"/>
    </xf>
    <xf numFmtId="0" fontId="11" fillId="0" borderId="0" xfId="0" applyFont="1" applyAlignment="1">
      <alignment vertical="top" wrapText="1"/>
    </xf>
    <xf numFmtId="0" fontId="0" fillId="8" borderId="41" xfId="0" applyFill="1" applyBorder="1" applyAlignment="1">
      <alignment vertical="center" wrapText="1"/>
    </xf>
    <xf numFmtId="0" fontId="0" fillId="8" borderId="40" xfId="0" applyFill="1" applyBorder="1" applyAlignment="1">
      <alignment vertical="center" wrapText="1"/>
    </xf>
    <xf numFmtId="0" fontId="0" fillId="13" borderId="41" xfId="0" applyFill="1" applyBorder="1" applyAlignment="1">
      <alignment vertical="center" wrapText="1"/>
    </xf>
    <xf numFmtId="0" fontId="0" fillId="13" borderId="40" xfId="0" applyFill="1" applyBorder="1" applyAlignment="1">
      <alignment vertical="center" wrapText="1"/>
    </xf>
    <xf numFmtId="0" fontId="25" fillId="11" borderId="34" xfId="0" applyFont="1" applyFill="1" applyBorder="1" applyAlignment="1">
      <alignment vertical="center" wrapText="1"/>
    </xf>
    <xf numFmtId="0" fontId="25" fillId="11" borderId="36" xfId="0" applyFont="1" applyFill="1" applyBorder="1" applyAlignment="1">
      <alignment vertical="center" wrapText="1"/>
    </xf>
    <xf numFmtId="0" fontId="0" fillId="11" borderId="37" xfId="0" applyFill="1" applyBorder="1" applyAlignment="1">
      <alignment vertical="center" wrapText="1"/>
    </xf>
    <xf numFmtId="0" fontId="0" fillId="11" borderId="38" xfId="0" applyFill="1" applyBorder="1" applyAlignment="1">
      <alignment vertical="center" wrapText="1"/>
    </xf>
    <xf numFmtId="0" fontId="67" fillId="12" borderId="32" xfId="0" applyFont="1" applyFill="1" applyBorder="1"/>
    <xf numFmtId="0" fontId="67" fillId="12" borderId="33" xfId="0" applyFont="1" applyFill="1" applyBorder="1"/>
    <xf numFmtId="0" fontId="68" fillId="12" borderId="34" xfId="0" applyFont="1" applyFill="1" applyBorder="1" applyAlignment="1">
      <alignment wrapText="1"/>
    </xf>
    <xf numFmtId="0" fontId="68" fillId="12" borderId="36" xfId="0" applyFont="1" applyFill="1" applyBorder="1" applyAlignment="1">
      <alignment wrapText="1"/>
    </xf>
    <xf numFmtId="0" fontId="67" fillId="12" borderId="37" xfId="0" applyFont="1" applyFill="1" applyBorder="1" applyAlignment="1">
      <alignment wrapText="1"/>
    </xf>
    <xf numFmtId="0" fontId="67" fillId="12" borderId="38" xfId="0" applyFont="1" applyFill="1" applyBorder="1" applyAlignment="1">
      <alignment wrapText="1"/>
    </xf>
    <xf numFmtId="0" fontId="71" fillId="12" borderId="0" xfId="0" applyFont="1" applyFill="1" applyAlignment="1">
      <alignment wrapText="1"/>
    </xf>
    <xf numFmtId="0" fontId="71" fillId="12" borderId="35" xfId="0" applyFont="1" applyFill="1" applyBorder="1" applyAlignment="1">
      <alignment wrapText="1"/>
    </xf>
    <xf numFmtId="0" fontId="72" fillId="11" borderId="32" xfId="0" applyFont="1" applyFill="1" applyBorder="1"/>
    <xf numFmtId="0" fontId="72" fillId="11" borderId="33" xfId="0" applyFont="1" applyFill="1" applyBorder="1"/>
    <xf numFmtId="0" fontId="72" fillId="11" borderId="0" xfId="0" applyFont="1" applyFill="1" applyAlignment="1">
      <alignment vertical="center" wrapText="1"/>
    </xf>
    <xf numFmtId="0" fontId="72" fillId="11" borderId="35" xfId="0" applyFont="1" applyFill="1" applyBorder="1" applyAlignment="1">
      <alignment vertical="center" wrapText="1"/>
    </xf>
    <xf numFmtId="0" fontId="73" fillId="8" borderId="39" xfId="0" applyFont="1" applyFill="1" applyBorder="1" applyAlignment="1">
      <alignment horizontal="center" vertical="center" wrapText="1"/>
    </xf>
    <xf numFmtId="0" fontId="73" fillId="13" borderId="39" xfId="0" applyFont="1" applyFill="1" applyBorder="1" applyAlignment="1">
      <alignment horizontal="center" vertical="center" wrapText="1"/>
    </xf>
    <xf numFmtId="0" fontId="74" fillId="11" borderId="31" xfId="0" applyFont="1" applyFill="1" applyBorder="1"/>
    <xf numFmtId="0" fontId="74" fillId="12" borderId="31" xfId="0" applyFont="1" applyFill="1" applyBorder="1"/>
    <xf numFmtId="0" fontId="51" fillId="14" borderId="31" xfId="0" applyFont="1" applyFill="1" applyBorder="1"/>
    <xf numFmtId="0" fontId="51" fillId="14" borderId="32" xfId="0" applyFont="1" applyFill="1" applyBorder="1"/>
    <xf numFmtId="0" fontId="51" fillId="14" borderId="33" xfId="0" applyFont="1" applyFill="1" applyBorder="1"/>
    <xf numFmtId="0" fontId="30" fillId="14" borderId="34" xfId="0" applyFont="1" applyFill="1" applyBorder="1"/>
    <xf numFmtId="0" fontId="30" fillId="14" borderId="0" xfId="0" applyFont="1" applyFill="1"/>
    <xf numFmtId="0" fontId="50" fillId="14" borderId="30" xfId="0" applyFont="1" applyFill="1" applyBorder="1"/>
    <xf numFmtId="0" fontId="30" fillId="14" borderId="35" xfId="0" applyFont="1" applyFill="1" applyBorder="1"/>
    <xf numFmtId="0" fontId="50" fillId="14" borderId="40" xfId="0" applyFont="1" applyFill="1" applyBorder="1"/>
    <xf numFmtId="0" fontId="30" fillId="14" borderId="36" xfId="0" applyFont="1" applyFill="1" applyBorder="1"/>
    <xf numFmtId="0" fontId="30" fillId="14" borderId="37" xfId="0" applyFont="1" applyFill="1" applyBorder="1"/>
    <xf numFmtId="0" fontId="30" fillId="14" borderId="38" xfId="0" applyFont="1" applyFill="1" applyBorder="1"/>
    <xf numFmtId="0" fontId="0" fillId="0" borderId="48" xfId="0" applyBorder="1"/>
    <xf numFmtId="0" fontId="75" fillId="15" borderId="45" xfId="0" applyFont="1" applyFill="1" applyBorder="1" applyAlignment="1">
      <alignment vertical="top" wrapText="1"/>
    </xf>
    <xf numFmtId="0" fontId="41" fillId="0" borderId="48" xfId="0" applyFont="1" applyBorder="1"/>
    <xf numFmtId="0" fontId="42" fillId="0" borderId="48" xfId="0" applyFont="1" applyBorder="1"/>
    <xf numFmtId="0" fontId="62" fillId="0" borderId="48" xfId="0" applyFont="1" applyBorder="1"/>
    <xf numFmtId="10" fontId="9" fillId="0" borderId="45" xfId="0" applyNumberFormat="1" applyFont="1" applyBorder="1" applyAlignment="1">
      <alignment horizontal="left" vertical="top" wrapText="1"/>
    </xf>
    <xf numFmtId="0" fontId="9" fillId="0" borderId="48" xfId="0" applyFont="1" applyBorder="1" applyAlignment="1">
      <alignment horizontal="left" vertical="top" wrapText="1"/>
    </xf>
    <xf numFmtId="0" fontId="9" fillId="0" borderId="48" xfId="0" applyFont="1" applyBorder="1"/>
    <xf numFmtId="0" fontId="9" fillId="0" borderId="48" xfId="0" applyFont="1" applyBorder="1" applyAlignment="1">
      <alignment wrapText="1"/>
    </xf>
    <xf numFmtId="0" fontId="9" fillId="0" borderId="48" xfId="0" applyFont="1" applyBorder="1" applyAlignment="1">
      <alignment vertical="top" wrapText="1"/>
    </xf>
    <xf numFmtId="0" fontId="24" fillId="15" borderId="45" xfId="0" applyFont="1" applyFill="1" applyBorder="1" applyAlignment="1">
      <alignment vertical="top" wrapText="1"/>
    </xf>
    <xf numFmtId="0" fontId="18" fillId="0" borderId="45" xfId="0" applyFont="1" applyBorder="1" applyAlignment="1">
      <alignment vertical="top" wrapText="1"/>
    </xf>
    <xf numFmtId="0" fontId="18" fillId="0" borderId="50" xfId="0" applyFont="1" applyBorder="1" applyAlignment="1">
      <alignment vertical="top" wrapText="1"/>
    </xf>
    <xf numFmtId="0" fontId="18" fillId="5" borderId="45" xfId="0" applyFont="1" applyFill="1" applyBorder="1" applyAlignment="1" applyProtection="1">
      <alignment vertical="top" wrapText="1"/>
      <protection locked="0"/>
    </xf>
    <xf numFmtId="2" fontId="18" fillId="0" borderId="45" xfId="0" applyNumberFormat="1" applyFont="1" applyBorder="1" applyAlignment="1">
      <alignment vertical="top" wrapText="1"/>
    </xf>
    <xf numFmtId="0" fontId="8" fillId="0" borderId="0" xfId="0" applyFont="1" applyAlignment="1">
      <alignment horizontal="center" vertical="top"/>
    </xf>
    <xf numFmtId="0" fontId="7" fillId="0" borderId="0" xfId="0" applyFont="1"/>
    <xf numFmtId="0" fontId="9" fillId="0" borderId="0" xfId="0" applyFont="1" applyAlignment="1">
      <alignment vertical="center" wrapText="1"/>
    </xf>
    <xf numFmtId="0" fontId="9" fillId="5" borderId="0" xfId="0" applyFont="1" applyFill="1" applyAlignment="1">
      <alignment vertical="center" wrapText="1"/>
    </xf>
    <xf numFmtId="0" fontId="7" fillId="0" borderId="0" xfId="0" applyFont="1" applyAlignment="1">
      <alignment wrapText="1"/>
    </xf>
    <xf numFmtId="14" fontId="9" fillId="5" borderId="0" xfId="0" applyNumberFormat="1" applyFont="1" applyFill="1" applyAlignment="1">
      <alignment vertical="center" wrapText="1"/>
    </xf>
    <xf numFmtId="0" fontId="29" fillId="5" borderId="0" xfId="0" applyFont="1" applyFill="1" applyAlignment="1">
      <alignment horizontal="left" vertical="center" wrapText="1"/>
    </xf>
    <xf numFmtId="14" fontId="9" fillId="5" borderId="0" xfId="0" applyNumberFormat="1" applyFont="1" applyFill="1" applyAlignment="1">
      <alignment horizontal="right" vertical="center" wrapText="1"/>
    </xf>
    <xf numFmtId="0" fontId="28" fillId="5" borderId="0" xfId="0" applyFont="1" applyFill="1" applyAlignment="1">
      <alignment vertical="center" wrapText="1"/>
    </xf>
    <xf numFmtId="0" fontId="10" fillId="0" borderId="0" xfId="0" applyFont="1" applyAlignment="1">
      <alignment wrapText="1"/>
    </xf>
    <xf numFmtId="164" fontId="9" fillId="5" borderId="0" xfId="0" applyNumberFormat="1" applyFont="1" applyFill="1" applyAlignment="1">
      <alignment vertical="center" wrapText="1"/>
    </xf>
    <xf numFmtId="0" fontId="10" fillId="5" borderId="0" xfId="0" applyFont="1" applyFill="1" applyAlignment="1">
      <alignment wrapText="1"/>
    </xf>
    <xf numFmtId="0" fontId="28" fillId="0" borderId="0" xfId="0" applyFont="1" applyAlignment="1">
      <alignment vertical="center" wrapText="1"/>
    </xf>
    <xf numFmtId="0" fontId="16" fillId="0" borderId="0" xfId="0" applyFont="1"/>
    <xf numFmtId="0" fontId="9" fillId="5" borderId="0" xfId="0" applyFont="1" applyFill="1" applyAlignment="1">
      <alignment horizontal="left" vertical="center" wrapText="1"/>
    </xf>
    <xf numFmtId="0" fontId="9" fillId="0" borderId="0" xfId="0" applyFont="1" applyAlignment="1">
      <alignment vertical="center"/>
    </xf>
    <xf numFmtId="0" fontId="34" fillId="0" borderId="0" xfId="0" applyFont="1" applyAlignment="1">
      <alignment vertical="center" wrapText="1"/>
    </xf>
    <xf numFmtId="0" fontId="20" fillId="5" borderId="0" xfId="0" applyFont="1" applyFill="1" applyAlignment="1">
      <alignment horizontal="left" wrapText="1"/>
    </xf>
    <xf numFmtId="0" fontId="5" fillId="0" borderId="0" xfId="0" applyFont="1" applyAlignment="1">
      <alignment horizontal="left" vertical="top"/>
    </xf>
    <xf numFmtId="0" fontId="10" fillId="0" borderId="0" xfId="0" applyFont="1" applyAlignment="1">
      <alignment horizontal="left" vertical="top"/>
    </xf>
    <xf numFmtId="0" fontId="9" fillId="0" borderId="1" xfId="0" applyFont="1" applyBorder="1" applyAlignment="1" applyProtection="1">
      <alignment vertical="top" wrapText="1"/>
      <protection locked="0"/>
    </xf>
    <xf numFmtId="0" fontId="9" fillId="0" borderId="45" xfId="0" applyFont="1" applyBorder="1" applyProtection="1">
      <protection locked="0"/>
    </xf>
    <xf numFmtId="0" fontId="9" fillId="0" borderId="45" xfId="0" applyFont="1" applyBorder="1" applyAlignment="1" applyProtection="1">
      <alignment wrapText="1"/>
      <protection locked="0"/>
    </xf>
    <xf numFmtId="0" fontId="31" fillId="0" borderId="45" xfId="0" applyFont="1" applyBorder="1" applyAlignment="1" applyProtection="1">
      <alignment vertical="top" wrapText="1"/>
      <protection locked="0"/>
    </xf>
    <xf numFmtId="0" fontId="9" fillId="0" borderId="45" xfId="0" applyFont="1" applyBorder="1" applyAlignment="1" applyProtection="1">
      <alignment vertical="top" wrapText="1"/>
      <protection locked="0"/>
    </xf>
    <xf numFmtId="0" fontId="24" fillId="5" borderId="0" xfId="0" applyFont="1" applyFill="1" applyAlignment="1">
      <alignment vertical="center" wrapText="1"/>
    </xf>
    <xf numFmtId="0" fontId="18" fillId="5" borderId="0" xfId="0" applyFont="1" applyFill="1" applyAlignment="1">
      <alignment vertical="center" wrapText="1"/>
    </xf>
    <xf numFmtId="0" fontId="9" fillId="5" borderId="0" xfId="0" applyFont="1" applyFill="1" applyAlignment="1">
      <alignment vertical="center"/>
    </xf>
    <xf numFmtId="0" fontId="9" fillId="0" borderId="48" xfId="0" applyFont="1" applyBorder="1" applyAlignment="1">
      <alignment vertical="center"/>
    </xf>
    <xf numFmtId="9" fontId="31" fillId="5" borderId="45" xfId="0" applyNumberFormat="1" applyFont="1" applyFill="1" applyBorder="1" applyAlignment="1" applyProtection="1">
      <alignment vertical="top" wrapText="1"/>
      <protection locked="0"/>
    </xf>
    <xf numFmtId="0" fontId="31" fillId="5" borderId="45" xfId="0" applyFont="1" applyFill="1" applyBorder="1" applyAlignment="1" applyProtection="1">
      <alignment vertical="top" wrapText="1"/>
      <protection locked="0"/>
    </xf>
    <xf numFmtId="9" fontId="31" fillId="5" borderId="50" xfId="0" applyNumberFormat="1" applyFont="1" applyFill="1" applyBorder="1" applyAlignment="1" applyProtection="1">
      <alignment vertical="top" wrapText="1"/>
      <protection locked="0"/>
    </xf>
    <xf numFmtId="9" fontId="18" fillId="5" borderId="50" xfId="0" applyNumberFormat="1" applyFont="1" applyFill="1" applyBorder="1" applyAlignment="1" applyProtection="1">
      <alignment vertical="top" wrapText="1"/>
      <protection locked="0"/>
    </xf>
    <xf numFmtId="9" fontId="18" fillId="19" borderId="50" xfId="0" applyNumberFormat="1" applyFont="1" applyFill="1" applyBorder="1" applyAlignment="1" applyProtection="1">
      <alignment vertical="top" wrapText="1"/>
      <protection locked="0"/>
    </xf>
    <xf numFmtId="0" fontId="31" fillId="0" borderId="45" xfId="0" applyFont="1" applyBorder="1" applyAlignment="1" applyProtection="1">
      <alignment horizontal="left" vertical="top" wrapText="1"/>
      <protection locked="0"/>
    </xf>
    <xf numFmtId="0" fontId="31" fillId="0" borderId="48" xfId="0" applyFont="1" applyBorder="1" applyAlignment="1" applyProtection="1">
      <alignment horizontal="left" vertical="top" wrapText="1"/>
      <protection locked="0"/>
    </xf>
    <xf numFmtId="9" fontId="31" fillId="0" borderId="45" xfId="0" applyNumberFormat="1" applyFont="1" applyBorder="1" applyAlignment="1" applyProtection="1">
      <alignment horizontal="left" vertical="top" wrapText="1"/>
      <protection locked="0"/>
    </xf>
    <xf numFmtId="0" fontId="78" fillId="0" borderId="45" xfId="0" applyFont="1" applyBorder="1" applyAlignment="1" applyProtection="1">
      <alignment horizontal="left" vertical="top" wrapText="1"/>
      <protection locked="0"/>
    </xf>
    <xf numFmtId="0" fontId="18" fillId="0" borderId="45" xfId="0" applyFont="1" applyBorder="1" applyAlignment="1" applyProtection="1">
      <alignment vertical="top" wrapText="1"/>
      <protection locked="0"/>
    </xf>
    <xf numFmtId="0" fontId="78" fillId="0" borderId="45" xfId="0" applyFont="1" applyBorder="1" applyAlignment="1" applyProtection="1">
      <alignment vertical="top" wrapText="1"/>
      <protection locked="0"/>
    </xf>
    <xf numFmtId="0" fontId="77" fillId="0" borderId="11" xfId="0" applyFont="1" applyBorder="1" applyAlignment="1">
      <alignment horizontal="left" vertical="center" wrapText="1"/>
    </xf>
    <xf numFmtId="0" fontId="77" fillId="0" borderId="9" xfId="0" applyFont="1" applyBorder="1" applyAlignment="1">
      <alignment horizontal="left" vertical="center" wrapText="1"/>
    </xf>
    <xf numFmtId="0" fontId="31" fillId="0" borderId="9" xfId="0" applyFont="1" applyBorder="1" applyAlignment="1">
      <alignment horizontal="left" vertical="center" wrapText="1"/>
    </xf>
    <xf numFmtId="0" fontId="8" fillId="0" borderId="48" xfId="0" applyFont="1" applyBorder="1" applyAlignment="1">
      <alignment horizontal="center" vertical="top" wrapText="1"/>
    </xf>
    <xf numFmtId="0" fontId="7" fillId="0" borderId="48" xfId="0" applyFont="1" applyBorder="1" applyAlignment="1">
      <alignment horizontal="center" vertical="top" wrapText="1"/>
    </xf>
    <xf numFmtId="0" fontId="9" fillId="0" borderId="45" xfId="0" applyFont="1" applyBorder="1" applyAlignment="1" applyProtection="1">
      <alignment horizontal="left" vertical="top" wrapText="1"/>
      <protection locked="0"/>
    </xf>
    <xf numFmtId="3" fontId="0" fillId="0" borderId="0" xfId="0" applyNumberFormat="1"/>
    <xf numFmtId="164" fontId="9" fillId="0" borderId="0" xfId="0" applyNumberFormat="1" applyFont="1" applyAlignment="1">
      <alignment vertical="center" wrapText="1"/>
    </xf>
    <xf numFmtId="0" fontId="39" fillId="0" borderId="0" xfId="1" applyFont="1" applyAlignment="1">
      <alignment horizontal="left" wrapText="1"/>
    </xf>
    <xf numFmtId="0" fontId="0" fillId="0" borderId="0" xfId="0" applyAlignment="1">
      <alignment horizontal="left"/>
    </xf>
    <xf numFmtId="0" fontId="9" fillId="0" borderId="1" xfId="0" applyFont="1" applyBorder="1" applyAlignment="1">
      <alignment vertical="center" wrapText="1"/>
    </xf>
    <xf numFmtId="0" fontId="9" fillId="0" borderId="1" xfId="0" applyFont="1" applyBorder="1" applyAlignment="1" applyProtection="1">
      <alignment vertical="top" wrapText="1"/>
      <protection locked="0"/>
    </xf>
    <xf numFmtId="0" fontId="9" fillId="0" borderId="1" xfId="0" applyFont="1" applyBorder="1" applyAlignment="1" applyProtection="1">
      <alignment vertical="center" wrapText="1"/>
      <protection locked="0"/>
    </xf>
    <xf numFmtId="0" fontId="9" fillId="0" borderId="1" xfId="0" applyFont="1" applyBorder="1" applyAlignment="1">
      <alignment vertical="center"/>
    </xf>
    <xf numFmtId="0" fontId="31" fillId="0" borderId="4" xfId="0" applyFont="1" applyBorder="1" applyAlignment="1" applyProtection="1">
      <alignment horizontal="center" vertical="center" wrapText="1"/>
      <protection locked="0"/>
    </xf>
    <xf numFmtId="0" fontId="31" fillId="0" borderId="6" xfId="0" applyFont="1" applyBorder="1" applyAlignment="1" applyProtection="1">
      <alignment horizontal="center" vertical="center" wrapText="1"/>
      <protection locked="0"/>
    </xf>
    <xf numFmtId="0" fontId="31" fillId="0" borderId="8" xfId="0" applyFont="1" applyBorder="1" applyAlignment="1" applyProtection="1">
      <alignment horizontal="center" vertical="center" wrapText="1"/>
      <protection locked="0"/>
    </xf>
    <xf numFmtId="0" fontId="31" fillId="0" borderId="9" xfId="0" applyFont="1" applyBorder="1" applyAlignment="1" applyProtection="1">
      <alignment horizontal="center" vertical="center" wrapText="1"/>
      <protection locked="0"/>
    </xf>
    <xf numFmtId="17" fontId="9" fillId="0" borderId="1" xfId="0" applyNumberFormat="1" applyFont="1" applyBorder="1" applyAlignment="1" applyProtection="1">
      <alignment vertical="center" wrapText="1"/>
      <protection locked="0"/>
    </xf>
    <xf numFmtId="17" fontId="9" fillId="0" borderId="1" xfId="0" applyNumberFormat="1" applyFont="1" applyBorder="1" applyAlignment="1" applyProtection="1">
      <alignment horizontal="right" vertical="center" wrapText="1"/>
      <protection locked="0"/>
    </xf>
    <xf numFmtId="0" fontId="0" fillId="0" borderId="16" xfId="0" applyBorder="1" applyAlignment="1" applyProtection="1">
      <alignment horizontal="right"/>
      <protection locked="0"/>
    </xf>
    <xf numFmtId="0" fontId="7" fillId="2"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1" fillId="0" borderId="4" xfId="0" applyFont="1" applyBorder="1" applyAlignment="1" applyProtection="1">
      <alignment vertical="center" wrapText="1"/>
      <protection locked="0"/>
    </xf>
    <xf numFmtId="0" fontId="31" fillId="0" borderId="5" xfId="0" applyFont="1" applyBorder="1" applyAlignment="1" applyProtection="1">
      <alignment vertical="center" wrapText="1"/>
      <protection locked="0"/>
    </xf>
    <xf numFmtId="0" fontId="31" fillId="0" borderId="6" xfId="0" applyFont="1" applyBorder="1" applyAlignment="1" applyProtection="1">
      <alignment vertical="center" wrapText="1"/>
      <protection locked="0"/>
    </xf>
    <xf numFmtId="0" fontId="31" fillId="0" borderId="8" xfId="0" applyFont="1" applyBorder="1" applyAlignment="1" applyProtection="1">
      <alignment vertical="center" wrapText="1"/>
      <protection locked="0"/>
    </xf>
    <xf numFmtId="0" fontId="31" fillId="0" borderId="2" xfId="0" applyFont="1" applyBorder="1" applyAlignment="1" applyProtection="1">
      <alignment vertical="center" wrapText="1"/>
      <protection locked="0"/>
    </xf>
    <xf numFmtId="0" fontId="31" fillId="0" borderId="9" xfId="0" applyFont="1" applyBorder="1" applyAlignment="1" applyProtection="1">
      <alignment vertical="center" wrapText="1"/>
      <protection locked="0"/>
    </xf>
    <xf numFmtId="0" fontId="8" fillId="0" borderId="0" xfId="0" applyFont="1" applyAlignment="1">
      <alignment horizontal="center"/>
    </xf>
    <xf numFmtId="0" fontId="18" fillId="0" borderId="1" xfId="0" applyFont="1" applyBorder="1" applyAlignment="1" applyProtection="1">
      <alignment vertical="center" wrapText="1"/>
      <protection locked="0"/>
    </xf>
    <xf numFmtId="0" fontId="6"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164" fontId="9" fillId="0" borderId="48" xfId="0" applyNumberFormat="1" applyFont="1" applyBorder="1" applyAlignment="1" applyProtection="1">
      <alignment vertical="center" wrapText="1"/>
      <protection locked="0"/>
    </xf>
    <xf numFmtId="0" fontId="9" fillId="2" borderId="1" xfId="0" applyFont="1" applyFill="1" applyBorder="1" applyAlignment="1">
      <alignment vertical="center" wrapText="1"/>
    </xf>
    <xf numFmtId="0" fontId="9" fillId="5" borderId="1" xfId="0" applyFont="1" applyFill="1" applyBorder="1" applyAlignment="1" applyProtection="1">
      <alignment vertical="center" wrapText="1"/>
      <protection locked="0"/>
    </xf>
    <xf numFmtId="0" fontId="0" fillId="0" borderId="10" xfId="0" applyBorder="1" applyAlignment="1" applyProtection="1">
      <alignment wrapText="1"/>
      <protection locked="0"/>
    </xf>
    <xf numFmtId="0" fontId="0" fillId="0" borderId="11" xfId="0" applyBorder="1" applyAlignment="1" applyProtection="1">
      <alignment wrapText="1"/>
      <protection locked="0"/>
    </xf>
    <xf numFmtId="0" fontId="31" fillId="0" borderId="4" xfId="0" applyFont="1" applyBorder="1" applyAlignment="1" applyProtection="1">
      <alignment wrapText="1"/>
      <protection locked="0"/>
    </xf>
    <xf numFmtId="0" fontId="31" fillId="0" borderId="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54" xfId="0" applyFont="1" applyBorder="1" applyAlignment="1" applyProtection="1">
      <alignment wrapText="1"/>
      <protection locked="0"/>
    </xf>
    <xf numFmtId="0" fontId="31" fillId="0" borderId="20" xfId="0" applyFont="1" applyBorder="1" applyAlignment="1" applyProtection="1">
      <alignment wrapText="1"/>
      <protection locked="0"/>
    </xf>
    <xf numFmtId="0" fontId="31" fillId="0" borderId="21" xfId="0" applyFont="1" applyBorder="1" applyAlignment="1" applyProtection="1">
      <alignment wrapText="1"/>
      <protection locked="0"/>
    </xf>
    <xf numFmtId="0" fontId="18" fillId="0" borderId="1" xfId="0" applyFont="1" applyBorder="1" applyAlignment="1" applyProtection="1">
      <alignment vertical="top" wrapText="1"/>
      <protection locked="0"/>
    </xf>
    <xf numFmtId="164" fontId="9" fillId="5" borderId="1" xfId="0" applyNumberFormat="1" applyFont="1" applyFill="1" applyBorder="1" applyAlignment="1" applyProtection="1">
      <alignment vertical="center" wrapText="1"/>
      <protection locked="0"/>
    </xf>
    <xf numFmtId="0" fontId="9" fillId="5" borderId="1" xfId="0" applyFont="1" applyFill="1" applyBorder="1" applyAlignment="1">
      <alignment horizontal="left" vertical="center" wrapText="1"/>
    </xf>
    <xf numFmtId="0" fontId="0" fillId="0" borderId="10" xfId="0" applyBorder="1" applyAlignment="1">
      <alignment horizontal="left"/>
    </xf>
    <xf numFmtId="0" fontId="0" fillId="0" borderId="11" xfId="0" applyBorder="1" applyAlignment="1">
      <alignment horizontal="left"/>
    </xf>
    <xf numFmtId="0" fontId="31" fillId="16" borderId="12" xfId="0" applyFont="1" applyFill="1" applyBorder="1" applyAlignment="1" applyProtection="1">
      <alignment vertical="center" wrapText="1"/>
      <protection locked="0"/>
    </xf>
    <xf numFmtId="0" fontId="31" fillId="16" borderId="10" xfId="0" applyFont="1" applyFill="1" applyBorder="1" applyAlignment="1" applyProtection="1">
      <alignment vertical="center" wrapText="1"/>
      <protection locked="0"/>
    </xf>
    <xf numFmtId="0" fontId="31" fillId="16" borderId="11" xfId="0" applyFont="1" applyFill="1" applyBorder="1" applyAlignment="1" applyProtection="1">
      <alignment vertical="center" wrapText="1"/>
      <protection locked="0"/>
    </xf>
    <xf numFmtId="0" fontId="18" fillId="0" borderId="4" xfId="0" applyFont="1" applyBorder="1" applyAlignment="1" applyProtection="1">
      <alignment wrapText="1"/>
      <protection locked="0"/>
    </xf>
    <xf numFmtId="0" fontId="18" fillId="0" borderId="5" xfId="0" applyFont="1" applyBorder="1" applyAlignment="1" applyProtection="1">
      <alignment wrapText="1"/>
      <protection locked="0"/>
    </xf>
    <xf numFmtId="0" fontId="18" fillId="0" borderId="26" xfId="0" applyFont="1" applyBorder="1" applyAlignment="1" applyProtection="1">
      <alignment wrapText="1"/>
      <protection locked="0"/>
    </xf>
    <xf numFmtId="0" fontId="18" fillId="0" borderId="54" xfId="0" applyFont="1" applyBorder="1" applyAlignment="1" applyProtection="1">
      <alignment wrapText="1"/>
      <protection locked="0"/>
    </xf>
    <xf numFmtId="0" fontId="18" fillId="0" borderId="20" xfId="0" applyFont="1" applyBorder="1" applyAlignment="1" applyProtection="1">
      <alignment wrapText="1"/>
      <protection locked="0"/>
    </xf>
    <xf numFmtId="0" fontId="18" fillId="0" borderId="21" xfId="0" applyFont="1" applyBorder="1" applyAlignment="1" applyProtection="1">
      <alignment wrapText="1"/>
      <protection locked="0"/>
    </xf>
    <xf numFmtId="0" fontId="18" fillId="0" borderId="6" xfId="0" applyFont="1" applyBorder="1" applyAlignment="1" applyProtection="1">
      <alignment wrapText="1"/>
      <protection locked="0"/>
    </xf>
    <xf numFmtId="0" fontId="18" fillId="0" borderId="8" xfId="0" applyFont="1" applyBorder="1" applyAlignment="1" applyProtection="1">
      <alignment wrapText="1"/>
      <protection locked="0"/>
    </xf>
    <xf numFmtId="0" fontId="18" fillId="0" borderId="2" xfId="0" applyFont="1" applyBorder="1" applyAlignment="1" applyProtection="1">
      <alignment wrapText="1"/>
      <protection locked="0"/>
    </xf>
    <xf numFmtId="0" fontId="18" fillId="0" borderId="9" xfId="0" applyFont="1" applyBorder="1" applyAlignment="1" applyProtection="1">
      <alignment wrapText="1"/>
      <protection locked="0"/>
    </xf>
    <xf numFmtId="0" fontId="9" fillId="5" borderId="1" xfId="0" applyFont="1" applyFill="1" applyBorder="1" applyAlignment="1">
      <alignment vertical="center" wrapText="1"/>
    </xf>
    <xf numFmtId="0" fontId="9" fillId="0" borderId="12" xfId="0" applyFont="1" applyBorder="1" applyAlignment="1">
      <alignment vertical="top" wrapText="1"/>
    </xf>
    <xf numFmtId="0" fontId="9" fillId="2" borderId="1" xfId="0" applyFont="1" applyFill="1" applyBorder="1" applyAlignment="1" applyProtection="1">
      <alignment vertical="center"/>
      <protection locked="0"/>
    </xf>
    <xf numFmtId="0" fontId="18" fillId="0" borderId="15" xfId="0" applyFont="1" applyBorder="1" applyAlignment="1" applyProtection="1">
      <alignment wrapText="1"/>
      <protection locked="0"/>
    </xf>
    <xf numFmtId="0" fontId="18" fillId="0" borderId="55" xfId="0" applyFont="1" applyBorder="1" applyAlignment="1" applyProtection="1">
      <alignment wrapText="1"/>
      <protection locked="0"/>
    </xf>
    <xf numFmtId="0" fontId="18" fillId="0" borderId="14" xfId="0" applyFont="1" applyBorder="1" applyAlignment="1" applyProtection="1">
      <alignment wrapText="1"/>
      <protection locked="0"/>
    </xf>
    <xf numFmtId="0" fontId="18" fillId="0" borderId="16" xfId="0" applyFont="1" applyBorder="1" applyAlignment="1" applyProtection="1">
      <alignment wrapText="1"/>
      <protection locked="0"/>
    </xf>
    <xf numFmtId="0" fontId="8" fillId="0" borderId="0" xfId="0" applyFont="1" applyAlignment="1">
      <alignment horizontal="center" vertical="top"/>
    </xf>
    <xf numFmtId="0" fontId="10" fillId="2" borderId="1" xfId="0" applyFont="1" applyFill="1" applyBorder="1" applyAlignment="1">
      <alignment horizontal="center" vertical="center"/>
    </xf>
    <xf numFmtId="0" fontId="31" fillId="0" borderId="6" xfId="0" applyFont="1" applyBorder="1" applyAlignment="1" applyProtection="1">
      <alignment wrapText="1"/>
      <protection locked="0"/>
    </xf>
    <xf numFmtId="0" fontId="31" fillId="0" borderId="8" xfId="0" applyFont="1" applyBorder="1" applyAlignment="1" applyProtection="1">
      <alignment wrapText="1"/>
      <protection locked="0"/>
    </xf>
    <xf numFmtId="0" fontId="31" fillId="0" borderId="2" xfId="0" applyFont="1" applyBorder="1" applyAlignment="1" applyProtection="1">
      <alignment wrapText="1"/>
      <protection locked="0"/>
    </xf>
    <xf numFmtId="0" fontId="31" fillId="0" borderId="9" xfId="0" applyFont="1" applyBorder="1" applyAlignment="1" applyProtection="1">
      <alignment wrapText="1"/>
      <protection locked="0"/>
    </xf>
    <xf numFmtId="0" fontId="10" fillId="0" borderId="0" xfId="0" applyFont="1" applyAlignment="1">
      <alignment wrapText="1"/>
    </xf>
    <xf numFmtId="0" fontId="9" fillId="5" borderId="1" xfId="0" applyFont="1" applyFill="1" applyBorder="1" applyAlignment="1">
      <alignment vertical="center"/>
    </xf>
    <xf numFmtId="166" fontId="9" fillId="5" borderId="1" xfId="0" applyNumberFormat="1" applyFont="1" applyFill="1" applyBorder="1" applyAlignment="1" applyProtection="1">
      <alignment vertical="center" wrapText="1"/>
      <protection locked="0"/>
    </xf>
    <xf numFmtId="0" fontId="5" fillId="0" borderId="0" xfId="0" applyFont="1" applyAlignment="1">
      <alignment horizontal="left" vertical="top"/>
    </xf>
    <xf numFmtId="166" fontId="9" fillId="5" borderId="1" xfId="0" applyNumberFormat="1" applyFont="1" applyFill="1" applyBorder="1" applyAlignment="1">
      <alignment vertical="center" wrapText="1"/>
    </xf>
    <xf numFmtId="164" fontId="9" fillId="5" borderId="1" xfId="0" applyNumberFormat="1" applyFont="1" applyFill="1" applyBorder="1" applyAlignment="1">
      <alignment vertical="center" wrapText="1"/>
    </xf>
    <xf numFmtId="166" fontId="9" fillId="5" borderId="1" xfId="0" applyNumberFormat="1" applyFont="1" applyFill="1" applyBorder="1" applyAlignment="1" applyProtection="1">
      <alignment horizontal="right" vertical="center" wrapText="1"/>
      <protection locked="0"/>
    </xf>
    <xf numFmtId="166" fontId="0" fillId="5" borderId="10" xfId="0" applyNumberFormat="1" applyFill="1" applyBorder="1" applyAlignment="1" applyProtection="1">
      <alignment horizontal="right"/>
      <protection locked="0"/>
    </xf>
    <xf numFmtId="166" fontId="0" fillId="5" borderId="11" xfId="0" applyNumberFormat="1" applyFill="1" applyBorder="1" applyAlignment="1" applyProtection="1">
      <alignment horizontal="right"/>
      <protection locked="0"/>
    </xf>
    <xf numFmtId="14" fontId="9" fillId="5" borderId="1" xfId="0" applyNumberFormat="1" applyFont="1" applyFill="1" applyBorder="1" applyAlignment="1" applyProtection="1">
      <alignment vertical="center" wrapText="1"/>
      <protection locked="0"/>
    </xf>
    <xf numFmtId="0" fontId="10" fillId="4" borderId="1" xfId="0" applyFont="1" applyFill="1" applyBorder="1" applyAlignment="1">
      <alignment horizontal="center" vertical="center" wrapText="1"/>
    </xf>
    <xf numFmtId="0" fontId="31" fillId="0" borderId="15" xfId="0" applyFont="1" applyBorder="1" applyAlignment="1" applyProtection="1">
      <alignment wrapText="1"/>
      <protection locked="0"/>
    </xf>
    <xf numFmtId="0" fontId="31" fillId="0" borderId="55" xfId="0" applyFont="1" applyBorder="1" applyAlignment="1" applyProtection="1">
      <alignment wrapText="1"/>
      <protection locked="0"/>
    </xf>
    <xf numFmtId="14" fontId="9" fillId="20" borderId="1" xfId="0" applyNumberFormat="1" applyFont="1" applyFill="1" applyBorder="1" applyAlignment="1" applyProtection="1">
      <alignment vertical="center" wrapText="1"/>
      <protection locked="0"/>
    </xf>
    <xf numFmtId="0" fontId="0" fillId="0" borderId="12" xfId="0" applyBorder="1" applyAlignment="1" applyProtection="1">
      <alignment wrapText="1"/>
      <protection locked="0"/>
    </xf>
    <xf numFmtId="0" fontId="0" fillId="0" borderId="27" xfId="0" applyBorder="1" applyAlignment="1" applyProtection="1">
      <alignment wrapText="1"/>
      <protection locked="0"/>
    </xf>
    <xf numFmtId="0" fontId="22" fillId="4" borderId="1" xfId="0" applyFont="1" applyFill="1" applyBorder="1" applyAlignment="1">
      <alignment horizontal="center" vertical="center" wrapText="1"/>
    </xf>
    <xf numFmtId="0" fontId="18" fillId="0" borderId="14" xfId="0" applyFont="1" applyBorder="1" applyAlignment="1" applyProtection="1">
      <alignment vertical="top" wrapText="1"/>
      <protection locked="0"/>
    </xf>
    <xf numFmtId="166" fontId="9" fillId="5" borderId="1" xfId="0" applyNumberFormat="1" applyFont="1" applyFill="1" applyBorder="1" applyAlignment="1">
      <alignment horizontal="right" vertical="center" wrapText="1"/>
    </xf>
    <xf numFmtId="0" fontId="7" fillId="0" borderId="0" xfId="0" applyFont="1" applyAlignment="1">
      <alignment wrapText="1"/>
    </xf>
    <xf numFmtId="0" fontId="18" fillId="0" borderId="58" xfId="0" applyFont="1" applyBorder="1" applyAlignment="1" applyProtection="1">
      <alignment wrapText="1"/>
      <protection locked="0"/>
    </xf>
    <xf numFmtId="0" fontId="18" fillId="0" borderId="23" xfId="0" applyFont="1" applyBorder="1" applyAlignment="1" applyProtection="1">
      <alignment wrapText="1"/>
      <protection locked="0"/>
    </xf>
    <xf numFmtId="0" fontId="18" fillId="0" borderId="49" xfId="0" applyFont="1" applyBorder="1" applyAlignment="1" applyProtection="1">
      <alignment wrapText="1"/>
      <protection locked="0"/>
    </xf>
    <xf numFmtId="0" fontId="18" fillId="0" borderId="56" xfId="0" applyFont="1" applyBorder="1" applyAlignment="1" applyProtection="1">
      <alignment wrapText="1"/>
      <protection locked="0"/>
    </xf>
    <xf numFmtId="0" fontId="18" fillId="0" borderId="59" xfId="0" applyFont="1" applyBorder="1" applyAlignment="1" applyProtection="1">
      <alignment wrapText="1"/>
      <protection locked="0"/>
    </xf>
    <xf numFmtId="0" fontId="18" fillId="0" borderId="60" xfId="0" applyFont="1" applyBorder="1" applyAlignment="1" applyProtection="1">
      <alignment wrapText="1"/>
      <protection locked="0"/>
    </xf>
    <xf numFmtId="0" fontId="31" fillId="2" borderId="1" xfId="0" applyFont="1" applyFill="1" applyBorder="1" applyAlignment="1">
      <alignment vertical="center" wrapText="1"/>
    </xf>
    <xf numFmtId="0" fontId="31" fillId="0" borderId="14" xfId="0" applyFont="1" applyBorder="1" applyAlignment="1" applyProtection="1">
      <alignment wrapText="1"/>
      <protection locked="0"/>
    </xf>
    <xf numFmtId="0" fontId="31" fillId="0" borderId="16" xfId="0" applyFont="1" applyBorder="1" applyAlignment="1" applyProtection="1">
      <alignment wrapText="1"/>
      <protection locked="0"/>
    </xf>
    <xf numFmtId="0" fontId="14" fillId="0" borderId="20" xfId="1" applyBorder="1" applyAlignment="1" applyProtection="1">
      <alignment wrapText="1"/>
      <protection locked="0"/>
    </xf>
    <xf numFmtId="166" fontId="16" fillId="5" borderId="10" xfId="0" applyNumberFormat="1" applyFont="1" applyFill="1" applyBorder="1" applyAlignment="1">
      <alignment horizontal="right"/>
    </xf>
    <xf numFmtId="166" fontId="16" fillId="5" borderId="11" xfId="0" applyNumberFormat="1" applyFont="1" applyFill="1" applyBorder="1" applyAlignment="1">
      <alignment horizontal="right"/>
    </xf>
    <xf numFmtId="0" fontId="20" fillId="5" borderId="0" xfId="0" applyFont="1" applyFill="1" applyAlignment="1">
      <alignment horizontal="left" wrapText="1"/>
    </xf>
    <xf numFmtId="0" fontId="9" fillId="2" borderId="1" xfId="0" applyFont="1" applyFill="1" applyBorder="1" applyAlignment="1">
      <alignment horizontal="left" vertical="center" wrapText="1"/>
    </xf>
    <xf numFmtId="0" fontId="76" fillId="0" borderId="48" xfId="0" applyFont="1" applyBorder="1" applyAlignment="1">
      <alignment vertical="top" wrapText="1"/>
    </xf>
    <xf numFmtId="0" fontId="9" fillId="0" borderId="0" xfId="0" applyFont="1" applyAlignment="1">
      <alignment vertical="top" wrapText="1"/>
    </xf>
    <xf numFmtId="0" fontId="75" fillId="15" borderId="45" xfId="0" applyFont="1" applyFill="1" applyBorder="1" applyAlignment="1">
      <alignment vertical="top" wrapText="1"/>
    </xf>
    <xf numFmtId="0" fontId="67" fillId="0" borderId="28" xfId="0" applyFont="1" applyBorder="1" applyAlignment="1" applyProtection="1">
      <alignment vertical="top" wrapText="1"/>
      <protection locked="0"/>
    </xf>
    <xf numFmtId="0" fontId="67" fillId="0" borderId="50" xfId="0" applyFont="1" applyBorder="1" applyAlignment="1" applyProtection="1">
      <alignment vertical="top" wrapText="1"/>
      <protection locked="0"/>
    </xf>
    <xf numFmtId="0" fontId="10" fillId="0" borderId="0" xfId="0" applyFont="1" applyAlignment="1">
      <alignment vertical="top" wrapText="1"/>
    </xf>
    <xf numFmtId="0" fontId="67" fillId="0" borderId="51" xfId="0" applyFont="1" applyBorder="1" applyAlignment="1" applyProtection="1">
      <alignment vertical="top" wrapText="1"/>
      <protection locked="0"/>
    </xf>
    <xf numFmtId="0" fontId="67" fillId="0" borderId="51" xfId="0" applyFont="1" applyBorder="1" applyAlignment="1" applyProtection="1">
      <alignment vertical="top"/>
      <protection locked="0"/>
    </xf>
    <xf numFmtId="0" fontId="67" fillId="0" borderId="50" xfId="0" applyFont="1" applyBorder="1" applyAlignment="1" applyProtection="1">
      <alignment vertical="top"/>
      <protection locked="0"/>
    </xf>
    <xf numFmtId="0" fontId="67" fillId="0" borderId="51" xfId="0" applyFont="1" applyBorder="1" applyAlignment="1" applyProtection="1">
      <alignment horizontal="left" vertical="top"/>
      <protection locked="0"/>
    </xf>
    <xf numFmtId="0" fontId="67" fillId="0" borderId="50" xfId="0" applyFont="1" applyBorder="1" applyAlignment="1" applyProtection="1">
      <alignment horizontal="left" vertical="top"/>
      <protection locked="0"/>
    </xf>
    <xf numFmtId="0" fontId="8" fillId="0" borderId="0" xfId="0" applyFont="1" applyAlignment="1">
      <alignment horizontal="center" vertical="center" wrapText="1"/>
    </xf>
    <xf numFmtId="0" fontId="83" fillId="0" borderId="51" xfId="0" applyFont="1" applyBorder="1" applyAlignment="1" applyProtection="1">
      <alignment vertical="top" wrapText="1"/>
      <protection locked="0"/>
    </xf>
    <xf numFmtId="0" fontId="83" fillId="0" borderId="50" xfId="0" applyFont="1" applyBorder="1" applyAlignment="1" applyProtection="1">
      <alignment vertical="top" wrapText="1"/>
      <protection locked="0"/>
    </xf>
    <xf numFmtId="0" fontId="19" fillId="0" borderId="0" xfId="0" applyFont="1" applyAlignment="1">
      <alignment horizontal="center" vertical="top" wrapText="1"/>
    </xf>
    <xf numFmtId="0" fontId="75" fillId="0" borderId="48" xfId="0" applyFont="1" applyBorder="1" applyAlignment="1">
      <alignment horizontal="center" vertical="center"/>
    </xf>
    <xf numFmtId="0" fontId="11" fillId="0" borderId="28" xfId="0" applyFont="1" applyBorder="1" applyAlignment="1">
      <alignment vertical="top" wrapText="1"/>
    </xf>
    <xf numFmtId="0" fontId="11" fillId="0" borderId="51" xfId="0" applyFont="1" applyBorder="1" applyAlignment="1">
      <alignment vertical="top" wrapText="1"/>
    </xf>
    <xf numFmtId="0" fontId="11" fillId="0" borderId="50" xfId="0" applyFont="1" applyBorder="1" applyAlignment="1">
      <alignment vertical="top" wrapText="1"/>
    </xf>
    <xf numFmtId="0" fontId="0" fillId="0" borderId="48" xfId="0" applyBorder="1" applyAlignment="1">
      <alignment vertical="top" wrapText="1"/>
    </xf>
    <xf numFmtId="0" fontId="24" fillId="15" borderId="45" xfId="0" applyFont="1" applyFill="1" applyBorder="1" applyAlignment="1">
      <alignment vertical="top" wrapText="1"/>
    </xf>
    <xf numFmtId="0" fontId="18" fillId="0" borderId="19" xfId="0" applyFont="1" applyBorder="1" applyAlignment="1">
      <alignment vertical="top" wrapText="1"/>
    </xf>
    <xf numFmtId="0" fontId="18" fillId="0" borderId="21" xfId="0" applyFont="1" applyBorder="1" applyAlignment="1">
      <alignment vertical="top" wrapText="1"/>
    </xf>
    <xf numFmtId="0" fontId="18" fillId="0" borderId="61" xfId="0" applyFont="1" applyBorder="1" applyAlignment="1">
      <alignment vertical="top" wrapText="1"/>
    </xf>
    <xf numFmtId="0" fontId="18" fillId="0" borderId="62" xfId="0" applyFont="1" applyBorder="1" applyAlignment="1">
      <alignment vertical="top" wrapText="1"/>
    </xf>
    <xf numFmtId="0" fontId="18" fillId="0" borderId="28" xfId="0" applyFont="1" applyBorder="1" applyAlignment="1">
      <alignment vertical="top" wrapText="1"/>
    </xf>
    <xf numFmtId="0" fontId="18" fillId="0" borderId="50" xfId="0" applyFont="1" applyBorder="1" applyAlignment="1">
      <alignment vertical="top" wrapText="1"/>
    </xf>
    <xf numFmtId="0" fontId="18" fillId="0" borderId="43" xfId="0" applyFont="1" applyBorder="1" applyAlignment="1">
      <alignment vertical="top" wrapText="1"/>
    </xf>
    <xf numFmtId="0" fontId="18" fillId="0" borderId="46" xfId="0" applyFont="1" applyBorder="1" applyAlignment="1">
      <alignment vertical="top" wrapText="1"/>
    </xf>
    <xf numFmtId="0" fontId="18" fillId="0" borderId="47" xfId="0" applyFont="1" applyBorder="1" applyAlignment="1">
      <alignment vertical="top" wrapText="1"/>
    </xf>
    <xf numFmtId="0" fontId="83" fillId="0" borderId="51" xfId="0" applyFont="1" applyBorder="1" applyAlignment="1" applyProtection="1">
      <alignment vertical="top"/>
      <protection locked="0"/>
    </xf>
    <xf numFmtId="0" fontId="83" fillId="0" borderId="50" xfId="0" applyFont="1" applyBorder="1" applyAlignment="1" applyProtection="1">
      <alignment vertical="top"/>
      <protection locked="0"/>
    </xf>
    <xf numFmtId="0" fontId="24" fillId="15" borderId="48" xfId="0" applyFont="1" applyFill="1" applyBorder="1" applyAlignment="1">
      <alignment vertical="top" wrapText="1"/>
    </xf>
    <xf numFmtId="0" fontId="18" fillId="0" borderId="43" xfId="0" applyFont="1" applyBorder="1" applyAlignment="1">
      <alignment horizontal="left" vertical="top" wrapText="1"/>
    </xf>
    <xf numFmtId="0" fontId="18" fillId="0" borderId="47" xfId="0" applyFont="1" applyBorder="1" applyAlignment="1">
      <alignment horizontal="left" vertical="top" wrapText="1"/>
    </xf>
    <xf numFmtId="0" fontId="31" fillId="0" borderId="63" xfId="0" applyFont="1" applyBorder="1" applyAlignment="1">
      <alignment horizontal="left" vertical="top" wrapText="1"/>
    </xf>
    <xf numFmtId="0" fontId="18" fillId="0" borderId="27" xfId="0" applyFont="1" applyBorder="1" applyAlignment="1">
      <alignment horizontal="left" vertical="top" wrapText="1"/>
    </xf>
    <xf numFmtId="0" fontId="18" fillId="0" borderId="45" xfId="0" applyFont="1" applyBorder="1" applyAlignment="1">
      <alignment vertical="top" wrapText="1"/>
    </xf>
    <xf numFmtId="2" fontId="18" fillId="0" borderId="45" xfId="0" applyNumberFormat="1" applyFont="1" applyBorder="1" applyAlignment="1">
      <alignment vertical="top" wrapText="1"/>
    </xf>
    <xf numFmtId="10" fontId="18" fillId="0" borderId="45" xfId="0" applyNumberFormat="1" applyFont="1" applyBorder="1" applyAlignment="1">
      <alignment vertical="top" wrapText="1"/>
    </xf>
    <xf numFmtId="0" fontId="18" fillId="0" borderId="3" xfId="0" applyFont="1" applyBorder="1" applyAlignment="1" applyProtection="1">
      <alignment vertical="top" wrapText="1"/>
      <protection locked="0"/>
    </xf>
    <xf numFmtId="0" fontId="18" fillId="0" borderId="48" xfId="0" applyFont="1" applyBorder="1" applyAlignment="1" applyProtection="1">
      <alignment vertical="top" wrapText="1"/>
      <protection locked="0"/>
    </xf>
    <xf numFmtId="0" fontId="18" fillId="0" borderId="7" xfId="0" applyFont="1" applyBorder="1" applyAlignment="1" applyProtection="1">
      <alignment vertical="top" wrapText="1"/>
      <protection locked="0"/>
    </xf>
    <xf numFmtId="0" fontId="18" fillId="0" borderId="8" xfId="0" applyFont="1" applyBorder="1" applyAlignment="1" applyProtection="1">
      <alignment vertical="top" wrapText="1"/>
      <protection locked="0"/>
    </xf>
    <xf numFmtId="0" fontId="18" fillId="0" borderId="2" xfId="0" applyFont="1" applyBorder="1" applyAlignment="1" applyProtection="1">
      <alignment vertical="top" wrapText="1"/>
      <protection locked="0"/>
    </xf>
    <xf numFmtId="0" fontId="18" fillId="0" borderId="9" xfId="0" applyFont="1" applyBorder="1" applyAlignment="1" applyProtection="1">
      <alignment vertical="top" wrapText="1"/>
      <protection locked="0"/>
    </xf>
    <xf numFmtId="0" fontId="18" fillId="0" borderId="0" xfId="0" applyFont="1" applyAlignment="1" applyProtection="1">
      <alignment vertical="top" wrapText="1"/>
      <protection locked="0"/>
    </xf>
    <xf numFmtId="0" fontId="10" fillId="2" borderId="45" xfId="0" applyFont="1" applyFill="1" applyBorder="1" applyAlignment="1">
      <alignment horizontal="center" vertical="center" wrapText="1"/>
    </xf>
    <xf numFmtId="0" fontId="18" fillId="0" borderId="4" xfId="0" applyFont="1" applyBorder="1" applyAlignment="1">
      <alignment vertical="top" wrapText="1"/>
    </xf>
    <xf numFmtId="0" fontId="18" fillId="0" borderId="6" xfId="0" applyFont="1" applyBorder="1" applyAlignment="1">
      <alignment vertical="top" wrapText="1"/>
    </xf>
    <xf numFmtId="0" fontId="18" fillId="0" borderId="3"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9" xfId="0" applyFont="1" applyBorder="1" applyAlignment="1">
      <alignment vertical="top" wrapText="1"/>
    </xf>
    <xf numFmtId="0" fontId="18" fillId="0" borderId="4" xfId="0" applyFont="1" applyBorder="1" applyAlignment="1" applyProtection="1">
      <alignment horizontal="left" vertical="top" wrapText="1"/>
      <protection locked="0"/>
    </xf>
    <xf numFmtId="0" fontId="18" fillId="0" borderId="6" xfId="0" applyFont="1" applyBorder="1" applyAlignment="1" applyProtection="1">
      <alignment horizontal="left" vertical="top" wrapText="1"/>
      <protection locked="0"/>
    </xf>
    <xf numFmtId="0" fontId="18" fillId="0" borderId="3" xfId="0"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18" fillId="0" borderId="54" xfId="0" applyFont="1" applyBorder="1" applyAlignment="1" applyProtection="1">
      <alignment horizontal="left" vertical="top" wrapText="1"/>
      <protection locked="0"/>
    </xf>
    <xf numFmtId="0" fontId="18" fillId="0" borderId="53" xfId="0" applyFont="1" applyBorder="1" applyAlignment="1" applyProtection="1">
      <alignment horizontal="left" vertical="top" wrapText="1"/>
      <protection locked="0"/>
    </xf>
    <xf numFmtId="0" fontId="18" fillId="0" borderId="5" xfId="0" applyFont="1" applyBorder="1" applyAlignment="1" applyProtection="1">
      <alignment vertical="top" wrapText="1"/>
      <protection locked="0"/>
    </xf>
    <xf numFmtId="0" fontId="18" fillId="0" borderId="6" xfId="0" applyFont="1" applyBorder="1" applyAlignment="1" applyProtection="1">
      <alignment vertical="top" wrapText="1"/>
      <protection locked="0"/>
    </xf>
    <xf numFmtId="0" fontId="18" fillId="0" borderId="5" xfId="0" applyFont="1" applyBorder="1" applyAlignment="1" applyProtection="1">
      <alignment horizontal="left" vertical="top" wrapText="1"/>
      <protection locked="0"/>
    </xf>
    <xf numFmtId="0" fontId="18" fillId="0" borderId="48" xfId="0" applyFont="1" applyBorder="1" applyAlignment="1" applyProtection="1">
      <alignment horizontal="left" vertical="top" wrapText="1"/>
      <protection locked="0"/>
    </xf>
    <xf numFmtId="0" fontId="18" fillId="0" borderId="20" xfId="0" applyFont="1" applyBorder="1" applyAlignment="1" applyProtection="1">
      <alignment horizontal="left" vertical="top" wrapText="1"/>
      <protection locked="0"/>
    </xf>
    <xf numFmtId="0" fontId="11" fillId="0" borderId="1" xfId="0" applyFont="1" applyBorder="1" applyAlignment="1">
      <alignment horizontal="left" vertical="top" wrapText="1"/>
    </xf>
    <xf numFmtId="0" fontId="0" fillId="0" borderId="6" xfId="0" applyBorder="1" applyAlignment="1">
      <alignment horizontal="left" vertical="top"/>
    </xf>
    <xf numFmtId="0" fontId="0" fillId="0" borderId="3"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10" fillId="0" borderId="1" xfId="0" applyFont="1" applyBorder="1" applyAlignment="1">
      <alignment vertical="top" wrapText="1"/>
    </xf>
    <xf numFmtId="0" fontId="18" fillId="0" borderId="4" xfId="0" applyFont="1" applyBorder="1" applyAlignment="1">
      <alignment horizontal="left" vertical="top" wrapText="1"/>
    </xf>
    <xf numFmtId="0" fontId="18" fillId="0" borderId="6" xfId="0" applyFont="1" applyBorder="1" applyAlignment="1">
      <alignment horizontal="left" vertical="top" wrapText="1"/>
    </xf>
    <xf numFmtId="0" fontId="18" fillId="0" borderId="3" xfId="0" applyFont="1" applyBorder="1" applyAlignment="1">
      <alignment horizontal="left" vertical="top" wrapText="1"/>
    </xf>
    <xf numFmtId="0" fontId="18" fillId="0" borderId="7" xfId="0" applyFont="1" applyBorder="1" applyAlignment="1">
      <alignment horizontal="left" vertical="top" wrapText="1"/>
    </xf>
    <xf numFmtId="0" fontId="18" fillId="0" borderId="54" xfId="0" applyFont="1" applyBorder="1" applyAlignment="1">
      <alignment horizontal="left" vertical="top" wrapText="1"/>
    </xf>
    <xf numFmtId="0" fontId="18" fillId="0" borderId="53" xfId="0" applyFont="1" applyBorder="1" applyAlignment="1">
      <alignment horizontal="left" vertical="top" wrapText="1"/>
    </xf>
    <xf numFmtId="0" fontId="9" fillId="0" borderId="1" xfId="0" applyFont="1" applyBorder="1" applyAlignment="1">
      <alignment vertical="top" wrapText="1"/>
    </xf>
    <xf numFmtId="0" fontId="18" fillId="17" borderId="28" xfId="0" applyFont="1" applyFill="1" applyBorder="1" applyAlignment="1">
      <alignment wrapText="1"/>
    </xf>
    <xf numFmtId="0" fontId="18" fillId="17" borderId="51" xfId="0" applyFont="1" applyFill="1" applyBorder="1" applyAlignment="1">
      <alignment wrapText="1"/>
    </xf>
    <xf numFmtId="0" fontId="18" fillId="17" borderId="50" xfId="0" applyFont="1" applyFill="1" applyBorder="1" applyAlignment="1">
      <alignment wrapText="1"/>
    </xf>
    <xf numFmtId="0" fontId="10" fillId="2" borderId="1" xfId="0" applyFont="1" applyFill="1" applyBorder="1" applyAlignment="1">
      <alignment horizontal="center" vertical="center" wrapText="1"/>
    </xf>
    <xf numFmtId="0" fontId="8" fillId="0" borderId="0" xfId="0" applyFont="1" applyAlignment="1">
      <alignment horizontal="center" vertical="center"/>
    </xf>
    <xf numFmtId="0" fontId="18" fillId="0" borderId="4" xfId="0" applyFont="1" applyBorder="1" applyAlignment="1" applyProtection="1">
      <alignment vertical="top" wrapText="1"/>
      <protection locked="0"/>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19" fillId="0" borderId="0" xfId="0" applyFont="1" applyAlignment="1">
      <alignment horizontal="center" vertical="center"/>
    </xf>
    <xf numFmtId="0" fontId="31" fillId="17" borderId="19" xfId="0" applyFont="1" applyFill="1" applyBorder="1" applyAlignment="1">
      <alignment vertical="top" wrapText="1"/>
    </xf>
    <xf numFmtId="0" fontId="31" fillId="17" borderId="20" xfId="0" applyFont="1" applyFill="1" applyBorder="1" applyAlignment="1">
      <alignment vertical="top" wrapText="1"/>
    </xf>
    <xf numFmtId="0" fontId="31" fillId="17" borderId="21" xfId="0" applyFont="1" applyFill="1" applyBorder="1" applyAlignment="1">
      <alignment vertical="top" wrapText="1"/>
    </xf>
    <xf numFmtId="0" fontId="31" fillId="0" borderId="4" xfId="0" applyFont="1" applyBorder="1" applyAlignment="1" applyProtection="1">
      <alignment vertical="top" wrapText="1"/>
      <protection locked="0"/>
    </xf>
    <xf numFmtId="0" fontId="31" fillId="0" borderId="6" xfId="0" applyFont="1" applyBorder="1" applyAlignment="1" applyProtection="1">
      <alignment vertical="top" wrapText="1"/>
      <protection locked="0"/>
    </xf>
    <xf numFmtId="0" fontId="31" fillId="0" borderId="3" xfId="0" applyFont="1" applyBorder="1" applyAlignment="1" applyProtection="1">
      <alignment vertical="top" wrapText="1"/>
      <protection locked="0"/>
    </xf>
    <xf numFmtId="0" fontId="31" fillId="0" borderId="7" xfId="0" applyFont="1" applyBorder="1" applyAlignment="1" applyProtection="1">
      <alignment vertical="top" wrapText="1"/>
      <protection locked="0"/>
    </xf>
    <xf numFmtId="0" fontId="31" fillId="0" borderId="4" xfId="0" applyFont="1" applyBorder="1" applyAlignment="1">
      <alignment vertical="top" wrapText="1"/>
    </xf>
    <xf numFmtId="0" fontId="31" fillId="0" borderId="6" xfId="0" applyFont="1" applyBorder="1" applyAlignment="1">
      <alignment vertical="top" wrapText="1"/>
    </xf>
    <xf numFmtId="0" fontId="31" fillId="0" borderId="3" xfId="0" applyFont="1" applyBorder="1" applyAlignment="1">
      <alignment vertical="top" wrapText="1"/>
    </xf>
    <xf numFmtId="0" fontId="31" fillId="0" borderId="7" xfId="0" applyFont="1" applyBorder="1" applyAlignment="1">
      <alignment vertical="top" wrapText="1"/>
    </xf>
    <xf numFmtId="0" fontId="31" fillId="0" borderId="8" xfId="0" applyFont="1" applyBorder="1" applyAlignment="1">
      <alignment vertical="top" wrapText="1"/>
    </xf>
    <xf numFmtId="0" fontId="31" fillId="0" borderId="9" xfId="0" applyFont="1" applyBorder="1" applyAlignment="1">
      <alignment vertical="top" wrapText="1"/>
    </xf>
    <xf numFmtId="0" fontId="31" fillId="0" borderId="45" xfId="0" applyFont="1" applyBorder="1" applyAlignment="1">
      <alignment horizontal="left" vertical="top" wrapText="1"/>
    </xf>
    <xf numFmtId="0" fontId="18" fillId="0" borderId="45" xfId="0" applyFont="1" applyBorder="1" applyAlignment="1">
      <alignment horizontal="left" vertical="top" wrapText="1"/>
    </xf>
    <xf numFmtId="0" fontId="9" fillId="0" borderId="4" xfId="0" applyFont="1" applyBorder="1" applyAlignment="1">
      <alignment horizontal="left" vertical="top" wrapText="1"/>
    </xf>
    <xf numFmtId="0" fontId="9" fillId="0" borderId="26" xfId="0" applyFont="1" applyBorder="1" applyAlignment="1">
      <alignment horizontal="left" vertical="top" wrapText="1"/>
    </xf>
    <xf numFmtId="0" fontId="9" fillId="0" borderId="3" xfId="0" applyFont="1" applyBorder="1" applyAlignment="1">
      <alignment horizontal="left" vertical="top" wrapText="1"/>
    </xf>
    <xf numFmtId="0" fontId="9" fillId="0" borderId="25" xfId="0" applyFont="1" applyBorder="1" applyAlignment="1">
      <alignment horizontal="left" vertical="top" wrapText="1"/>
    </xf>
    <xf numFmtId="0" fontId="9" fillId="0" borderId="8" xfId="0" applyFont="1" applyBorder="1" applyAlignment="1">
      <alignment horizontal="left" vertical="top" wrapText="1"/>
    </xf>
    <xf numFmtId="0" fontId="9" fillId="0" borderId="56" xfId="0" applyFont="1" applyBorder="1" applyAlignment="1">
      <alignment horizontal="left" vertical="top" wrapText="1"/>
    </xf>
    <xf numFmtId="0" fontId="35" fillId="0" borderId="0" xfId="0" applyFont="1" applyAlignment="1">
      <alignment horizontal="center" vertical="top" wrapText="1"/>
    </xf>
    <xf numFmtId="0" fontId="11" fillId="0" borderId="1" xfId="0" applyFont="1" applyBorder="1" applyAlignment="1">
      <alignment horizontal="left" vertical="center" wrapText="1"/>
    </xf>
    <xf numFmtId="0" fontId="0" fillId="0" borderId="6" xfId="0" applyBorder="1" applyAlignment="1">
      <alignment horizontal="left"/>
    </xf>
    <xf numFmtId="0" fontId="0" fillId="0" borderId="3"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9" fillId="4" borderId="1" xfId="0" applyFont="1" applyFill="1" applyBorder="1" applyAlignment="1">
      <alignment vertical="center" wrapText="1"/>
    </xf>
    <xf numFmtId="0" fontId="18" fillId="0" borderId="0" xfId="0" applyFont="1" applyAlignment="1">
      <alignment vertical="top" wrapText="1"/>
    </xf>
    <xf numFmtId="0" fontId="31" fillId="17" borderId="28" xfId="0" applyFont="1" applyFill="1" applyBorder="1" applyAlignment="1">
      <alignment wrapText="1"/>
    </xf>
    <xf numFmtId="0" fontId="31" fillId="17" borderId="51" xfId="0" applyFont="1" applyFill="1" applyBorder="1" applyAlignment="1">
      <alignment wrapText="1"/>
    </xf>
    <xf numFmtId="0" fontId="31" fillId="17" borderId="20" xfId="0" applyFont="1" applyFill="1" applyBorder="1" applyAlignment="1">
      <alignment wrapText="1"/>
    </xf>
    <xf numFmtId="0" fontId="31" fillId="17" borderId="21" xfId="0" applyFont="1" applyFill="1" applyBorder="1" applyAlignment="1">
      <alignment wrapText="1"/>
    </xf>
    <xf numFmtId="0" fontId="67" fillId="0" borderId="45" xfId="0" applyFont="1" applyBorder="1" applyAlignment="1" applyProtection="1">
      <alignment horizontal="left" vertical="top"/>
      <protection locked="0"/>
    </xf>
    <xf numFmtId="0" fontId="18" fillId="17" borderId="28" xfId="0" applyFont="1" applyFill="1" applyBorder="1" applyAlignment="1">
      <alignment vertical="top" wrapText="1"/>
    </xf>
    <xf numFmtId="0" fontId="18" fillId="17" borderId="51" xfId="0" applyFont="1" applyFill="1" applyBorder="1" applyAlignment="1">
      <alignment vertical="top" wrapText="1"/>
    </xf>
    <xf numFmtId="0" fontId="18" fillId="17" borderId="50" xfId="0" applyFont="1" applyFill="1" applyBorder="1" applyAlignment="1">
      <alignment vertical="top" wrapText="1"/>
    </xf>
    <xf numFmtId="0" fontId="9" fillId="5" borderId="16" xfId="0" applyFont="1" applyFill="1" applyBorder="1" applyAlignment="1">
      <alignment horizontal="left" vertical="center"/>
    </xf>
    <xf numFmtId="0" fontId="5" fillId="5" borderId="0" xfId="0" applyFont="1" applyFill="1" applyAlignment="1">
      <alignment horizontal="center"/>
    </xf>
    <xf numFmtId="0" fontId="18" fillId="0" borderId="57" xfId="0" applyFont="1" applyBorder="1" applyAlignment="1" applyProtection="1">
      <alignment horizontal="left" vertical="top" wrapText="1"/>
      <protection locked="0"/>
    </xf>
    <xf numFmtId="0" fontId="18" fillId="0" borderId="26" xfId="0" applyFont="1" applyBorder="1" applyAlignment="1" applyProtection="1">
      <alignment horizontal="left" vertical="top" wrapText="1"/>
      <protection locked="0"/>
    </xf>
    <xf numFmtId="0" fontId="18" fillId="0" borderId="24" xfId="0" applyFont="1" applyBorder="1" applyAlignment="1" applyProtection="1">
      <alignment horizontal="left" vertical="top" wrapText="1"/>
      <protection locked="0"/>
    </xf>
    <xf numFmtId="0" fontId="18" fillId="0" borderId="25" xfId="0" applyFont="1" applyBorder="1" applyAlignment="1" applyProtection="1">
      <alignment horizontal="left" vertical="top" wrapText="1"/>
      <protection locked="0"/>
    </xf>
    <xf numFmtId="0" fontId="18" fillId="0" borderId="19" xfId="0" applyFont="1" applyBorder="1" applyAlignment="1" applyProtection="1">
      <alignment horizontal="left" vertical="top" wrapText="1"/>
      <protection locked="0"/>
    </xf>
    <xf numFmtId="0" fontId="18" fillId="0" borderId="21" xfId="0" applyFont="1" applyBorder="1" applyAlignment="1" applyProtection="1">
      <alignment horizontal="left" vertical="top" wrapText="1"/>
      <protection locked="0"/>
    </xf>
    <xf numFmtId="0" fontId="31" fillId="5" borderId="3" xfId="0" applyFont="1" applyFill="1" applyBorder="1" applyAlignment="1" applyProtection="1">
      <alignment vertical="top" wrapText="1"/>
      <protection locked="0"/>
    </xf>
    <xf numFmtId="0" fontId="18" fillId="5" borderId="0" xfId="0" applyFont="1" applyFill="1" applyAlignment="1" applyProtection="1">
      <alignment vertical="top" wrapText="1"/>
      <protection locked="0"/>
    </xf>
    <xf numFmtId="0" fontId="18" fillId="5" borderId="7" xfId="0" applyFont="1" applyFill="1" applyBorder="1" applyAlignment="1" applyProtection="1">
      <alignment vertical="top" wrapText="1"/>
      <protection locked="0"/>
    </xf>
    <xf numFmtId="0" fontId="18" fillId="5" borderId="3" xfId="0" applyFont="1" applyFill="1" applyBorder="1" applyAlignment="1" applyProtection="1">
      <alignment vertical="top" wrapText="1"/>
      <protection locked="0"/>
    </xf>
    <xf numFmtId="0" fontId="18" fillId="5" borderId="8" xfId="0" applyFont="1" applyFill="1" applyBorder="1" applyAlignment="1" applyProtection="1">
      <alignment vertical="top" wrapText="1"/>
      <protection locked="0"/>
    </xf>
    <xf numFmtId="0" fontId="18" fillId="5" borderId="2" xfId="0" applyFont="1" applyFill="1" applyBorder="1" applyAlignment="1" applyProtection="1">
      <alignment vertical="top" wrapText="1"/>
      <protection locked="0"/>
    </xf>
    <xf numFmtId="0" fontId="18" fillId="5" borderId="9" xfId="0" applyFont="1" applyFill="1" applyBorder="1" applyAlignment="1" applyProtection="1">
      <alignment vertical="top" wrapText="1"/>
      <protection locked="0"/>
    </xf>
    <xf numFmtId="0" fontId="9" fillId="0" borderId="45" xfId="0" applyFont="1" applyBorder="1" applyAlignment="1" applyProtection="1">
      <alignment horizontal="left" vertical="top" wrapText="1"/>
      <protection locked="0"/>
    </xf>
    <xf numFmtId="0" fontId="0" fillId="0" borderId="45" xfId="0" applyBorder="1" applyAlignment="1" applyProtection="1">
      <alignment horizontal="left" vertical="top"/>
      <protection locked="0"/>
    </xf>
    <xf numFmtId="0" fontId="0" fillId="0" borderId="0" xfId="0" applyAlignment="1">
      <alignment vertical="top" wrapText="1"/>
    </xf>
    <xf numFmtId="0" fontId="21" fillId="0" borderId="0" xfId="0" applyFont="1" applyAlignment="1">
      <alignment wrapText="1"/>
    </xf>
    <xf numFmtId="0" fontId="10" fillId="2" borderId="11" xfId="0" applyFont="1" applyFill="1" applyBorder="1" applyAlignment="1">
      <alignment horizontal="center" vertical="center" wrapText="1"/>
    </xf>
    <xf numFmtId="0" fontId="9" fillId="5" borderId="16" xfId="0" applyFont="1" applyFill="1" applyBorder="1" applyAlignment="1">
      <alignment horizontal="center" vertical="center"/>
    </xf>
    <xf numFmtId="0" fontId="69" fillId="0" borderId="1" xfId="0" applyFont="1" applyBorder="1" applyAlignment="1">
      <alignment vertical="center" wrapText="1"/>
    </xf>
    <xf numFmtId="0" fontId="49" fillId="18" borderId="43" xfId="0" applyFont="1" applyFill="1" applyBorder="1" applyAlignment="1">
      <alignment horizontal="center" vertical="center" wrapText="1"/>
    </xf>
    <xf numFmtId="0" fontId="0" fillId="18" borderId="23" xfId="0" applyFill="1" applyBorder="1" applyAlignment="1">
      <alignment horizontal="center" vertical="center"/>
    </xf>
    <xf numFmtId="0" fontId="0" fillId="18" borderId="49" xfId="0" applyFill="1" applyBorder="1" applyAlignment="1">
      <alignment horizontal="center" vertical="center"/>
    </xf>
    <xf numFmtId="0" fontId="0" fillId="18" borderId="24" xfId="0" applyFill="1" applyBorder="1" applyAlignment="1">
      <alignment horizontal="center" vertical="center"/>
    </xf>
    <xf numFmtId="0" fontId="9" fillId="18" borderId="0" xfId="0" applyFont="1" applyFill="1" applyAlignment="1">
      <alignment horizontal="center" vertical="center"/>
    </xf>
    <xf numFmtId="0" fontId="0" fillId="18" borderId="25" xfId="0" applyFill="1" applyBorder="1" applyAlignment="1">
      <alignment horizontal="center" vertical="center"/>
    </xf>
    <xf numFmtId="0" fontId="69" fillId="0" borderId="1" xfId="0" applyFont="1" applyBorder="1" applyAlignment="1">
      <alignment horizontal="left" vertical="center" wrapText="1"/>
    </xf>
    <xf numFmtId="0" fontId="18" fillId="0" borderId="22" xfId="0" applyFont="1" applyBorder="1" applyAlignment="1" applyProtection="1">
      <alignment horizontal="left" vertical="top" wrapText="1"/>
      <protection locked="0"/>
    </xf>
    <xf numFmtId="0" fontId="18" fillId="0" borderId="23" xfId="0" applyFont="1" applyBorder="1" applyAlignment="1" applyProtection="1">
      <alignment horizontal="left" vertical="top" wrapText="1"/>
      <protection locked="0"/>
    </xf>
    <xf numFmtId="0" fontId="18" fillId="0" borderId="49" xfId="0" applyFont="1" applyBorder="1" applyAlignment="1" applyProtection="1">
      <alignment horizontal="left" vertical="top" wrapText="1"/>
      <protection locked="0"/>
    </xf>
    <xf numFmtId="0" fontId="9" fillId="5" borderId="4" xfId="0" applyFont="1" applyFill="1" applyBorder="1" applyAlignment="1" applyProtection="1">
      <alignment horizontal="left" vertical="top" wrapText="1"/>
      <protection locked="0"/>
    </xf>
    <xf numFmtId="0" fontId="9" fillId="5" borderId="5" xfId="0" applyFont="1" applyFill="1" applyBorder="1" applyAlignment="1" applyProtection="1">
      <alignment horizontal="left" vertical="top" wrapText="1"/>
      <protection locked="0"/>
    </xf>
    <xf numFmtId="0" fontId="9" fillId="5" borderId="6" xfId="0" applyFont="1" applyFill="1" applyBorder="1" applyAlignment="1" applyProtection="1">
      <alignment horizontal="left" vertical="top" wrapText="1"/>
      <protection locked="0"/>
    </xf>
    <xf numFmtId="0" fontId="9" fillId="5" borderId="3" xfId="0" applyFont="1" applyFill="1" applyBorder="1" applyAlignment="1" applyProtection="1">
      <alignment horizontal="left" vertical="top" wrapText="1"/>
      <protection locked="0"/>
    </xf>
    <xf numFmtId="0" fontId="9" fillId="5" borderId="48" xfId="0" applyFont="1" applyFill="1" applyBorder="1" applyAlignment="1" applyProtection="1">
      <alignment horizontal="left" vertical="top" wrapText="1"/>
      <protection locked="0"/>
    </xf>
    <xf numFmtId="0" fontId="9" fillId="5" borderId="7" xfId="0" applyFont="1" applyFill="1" applyBorder="1" applyAlignment="1" applyProtection="1">
      <alignment horizontal="left" vertical="top" wrapText="1"/>
      <protection locked="0"/>
    </xf>
    <xf numFmtId="0" fontId="9" fillId="5" borderId="8" xfId="0" applyFont="1" applyFill="1" applyBorder="1" applyAlignment="1" applyProtection="1">
      <alignment horizontal="left" vertical="top" wrapText="1"/>
      <protection locked="0"/>
    </xf>
    <xf numFmtId="0" fontId="9" fillId="5" borderId="2" xfId="0" applyFont="1" applyFill="1" applyBorder="1" applyAlignment="1" applyProtection="1">
      <alignment horizontal="left" vertical="top" wrapText="1"/>
      <protection locked="0"/>
    </xf>
    <xf numFmtId="0" fontId="9" fillId="5" borderId="9" xfId="0" applyFont="1" applyFill="1" applyBorder="1" applyAlignment="1" applyProtection="1">
      <alignment horizontal="left" vertical="top" wrapText="1"/>
      <protection locked="0"/>
    </xf>
    <xf numFmtId="0" fontId="77" fillId="0" borderId="4" xfId="0" applyFont="1" applyBorder="1" applyAlignment="1" applyProtection="1">
      <alignment vertical="top" wrapText="1"/>
      <protection locked="0"/>
    </xf>
    <xf numFmtId="0" fontId="77" fillId="0" borderId="5" xfId="0" applyFont="1" applyBorder="1" applyAlignment="1" applyProtection="1">
      <alignment vertical="top" wrapText="1"/>
      <protection locked="0"/>
    </xf>
    <xf numFmtId="0" fontId="77" fillId="0" borderId="6" xfId="0" applyFont="1" applyBorder="1" applyAlignment="1" applyProtection="1">
      <alignment vertical="top" wrapText="1"/>
      <protection locked="0"/>
    </xf>
    <xf numFmtId="0" fontId="77" fillId="0" borderId="3" xfId="0" applyFont="1" applyBorder="1" applyAlignment="1" applyProtection="1">
      <alignment vertical="top" wrapText="1"/>
      <protection locked="0"/>
    </xf>
    <xf numFmtId="0" fontId="77" fillId="0" borderId="48" xfId="0" applyFont="1" applyBorder="1" applyAlignment="1" applyProtection="1">
      <alignment vertical="top" wrapText="1"/>
      <protection locked="0"/>
    </xf>
    <xf numFmtId="0" fontId="77" fillId="0" borderId="7" xfId="0" applyFont="1" applyBorder="1" applyAlignment="1" applyProtection="1">
      <alignment vertical="top" wrapText="1"/>
      <protection locked="0"/>
    </xf>
    <xf numFmtId="0" fontId="77" fillId="0" borderId="8" xfId="0" applyFont="1" applyBorder="1" applyAlignment="1" applyProtection="1">
      <alignment vertical="top" wrapText="1"/>
      <protection locked="0"/>
    </xf>
    <xf numFmtId="0" fontId="77" fillId="0" borderId="2" xfId="0" applyFont="1" applyBorder="1" applyAlignment="1" applyProtection="1">
      <alignment vertical="top" wrapText="1"/>
      <protection locked="0"/>
    </xf>
    <xf numFmtId="0" fontId="77" fillId="0" borderId="9" xfId="0" applyFont="1" applyBorder="1" applyAlignment="1" applyProtection="1">
      <alignment vertical="top" wrapText="1"/>
      <protection locked="0"/>
    </xf>
    <xf numFmtId="0" fontId="7" fillId="2" borderId="1" xfId="0" applyFont="1" applyFill="1" applyBorder="1" applyAlignment="1">
      <alignment vertical="top" wrapText="1"/>
    </xf>
    <xf numFmtId="0" fontId="8" fillId="0" borderId="0" xfId="0" applyFont="1" applyAlignment="1">
      <alignment horizontal="center" vertical="top" wrapText="1"/>
    </xf>
    <xf numFmtId="0" fontId="31" fillId="0" borderId="5" xfId="0" applyFont="1" applyBorder="1" applyAlignment="1">
      <alignment vertical="top" wrapText="1"/>
    </xf>
    <xf numFmtId="0" fontId="31" fillId="0" borderId="48" xfId="0" applyFont="1" applyBorder="1" applyAlignment="1">
      <alignment vertical="top" wrapText="1"/>
    </xf>
    <xf numFmtId="0" fontId="31" fillId="0" borderId="2" xfId="0" applyFont="1" applyBorder="1" applyAlignment="1">
      <alignment vertical="top" wrapText="1"/>
    </xf>
    <xf numFmtId="0" fontId="31" fillId="0" borderId="14" xfId="0" applyFont="1" applyBorder="1" applyAlignment="1" applyProtection="1">
      <alignment vertical="top" wrapText="1"/>
      <protection locked="0"/>
    </xf>
    <xf numFmtId="0" fontId="31" fillId="0" borderId="15" xfId="0" applyFont="1" applyBorder="1" applyAlignment="1" applyProtection="1">
      <alignment vertical="top" wrapText="1"/>
      <protection locked="0"/>
    </xf>
    <xf numFmtId="0" fontId="31" fillId="0" borderId="16" xfId="0" applyFont="1" applyBorder="1" applyAlignment="1" applyProtection="1">
      <alignment vertical="top" wrapText="1"/>
      <protection locked="0"/>
    </xf>
    <xf numFmtId="0" fontId="31" fillId="0" borderId="8" xfId="0" applyFont="1" applyBorder="1" applyAlignment="1" applyProtection="1">
      <alignment vertical="top" wrapText="1"/>
      <protection locked="0"/>
    </xf>
    <xf numFmtId="0" fontId="31" fillId="0" borderId="9" xfId="0" applyFont="1" applyBorder="1" applyAlignment="1" applyProtection="1">
      <alignment vertical="top" wrapText="1"/>
      <protection locked="0"/>
    </xf>
    <xf numFmtId="0" fontId="18" fillId="0" borderId="8" xfId="0" applyFont="1" applyBorder="1" applyAlignment="1" applyProtection="1">
      <alignment horizontal="left" vertical="top" wrapText="1"/>
      <protection locked="0"/>
    </xf>
    <xf numFmtId="0" fontId="18" fillId="0" borderId="2"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31" fillId="0" borderId="14" xfId="0" applyFont="1" applyBorder="1" applyAlignment="1" applyProtection="1">
      <alignment horizontal="center" vertical="top" wrapText="1"/>
      <protection locked="0"/>
    </xf>
    <xf numFmtId="0" fontId="31" fillId="0" borderId="15" xfId="0" applyFont="1" applyBorder="1" applyAlignment="1" applyProtection="1">
      <alignment horizontal="center" vertical="top" wrapText="1"/>
      <protection locked="0"/>
    </xf>
    <xf numFmtId="0" fontId="31" fillId="0" borderId="16" xfId="0" applyFont="1" applyBorder="1" applyAlignment="1" applyProtection="1">
      <alignment horizontal="center" vertical="top" wrapText="1"/>
      <protection locked="0"/>
    </xf>
    <xf numFmtId="0" fontId="31" fillId="0" borderId="14" xfId="0" applyFont="1" applyBorder="1" applyAlignment="1">
      <alignment vertical="top" wrapText="1"/>
    </xf>
    <xf numFmtId="0" fontId="31" fillId="0" borderId="15" xfId="0" applyFont="1" applyBorder="1" applyAlignment="1">
      <alignment vertical="top" wrapText="1"/>
    </xf>
    <xf numFmtId="0" fontId="31" fillId="0" borderId="16" xfId="0" applyFont="1" applyBorder="1" applyAlignment="1">
      <alignment vertical="top" wrapText="1"/>
    </xf>
    <xf numFmtId="0" fontId="31" fillId="0" borderId="14" xfId="0" applyFont="1" applyBorder="1" applyAlignment="1">
      <alignment horizontal="center" vertical="top" wrapText="1"/>
    </xf>
    <xf numFmtId="0" fontId="31" fillId="0" borderId="15" xfId="0" applyFont="1" applyBorder="1" applyAlignment="1">
      <alignment horizontal="center" vertical="top" wrapText="1"/>
    </xf>
    <xf numFmtId="0" fontId="31" fillId="0" borderId="16" xfId="0" applyFont="1" applyBorder="1" applyAlignment="1">
      <alignment horizontal="center" vertical="top" wrapText="1"/>
    </xf>
    <xf numFmtId="0" fontId="31" fillId="0" borderId="4" xfId="0" applyFont="1" applyBorder="1" applyAlignment="1">
      <alignment horizontal="left" vertical="top" wrapText="1"/>
    </xf>
    <xf numFmtId="0" fontId="31" fillId="0" borderId="5" xfId="0" applyFont="1" applyBorder="1" applyAlignment="1">
      <alignment horizontal="left" vertical="top" wrapText="1"/>
    </xf>
    <xf numFmtId="0" fontId="31" fillId="0" borderId="6" xfId="0" applyFont="1" applyBorder="1" applyAlignment="1">
      <alignment horizontal="left" vertical="top" wrapText="1"/>
    </xf>
    <xf numFmtId="0" fontId="31" fillId="0" borderId="3" xfId="0" applyFont="1" applyBorder="1" applyAlignment="1">
      <alignment horizontal="left" vertical="top" wrapText="1"/>
    </xf>
    <xf numFmtId="0" fontId="31" fillId="0" borderId="48" xfId="0" applyFont="1" applyBorder="1" applyAlignment="1">
      <alignment horizontal="left" vertical="top" wrapText="1"/>
    </xf>
    <xf numFmtId="0" fontId="31" fillId="0" borderId="7" xfId="0" applyFont="1" applyBorder="1" applyAlignment="1">
      <alignment horizontal="left" vertical="top" wrapText="1"/>
    </xf>
    <xf numFmtId="0" fontId="31" fillId="0" borderId="8" xfId="0" applyFont="1" applyBorder="1" applyAlignment="1">
      <alignment horizontal="left" vertical="top" wrapText="1"/>
    </xf>
    <xf numFmtId="0" fontId="31" fillId="0" borderId="2" xfId="0" applyFont="1" applyBorder="1" applyAlignment="1">
      <alignment horizontal="left" vertical="top" wrapText="1"/>
    </xf>
    <xf numFmtId="0" fontId="31" fillId="0" borderId="9" xfId="0" applyFont="1" applyBorder="1" applyAlignment="1">
      <alignment horizontal="left" vertical="top" wrapText="1"/>
    </xf>
    <xf numFmtId="0" fontId="9" fillId="0" borderId="12" xfId="0" applyFont="1" applyBorder="1" applyAlignment="1">
      <alignment horizontal="center" vertical="center" wrapText="1"/>
    </xf>
    <xf numFmtId="0" fontId="9" fillId="0" borderId="2" xfId="0" applyFont="1" applyBorder="1" applyAlignment="1">
      <alignment vertical="top" wrapText="1"/>
    </xf>
    <xf numFmtId="0" fontId="7" fillId="2" borderId="1" xfId="0" applyFont="1" applyFill="1" applyBorder="1" applyAlignment="1">
      <alignment vertical="center" wrapText="1"/>
    </xf>
    <xf numFmtId="0" fontId="31" fillId="0" borderId="5" xfId="0" applyFont="1" applyBorder="1" applyAlignment="1" applyProtection="1">
      <alignment vertical="top" wrapText="1"/>
      <protection locked="0"/>
    </xf>
    <xf numFmtId="0" fontId="31" fillId="0" borderId="48" xfId="0" applyFont="1" applyBorder="1" applyAlignment="1" applyProtection="1">
      <alignment vertical="top" wrapText="1"/>
      <protection locked="0"/>
    </xf>
    <xf numFmtId="0" fontId="31" fillId="0" borderId="2" xfId="0" applyFont="1" applyBorder="1" applyAlignment="1" applyProtection="1">
      <alignment vertical="top" wrapText="1"/>
      <protection locked="0"/>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57" fillId="2" borderId="1" xfId="0" applyFont="1" applyFill="1" applyBorder="1" applyAlignment="1">
      <alignment vertical="center" wrapText="1"/>
    </xf>
    <xf numFmtId="0" fontId="7" fillId="2" borderId="14" xfId="0" applyFont="1" applyFill="1" applyBorder="1" applyAlignment="1">
      <alignment vertical="top" wrapText="1"/>
    </xf>
    <xf numFmtId="0" fontId="7" fillId="2" borderId="16" xfId="0" applyFont="1" applyFill="1" applyBorder="1" applyAlignment="1">
      <alignment vertical="top" wrapText="1"/>
    </xf>
    <xf numFmtId="0" fontId="7" fillId="2" borderId="4" xfId="0" applyFont="1" applyFill="1" applyBorder="1" applyAlignment="1">
      <alignment vertical="top" wrapText="1"/>
    </xf>
    <xf numFmtId="0" fontId="7" fillId="2" borderId="5" xfId="0" applyFont="1" applyFill="1" applyBorder="1" applyAlignment="1">
      <alignment vertical="top" wrapText="1"/>
    </xf>
    <xf numFmtId="0" fontId="7" fillId="2" borderId="6" xfId="0" applyFont="1" applyFill="1" applyBorder="1" applyAlignment="1">
      <alignment vertical="top" wrapText="1"/>
    </xf>
    <xf numFmtId="0" fontId="7" fillId="2" borderId="8" xfId="0" applyFont="1" applyFill="1" applyBorder="1" applyAlignment="1">
      <alignment vertical="top" wrapText="1"/>
    </xf>
    <xf numFmtId="0" fontId="7" fillId="2" borderId="2" xfId="0" applyFont="1" applyFill="1" applyBorder="1" applyAlignment="1">
      <alignment vertical="top" wrapText="1"/>
    </xf>
    <xf numFmtId="0" fontId="7" fillId="2" borderId="9" xfId="0" applyFont="1" applyFill="1" applyBorder="1" applyAlignment="1">
      <alignment vertical="top" wrapText="1"/>
    </xf>
    <xf numFmtId="0" fontId="8" fillId="0" borderId="1" xfId="0" applyFont="1" applyBorder="1" applyAlignment="1">
      <alignment vertical="top" wrapText="1"/>
    </xf>
    <xf numFmtId="0" fontId="9" fillId="5" borderId="14" xfId="0" applyFont="1" applyFill="1" applyBorder="1" applyAlignment="1" applyProtection="1">
      <alignment vertical="top" wrapText="1"/>
      <protection locked="0"/>
    </xf>
    <xf numFmtId="0" fontId="9" fillId="5" borderId="15" xfId="0" applyFont="1" applyFill="1" applyBorder="1" applyAlignment="1" applyProtection="1">
      <alignment vertical="top" wrapText="1"/>
      <protection locked="0"/>
    </xf>
    <xf numFmtId="0" fontId="9" fillId="5" borderId="16" xfId="0" applyFont="1" applyFill="1" applyBorder="1" applyAlignment="1" applyProtection="1">
      <alignment vertical="top" wrapText="1"/>
      <protection locked="0"/>
    </xf>
    <xf numFmtId="0" fontId="2" fillId="0" borderId="12" xfId="0" applyFont="1" applyBorder="1" applyAlignment="1">
      <alignment vertical="top" wrapText="1"/>
    </xf>
    <xf numFmtId="0" fontId="2" fillId="0" borderId="10" xfId="0" applyFont="1" applyBorder="1" applyAlignment="1">
      <alignment vertical="top" wrapText="1"/>
    </xf>
    <xf numFmtId="0" fontId="2" fillId="0" borderId="11" xfId="0"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xf numFmtId="0" fontId="9" fillId="0" borderId="16" xfId="0" applyFont="1" applyBorder="1" applyAlignment="1">
      <alignment vertical="top" wrapText="1"/>
    </xf>
    <xf numFmtId="0" fontId="52" fillId="0" borderId="1" xfId="0" applyFont="1" applyBorder="1" applyAlignment="1">
      <alignment vertical="top" wrapText="1"/>
    </xf>
    <xf numFmtId="0" fontId="9" fillId="0" borderId="4" xfId="0" applyFont="1" applyBorder="1" applyAlignment="1" applyProtection="1">
      <alignment vertical="top" wrapText="1"/>
      <protection locked="0"/>
    </xf>
    <xf numFmtId="0" fontId="9" fillId="0" borderId="5" xfId="0" applyFont="1" applyBorder="1" applyAlignment="1" applyProtection="1">
      <alignment vertical="top" wrapText="1"/>
      <protection locked="0"/>
    </xf>
    <xf numFmtId="0" fontId="9" fillId="0" borderId="6" xfId="0" applyFont="1" applyBorder="1" applyAlignment="1" applyProtection="1">
      <alignment vertical="top" wrapText="1"/>
      <protection locked="0"/>
    </xf>
    <xf numFmtId="0" fontId="9" fillId="0" borderId="3" xfId="0" applyFont="1" applyBorder="1" applyAlignment="1" applyProtection="1">
      <alignment vertical="top" wrapText="1"/>
      <protection locked="0"/>
    </xf>
    <xf numFmtId="0" fontId="9" fillId="0" borderId="48" xfId="0" applyFont="1" applyBorder="1" applyAlignment="1" applyProtection="1">
      <alignment vertical="top" wrapText="1"/>
      <protection locked="0"/>
    </xf>
    <xf numFmtId="0" fontId="9" fillId="0" borderId="7" xfId="0" applyFont="1" applyBorder="1" applyAlignment="1" applyProtection="1">
      <alignment vertical="top" wrapText="1"/>
      <protection locked="0"/>
    </xf>
    <xf numFmtId="0" fontId="9" fillId="0" borderId="8" xfId="0" applyFont="1" applyBorder="1" applyAlignment="1" applyProtection="1">
      <alignment vertical="top" wrapText="1"/>
      <protection locked="0"/>
    </xf>
    <xf numFmtId="0" fontId="9" fillId="0" borderId="2" xfId="0" applyFont="1" applyBorder="1" applyAlignment="1" applyProtection="1">
      <alignment vertical="top" wrapText="1"/>
      <protection locked="0"/>
    </xf>
    <xf numFmtId="0" fontId="9" fillId="0" borderId="9" xfId="0" applyFont="1" applyBorder="1" applyAlignment="1" applyProtection="1">
      <alignment vertical="top" wrapText="1"/>
      <protection locked="0"/>
    </xf>
    <xf numFmtId="0" fontId="52" fillId="4" borderId="1" xfId="0" applyFont="1" applyFill="1" applyBorder="1" applyAlignment="1">
      <alignment vertical="center" wrapText="1"/>
    </xf>
    <xf numFmtId="0" fontId="9" fillId="4" borderId="1" xfId="0" applyFont="1" applyFill="1" applyBorder="1" applyAlignment="1" applyProtection="1">
      <alignment vertical="top" wrapText="1"/>
      <protection locked="0"/>
    </xf>
    <xf numFmtId="0" fontId="18" fillId="5" borderId="1" xfId="0" applyFont="1" applyFill="1" applyBorder="1" applyAlignment="1" applyProtection="1">
      <alignment vertical="top" wrapText="1"/>
      <protection locked="0"/>
    </xf>
    <xf numFmtId="0" fontId="9" fillId="0" borderId="11" xfId="0" applyFont="1" applyBorder="1" applyAlignment="1">
      <alignment horizontal="center" vertical="center" wrapText="1"/>
    </xf>
    <xf numFmtId="0" fontId="77" fillId="0" borderId="12" xfId="0" applyFont="1" applyBorder="1" applyAlignment="1">
      <alignment horizontal="left" vertical="center" wrapText="1"/>
    </xf>
    <xf numFmtId="0" fontId="77" fillId="0" borderId="11" xfId="0" applyFont="1" applyBorder="1" applyAlignment="1">
      <alignment horizontal="left" vertical="center" wrapText="1"/>
    </xf>
    <xf numFmtId="0" fontId="34" fillId="0" borderId="12" xfId="0" applyFont="1" applyBorder="1" applyAlignment="1" applyProtection="1">
      <alignment horizontal="left" vertical="center" wrapText="1"/>
      <protection locked="0"/>
    </xf>
    <xf numFmtId="0" fontId="34" fillId="0" borderId="10" xfId="0" applyFont="1" applyBorder="1" applyAlignment="1" applyProtection="1">
      <alignment horizontal="left" vertical="center" wrapText="1"/>
      <protection locked="0"/>
    </xf>
    <xf numFmtId="0" fontId="34" fillId="0" borderId="11" xfId="0" applyFont="1" applyBorder="1" applyAlignment="1" applyProtection="1">
      <alignment horizontal="left" vertical="center" wrapText="1"/>
      <protection locked="0"/>
    </xf>
    <xf numFmtId="0" fontId="34" fillId="0" borderId="8" xfId="0" applyFont="1" applyBorder="1" applyAlignment="1" applyProtection="1">
      <alignment horizontal="left" vertical="center" wrapText="1"/>
      <protection locked="0"/>
    </xf>
    <xf numFmtId="0" fontId="34" fillId="0" borderId="2" xfId="0" applyFont="1" applyBorder="1" applyAlignment="1" applyProtection="1">
      <alignment horizontal="left" vertical="center" wrapText="1"/>
      <protection locked="0"/>
    </xf>
    <xf numFmtId="0" fontId="34" fillId="0" borderId="9" xfId="0" applyFont="1" applyBorder="1" applyAlignment="1" applyProtection="1">
      <alignment horizontal="left" vertical="center" wrapText="1"/>
      <protection locked="0"/>
    </xf>
    <xf numFmtId="0" fontId="77" fillId="0" borderId="27" xfId="0" applyFont="1" applyBorder="1" applyAlignment="1">
      <alignment horizontal="left" vertical="center" wrapText="1"/>
    </xf>
    <xf numFmtId="0" fontId="7" fillId="3" borderId="44" xfId="0" applyFont="1" applyFill="1" applyBorder="1" applyAlignment="1">
      <alignment horizontal="center" vertical="top" wrapText="1"/>
    </xf>
    <xf numFmtId="0" fontId="0" fillId="0" borderId="5" xfId="0" applyBorder="1" applyAlignment="1">
      <alignment vertical="top"/>
    </xf>
    <xf numFmtId="0" fontId="0" fillId="0" borderId="26" xfId="0" applyBorder="1" applyAlignment="1">
      <alignment vertical="top"/>
    </xf>
    <xf numFmtId="0" fontId="10" fillId="2" borderId="12" xfId="0" applyFont="1" applyFill="1" applyBorder="1" applyAlignment="1">
      <alignment horizontal="left" vertical="top" wrapText="1"/>
    </xf>
    <xf numFmtId="0" fontId="7" fillId="3" borderId="1"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7" fillId="0" borderId="8" xfId="0" applyFont="1" applyBorder="1" applyAlignment="1" applyProtection="1">
      <alignment horizontal="left" vertical="center" wrapText="1"/>
      <protection locked="0"/>
    </xf>
    <xf numFmtId="0" fontId="77" fillId="0" borderId="2" xfId="0" applyFont="1" applyBorder="1" applyAlignment="1" applyProtection="1">
      <alignment horizontal="left" vertical="center" wrapText="1"/>
      <protection locked="0"/>
    </xf>
    <xf numFmtId="0" fontId="77" fillId="0" borderId="9" xfId="0" applyFont="1" applyBorder="1" applyAlignment="1" applyProtection="1">
      <alignment horizontal="left" vertical="center" wrapText="1"/>
      <protection locked="0"/>
    </xf>
    <xf numFmtId="0" fontId="7" fillId="3" borderId="1" xfId="0" applyFont="1" applyFill="1" applyBorder="1" applyAlignment="1">
      <alignment vertical="top" wrapText="1"/>
    </xf>
    <xf numFmtId="0" fontId="9" fillId="0" borderId="1" xfId="0" applyFont="1" applyBorder="1" applyAlignment="1">
      <alignment horizontal="left" vertical="top" wrapText="1" indent="1"/>
    </xf>
    <xf numFmtId="0" fontId="10" fillId="2" borderId="1" xfId="0" applyFont="1" applyFill="1" applyBorder="1" applyAlignment="1">
      <alignment horizontal="left" vertical="top" wrapText="1"/>
    </xf>
    <xf numFmtId="0" fontId="31" fillId="0" borderId="26" xfId="0" applyFont="1" applyBorder="1" applyAlignment="1" applyProtection="1">
      <alignment vertical="top" wrapText="1"/>
      <protection locked="0"/>
    </xf>
    <xf numFmtId="0" fontId="31" fillId="0" borderId="25" xfId="0" applyFont="1" applyBorder="1" applyAlignment="1" applyProtection="1">
      <alignment vertical="top" wrapText="1"/>
      <protection locked="0"/>
    </xf>
    <xf numFmtId="0" fontId="31" fillId="0" borderId="54" xfId="0" applyFont="1" applyBorder="1" applyAlignment="1" applyProtection="1">
      <alignment vertical="top" wrapText="1"/>
      <protection locked="0"/>
    </xf>
    <xf numFmtId="0" fontId="31" fillId="0" borderId="20" xfId="0" applyFont="1" applyBorder="1" applyAlignment="1" applyProtection="1">
      <alignment vertical="top" wrapText="1"/>
      <protection locked="0"/>
    </xf>
    <xf numFmtId="0" fontId="31" fillId="0" borderId="21" xfId="0" applyFont="1" applyBorder="1" applyAlignment="1" applyProtection="1">
      <alignment vertical="top" wrapText="1"/>
      <protection locked="0"/>
    </xf>
    <xf numFmtId="0" fontId="9" fillId="0" borderId="1" xfId="0" applyFont="1" applyBorder="1" applyAlignment="1">
      <alignment horizontal="left" vertical="top" wrapText="1"/>
    </xf>
    <xf numFmtId="0" fontId="18" fillId="0" borderId="25" xfId="0" applyFont="1" applyBorder="1" applyAlignment="1" applyProtection="1">
      <alignment vertical="top" wrapText="1"/>
      <protection locked="0"/>
    </xf>
    <xf numFmtId="0" fontId="18" fillId="0" borderId="56" xfId="0" applyFont="1" applyBorder="1" applyAlignment="1" applyProtection="1">
      <alignment vertical="top" wrapText="1"/>
      <protection locked="0"/>
    </xf>
    <xf numFmtId="0" fontId="31" fillId="0" borderId="56" xfId="0" applyFont="1" applyBorder="1" applyAlignment="1" applyProtection="1">
      <alignment vertical="top" wrapText="1"/>
      <protection locked="0"/>
    </xf>
    <xf numFmtId="0" fontId="0" fillId="0" borderId="45" xfId="0" applyBorder="1" applyAlignment="1" applyProtection="1">
      <alignment horizontal="left"/>
      <protection locked="0"/>
    </xf>
    <xf numFmtId="0" fontId="0" fillId="0" borderId="43" xfId="0" applyBorder="1" applyAlignment="1" applyProtection="1">
      <alignment horizontal="left"/>
      <protection locked="0"/>
    </xf>
    <xf numFmtId="0" fontId="14" fillId="0" borderId="4" xfId="1" applyBorder="1" applyAlignment="1">
      <alignment vertical="top"/>
    </xf>
    <xf numFmtId="0" fontId="14" fillId="0" borderId="5" xfId="1" applyBorder="1" applyAlignment="1">
      <alignment vertical="top"/>
    </xf>
    <xf numFmtId="0" fontId="14" fillId="0" borderId="6" xfId="1" applyBorder="1" applyAlignment="1">
      <alignment vertical="top"/>
    </xf>
    <xf numFmtId="0" fontId="14" fillId="0" borderId="3" xfId="1" applyBorder="1" applyAlignment="1">
      <alignment vertical="top"/>
    </xf>
    <xf numFmtId="0" fontId="14" fillId="0" borderId="48" xfId="1" applyBorder="1" applyAlignment="1">
      <alignment vertical="top"/>
    </xf>
    <xf numFmtId="0" fontId="14" fillId="0" borderId="7" xfId="1" applyBorder="1" applyAlignment="1">
      <alignment vertical="top"/>
    </xf>
    <xf numFmtId="0" fontId="14" fillId="0" borderId="8" xfId="1" applyBorder="1" applyAlignment="1">
      <alignment vertical="top"/>
    </xf>
    <xf numFmtId="0" fontId="14" fillId="0" borderId="2" xfId="1" applyBorder="1" applyAlignment="1">
      <alignment vertical="top"/>
    </xf>
    <xf numFmtId="0" fontId="14" fillId="0" borderId="9" xfId="1" applyBorder="1" applyAlignment="1">
      <alignment vertical="top"/>
    </xf>
    <xf numFmtId="0" fontId="9" fillId="0" borderId="45" xfId="0" applyFont="1" applyBorder="1" applyAlignment="1">
      <alignment vertical="top" wrapText="1"/>
    </xf>
    <xf numFmtId="0" fontId="9" fillId="0" borderId="45" xfId="0" applyFont="1" applyBorder="1" applyAlignment="1" applyProtection="1">
      <alignment vertical="top" wrapText="1"/>
      <protection locked="0"/>
    </xf>
    <xf numFmtId="0" fontId="18" fillId="0" borderId="22" xfId="0" applyFont="1" applyBorder="1" applyAlignment="1" applyProtection="1">
      <alignment vertical="top" wrapText="1"/>
      <protection locked="0"/>
    </xf>
    <xf numFmtId="0" fontId="18" fillId="0" borderId="23" xfId="0" applyFont="1" applyBorder="1" applyAlignment="1" applyProtection="1">
      <alignment vertical="top" wrapText="1"/>
      <protection locked="0"/>
    </xf>
    <xf numFmtId="0" fontId="18" fillId="0" borderId="49" xfId="0" applyFont="1" applyBorder="1" applyAlignment="1" applyProtection="1">
      <alignment vertical="top" wrapText="1"/>
      <protection locked="0"/>
    </xf>
    <xf numFmtId="0" fontId="18" fillId="0" borderId="24" xfId="0" applyFont="1" applyBorder="1" applyAlignment="1" applyProtection="1">
      <alignment vertical="top" wrapText="1"/>
      <protection locked="0"/>
    </xf>
    <xf numFmtId="0" fontId="18" fillId="0" borderId="19" xfId="0" applyFont="1" applyBorder="1" applyAlignment="1" applyProtection="1">
      <alignment vertical="top" wrapText="1"/>
      <protection locked="0"/>
    </xf>
    <xf numFmtId="0" fontId="18" fillId="0" borderId="20" xfId="0" applyFont="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8" fillId="0" borderId="26" xfId="0" applyFont="1" applyBorder="1" applyAlignment="1" applyProtection="1">
      <alignment vertical="top" wrapText="1"/>
      <protection locked="0"/>
    </xf>
    <xf numFmtId="0" fontId="31" fillId="0" borderId="1" xfId="0" applyFont="1" applyBorder="1" applyAlignment="1">
      <alignment horizontal="left" vertical="top" wrapText="1"/>
    </xf>
    <xf numFmtId="0" fontId="9" fillId="0" borderId="4" xfId="0" applyFont="1" applyBorder="1" applyAlignment="1">
      <alignment vertical="top" wrapText="1"/>
    </xf>
    <xf numFmtId="0" fontId="31" fillId="0" borderId="1" xfId="0" applyFont="1" applyBorder="1" applyAlignment="1">
      <alignment vertical="top" wrapText="1"/>
    </xf>
    <xf numFmtId="0" fontId="10" fillId="18" borderId="1" xfId="0" applyFont="1" applyFill="1" applyBorder="1" applyAlignment="1">
      <alignment horizontal="left" vertical="top" wrapText="1"/>
    </xf>
    <xf numFmtId="0" fontId="7" fillId="2" borderId="1" xfId="0" applyFont="1" applyFill="1" applyBorder="1" applyAlignment="1">
      <alignment horizontal="left" vertical="top" wrapText="1"/>
    </xf>
    <xf numFmtId="44" fontId="9" fillId="0" borderId="1" xfId="2" applyFont="1" applyFill="1" applyBorder="1" applyAlignment="1" applyProtection="1">
      <alignment horizontal="right" vertical="top" wrapText="1"/>
      <protection locked="0"/>
    </xf>
    <xf numFmtId="44" fontId="0" fillId="0" borderId="10" xfId="2" applyFont="1" applyFill="1" applyBorder="1" applyAlignment="1" applyProtection="1">
      <alignment horizontal="right"/>
      <protection locked="0"/>
    </xf>
    <xf numFmtId="44" fontId="0" fillId="0" borderId="11" xfId="2" applyFont="1" applyFill="1" applyBorder="1" applyAlignment="1" applyProtection="1">
      <alignment horizontal="right"/>
      <protection locked="0"/>
    </xf>
    <xf numFmtId="165" fontId="75" fillId="8" borderId="1" xfId="0" applyNumberFormat="1" applyFont="1" applyFill="1" applyBorder="1" applyAlignment="1">
      <alignment vertical="top" wrapText="1"/>
    </xf>
    <xf numFmtId="0" fontId="75" fillId="0" borderId="1" xfId="0" applyFont="1" applyBorder="1" applyAlignment="1">
      <alignment vertical="top" wrapText="1"/>
    </xf>
    <xf numFmtId="44" fontId="9" fillId="0" borderId="1" xfId="2" applyFont="1" applyBorder="1" applyAlignment="1">
      <alignment horizontal="right" vertical="top" wrapText="1"/>
    </xf>
    <xf numFmtId="44" fontId="0" fillId="0" borderId="10" xfId="2" applyFont="1" applyBorder="1" applyAlignment="1">
      <alignment horizontal="right"/>
    </xf>
    <xf numFmtId="44" fontId="0" fillId="0" borderId="11" xfId="2" applyFont="1" applyBorder="1" applyAlignment="1">
      <alignment horizontal="right"/>
    </xf>
    <xf numFmtId="44" fontId="9" fillId="5" borderId="1" xfId="2" applyFont="1" applyFill="1" applyBorder="1" applyAlignment="1" applyProtection="1">
      <alignment horizontal="right" vertical="top" wrapText="1"/>
      <protection locked="0"/>
    </xf>
    <xf numFmtId="44" fontId="0" fillId="5" borderId="10" xfId="2" applyFont="1" applyFill="1" applyBorder="1" applyAlignment="1" applyProtection="1">
      <alignment horizontal="right"/>
      <protection locked="0"/>
    </xf>
    <xf numFmtId="44" fontId="0" fillId="5" borderId="11" xfId="2" applyFont="1" applyFill="1" applyBorder="1" applyAlignment="1" applyProtection="1">
      <alignment horizontal="right"/>
      <protection locked="0"/>
    </xf>
    <xf numFmtId="0" fontId="36" fillId="0" borderId="0" xfId="1" applyFont="1" applyAlignment="1">
      <alignment wrapText="1"/>
    </xf>
    <xf numFmtId="0" fontId="10" fillId="0" borderId="1" xfId="0" applyFont="1" applyBorder="1" applyAlignment="1">
      <alignment horizontal="center" vertical="top" wrapText="1"/>
    </xf>
    <xf numFmtId="0" fontId="10" fillId="0" borderId="3" xfId="0" applyFont="1" applyBorder="1" applyAlignment="1" applyProtection="1">
      <alignment vertical="top" wrapText="1"/>
      <protection locked="0"/>
    </xf>
    <xf numFmtId="0" fontId="9" fillId="5" borderId="0" xfId="0" applyFont="1" applyFill="1" applyAlignment="1">
      <alignment vertical="top" wrapText="1"/>
    </xf>
    <xf numFmtId="0" fontId="75" fillId="2" borderId="1" xfId="0" applyFont="1" applyFill="1" applyBorder="1" applyAlignment="1">
      <alignment horizontal="center" vertical="center"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0" fillId="0" borderId="2" xfId="0" applyBorder="1" applyAlignment="1">
      <alignment wrapText="1"/>
    </xf>
    <xf numFmtId="0" fontId="0" fillId="0" borderId="9" xfId="0" applyBorder="1" applyAlignment="1">
      <alignment wrapText="1"/>
    </xf>
    <xf numFmtId="0" fontId="8" fillId="2" borderId="12" xfId="0" applyFont="1" applyFill="1" applyBorder="1" applyAlignment="1">
      <alignment horizontal="center" vertical="top" wrapText="1"/>
    </xf>
    <xf numFmtId="0" fontId="7" fillId="2" borderId="12" xfId="0" applyFont="1" applyFill="1" applyBorder="1" applyAlignment="1">
      <alignment horizontal="center" vertical="top" wrapText="1"/>
    </xf>
    <xf numFmtId="164" fontId="9" fillId="0" borderId="12" xfId="0" applyNumberFormat="1" applyFont="1" applyBorder="1" applyAlignment="1">
      <alignment horizontal="right" vertical="top" wrapText="1"/>
    </xf>
    <xf numFmtId="164" fontId="0" fillId="0" borderId="10" xfId="0" applyNumberFormat="1" applyBorder="1" applyAlignment="1">
      <alignment horizontal="right"/>
    </xf>
    <xf numFmtId="44" fontId="9" fillId="0" borderId="12" xfId="2" applyFont="1" applyBorder="1" applyAlignment="1">
      <alignment horizontal="right" vertical="top" wrapText="1"/>
    </xf>
    <xf numFmtId="0" fontId="31" fillId="0" borderId="10" xfId="0" applyFont="1" applyBorder="1" applyAlignment="1" applyProtection="1">
      <alignment wrapText="1"/>
      <protection locked="0"/>
    </xf>
    <xf numFmtId="0" fontId="31" fillId="0" borderId="11" xfId="0" applyFont="1" applyBorder="1" applyAlignment="1" applyProtection="1">
      <alignment wrapText="1"/>
      <protection locked="0"/>
    </xf>
    <xf numFmtId="0" fontId="31" fillId="0" borderId="0" xfId="0" applyFont="1" applyAlignment="1">
      <alignment horizontal="center" vertical="top" wrapText="1"/>
    </xf>
    <xf numFmtId="0" fontId="9" fillId="0" borderId="0" xfId="0" applyFont="1" applyAlignment="1">
      <alignment vertical="top"/>
    </xf>
    <xf numFmtId="0" fontId="7" fillId="2" borderId="1" xfId="0" applyFont="1" applyFill="1" applyBorder="1" applyAlignment="1">
      <alignment horizontal="center" vertical="top" wrapText="1"/>
    </xf>
    <xf numFmtId="0" fontId="31" fillId="0" borderId="12" xfId="0" applyFont="1" applyBorder="1" applyAlignment="1" applyProtection="1">
      <alignment wrapText="1"/>
      <protection locked="0"/>
    </xf>
    <xf numFmtId="0" fontId="0" fillId="0" borderId="0" xfId="0" applyAlignment="1"/>
    <xf numFmtId="0" fontId="7" fillId="0" borderId="0" xfId="0" applyFont="1" applyAlignment="1"/>
    <xf numFmtId="0" fontId="0" fillId="0" borderId="10" xfId="0" applyBorder="1" applyAlignment="1"/>
    <xf numFmtId="0" fontId="0" fillId="0" borderId="11" xfId="0" applyBorder="1" applyAlignment="1"/>
    <xf numFmtId="166" fontId="0" fillId="0" borderId="10" xfId="0" applyNumberFormat="1" applyBorder="1" applyAlignment="1"/>
    <xf numFmtId="166" fontId="0" fillId="0" borderId="11" xfId="0" applyNumberFormat="1" applyBorder="1" applyAlignment="1"/>
    <xf numFmtId="166" fontId="0" fillId="5" borderId="10" xfId="0" applyNumberFormat="1" applyFill="1" applyBorder="1" applyAlignment="1"/>
    <xf numFmtId="166" fontId="0" fillId="5" borderId="11" xfId="0" applyNumberFormat="1" applyFill="1" applyBorder="1" applyAlignment="1"/>
    <xf numFmtId="166" fontId="16" fillId="5" borderId="10" xfId="0" applyNumberFormat="1" applyFont="1" applyFill="1" applyBorder="1" applyAlignment="1"/>
    <xf numFmtId="166" fontId="16" fillId="5" borderId="11" xfId="0" applyNumberFormat="1" applyFont="1" applyFill="1" applyBorder="1" applyAlignment="1"/>
    <xf numFmtId="166" fontId="16" fillId="5" borderId="10" xfId="0" applyNumberFormat="1" applyFont="1" applyFill="1" applyBorder="1" applyAlignment="1" applyProtection="1">
      <protection locked="0"/>
    </xf>
    <xf numFmtId="166" fontId="16" fillId="5" borderId="11" xfId="0" applyNumberFormat="1" applyFont="1" applyFill="1" applyBorder="1" applyAlignment="1" applyProtection="1">
      <protection locked="0"/>
    </xf>
    <xf numFmtId="0" fontId="0" fillId="5" borderId="10" xfId="0" applyFill="1" applyBorder="1" applyAlignment="1" applyProtection="1">
      <protection locked="0"/>
    </xf>
    <xf numFmtId="0" fontId="0" fillId="0" borderId="48" xfId="0" applyBorder="1" applyAlignment="1" applyProtection="1">
      <protection locked="0"/>
    </xf>
    <xf numFmtId="0" fontId="0" fillId="0" borderId="10" xfId="0" applyBorder="1" applyAlignment="1" applyProtection="1">
      <protection locked="0"/>
    </xf>
    <xf numFmtId="0" fontId="0" fillId="0" borderId="11" xfId="0" applyBorder="1" applyAlignment="1" applyProtection="1">
      <protection locked="0"/>
    </xf>
    <xf numFmtId="0" fontId="16" fillId="5" borderId="10" xfId="0" applyFont="1" applyFill="1" applyBorder="1" applyAlignment="1" applyProtection="1">
      <protection locked="0"/>
    </xf>
    <xf numFmtId="0" fontId="16" fillId="5" borderId="11" xfId="0" applyFont="1" applyFill="1" applyBorder="1" applyAlignment="1" applyProtection="1">
      <protection locked="0"/>
    </xf>
    <xf numFmtId="0" fontId="16" fillId="20" borderId="10" xfId="0" applyFont="1" applyFill="1" applyBorder="1" applyAlignment="1" applyProtection="1">
      <protection locked="0"/>
    </xf>
    <xf numFmtId="0" fontId="16" fillId="20" borderId="11" xfId="0" applyFont="1" applyFill="1" applyBorder="1" applyAlignment="1" applyProtection="1">
      <protection locked="0"/>
    </xf>
    <xf numFmtId="0" fontId="10" fillId="0" borderId="0" xfId="0" applyFont="1" applyAlignment="1"/>
    <xf numFmtId="0" fontId="0" fillId="5" borderId="10" xfId="0" applyFill="1" applyBorder="1" applyAlignment="1"/>
    <xf numFmtId="0" fontId="0" fillId="5" borderId="11" xfId="0" applyFill="1" applyBorder="1" applyAlignment="1"/>
    <xf numFmtId="0" fontId="14" fillId="0" borderId="20" xfId="1" applyBorder="1" applyAlignment="1" applyProtection="1">
      <protection locked="0"/>
    </xf>
    <xf numFmtId="0" fontId="0" fillId="0" borderId="52" xfId="0" applyBorder="1" applyAlignment="1" applyProtection="1">
      <protection locked="0"/>
    </xf>
    <xf numFmtId="0" fontId="0" fillId="0" borderId="53" xfId="0" applyBorder="1" applyAlignment="1" applyProtection="1">
      <protection locked="0"/>
    </xf>
    <xf numFmtId="0" fontId="0" fillId="0" borderId="5" xfId="0" applyBorder="1" applyAlignment="1"/>
    <xf numFmtId="0" fontId="0" fillId="0" borderId="6" xfId="0" applyBorder="1" applyAlignment="1"/>
    <xf numFmtId="0" fontId="0" fillId="0" borderId="8" xfId="0" applyBorder="1" applyAlignment="1"/>
    <xf numFmtId="0" fontId="0" fillId="0" borderId="2" xfId="0" applyBorder="1" applyAlignment="1"/>
    <xf numFmtId="0" fontId="0" fillId="0" borderId="9" xfId="0" applyBorder="1" applyAlignment="1"/>
    <xf numFmtId="0" fontId="0" fillId="0" borderId="16" xfId="0" applyBorder="1" applyAlignment="1"/>
    <xf numFmtId="0" fontId="31" fillId="0" borderId="4" xfId="0" applyFont="1" applyBorder="1" applyAlignment="1" applyProtection="1">
      <protection locked="0"/>
    </xf>
    <xf numFmtId="0" fontId="31" fillId="0" borderId="5" xfId="0" applyFont="1" applyBorder="1" applyAlignment="1" applyProtection="1">
      <protection locked="0"/>
    </xf>
    <xf numFmtId="0" fontId="31" fillId="0" borderId="26" xfId="0" applyFont="1" applyBorder="1" applyAlignment="1" applyProtection="1">
      <protection locked="0"/>
    </xf>
    <xf numFmtId="0" fontId="31" fillId="0" borderId="54" xfId="0" applyFont="1" applyBorder="1" applyAlignment="1" applyProtection="1">
      <protection locked="0"/>
    </xf>
    <xf numFmtId="0" fontId="31" fillId="0" borderId="20" xfId="0" applyFont="1" applyBorder="1" applyAlignment="1" applyProtection="1">
      <protection locked="0"/>
    </xf>
    <xf numFmtId="0" fontId="31" fillId="0" borderId="21" xfId="0" applyFont="1" applyBorder="1" applyAlignment="1" applyProtection="1">
      <protection locked="0"/>
    </xf>
    <xf numFmtId="0" fontId="0" fillId="0" borderId="16" xfId="0" applyBorder="1" applyAlignment="1" applyProtection="1">
      <protection locked="0"/>
    </xf>
    <xf numFmtId="0" fontId="50" fillId="0" borderId="16" xfId="0" applyFont="1" applyBorder="1" applyAlignment="1" applyProtection="1">
      <protection locked="0"/>
    </xf>
    <xf numFmtId="0" fontId="9" fillId="0" borderId="46" xfId="0" applyFont="1" applyBorder="1" applyAlignment="1"/>
    <xf numFmtId="0" fontId="9" fillId="0" borderId="47" xfId="0" applyFont="1" applyBorder="1" applyAlignment="1"/>
    <xf numFmtId="0" fontId="0" fillId="0" borderId="50" xfId="0" applyBorder="1" applyAlignment="1"/>
    <xf numFmtId="0" fontId="0" fillId="0" borderId="29" xfId="0" applyBorder="1" applyAlignment="1"/>
    <xf numFmtId="0" fontId="0" fillId="0" borderId="23" xfId="0" applyBorder="1" applyAlignment="1"/>
    <xf numFmtId="0" fontId="0" fillId="0" borderId="42" xfId="0" applyBorder="1" applyAlignment="1"/>
    <xf numFmtId="0" fontId="0" fillId="0" borderId="49" xfId="0" applyBorder="1" applyAlignment="1"/>
    <xf numFmtId="0" fontId="0" fillId="0" borderId="24" xfId="0" applyBorder="1" applyAlignment="1"/>
    <xf numFmtId="0" fontId="0" fillId="0" borderId="25" xfId="0" applyBorder="1" applyAlignment="1"/>
    <xf numFmtId="0" fontId="0" fillId="0" borderId="7" xfId="0" applyBorder="1" applyAlignment="1"/>
    <xf numFmtId="0" fontId="0" fillId="0" borderId="19" xfId="0" applyBorder="1" applyAlignment="1"/>
    <xf numFmtId="0" fontId="0" fillId="0" borderId="21" xfId="0" applyBorder="1" applyAlignment="1"/>
    <xf numFmtId="0" fontId="0" fillId="0" borderId="3" xfId="0" applyBorder="1" applyAlignment="1"/>
    <xf numFmtId="0" fontId="9" fillId="0" borderId="0" xfId="0" applyFont="1" applyAlignment="1"/>
    <xf numFmtId="0" fontId="0" fillId="0" borderId="5" xfId="0" applyBorder="1" applyAlignment="1" applyProtection="1">
      <protection locked="0"/>
    </xf>
    <xf numFmtId="0" fontId="0" fillId="0" borderId="6" xfId="0" applyBorder="1" applyAlignment="1" applyProtection="1">
      <protection locked="0"/>
    </xf>
    <xf numFmtId="0" fontId="50" fillId="0" borderId="5" xfId="0" applyFont="1" applyBorder="1" applyAlignment="1" applyProtection="1">
      <protection locked="0"/>
    </xf>
    <xf numFmtId="0" fontId="50" fillId="0" borderId="6" xfId="0" applyFont="1" applyBorder="1" applyAlignment="1" applyProtection="1">
      <protection locked="0"/>
    </xf>
    <xf numFmtId="0" fontId="0" fillId="0" borderId="8" xfId="0" applyBorder="1" applyAlignment="1" applyProtection="1">
      <protection locked="0"/>
    </xf>
    <xf numFmtId="0" fontId="0" fillId="0" borderId="2" xfId="0" applyBorder="1" applyAlignment="1" applyProtection="1">
      <protection locked="0"/>
    </xf>
    <xf numFmtId="0" fontId="0" fillId="0" borderId="9" xfId="0" applyBorder="1" applyAlignment="1" applyProtection="1">
      <protection locked="0"/>
    </xf>
    <xf numFmtId="0" fontId="50" fillId="0" borderId="8" xfId="0" applyFont="1" applyBorder="1" applyAlignment="1" applyProtection="1">
      <protection locked="0"/>
    </xf>
    <xf numFmtId="0" fontId="50" fillId="0" borderId="2" xfId="0" applyFont="1" applyBorder="1" applyAlignment="1" applyProtection="1">
      <protection locked="0"/>
    </xf>
    <xf numFmtId="0" fontId="50" fillId="0" borderId="9" xfId="0" applyFont="1" applyBorder="1" applyAlignment="1" applyProtection="1">
      <protection locked="0"/>
    </xf>
    <xf numFmtId="0" fontId="0" fillId="0" borderId="15" xfId="0" applyBorder="1" applyAlignment="1"/>
    <xf numFmtId="0" fontId="0" fillId="0" borderId="3" xfId="0" applyBorder="1" applyAlignment="1" applyProtection="1">
      <protection locked="0"/>
    </xf>
    <xf numFmtId="0" fontId="0" fillId="0" borderId="0" xfId="0" applyAlignment="1" applyProtection="1">
      <protection locked="0"/>
    </xf>
    <xf numFmtId="0" fontId="0" fillId="0" borderId="7" xfId="0" applyBorder="1" applyAlignment="1" applyProtection="1">
      <protection locked="0"/>
    </xf>
    <xf numFmtId="0" fontId="0" fillId="0" borderId="15" xfId="0" applyBorder="1" applyAlignment="1" applyProtection="1">
      <protection locked="0"/>
    </xf>
    <xf numFmtId="0" fontId="50" fillId="0" borderId="3" xfId="0" applyFont="1" applyBorder="1" applyAlignment="1" applyProtection="1">
      <protection locked="0"/>
    </xf>
    <xf numFmtId="0" fontId="50" fillId="0" borderId="0" xfId="0" applyFont="1" applyAlignment="1" applyProtection="1">
      <protection locked="0"/>
    </xf>
    <xf numFmtId="0" fontId="50" fillId="0" borderId="7" xfId="0" applyFont="1" applyBorder="1" applyAlignment="1" applyProtection="1">
      <protection locked="0"/>
    </xf>
    <xf numFmtId="0" fontId="0" fillId="18" borderId="5" xfId="0" applyFill="1" applyBorder="1" applyAlignment="1"/>
    <xf numFmtId="0" fontId="0" fillId="18" borderId="6" xfId="0" applyFill="1" applyBorder="1" applyAlignment="1"/>
    <xf numFmtId="0" fontId="0" fillId="18" borderId="8" xfId="0" applyFill="1" applyBorder="1" applyAlignment="1"/>
    <xf numFmtId="0" fontId="0" fillId="18" borderId="2" xfId="0" applyFill="1" applyBorder="1" applyAlignment="1"/>
    <xf numFmtId="0" fontId="0" fillId="18" borderId="9" xfId="0" applyFill="1" applyBorder="1" applyAlignment="1"/>
    <xf numFmtId="0" fontId="0" fillId="0" borderId="45" xfId="0" applyBorder="1" applyAlignment="1" applyProtection="1">
      <protection locked="0"/>
    </xf>
    <xf numFmtId="0" fontId="0" fillId="0" borderId="48" xfId="0" applyBorder="1" applyAlignment="1"/>
    <xf numFmtId="0" fontId="0" fillId="0" borderId="45" xfId="0" applyBorder="1" applyAlignment="1"/>
  </cellXfs>
  <cellStyles count="3">
    <cellStyle name="Currency" xfId="2" builtinId="4"/>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tx>
            <c:strRef>
              <c:f>'2. Progress towards outcomes'!$B$25</c:f>
              <c:strCache>
                <c:ptCount val="1"/>
                <c:pt idx="0">
                  <c:v>Average Cumulative progress toward outcomes (%)</c:v>
                </c:pt>
              </c:strCache>
            </c:strRef>
          </c:tx>
          <c:spPr>
            <a:solidFill>
              <a:srgbClr val="FF99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outcomes'!$B$26</c:f>
              <c:numCache>
                <c:formatCode>0.00%</c:formatCode>
                <c:ptCount val="1"/>
                <c:pt idx="0">
                  <c:v>0.71242102029914534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05D4-4C40-8187-45554CA3BF39}"/>
            </c:ext>
          </c:extLst>
        </c:ser>
        <c:ser>
          <c:idx val="1"/>
          <c:order val="1"/>
          <c:tx>
            <c:strRef>
              <c:f>'2. Progress towards outcomes'!$C$25</c:f>
              <c:strCache>
                <c:ptCount val="1"/>
                <c:pt idx="0">
                  <c:v>Time elapsed since project start/EOD vs Planned Project End Date </c:v>
                </c:pt>
              </c:strCache>
            </c:strRef>
          </c:tx>
          <c:spPr>
            <a:solidFill>
              <a:srgbClr val="99CCFF"/>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outcomes'!$C$26</c:f>
              <c:numCache>
                <c:formatCode>0.00%</c:formatCode>
                <c:ptCount val="1"/>
                <c:pt idx="0">
                  <c:v>0.91712328767123286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05D4-4C40-8187-45554CA3BF39}"/>
            </c:ext>
          </c:extLst>
        </c:ser>
        <c:ser>
          <c:idx val="2"/>
          <c:order val="2"/>
          <c:tx>
            <c:strRef>
              <c:f>'2. Progress towards outcomes'!$D$25</c:f>
              <c:strCache>
                <c:ptCount val="1"/>
                <c:pt idx="0">
                  <c:v>% of delivery</c:v>
                </c:pt>
              </c:strCache>
            </c:strRef>
          </c:tx>
          <c:spPr>
            <a:solidFill>
              <a:srgbClr val="99FF99"/>
            </a:solidFill>
            <a:ln>
              <a:prstDash val="solid"/>
            </a:ln>
          </c:spPr>
          <c:invertIfNegative val="1"/>
          <c:dLbls>
            <c:spPr>
              <a:noFill/>
              <a:ln>
                <a:noFill/>
              </a:ln>
              <a:effectLst/>
            </c:spPr>
            <c:showLegendKey val="1"/>
            <c:showVal val="1"/>
            <c:showCatName val="0"/>
            <c:showSerName val="0"/>
            <c:showPercent val="0"/>
            <c:showBubbleSize val="1"/>
            <c:showLeaderLines val="0"/>
            <c:extLst>
              <c:ext xmlns:c15="http://schemas.microsoft.com/office/drawing/2012/chart" uri="{CE6537A1-D6FC-4f65-9D91-7224C49458BB}">
                <c15:showLeaderLines val="0"/>
              </c:ext>
            </c:extLst>
          </c:dLbls>
          <c:val>
            <c:numRef>
              <c:f>'2. Progress towards outcomes'!$D$26</c:f>
              <c:numCache>
                <c:formatCode>0.00%</c:formatCode>
                <c:ptCount val="1"/>
                <c:pt idx="0">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05D4-4C40-8187-45554CA3BF39}"/>
            </c:ext>
          </c:extLst>
        </c:ser>
        <c:dLbls>
          <c:showLegendKey val="0"/>
          <c:showVal val="0"/>
          <c:showCatName val="0"/>
          <c:showSerName val="0"/>
          <c:showPercent val="0"/>
          <c:showBubbleSize val="0"/>
        </c:dLbls>
        <c:gapWidth val="150"/>
        <c:axId val="10"/>
        <c:axId val="100"/>
      </c:barChart>
      <c:catAx>
        <c:axId val="10"/>
        <c:scaling>
          <c:orientation val="minMax"/>
        </c:scaling>
        <c:delete val="1"/>
        <c:axPos val="b"/>
        <c:majorTickMark val="none"/>
        <c:minorTickMark val="none"/>
        <c:tickLblPos val="nextTo"/>
        <c:crossAx val="100"/>
        <c:crosses val="autoZero"/>
        <c:auto val="1"/>
        <c:lblAlgn val="ctr"/>
        <c:lblOffset val="100"/>
        <c:noMultiLvlLbl val="1"/>
      </c:catAx>
      <c:valAx>
        <c:axId val="100"/>
        <c:scaling>
          <c:orientation val="minMax"/>
        </c:scaling>
        <c:delete val="1"/>
        <c:axPos val="l"/>
        <c:title>
          <c:tx>
            <c:rich>
              <a:bodyPr/>
              <a:lstStyle/>
              <a:p>
                <a:pPr>
                  <a:defRPr/>
                </a:pPr>
                <a:r>
                  <a:rPr lang="en-US"/>
                  <a:t>%</a:t>
                </a:r>
              </a:p>
            </c:rich>
          </c:tx>
          <c:overlay val="1"/>
        </c:title>
        <c:numFmt formatCode="0%" sourceLinked="0"/>
        <c:majorTickMark val="out"/>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0</xdr:col>
      <xdr:colOff>31749</xdr:colOff>
      <xdr:row>0</xdr:row>
      <xdr:rowOff>31749</xdr:rowOff>
    </xdr:from>
    <xdr:ext cx="2028826" cy="774660"/>
    <xdr:pic>
      <xdr:nvPicPr>
        <xdr:cNvPr id="5" name="Picture 1" descr="Graphical user interface, text&#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a:srcRect l="6541" t="11919" r="5814" b="15420"/>
        <a:stretch>
          <a:fillRect/>
        </a:stretch>
      </xdr:blipFill>
      <xdr:spPr bwMode="auto">
        <a:xfrm>
          <a:off x="31749" y="31749"/>
          <a:ext cx="2028826" cy="774660"/>
        </a:xfrm>
        <a:prstGeom prst="rect">
          <a:avLst/>
        </a:prstGeom>
        <a:noFill/>
        <a:ln>
          <a:noFill/>
          <a:prstDash val="solid"/>
        </a:ln>
      </xdr:spPr>
    </xdr:pic>
    <xdr:clientData/>
  </xdr:oneCellAnchor>
  <xdr:oneCellAnchor>
    <xdr:from>
      <xdr:col>6</xdr:col>
      <xdr:colOff>647454</xdr:colOff>
      <xdr:row>0</xdr:row>
      <xdr:rowOff>38100</xdr:rowOff>
    </xdr:from>
    <xdr:ext cx="1829046" cy="714488"/>
    <xdr:pic>
      <xdr:nvPicPr>
        <xdr:cNvPr id="4" name="Immagine 1" descr="Immagine che contiene testo&#10;&#10;Descrizione generata automaticamente">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srcRect/>
        <a:stretch>
          <a:fillRect/>
        </a:stretch>
      </xdr:blipFill>
      <xdr:spPr bwMode="auto">
        <a:xfrm>
          <a:off x="4505079" y="38100"/>
          <a:ext cx="1829046" cy="714488"/>
        </a:xfrm>
        <a:prstGeom prst="rect">
          <a:avLst/>
        </a:prstGeom>
        <a:noFill/>
        <a:ln>
          <a:noFill/>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4</xdr:col>
      <xdr:colOff>0</xdr:colOff>
      <xdr:row>24</xdr:row>
      <xdr:rowOff>0</xdr:rowOff>
    </xdr:from>
    <xdr:ext cx="5760000" cy="2160000"/>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10</xdr:col>
      <xdr:colOff>1412875</xdr:colOff>
      <xdr:row>5</xdr:row>
      <xdr:rowOff>0</xdr:rowOff>
    </xdr:from>
    <xdr:ext cx="10915650" cy="19050000"/>
    <xdr:pic>
      <xdr:nvPicPr>
        <xdr:cNvPr id="3" name="Image 2" descr="Picture">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xfrm>
          <a:off x="12033250" y="1063625"/>
          <a:ext cx="10915650" cy="19050000"/>
        </a:xfrm>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4</xdr:col>
      <xdr:colOff>76200</xdr:colOff>
      <xdr:row>33</xdr:row>
      <xdr:rowOff>200025</xdr:rowOff>
    </xdr:from>
    <xdr:to>
      <xdr:col>8</xdr:col>
      <xdr:colOff>581025</xdr:colOff>
      <xdr:row>38</xdr:row>
      <xdr:rowOff>330379</xdr:rowOff>
    </xdr:to>
    <xdr:pic>
      <xdr:nvPicPr>
        <xdr:cNvPr id="2" name="Picture 1">
          <a:extLst>
            <a:ext uri="{FF2B5EF4-FFF2-40B4-BE49-F238E27FC236}">
              <a16:creationId xmlns:a16="http://schemas.microsoft.com/office/drawing/2014/main" id="{3656B4EB-F421-4D70-A665-9DC0518695B4}"/>
            </a:ext>
          </a:extLst>
        </xdr:cNvPr>
        <xdr:cNvPicPr>
          <a:picLocks noChangeAspect="1"/>
        </xdr:cNvPicPr>
      </xdr:nvPicPr>
      <xdr:blipFill>
        <a:blip xmlns:r="http://schemas.openxmlformats.org/officeDocument/2006/relationships" r:embed="rId1"/>
        <a:stretch>
          <a:fillRect/>
        </a:stretch>
      </xdr:blipFill>
      <xdr:spPr>
        <a:xfrm>
          <a:off x="1971675" y="19107150"/>
          <a:ext cx="2867025" cy="16067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gef.org/" TargetMode="External"/><Relationship Id="rId2" Type="http://schemas.openxmlformats.org/officeDocument/2006/relationships/hyperlink" Target="https://www.thegef.org/" TargetMode="External"/><Relationship Id="rId1" Type="http://schemas.openxmlformats.org/officeDocument/2006/relationships/hyperlink" Target="https://www.thegef.org/"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Carlos.Fuentevilla@fao.org" TargetMode="External"/><Relationship Id="rId2" Type="http://schemas.openxmlformats.org/officeDocument/2006/relationships/hyperlink" Target="mailto:Manuel.Barange@fao.org" TargetMode="External"/><Relationship Id="rId1" Type="http://schemas.openxmlformats.org/officeDocument/2006/relationships/hyperlink" Target="mailto:Anna.Carlson@fao.org" TargetMode="External"/><Relationship Id="rId6" Type="http://schemas.openxmlformats.org/officeDocument/2006/relationships/printerSettings" Target="../printerSettings/printerSettings2.bin"/><Relationship Id="rId5" Type="http://schemas.openxmlformats.org/officeDocument/2006/relationships/hyperlink" Target="mailto:sofjan.jaupaj@turizmi.gov.al" TargetMode="External"/><Relationship Id="rId4" Type="http://schemas.openxmlformats.org/officeDocument/2006/relationships/hyperlink" Target="mailto:Lorenzo.Galbiati@fao.org"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thegef.org/documents/project-monitoring"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8" Type="http://schemas.openxmlformats.org/officeDocument/2006/relationships/hyperlink" Target="https://openknowledge.fao.org/server/api/core/bitstreams/ec26b74f-4470-4e40-a7c6-aa07d7c96f6f/content" TargetMode="External"/><Relationship Id="rId13" Type="http://schemas.openxmlformats.org/officeDocument/2006/relationships/hyperlink" Target="https://openknowledge.fao.org/server/api/core/bitstreams/ec26b74f-4470-4e40-a7c6-aa07d7c96f6f/content" TargetMode="External"/><Relationship Id="rId3" Type="http://schemas.openxmlformats.org/officeDocument/2006/relationships/hyperlink" Target="https://openknowledge.fao.org/server/api/core/bitstreams/ec26b74f-4470-4e40-a7c6-aa07d7c96f6f/content" TargetMode="External"/><Relationship Id="rId7" Type="http://schemas.openxmlformats.org/officeDocument/2006/relationships/hyperlink" Target="https://openknowledge.fao.org/server/api/core/bitstreams/ec26b74f-4470-4e40-a7c6-aa07d7c96f6f/content" TargetMode="External"/><Relationship Id="rId12" Type="http://schemas.openxmlformats.org/officeDocument/2006/relationships/hyperlink" Target="https://openknowledge.fao.org/server/api/core/bitstreams/ec26b74f-4470-4e40-a7c6-aa07d7c96f6f/content" TargetMode="External"/><Relationship Id="rId2" Type="http://schemas.openxmlformats.org/officeDocument/2006/relationships/hyperlink" Target="https://openknowledge.fao.org/server/api/core/bitstreams/ec26b74f-4470-4e40-a7c6-aa07d7c96f6f/content" TargetMode="External"/><Relationship Id="rId1" Type="http://schemas.openxmlformats.org/officeDocument/2006/relationships/hyperlink" Target="https://openknowledge.fao.org/server/api/core/bitstreams/a5ca44db-0cdd-43a4-bf87-9e063e6d8252/content" TargetMode="External"/><Relationship Id="rId6" Type="http://schemas.openxmlformats.org/officeDocument/2006/relationships/hyperlink" Target="https://openknowledge.fao.org/server/api/core/bitstreams/ec26b74f-4470-4e40-a7c6-aa07d7c96f6f/content" TargetMode="External"/><Relationship Id="rId11" Type="http://schemas.openxmlformats.org/officeDocument/2006/relationships/hyperlink" Target="https://openknowledge.fao.org/server/api/core/bitstreams/ec26b74f-4470-4e40-a7c6-aa07d7c96f6f/content" TargetMode="External"/><Relationship Id="rId5" Type="http://schemas.openxmlformats.org/officeDocument/2006/relationships/hyperlink" Target="https://openknowledge.fao.org/server/api/core/bitstreams/ec26b74f-4470-4e40-a7c6-aa07d7c96f6f/content" TargetMode="External"/><Relationship Id="rId15" Type="http://schemas.openxmlformats.org/officeDocument/2006/relationships/printerSettings" Target="../printerSettings/printerSettings6.bin"/><Relationship Id="rId10" Type="http://schemas.openxmlformats.org/officeDocument/2006/relationships/hyperlink" Target="https://openknowledge.fao.org/server/api/core/bitstreams/ec26b74f-4470-4e40-a7c6-aa07d7c96f6f/content" TargetMode="External"/><Relationship Id="rId4" Type="http://schemas.openxmlformats.org/officeDocument/2006/relationships/hyperlink" Target="https://openknowledge.fao.org/server/api/core/bitstreams/ec26b74f-4470-4e40-a7c6-aa07d7c96f6f/content" TargetMode="External"/><Relationship Id="rId9" Type="http://schemas.openxmlformats.org/officeDocument/2006/relationships/hyperlink" Target="https://openknowledge.fao.org/server/api/core/bitstreams/ec26b74f-4470-4e40-a7c6-aa07d7c96f6f/content" TargetMode="External"/><Relationship Id="rId14" Type="http://schemas.openxmlformats.org/officeDocument/2006/relationships/hyperlink" Target="https://openknowledge.fao.org/server/api/core/bitstreams/ec26b74f-4470-4e40-a7c6-aa07d7c96f6f/content"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thegef.org/council-meeting-documents/guidelines-project-and-program-cycle-policy-2020-updat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thegef.org/sites/default/files/documents/Stakeholder_Engagement_Policy_0.pdf" TargetMode="Externa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thegef.org/sites/default/files/documents/Gender_Equality_Policy.pdf" TargetMode="External"/><Relationship Id="rId1" Type="http://schemas.openxmlformats.org/officeDocument/2006/relationships/hyperlink" Target="https://openknowledge.fao.org/server/api/core/bitstreams/a75d575e-9f7e-45ad-afd9-a2cbfda37ad7/content"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2.bin"/><Relationship Id="rId1" Type="http://schemas.openxmlformats.org/officeDocument/2006/relationships/hyperlink" Target="https://www.fao.org/gfcm/about/funding/gef/fishebm-med/en/"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thegef.org/documents/indigenous-peoples" TargetMode="External"/><Relationship Id="rId2" Type="http://schemas.openxmlformats.org/officeDocument/2006/relationships/hyperlink" Target="https://openknowledge.fao.org/handle/20.500.14283/i6190e" TargetMode="External"/><Relationship Id="rId1" Type="http://schemas.openxmlformats.org/officeDocument/2006/relationships/hyperlink" Target="https://openknowledge.fao.org/handle/20.500.14283/i4476en" TargetMode="External"/><Relationship Id="rId4"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s://www.thegef.org/sites/default/files/documents/GEF_FI_GN_01_Cofinancing_Guidelines_2018.pdf" TargetMode="External"/><Relationship Id="rId1" Type="http://schemas.openxmlformats.org/officeDocument/2006/relationships/hyperlink" Target="https://www.thegef.org/sites/default/files/documents/GEF_FI_GN_01_Cofinancing_Guidelines_2018.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coordinates-converter.com/" TargetMode="External"/><Relationship Id="rId2" Type="http://schemas.openxmlformats.org/officeDocument/2006/relationships/hyperlink" Target="http://www.geonames.org/" TargetMode="External"/><Relationship Id="rId1" Type="http://schemas.openxmlformats.org/officeDocument/2006/relationships/hyperlink" Target="https://www.openstreetmap.org/" TargetMode="External"/><Relationship Id="rId5" Type="http://schemas.openxmlformats.org/officeDocument/2006/relationships/printerSettings" Target="../printerSettings/printerSettings15.bin"/><Relationship Id="rId4" Type="http://schemas.openxmlformats.org/officeDocument/2006/relationships/hyperlink" Target="https://gefportal.worldbank.org/App/assets/general/Geocoding%20User%20Guide.docx"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youtube.com/@ferm-xj8ud/search" TargetMode="External"/><Relationship Id="rId2" Type="http://schemas.openxmlformats.org/officeDocument/2006/relationships/hyperlink" Target="https://ferm.fao.org/docs/ferm_user_guide_draft.pdf" TargetMode="External"/><Relationship Id="rId1" Type="http://schemas.openxmlformats.org/officeDocument/2006/relationships/hyperlink" Target="https://ferm.fao.org/" TargetMode="External"/><Relationship Id="rId5" Type="http://schemas.openxmlformats.org/officeDocument/2006/relationships/printerSettings" Target="../printerSettings/printerSettings16.bin"/><Relationship Id="rId4" Type="http://schemas.openxmlformats.org/officeDocument/2006/relationships/hyperlink" Target="mailto:carmen.morales@fa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tint="0.499984740745262"/>
  </sheetPr>
  <dimension ref="B1:T32"/>
  <sheetViews>
    <sheetView showGridLines="0" topLeftCell="A17" zoomScaleNormal="100" zoomScaleSheetLayoutView="100" workbookViewId="0">
      <selection activeCell="M14" sqref="M14"/>
    </sheetView>
  </sheetViews>
  <sheetFormatPr defaultColWidth="8.85546875" defaultRowHeight="15"/>
  <cols>
    <col min="1" max="1" width="2.140625" customWidth="1"/>
    <col min="3" max="3" width="10.42578125" customWidth="1"/>
    <col min="4" max="5" width="8.7109375" customWidth="1"/>
    <col min="6" max="6" width="16.42578125" customWidth="1"/>
    <col min="7" max="7" width="10.140625" customWidth="1"/>
    <col min="8" max="8" width="6.85546875" customWidth="1"/>
    <col min="9" max="9" width="6.140625" customWidth="1"/>
    <col min="12" max="12" width="13.42578125" customWidth="1"/>
    <col min="14" max="14" width="47.85546875" hidden="1" customWidth="1"/>
  </cols>
  <sheetData>
    <row r="1" spans="2:14">
      <c r="M1" s="78" t="s">
        <v>0</v>
      </c>
    </row>
    <row r="3" spans="2:14">
      <c r="M3" s="78" t="s">
        <v>1</v>
      </c>
    </row>
    <row r="5" spans="2:14">
      <c r="M5" t="s">
        <v>2</v>
      </c>
    </row>
    <row r="6" spans="2:14" ht="24.95" customHeight="1">
      <c r="B6" s="243" t="s">
        <v>3</v>
      </c>
      <c r="C6" s="659"/>
      <c r="D6" s="659"/>
      <c r="E6" s="659"/>
      <c r="F6" s="659"/>
      <c r="G6" s="659"/>
      <c r="H6" s="659"/>
      <c r="I6" s="659"/>
      <c r="J6" s="659"/>
      <c r="K6" s="659"/>
      <c r="M6" s="33" t="s">
        <v>4</v>
      </c>
    </row>
    <row r="7" spans="2:14" ht="24.95" customHeight="1">
      <c r="B7" s="242" t="s">
        <v>5</v>
      </c>
      <c r="C7" s="659"/>
      <c r="D7" s="659"/>
      <c r="E7" s="659"/>
      <c r="F7" s="659"/>
      <c r="G7" s="659"/>
      <c r="H7" s="659"/>
      <c r="I7" s="659"/>
      <c r="J7" s="659"/>
      <c r="K7" s="659"/>
      <c r="M7" s="67" t="s">
        <v>6</v>
      </c>
    </row>
    <row r="8" spans="2:14" ht="24.95" customHeight="1">
      <c r="B8" s="244" t="s">
        <v>7</v>
      </c>
      <c r="C8" s="659"/>
      <c r="D8" s="659"/>
      <c r="E8" s="659"/>
      <c r="F8" s="659"/>
      <c r="G8" s="659"/>
      <c r="H8" s="659"/>
      <c r="I8" s="659"/>
      <c r="J8" s="659"/>
      <c r="K8" s="659"/>
      <c r="L8" s="111"/>
    </row>
    <row r="9" spans="2:14" ht="30" customHeight="1">
      <c r="B9" s="23" t="s">
        <v>8</v>
      </c>
      <c r="C9" s="19"/>
      <c r="D9" s="19"/>
      <c r="E9" s="19"/>
      <c r="F9" s="19"/>
      <c r="G9" s="19"/>
      <c r="H9" s="19"/>
      <c r="I9" s="19"/>
      <c r="J9" s="19"/>
      <c r="K9" s="19"/>
      <c r="L9" s="10"/>
      <c r="M9" t="s">
        <v>9</v>
      </c>
      <c r="N9" s="4"/>
    </row>
    <row r="10" spans="2:14" ht="30" customHeight="1">
      <c r="B10" s="77" t="str">
        <f>HYPERLINK("#'1. Basic project data'!N10","1. BASIC PROJECT DATA")</f>
        <v>1. BASIC PROJECT DATA</v>
      </c>
      <c r="C10" s="11"/>
      <c r="D10" s="20"/>
      <c r="E10" s="12"/>
      <c r="F10" s="12"/>
      <c r="G10" s="12"/>
      <c r="H10" s="12"/>
      <c r="I10" s="12"/>
      <c r="J10" s="12"/>
      <c r="K10" s="12"/>
      <c r="L10" s="13"/>
      <c r="M10" t="s">
        <v>10</v>
      </c>
      <c r="N10" s="4"/>
    </row>
    <row r="11" spans="2:14" ht="30" customHeight="1">
      <c r="B11" s="77" t="str">
        <f>HYPERLINK("#'2. Progress towards outcomes'!N11","2. PROGRESS TOWARDS ACHIEVING PROJECT OBJECTIVE(S) (DEVELOPMENT OBJECTIVE)")</f>
        <v>2. PROGRESS TOWARDS ACHIEVING PROJECT OBJECTIVE(S) (DEVELOPMENT OBJECTIVE)</v>
      </c>
      <c r="C11" s="11"/>
      <c r="D11" s="11"/>
      <c r="E11" s="11"/>
      <c r="F11" s="11"/>
      <c r="G11" s="11"/>
      <c r="H11" s="11"/>
      <c r="I11" s="20"/>
      <c r="J11" s="20"/>
      <c r="K11" s="20"/>
      <c r="L11" s="13"/>
      <c r="M11" t="s">
        <v>11</v>
      </c>
      <c r="N11" s="4" t="s">
        <v>12</v>
      </c>
    </row>
    <row r="12" spans="2:14" ht="30" customHeight="1">
      <c r="B12" s="77" t="str">
        <f>HYPERLINK("#'3. Implementation Progress'!N12","3. IMPLEMENTATION PROGRESS (IP)")</f>
        <v>3. IMPLEMENTATION PROGRESS (IP)</v>
      </c>
      <c r="C12" s="12"/>
      <c r="D12" s="12"/>
      <c r="E12" s="20"/>
      <c r="F12" s="12"/>
      <c r="G12" s="12"/>
      <c r="H12" s="12"/>
      <c r="I12" s="12"/>
      <c r="J12" s="12"/>
      <c r="K12" s="12"/>
      <c r="L12" s="13"/>
      <c r="N12" s="4" t="s">
        <v>13</v>
      </c>
    </row>
    <row r="13" spans="2:14" ht="30" customHeight="1">
      <c r="B13" s="77" t="str">
        <f>HYPERLINK("#'4. Summary on progress'!N13","4. SUMMARY ON PROGRESS AND CHALLENGES")</f>
        <v>4. SUMMARY ON PROGRESS AND CHALLENGES</v>
      </c>
      <c r="C13" s="11"/>
      <c r="D13" s="11"/>
      <c r="E13" s="11"/>
      <c r="F13" s="11"/>
      <c r="G13" s="20"/>
      <c r="H13" s="20"/>
      <c r="I13" s="20"/>
      <c r="J13" s="20"/>
      <c r="K13" s="20"/>
      <c r="L13" s="13"/>
      <c r="M13" t="s">
        <v>14</v>
      </c>
      <c r="N13" s="4" t="s">
        <v>15</v>
      </c>
    </row>
    <row r="14" spans="2:14" ht="30" customHeight="1">
      <c r="B14" s="77" t="str">
        <f>HYPERLINK("#'5. ESS Risk'!N14","5.ENVIRONMENTAL AND SOCIAL SAFEGUARDS (ESS):RISKS FROM THE PROJECT")</f>
        <v>5.ENVIRONMENTAL AND SOCIAL SAFEGUARDS (ESS):RISKS FROM THE PROJECT</v>
      </c>
      <c r="C14" s="11"/>
      <c r="D14" s="11"/>
      <c r="E14" s="11"/>
      <c r="F14" s="11"/>
      <c r="G14" s="11"/>
      <c r="H14" s="20"/>
      <c r="I14" s="20"/>
      <c r="J14" s="20"/>
      <c r="K14" s="20"/>
      <c r="L14" s="13"/>
      <c r="M14" t="s">
        <v>16</v>
      </c>
    </row>
    <row r="15" spans="2:14" ht="30" customHeight="1">
      <c r="B15" s="77" t="str">
        <f>HYPERLINK("#'6. Risks to the project'!N15","6. RISKS TO THE PROJECT")</f>
        <v>6. RISKS TO THE PROJECT</v>
      </c>
      <c r="C15" s="12"/>
      <c r="D15" s="20"/>
      <c r="E15" s="12"/>
      <c r="F15" s="12"/>
      <c r="G15" s="12"/>
      <c r="H15" s="12"/>
      <c r="I15" s="12"/>
      <c r="J15" s="12"/>
      <c r="K15" s="12"/>
      <c r="L15" s="13"/>
      <c r="M15" t="s">
        <v>17</v>
      </c>
    </row>
    <row r="16" spans="2:14" ht="30" customHeight="1">
      <c r="B16" s="77" t="str">
        <f>HYPERLINK("#'7. Follow-up on Mid-term review'!N16","7. FOLLOW-UP ON MID-TERM REVIEW OR SUPERVISION MISSION")</f>
        <v>7. FOLLOW-UP ON MID-TERM REVIEW OR SUPERVISION MISSION</v>
      </c>
      <c r="C16" s="12"/>
      <c r="D16" s="12"/>
      <c r="E16" s="12"/>
      <c r="F16" s="12"/>
      <c r="G16" s="20"/>
      <c r="H16" s="12"/>
      <c r="I16" s="12"/>
      <c r="J16" s="12"/>
      <c r="K16" s="12"/>
      <c r="L16" s="13"/>
      <c r="M16" t="s">
        <v>18</v>
      </c>
    </row>
    <row r="17" spans="2:20" ht="30" customHeight="1">
      <c r="B17" s="77" t="str">
        <f>HYPERLINK("#'8. Minor project amendments'!N17","8. MINOR PROJECT AMENDMENTS")</f>
        <v>8. MINOR PROJECT AMENDMENTS</v>
      </c>
      <c r="C17" s="12"/>
      <c r="D17" s="12"/>
      <c r="E17" s="20"/>
      <c r="F17" s="12"/>
      <c r="G17" s="12"/>
      <c r="H17" s="12"/>
      <c r="I17" s="12"/>
      <c r="J17" s="12"/>
      <c r="K17" s="12"/>
      <c r="L17" s="13"/>
      <c r="M17" t="s">
        <v>19</v>
      </c>
    </row>
    <row r="18" spans="2:20" ht="30" customHeight="1">
      <c r="B18" s="77" t="str">
        <f>HYPERLINK("#'9. Stakeholders' Engagement'!N18","9. STAKEHOLDERS' ENGAGEMENT")</f>
        <v>9. STAKEHOLDERS' ENGAGEMENT</v>
      </c>
      <c r="C18" s="12"/>
      <c r="D18" s="12"/>
      <c r="E18" s="20"/>
      <c r="F18" s="12"/>
      <c r="G18" s="12"/>
      <c r="H18" s="12"/>
      <c r="I18" s="12"/>
      <c r="J18" s="12"/>
      <c r="K18" s="12"/>
      <c r="L18" s="13"/>
    </row>
    <row r="19" spans="2:20" ht="30" customHeight="1">
      <c r="B19" s="77" t="str">
        <f>HYPERLINK("#'10. Gender Mainstreaming'!N19","10. GENDER MAINSTREAMING")</f>
        <v>10. GENDER MAINSTREAMING</v>
      </c>
      <c r="C19" s="12"/>
      <c r="D19" s="12"/>
      <c r="E19" s="20"/>
      <c r="F19" s="12"/>
      <c r="G19" s="12"/>
      <c r="H19" s="12"/>
      <c r="I19" s="12"/>
      <c r="J19" s="12"/>
      <c r="K19" s="12"/>
      <c r="L19" s="13"/>
      <c r="M19" t="s">
        <v>20</v>
      </c>
    </row>
    <row r="20" spans="2:20" ht="30" customHeight="1">
      <c r="B20" s="77" t="str">
        <f>HYPERLINK("#'11. Knowledge Management'!N20","11. KNOWLEDGE MANAGEMENT ACTIVITIES")</f>
        <v>11. KNOWLEDGE MANAGEMENT ACTIVITIES</v>
      </c>
      <c r="C20" s="12"/>
      <c r="D20" s="12"/>
      <c r="E20" s="12"/>
      <c r="F20" s="20"/>
      <c r="G20" s="12"/>
      <c r="H20" s="12"/>
      <c r="I20" s="12"/>
      <c r="J20" s="12"/>
      <c r="K20" s="12"/>
      <c r="L20" s="13"/>
      <c r="M20" t="s">
        <v>21</v>
      </c>
    </row>
    <row r="21" spans="2:20" ht="30" customHeight="1">
      <c r="B21" s="77" t="str">
        <f>HYPERLINK("#'12. Indigenous &amp; Local Involve.'!N21","12. INDIGENOUS PEOPLES AND LOCAL COMMUNITIES INVOLVEMENT")</f>
        <v>12. INDIGENOUS PEOPLES AND LOCAL COMMUNITIES INVOLVEMENT</v>
      </c>
      <c r="C21" s="12"/>
      <c r="D21" s="12"/>
      <c r="E21" s="12"/>
      <c r="F21" s="12"/>
      <c r="G21" s="20"/>
      <c r="H21" s="12"/>
      <c r="I21" s="12"/>
      <c r="J21" s="12"/>
      <c r="K21" s="12"/>
      <c r="L21" s="13"/>
      <c r="M21" t="s">
        <v>22</v>
      </c>
    </row>
    <row r="22" spans="2:20" ht="30" customHeight="1">
      <c r="B22" s="77" t="str">
        <f>HYPERLINK("#'13. Co-Financing Table'!N22","13. CO-FINANCING TABLE")</f>
        <v>13. CO-FINANCING TABLE</v>
      </c>
      <c r="C22" s="12"/>
      <c r="D22" s="20"/>
      <c r="E22" s="12"/>
      <c r="F22" s="12"/>
      <c r="G22" s="12"/>
      <c r="H22" s="12"/>
      <c r="I22" s="12"/>
      <c r="J22" s="12"/>
      <c r="K22" s="12"/>
      <c r="L22" s="13"/>
    </row>
    <row r="23" spans="2:20" ht="30" customHeight="1">
      <c r="B23" s="77" t="str">
        <f>HYPERLINK("#'14. GEO Location'!N23","14. GEO LOCATION INFORMATION")</f>
        <v>14. GEO LOCATION INFORMATION</v>
      </c>
      <c r="C23" s="12"/>
      <c r="D23" s="12"/>
      <c r="E23" s="20"/>
      <c r="F23" s="12"/>
      <c r="G23" s="12"/>
      <c r="H23" s="12"/>
      <c r="I23" s="12"/>
      <c r="J23" s="12"/>
      <c r="K23" s="12"/>
      <c r="L23" s="13"/>
      <c r="M23" s="47" t="s">
        <v>23</v>
      </c>
      <c r="N23" s="48"/>
      <c r="O23" s="48"/>
      <c r="P23" s="48"/>
      <c r="Q23" s="48"/>
      <c r="R23" s="48"/>
      <c r="S23" s="49"/>
      <c r="T23" s="38"/>
    </row>
    <row r="24" spans="2:20" ht="30" customHeight="1">
      <c r="B24" s="24" t="str">
        <f>HYPERLINK("#'Annex'!N26","Annex. Monitoring Area-based GEF Core Indicator Commitments and Progress with FERM")</f>
        <v>Annex. Monitoring Area-based GEF Core Indicator Commitments and Progress with FERM</v>
      </c>
      <c r="C24" s="4"/>
      <c r="D24" s="4"/>
      <c r="E24" s="4"/>
      <c r="F24" s="4"/>
      <c r="G24" s="4"/>
      <c r="H24" s="4"/>
      <c r="I24" s="4"/>
      <c r="J24" s="21"/>
      <c r="K24" s="4"/>
      <c r="L24" s="14"/>
      <c r="M24" s="52" t="s">
        <v>24</v>
      </c>
      <c r="S24" s="51"/>
    </row>
    <row r="25" spans="2:20">
      <c r="M25" s="53" t="s">
        <v>25</v>
      </c>
      <c r="S25" s="51"/>
    </row>
    <row r="26" spans="2:20">
      <c r="M26" s="53" t="s">
        <v>26</v>
      </c>
      <c r="S26" s="51"/>
    </row>
    <row r="27" spans="2:20">
      <c r="B27" s="33" t="s">
        <v>27</v>
      </c>
      <c r="C27" s="33"/>
      <c r="M27" s="53" t="s">
        <v>28</v>
      </c>
      <c r="S27" s="51"/>
    </row>
    <row r="28" spans="2:20">
      <c r="B28" t="s">
        <v>29</v>
      </c>
      <c r="C28" s="33"/>
      <c r="M28" s="53"/>
      <c r="S28" s="51"/>
    </row>
    <row r="29" spans="2:20">
      <c r="B29" s="116" t="s">
        <v>30</v>
      </c>
      <c r="M29" s="52" t="s">
        <v>31</v>
      </c>
      <c r="S29" s="51"/>
    </row>
    <row r="30" spans="2:20">
      <c r="B30" t="s">
        <v>32</v>
      </c>
      <c r="M30" s="28"/>
      <c r="N30" s="29"/>
      <c r="O30" s="29"/>
      <c r="P30" s="29"/>
      <c r="Q30" s="29"/>
      <c r="R30" s="29"/>
      <c r="S30" s="30"/>
    </row>
    <row r="31" spans="2:20">
      <c r="B31" t="s">
        <v>33</v>
      </c>
    </row>
    <row r="32" spans="2:20" ht="19.5" customHeight="1">
      <c r="M32" s="101" t="s">
        <v>34</v>
      </c>
    </row>
  </sheetData>
  <sheetProtection sheet="1" formatCells="0" formatColumns="0" formatRows="0" insertColumns="0" insertRows="0" insertHyperlinks="0"/>
  <mergeCells count="3">
    <mergeCell ref="B7:K7"/>
    <mergeCell ref="B6:K6"/>
    <mergeCell ref="B8:K8"/>
  </mergeCells>
  <hyperlinks>
    <hyperlink ref="B27" r:id="rId1" display="DISCLAIMER: All data and text entered in the PIR will be publicly available on the GEF website (click here). " xr:uid="{00000000-0004-0000-0000-000000000000}"/>
    <hyperlink ref="B28" r:id="rId2" display="All data and text entered in the PIR will be publicly available on the GEF website (click here). " xr:uid="{00000000-0004-0000-0000-000001000000}"/>
    <hyperlink ref="B29" r:id="rId3" display="The report will then be publicly available in the GEF website (click here). " xr:uid="{00000000-0004-0000-0000-000002000000}"/>
  </hyperlinks>
  <pageMargins left="0.25" right="0.25" top="0.75" bottom="0.75" header="0.3" footer="0.3"/>
  <pageSetup paperSize="5"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tint="0.499984740745262"/>
  </sheetPr>
  <dimension ref="B1:AB88"/>
  <sheetViews>
    <sheetView showGridLines="0" showWhiteSpace="0" topLeftCell="A10" zoomScaleNormal="100" zoomScaleSheetLayoutView="90" workbookViewId="0">
      <selection activeCell="L15" sqref="L15"/>
    </sheetView>
  </sheetViews>
  <sheetFormatPr defaultColWidth="8.85546875" defaultRowHeight="15"/>
  <cols>
    <col min="1" max="1" width="2" customWidth="1"/>
    <col min="4" max="4" width="17.42578125" customWidth="1"/>
    <col min="10" max="11" width="18.85546875" customWidth="1"/>
    <col min="24" max="24" width="10" bestFit="1" customWidth="1"/>
    <col min="26" max="26" width="12.42578125" bestFit="1" customWidth="1"/>
    <col min="28" max="28" width="11.140625" bestFit="1" customWidth="1"/>
  </cols>
  <sheetData>
    <row r="1" spans="2:13" ht="17.100000000000001" customHeight="1">
      <c r="L1" s="102" t="s">
        <v>35</v>
      </c>
    </row>
    <row r="2" spans="2:13" ht="17.100000000000001" customHeight="1">
      <c r="B2" s="281" t="s">
        <v>36</v>
      </c>
      <c r="C2" s="659"/>
      <c r="D2" s="659"/>
      <c r="E2" s="659"/>
      <c r="F2" s="659"/>
      <c r="G2" s="659"/>
      <c r="H2" s="659"/>
      <c r="I2" s="659"/>
      <c r="J2" s="659"/>
      <c r="K2" s="171"/>
      <c r="L2" s="55" t="s">
        <v>37</v>
      </c>
      <c r="M2" s="56"/>
    </row>
    <row r="3" spans="2:13" ht="17.45" customHeight="1">
      <c r="B3" s="660" t="s">
        <v>38</v>
      </c>
      <c r="C3" s="659"/>
      <c r="D3" s="659"/>
      <c r="E3" s="659"/>
      <c r="F3" s="659"/>
      <c r="G3" s="659"/>
      <c r="H3" s="659"/>
      <c r="I3" s="659"/>
      <c r="J3" s="659"/>
      <c r="K3" s="172"/>
      <c r="L3" s="107" t="s">
        <v>39</v>
      </c>
      <c r="M3" s="56"/>
    </row>
    <row r="4" spans="2:13" ht="17.45" customHeight="1">
      <c r="B4" s="246" t="s">
        <v>40</v>
      </c>
      <c r="C4" s="661"/>
      <c r="D4" s="662"/>
      <c r="E4" s="274" t="s">
        <v>41</v>
      </c>
      <c r="F4" s="661"/>
      <c r="G4" s="661"/>
      <c r="H4" s="661"/>
      <c r="I4" s="661"/>
      <c r="J4" s="662"/>
      <c r="K4" s="173"/>
      <c r="L4" s="103" t="s">
        <v>42</v>
      </c>
      <c r="M4" s="56"/>
    </row>
    <row r="5" spans="2:13" ht="35.25" customHeight="1">
      <c r="B5" s="246" t="s">
        <v>43</v>
      </c>
      <c r="C5" s="661"/>
      <c r="D5" s="662"/>
      <c r="E5" s="221" t="s">
        <v>44</v>
      </c>
      <c r="F5" s="661"/>
      <c r="G5" s="661"/>
      <c r="H5" s="661"/>
      <c r="I5" s="661"/>
      <c r="J5" s="662"/>
      <c r="K5" s="173"/>
      <c r="L5" s="117" t="s">
        <v>45</v>
      </c>
      <c r="M5" s="56"/>
    </row>
    <row r="6" spans="2:13" ht="33.75" customHeight="1">
      <c r="B6" s="320" t="s">
        <v>46</v>
      </c>
      <c r="C6" s="661"/>
      <c r="D6" s="662"/>
      <c r="E6" s="258" t="s">
        <v>47</v>
      </c>
      <c r="F6" s="661"/>
      <c r="G6" s="661"/>
      <c r="H6" s="661"/>
      <c r="I6" s="661"/>
      <c r="J6" s="662"/>
      <c r="K6" s="173"/>
      <c r="L6" s="103"/>
      <c r="M6" s="56"/>
    </row>
    <row r="7" spans="2:13" ht="17.45" customHeight="1">
      <c r="B7" s="246" t="s">
        <v>48</v>
      </c>
      <c r="C7" s="661"/>
      <c r="D7" s="662"/>
      <c r="E7" s="274" t="s">
        <v>49</v>
      </c>
      <c r="F7" s="661"/>
      <c r="G7" s="661"/>
      <c r="H7" s="661"/>
      <c r="I7" s="661"/>
      <c r="J7" s="662"/>
      <c r="K7" s="174"/>
      <c r="L7" s="56"/>
      <c r="M7" s="56"/>
    </row>
    <row r="8" spans="2:13" ht="17.45" customHeight="1">
      <c r="B8" s="246" t="s">
        <v>50</v>
      </c>
      <c r="C8" s="661"/>
      <c r="D8" s="662"/>
      <c r="E8" s="258">
        <v>10560</v>
      </c>
      <c r="F8" s="259"/>
      <c r="G8" s="259"/>
      <c r="H8" s="259"/>
      <c r="I8" s="259"/>
      <c r="J8" s="260"/>
      <c r="K8" s="174"/>
      <c r="L8" s="56" t="s">
        <v>51</v>
      </c>
      <c r="M8" s="56"/>
    </row>
    <row r="9" spans="2:13" ht="24" customHeight="1">
      <c r="B9" s="246" t="s">
        <v>52</v>
      </c>
      <c r="C9" s="661"/>
      <c r="D9" s="662"/>
      <c r="E9" s="221" t="s">
        <v>53</v>
      </c>
      <c r="F9" s="661"/>
      <c r="G9" s="661"/>
      <c r="H9" s="661"/>
      <c r="I9" s="661"/>
      <c r="J9" s="662"/>
      <c r="K9" s="173"/>
      <c r="L9" s="64" t="s">
        <v>54</v>
      </c>
      <c r="M9" s="56"/>
    </row>
    <row r="10" spans="2:13" ht="87" customHeight="1">
      <c r="B10" s="246" t="s">
        <v>55</v>
      </c>
      <c r="C10" s="661"/>
      <c r="D10" s="662"/>
      <c r="E10" s="221" t="s">
        <v>56</v>
      </c>
      <c r="F10" s="661"/>
      <c r="G10" s="661"/>
      <c r="H10" s="661"/>
      <c r="I10" s="661"/>
      <c r="J10" s="662"/>
      <c r="K10" s="173"/>
      <c r="L10" s="64" t="s">
        <v>57</v>
      </c>
      <c r="M10" s="56"/>
    </row>
    <row r="11" spans="2:13" ht="44.25" customHeight="1">
      <c r="B11" s="246" t="s">
        <v>58</v>
      </c>
      <c r="C11" s="661"/>
      <c r="D11" s="662"/>
      <c r="E11" s="274" t="s">
        <v>59</v>
      </c>
      <c r="F11" s="661"/>
      <c r="G11" s="661"/>
      <c r="H11" s="661"/>
      <c r="I11" s="661"/>
      <c r="J11" s="662"/>
      <c r="K11" s="174"/>
      <c r="L11" s="56" t="s">
        <v>60</v>
      </c>
      <c r="M11" s="56"/>
    </row>
    <row r="12" spans="2:13" ht="17.45" customHeight="1">
      <c r="B12" s="246" t="s">
        <v>61</v>
      </c>
      <c r="C12" s="661"/>
      <c r="D12" s="662"/>
      <c r="E12" s="274" t="s">
        <v>62</v>
      </c>
      <c r="F12" s="661"/>
      <c r="G12" s="661"/>
      <c r="H12" s="661"/>
      <c r="I12" s="661"/>
      <c r="J12" s="662"/>
      <c r="K12" s="174"/>
      <c r="L12" s="107" t="s">
        <v>63</v>
      </c>
      <c r="M12" s="56"/>
    </row>
    <row r="13" spans="2:13" ht="17.45" customHeight="1">
      <c r="B13" s="306" t="s">
        <v>64</v>
      </c>
      <c r="C13" s="659"/>
      <c r="D13" s="659"/>
      <c r="E13" s="659"/>
      <c r="F13" s="659"/>
      <c r="G13" s="659"/>
      <c r="H13" s="659"/>
      <c r="I13" s="659"/>
      <c r="J13" s="659"/>
      <c r="K13" s="175"/>
      <c r="L13" s="56" t="s">
        <v>65</v>
      </c>
      <c r="M13" s="56"/>
    </row>
    <row r="14" spans="2:13" ht="17.45" customHeight="1">
      <c r="B14" s="246" t="s">
        <v>66</v>
      </c>
      <c r="C14" s="661"/>
      <c r="D14" s="662"/>
      <c r="E14" s="291">
        <v>44784</v>
      </c>
      <c r="F14" s="663"/>
      <c r="G14" s="663"/>
      <c r="H14" s="663"/>
      <c r="I14" s="663"/>
      <c r="J14" s="664"/>
      <c r="K14" s="176"/>
      <c r="L14" s="91" t="s">
        <v>67</v>
      </c>
      <c r="M14" s="56"/>
    </row>
    <row r="15" spans="2:13" ht="15.95" customHeight="1">
      <c r="B15" s="246" t="s">
        <v>68</v>
      </c>
      <c r="C15" s="661"/>
      <c r="D15" s="662"/>
      <c r="E15" s="305">
        <v>44757</v>
      </c>
      <c r="F15" s="317"/>
      <c r="G15" s="317"/>
      <c r="H15" s="317"/>
      <c r="I15" s="317"/>
      <c r="J15" s="318"/>
      <c r="K15" s="177"/>
      <c r="L15" s="56"/>
      <c r="M15" s="56"/>
    </row>
    <row r="16" spans="2:13" ht="16.5" customHeight="1">
      <c r="B16" s="246" t="s">
        <v>69</v>
      </c>
      <c r="C16" s="661"/>
      <c r="D16" s="662"/>
      <c r="E16" s="305">
        <v>44927</v>
      </c>
      <c r="F16" s="665"/>
      <c r="G16" s="665"/>
      <c r="H16" s="665"/>
      <c r="I16" s="665"/>
      <c r="J16" s="666"/>
      <c r="K16" s="178"/>
      <c r="M16" s="56"/>
    </row>
    <row r="17" spans="2:28" ht="15.95" customHeight="1">
      <c r="B17" s="246" t="s">
        <v>70</v>
      </c>
      <c r="C17" s="661"/>
      <c r="D17" s="662"/>
      <c r="E17" s="291">
        <v>45169</v>
      </c>
      <c r="F17" s="667"/>
      <c r="G17" s="667"/>
      <c r="H17" s="667"/>
      <c r="I17" s="667"/>
      <c r="J17" s="668"/>
      <c r="K17" s="179"/>
      <c r="L17" s="91"/>
      <c r="M17" s="56"/>
    </row>
    <row r="18" spans="2:28" ht="18" customHeight="1">
      <c r="B18" s="313" t="s">
        <v>71</v>
      </c>
      <c r="C18" s="661"/>
      <c r="D18" s="662"/>
      <c r="E18" s="291">
        <v>46387</v>
      </c>
      <c r="F18" s="665"/>
      <c r="G18" s="665"/>
      <c r="H18" s="665"/>
      <c r="I18" s="665"/>
      <c r="J18" s="666"/>
      <c r="K18" s="176"/>
      <c r="L18" s="56" t="s">
        <v>72</v>
      </c>
      <c r="M18" s="56"/>
    </row>
    <row r="19" spans="2:28" ht="29.45" customHeight="1">
      <c r="B19" s="246" t="s">
        <v>73</v>
      </c>
      <c r="C19" s="661"/>
      <c r="D19" s="662"/>
      <c r="E19" s="293" t="s">
        <v>74</v>
      </c>
      <c r="F19" s="294"/>
      <c r="G19" s="294"/>
      <c r="H19" s="294"/>
      <c r="I19" s="294"/>
      <c r="J19" s="295"/>
      <c r="K19" s="176"/>
      <c r="L19" s="56" t="s">
        <v>75</v>
      </c>
      <c r="M19" s="56"/>
    </row>
    <row r="20" spans="2:28" ht="14.45" customHeight="1">
      <c r="B20" s="246" t="s">
        <v>76</v>
      </c>
      <c r="C20" s="661"/>
      <c r="D20" s="662"/>
      <c r="E20" s="289"/>
      <c r="F20" s="669"/>
      <c r="G20" s="669"/>
      <c r="H20" s="669"/>
      <c r="I20" s="669"/>
      <c r="J20" s="670"/>
      <c r="K20" s="174"/>
      <c r="L20" s="56"/>
      <c r="M20" s="56"/>
    </row>
    <row r="21" spans="2:28" ht="14.45" customHeight="1">
      <c r="B21" s="246" t="s">
        <v>77</v>
      </c>
      <c r="C21" s="661"/>
      <c r="D21" s="662"/>
      <c r="E21" s="289">
        <v>46934</v>
      </c>
      <c r="F21" s="669"/>
      <c r="G21" s="669"/>
      <c r="H21" s="669"/>
      <c r="I21" s="669"/>
      <c r="J21" s="670"/>
      <c r="K21" s="174"/>
      <c r="L21" s="56"/>
      <c r="M21" s="56"/>
    </row>
    <row r="22" spans="2:28" ht="17.45" customHeight="1">
      <c r="B22" s="287" t="s">
        <v>78</v>
      </c>
      <c r="C22" s="659"/>
      <c r="D22" s="659"/>
      <c r="E22" s="659"/>
      <c r="F22" s="659"/>
      <c r="G22" s="659"/>
      <c r="H22" s="659"/>
      <c r="I22" s="659"/>
      <c r="J22" s="180"/>
      <c r="K22" s="180"/>
      <c r="L22" s="56"/>
      <c r="M22" s="56"/>
    </row>
    <row r="23" spans="2:28" ht="15" customHeight="1">
      <c r="B23" s="246" t="s">
        <v>79</v>
      </c>
      <c r="C23" s="661"/>
      <c r="D23" s="662"/>
      <c r="E23" s="292">
        <v>7273973</v>
      </c>
      <c r="F23" s="661"/>
      <c r="G23" s="661"/>
      <c r="H23" s="661"/>
      <c r="I23" s="661"/>
      <c r="J23" s="662"/>
      <c r="K23" s="218"/>
      <c r="L23" s="56" t="s">
        <v>80</v>
      </c>
      <c r="M23" s="56"/>
    </row>
    <row r="24" spans="2:28" ht="54" customHeight="1">
      <c r="B24" s="246" t="s">
        <v>81</v>
      </c>
      <c r="C24" s="661"/>
      <c r="D24" s="662"/>
      <c r="E24" s="257" t="s">
        <v>82</v>
      </c>
      <c r="F24" s="671"/>
      <c r="G24" s="671"/>
      <c r="H24" s="671"/>
      <c r="I24" s="671"/>
      <c r="J24" s="671"/>
      <c r="K24" s="245"/>
      <c r="L24" s="672"/>
      <c r="M24" s="672"/>
      <c r="N24" s="672"/>
      <c r="O24" s="672"/>
      <c r="P24" s="672"/>
      <c r="X24" s="217"/>
      <c r="AB24" s="217"/>
    </row>
    <row r="25" spans="2:28" ht="15" customHeight="1">
      <c r="B25" s="246" t="s">
        <v>83</v>
      </c>
      <c r="C25" s="661"/>
      <c r="D25" s="662"/>
      <c r="E25" s="292">
        <f>'13. Co-Financing Table'!K37</f>
        <v>72027653.939999998</v>
      </c>
      <c r="F25" s="661"/>
      <c r="G25" s="661"/>
      <c r="H25" s="661"/>
      <c r="I25" s="661"/>
      <c r="J25" s="662"/>
      <c r="K25" s="218"/>
      <c r="M25" s="56"/>
    </row>
    <row r="26" spans="2:28" ht="31.5" customHeight="1">
      <c r="B26" s="246" t="s">
        <v>84</v>
      </c>
      <c r="C26" s="661"/>
      <c r="D26" s="662"/>
      <c r="E26" s="292">
        <f>'13. Co-Financing Table'!N37</f>
        <v>52013000.380000003</v>
      </c>
      <c r="F26" s="661"/>
      <c r="G26" s="661"/>
      <c r="H26" s="661"/>
      <c r="I26" s="661"/>
      <c r="J26" s="662"/>
      <c r="K26" s="181"/>
      <c r="L26" s="107" t="s">
        <v>85</v>
      </c>
      <c r="M26" s="56"/>
    </row>
    <row r="27" spans="2:28" ht="17.45" customHeight="1">
      <c r="B27" s="287" t="s">
        <v>86</v>
      </c>
      <c r="C27" s="659"/>
      <c r="D27" s="659"/>
      <c r="E27" s="659"/>
      <c r="F27" s="659"/>
      <c r="G27" s="659"/>
      <c r="H27" s="659"/>
      <c r="I27" s="659"/>
      <c r="J27" s="182"/>
      <c r="K27" s="182"/>
      <c r="L27" s="56"/>
      <c r="M27" s="56"/>
    </row>
    <row r="28" spans="2:28" ht="27.6" customHeight="1">
      <c r="B28" s="246" t="s">
        <v>87</v>
      </c>
      <c r="C28" s="661"/>
      <c r="D28" s="662"/>
      <c r="E28" s="296" t="s">
        <v>88</v>
      </c>
      <c r="F28" s="673"/>
      <c r="G28" s="673"/>
      <c r="H28" s="673"/>
      <c r="I28" s="673"/>
      <c r="J28" s="674"/>
      <c r="K28" s="176"/>
      <c r="L28" s="56" t="s">
        <v>89</v>
      </c>
      <c r="M28" s="56"/>
    </row>
    <row r="29" spans="2:28" ht="17.45" customHeight="1">
      <c r="B29" s="246" t="s">
        <v>90</v>
      </c>
      <c r="C29" s="661"/>
      <c r="D29" s="662"/>
      <c r="E29" s="296"/>
      <c r="F29" s="675"/>
      <c r="G29" s="675"/>
      <c r="H29" s="675"/>
      <c r="I29" s="675"/>
      <c r="J29" s="676"/>
      <c r="K29" s="174"/>
      <c r="L29" s="56" t="s">
        <v>91</v>
      </c>
      <c r="M29" s="56"/>
    </row>
    <row r="30" spans="2:28" ht="27.6" customHeight="1">
      <c r="B30" s="246" t="s">
        <v>92</v>
      </c>
      <c r="C30" s="661"/>
      <c r="D30" s="662"/>
      <c r="E30" s="300">
        <v>46031</v>
      </c>
      <c r="F30" s="677"/>
      <c r="G30" s="677"/>
      <c r="H30" s="677"/>
      <c r="I30" s="677"/>
      <c r="J30" s="678"/>
      <c r="K30" s="174"/>
      <c r="L30" s="56"/>
      <c r="M30" s="56"/>
    </row>
    <row r="31" spans="2:28" ht="21" customHeight="1">
      <c r="B31" s="246" t="s">
        <v>93</v>
      </c>
      <c r="C31" s="661"/>
      <c r="D31" s="662"/>
      <c r="E31" s="296">
        <v>46386</v>
      </c>
      <c r="F31" s="675"/>
      <c r="G31" s="675"/>
      <c r="H31" s="675"/>
      <c r="I31" s="675"/>
      <c r="J31" s="676"/>
      <c r="K31" s="183"/>
      <c r="L31" s="65" t="s">
        <v>94</v>
      </c>
      <c r="M31" s="56"/>
    </row>
    <row r="32" spans="2:28" ht="20.100000000000001" customHeight="1">
      <c r="B32" s="679" t="s">
        <v>95</v>
      </c>
      <c r="C32" s="659"/>
      <c r="D32" s="659"/>
      <c r="E32" s="659"/>
      <c r="F32" s="659"/>
      <c r="G32" s="659"/>
      <c r="H32" s="659"/>
      <c r="I32" s="659"/>
      <c r="J32" s="184"/>
      <c r="K32" s="184"/>
      <c r="L32" s="56"/>
      <c r="M32" s="56"/>
    </row>
    <row r="33" spans="2:13" ht="27.6" customHeight="1">
      <c r="B33" s="246" t="s">
        <v>96</v>
      </c>
      <c r="C33" s="661"/>
      <c r="D33" s="662"/>
      <c r="E33" s="258" t="str">
        <f ca="1">_xlfn.XLOOKUP(DevScore,NumRating,TxtRating,"Not Rated")</f>
        <v>Satisfactory (S)</v>
      </c>
      <c r="F33" s="680"/>
      <c r="G33" s="680"/>
      <c r="H33" s="680"/>
      <c r="I33" s="680"/>
      <c r="J33" s="681"/>
      <c r="K33" s="185"/>
      <c r="L33" s="56" t="s">
        <v>97</v>
      </c>
      <c r="M33" s="56"/>
    </row>
    <row r="34" spans="2:13" ht="21" customHeight="1">
      <c r="B34" s="246" t="s">
        <v>98</v>
      </c>
      <c r="C34" s="661"/>
      <c r="D34" s="662"/>
      <c r="E34" s="258" t="str">
        <f>_xlfn.XLOOKUP(ImpScore,NumRating,TxtRating,"not rated")</f>
        <v>Satisfactory (S)</v>
      </c>
      <c r="F34" s="680"/>
      <c r="G34" s="680"/>
      <c r="H34" s="680"/>
      <c r="I34" s="680"/>
      <c r="J34" s="681"/>
      <c r="K34" s="185"/>
      <c r="L34" s="56" t="s">
        <v>99</v>
      </c>
      <c r="M34" s="56"/>
    </row>
    <row r="35" spans="2:13" ht="21" customHeight="1">
      <c r="B35" s="246" t="s">
        <v>100</v>
      </c>
      <c r="C35" s="661"/>
      <c r="D35" s="662"/>
      <c r="E35" s="258" t="str">
        <f>'6. Risks to the Project'!C77</f>
        <v>Low</v>
      </c>
      <c r="F35" s="661"/>
      <c r="G35" s="661"/>
      <c r="H35" s="661"/>
      <c r="I35" s="661"/>
      <c r="J35" s="662"/>
      <c r="K35" s="185"/>
      <c r="L35" s="56" t="s">
        <v>101</v>
      </c>
      <c r="M35" s="56"/>
    </row>
    <row r="36" spans="2:13" ht="17.45" customHeight="1">
      <c r="B36" s="679" t="s">
        <v>102</v>
      </c>
      <c r="C36" s="659"/>
      <c r="D36" s="659"/>
      <c r="E36" s="659"/>
      <c r="F36" s="659"/>
      <c r="G36" s="659"/>
      <c r="H36" s="659"/>
      <c r="I36" s="659"/>
      <c r="J36" s="34"/>
      <c r="K36" s="34"/>
      <c r="L36" s="56"/>
      <c r="M36" s="56"/>
    </row>
    <row r="37" spans="2:13" ht="27.6" customHeight="1">
      <c r="B37" s="246" t="s">
        <v>103</v>
      </c>
      <c r="C37" s="661"/>
      <c r="D37" s="662"/>
      <c r="E37" s="288" t="s">
        <v>104</v>
      </c>
      <c r="F37" s="680"/>
      <c r="G37" s="680"/>
      <c r="H37" s="680"/>
      <c r="I37" s="680"/>
      <c r="J37" s="681"/>
      <c r="K37" s="186"/>
      <c r="L37" s="56" t="s">
        <v>105</v>
      </c>
      <c r="M37" s="56"/>
    </row>
    <row r="38" spans="2:13" ht="9.6" customHeight="1">
      <c r="C38" s="196"/>
      <c r="D38" s="197"/>
      <c r="E38" s="197"/>
      <c r="F38" s="187"/>
      <c r="G38" s="187"/>
      <c r="H38" s="187"/>
      <c r="I38" s="187"/>
      <c r="J38" s="187"/>
      <c r="K38" s="187"/>
      <c r="L38" s="56"/>
      <c r="M38" s="56"/>
    </row>
    <row r="39" spans="2:13" ht="12.95" customHeight="1">
      <c r="C39" s="188"/>
      <c r="D39" s="188"/>
      <c r="E39" s="188"/>
      <c r="F39" s="188"/>
      <c r="G39" s="188"/>
      <c r="H39" s="188"/>
      <c r="I39" s="188"/>
      <c r="J39" s="188"/>
      <c r="K39" s="188"/>
      <c r="L39" s="55"/>
      <c r="M39" s="55"/>
    </row>
    <row r="40" spans="2:13" ht="24.6" customHeight="1">
      <c r="B40" s="319" t="s">
        <v>106</v>
      </c>
      <c r="C40" s="659"/>
      <c r="D40" s="659"/>
      <c r="E40" s="659"/>
      <c r="F40" s="659"/>
      <c r="G40" s="659"/>
      <c r="H40" s="659"/>
      <c r="I40" s="659"/>
      <c r="J40" s="659"/>
      <c r="K40" s="188"/>
      <c r="L40" s="56"/>
      <c r="M40" s="56"/>
    </row>
    <row r="41" spans="2:13" ht="24.6" customHeight="1">
      <c r="B41" s="659"/>
      <c r="C41" s="659"/>
      <c r="D41" s="659"/>
      <c r="E41" s="659"/>
      <c r="F41" s="659"/>
      <c r="G41" s="659"/>
      <c r="H41" s="659"/>
      <c r="I41" s="659"/>
      <c r="J41" s="659"/>
      <c r="K41" s="188"/>
      <c r="L41" s="56"/>
      <c r="M41" s="56"/>
    </row>
    <row r="42" spans="2:13" ht="46.5" customHeight="1">
      <c r="B42" s="659"/>
      <c r="C42" s="659"/>
      <c r="D42" s="659"/>
      <c r="E42" s="659"/>
      <c r="F42" s="659"/>
      <c r="G42" s="659"/>
      <c r="H42" s="659"/>
      <c r="I42" s="659"/>
      <c r="J42" s="659"/>
      <c r="K42" s="188"/>
      <c r="L42" s="56"/>
      <c r="M42" s="56"/>
    </row>
    <row r="43" spans="2:13" ht="17.100000000000001" customHeight="1">
      <c r="B43" s="184"/>
      <c r="C43" s="184"/>
      <c r="D43" s="184"/>
      <c r="E43" s="184"/>
      <c r="F43" s="184"/>
      <c r="G43" s="184"/>
      <c r="H43" s="184"/>
      <c r="I43" s="184"/>
      <c r="J43" s="184"/>
      <c r="K43" s="184"/>
      <c r="L43" s="56"/>
      <c r="M43" s="56"/>
    </row>
    <row r="44" spans="2:13" ht="17.100000000000001" customHeight="1">
      <c r="B44" s="184"/>
      <c r="C44" s="184"/>
      <c r="D44" s="184"/>
      <c r="E44" s="184"/>
      <c r="F44" s="184"/>
      <c r="G44" s="184"/>
      <c r="H44" s="184"/>
      <c r="I44" s="184"/>
      <c r="J44" s="184"/>
      <c r="K44" s="184"/>
      <c r="L44" s="56"/>
      <c r="M44" s="56"/>
    </row>
    <row r="45" spans="2:13" ht="17.45" customHeight="1">
      <c r="B45" s="679" t="s">
        <v>107</v>
      </c>
      <c r="C45" s="659"/>
      <c r="D45" s="659"/>
      <c r="E45" s="659"/>
      <c r="F45" s="659"/>
      <c r="G45" s="659"/>
      <c r="H45" s="659"/>
      <c r="I45" s="659"/>
      <c r="J45" s="34"/>
      <c r="K45" s="34"/>
      <c r="L45" s="91"/>
      <c r="M45" s="56"/>
    </row>
    <row r="46" spans="2:13" ht="17.45" customHeight="1">
      <c r="B46" s="282" t="s">
        <v>108</v>
      </c>
      <c r="C46" s="661"/>
      <c r="D46" s="662"/>
      <c r="E46" s="282" t="s">
        <v>109</v>
      </c>
      <c r="F46" s="661"/>
      <c r="G46" s="661"/>
      <c r="H46" s="662"/>
      <c r="I46" s="282" t="s">
        <v>110</v>
      </c>
      <c r="J46" s="662"/>
      <c r="K46" s="188"/>
      <c r="L46" s="56"/>
      <c r="M46" s="56"/>
    </row>
    <row r="47" spans="2:13" ht="40.5" customHeight="1">
      <c r="B47" s="276" t="s">
        <v>111</v>
      </c>
      <c r="C47" s="673"/>
      <c r="D47" s="674"/>
      <c r="E47" s="247" t="s">
        <v>112</v>
      </c>
      <c r="F47" s="248"/>
      <c r="G47" s="248"/>
      <c r="H47" s="249"/>
      <c r="I47" s="682" t="s">
        <v>113</v>
      </c>
      <c r="J47" s="683"/>
      <c r="K47" s="186"/>
      <c r="L47" s="56" t="s">
        <v>114</v>
      </c>
      <c r="M47" s="56"/>
    </row>
    <row r="48" spans="2:13" ht="45.75" customHeight="1">
      <c r="B48" s="276" t="s">
        <v>115</v>
      </c>
      <c r="C48" s="673"/>
      <c r="D48" s="674"/>
      <c r="E48" s="247" t="s">
        <v>116</v>
      </c>
      <c r="F48" s="248"/>
      <c r="G48" s="248"/>
      <c r="H48" s="249"/>
      <c r="I48" s="682" t="s">
        <v>117</v>
      </c>
      <c r="J48" s="684"/>
      <c r="K48" s="186"/>
      <c r="L48" s="56"/>
      <c r="M48" s="56"/>
    </row>
    <row r="49" spans="2:13" ht="409.5" customHeight="1">
      <c r="B49" s="276" t="s">
        <v>118</v>
      </c>
      <c r="C49" s="673"/>
      <c r="D49" s="674"/>
      <c r="E49" s="261" t="s">
        <v>119</v>
      </c>
      <c r="F49" s="262"/>
      <c r="G49" s="262"/>
      <c r="H49" s="263"/>
      <c r="I49" s="316" t="s">
        <v>120</v>
      </c>
      <c r="J49" s="684"/>
      <c r="K49" s="186"/>
      <c r="L49" s="55"/>
      <c r="M49" s="56"/>
    </row>
    <row r="50" spans="2:13" ht="39" customHeight="1">
      <c r="B50" s="276" t="s">
        <v>121</v>
      </c>
      <c r="C50" s="673"/>
      <c r="D50" s="674"/>
      <c r="E50" s="301" t="s">
        <v>122</v>
      </c>
      <c r="F50" s="248"/>
      <c r="G50" s="248"/>
      <c r="H50" s="302"/>
      <c r="I50" s="682" t="s">
        <v>123</v>
      </c>
      <c r="J50" s="684"/>
      <c r="K50" s="186"/>
      <c r="L50" s="104"/>
      <c r="M50" s="56"/>
    </row>
    <row r="51" spans="2:13" ht="31.5" customHeight="1">
      <c r="B51" s="276" t="s">
        <v>124</v>
      </c>
      <c r="C51" s="673"/>
      <c r="D51" s="674"/>
      <c r="E51" s="247" t="s">
        <v>125</v>
      </c>
      <c r="F51" s="248"/>
      <c r="G51" s="248"/>
      <c r="H51" s="249"/>
      <c r="I51" s="682" t="s">
        <v>126</v>
      </c>
      <c r="J51" s="684"/>
      <c r="K51" s="186"/>
      <c r="L51" s="104"/>
      <c r="M51" s="56"/>
    </row>
    <row r="52" spans="2:13" ht="17.45" customHeight="1">
      <c r="B52" s="198"/>
      <c r="C52" s="198"/>
      <c r="D52" s="198"/>
      <c r="E52" s="198"/>
      <c r="F52" s="198"/>
      <c r="G52" s="186"/>
      <c r="H52" s="186"/>
      <c r="I52" s="199"/>
      <c r="J52" s="199"/>
      <c r="K52" s="186"/>
      <c r="L52" s="104"/>
      <c r="M52" s="56"/>
    </row>
    <row r="53" spans="2:13" ht="17.45" customHeight="1">
      <c r="B53" s="198"/>
      <c r="C53" s="198"/>
      <c r="D53" s="198"/>
      <c r="E53" s="198"/>
      <c r="F53" s="198"/>
      <c r="G53" s="186"/>
      <c r="H53" s="186"/>
      <c r="I53" s="186"/>
      <c r="J53" s="186"/>
      <c r="K53" s="186"/>
      <c r="L53" s="104"/>
      <c r="M53" s="56"/>
    </row>
    <row r="54" spans="2:13" ht="15.75" customHeight="1">
      <c r="B54" s="290" t="s">
        <v>127</v>
      </c>
      <c r="C54" s="659"/>
      <c r="D54" s="659"/>
      <c r="E54" s="659"/>
      <c r="F54" s="659"/>
      <c r="G54" s="659"/>
      <c r="H54" s="659"/>
      <c r="I54" s="659"/>
      <c r="J54" s="659"/>
      <c r="K54" s="189"/>
      <c r="L54" s="104"/>
      <c r="M54" s="56"/>
    </row>
    <row r="55" spans="2:13" ht="14.45" customHeight="1">
      <c r="B55" s="190"/>
      <c r="C55" s="190"/>
      <c r="D55" s="190"/>
      <c r="E55" s="190"/>
      <c r="F55" s="190"/>
      <c r="G55" s="190"/>
      <c r="H55" s="190"/>
      <c r="I55" s="190"/>
      <c r="J55" s="190"/>
      <c r="K55" s="190"/>
      <c r="L55" s="104" t="s">
        <v>128</v>
      </c>
      <c r="M55" s="56"/>
    </row>
    <row r="56" spans="2:13" ht="14.45" customHeight="1">
      <c r="B56" s="221" t="s">
        <v>129</v>
      </c>
      <c r="C56" s="685"/>
      <c r="D56" s="685"/>
      <c r="E56" s="685"/>
      <c r="F56" s="685"/>
      <c r="G56" s="685"/>
      <c r="H56" s="685"/>
      <c r="I56" s="685"/>
      <c r="J56" s="686"/>
      <c r="K56" s="173"/>
      <c r="L56" s="104" t="s">
        <v>130</v>
      </c>
      <c r="M56" s="56"/>
    </row>
    <row r="57" spans="2:13" ht="17.100000000000001" customHeight="1">
      <c r="B57" s="687"/>
      <c r="C57" s="688"/>
      <c r="D57" s="688"/>
      <c r="E57" s="688"/>
      <c r="F57" s="688"/>
      <c r="G57" s="688"/>
      <c r="H57" s="688"/>
      <c r="I57" s="688"/>
      <c r="J57" s="689"/>
      <c r="K57" s="173"/>
      <c r="L57" s="105"/>
      <c r="M57" s="56"/>
    </row>
    <row r="58" spans="2:13" ht="17.100000000000001" customHeight="1">
      <c r="B58" s="275"/>
      <c r="C58" s="661"/>
      <c r="D58" s="661"/>
      <c r="E58" s="661"/>
      <c r="F58" s="661"/>
      <c r="G58" s="661"/>
      <c r="H58" s="661"/>
      <c r="I58" s="661"/>
      <c r="J58" s="661"/>
      <c r="K58" s="173"/>
      <c r="L58" s="106" t="s">
        <v>131</v>
      </c>
      <c r="M58" s="56"/>
    </row>
    <row r="59" spans="2:13" ht="15" customHeight="1">
      <c r="B59" s="297" t="s">
        <v>132</v>
      </c>
      <c r="C59" s="685"/>
      <c r="D59" s="686"/>
      <c r="E59" s="303" t="s">
        <v>133</v>
      </c>
      <c r="F59" s="297" t="s">
        <v>134</v>
      </c>
      <c r="G59" s="685"/>
      <c r="H59" s="685"/>
      <c r="I59" s="686"/>
      <c r="J59" s="297" t="s">
        <v>135</v>
      </c>
      <c r="K59" s="173"/>
      <c r="L59" s="105"/>
      <c r="M59" s="56"/>
    </row>
    <row r="60" spans="2:13" ht="17.45" customHeight="1">
      <c r="B60" s="687"/>
      <c r="C60" s="688"/>
      <c r="D60" s="689"/>
      <c r="E60" s="690"/>
      <c r="F60" s="687"/>
      <c r="G60" s="688"/>
      <c r="H60" s="688"/>
      <c r="I60" s="689"/>
      <c r="J60" s="690"/>
      <c r="K60" s="173"/>
      <c r="L60" s="106"/>
      <c r="M60" s="56"/>
    </row>
    <row r="61" spans="2:13" ht="26.1" customHeight="1">
      <c r="B61" s="691" t="s">
        <v>136</v>
      </c>
      <c r="C61" s="692"/>
      <c r="D61" s="693"/>
      <c r="E61" s="314" t="s">
        <v>137</v>
      </c>
      <c r="F61" s="250" t="s">
        <v>138</v>
      </c>
      <c r="G61" s="251"/>
      <c r="H61" s="251"/>
      <c r="I61" s="252"/>
      <c r="J61" s="222"/>
      <c r="K61" s="15"/>
      <c r="L61" s="105"/>
      <c r="M61" s="56"/>
    </row>
    <row r="62" spans="2:13" ht="17.100000000000001" customHeight="1">
      <c r="B62" s="694"/>
      <c r="C62" s="695"/>
      <c r="D62" s="696"/>
      <c r="E62" s="315"/>
      <c r="F62" s="253"/>
      <c r="G62" s="254"/>
      <c r="H62" s="254"/>
      <c r="I62" s="255"/>
      <c r="J62" s="697"/>
      <c r="K62" s="15"/>
      <c r="L62" s="104"/>
      <c r="M62" s="56"/>
    </row>
    <row r="63" spans="2:13" ht="17.100000000000001" customHeight="1">
      <c r="B63" s="250" t="s">
        <v>139</v>
      </c>
      <c r="C63" s="251"/>
      <c r="D63" s="252"/>
      <c r="E63" s="298" t="s">
        <v>137</v>
      </c>
      <c r="F63" s="250" t="s">
        <v>140</v>
      </c>
      <c r="G63" s="251"/>
      <c r="H63" s="251"/>
      <c r="I63" s="283"/>
      <c r="J63" s="222"/>
      <c r="K63" s="15"/>
      <c r="L63" s="104"/>
      <c r="M63" s="56"/>
    </row>
    <row r="64" spans="2:13" ht="17.100000000000001" customHeight="1">
      <c r="B64" s="253"/>
      <c r="C64" s="254"/>
      <c r="D64" s="255"/>
      <c r="E64" s="299"/>
      <c r="F64" s="284"/>
      <c r="G64" s="285"/>
      <c r="H64" s="285"/>
      <c r="I64" s="286"/>
      <c r="J64" s="697"/>
      <c r="K64" s="15"/>
      <c r="L64" s="56"/>
      <c r="M64" s="56"/>
    </row>
    <row r="65" spans="2:13" ht="17.100000000000001" customHeight="1">
      <c r="B65" s="250" t="s">
        <v>141</v>
      </c>
      <c r="C65" s="251"/>
      <c r="D65" s="252"/>
      <c r="E65" s="298" t="s">
        <v>137</v>
      </c>
      <c r="F65" s="250" t="s">
        <v>142</v>
      </c>
      <c r="G65" s="251"/>
      <c r="H65" s="251"/>
      <c r="I65" s="283"/>
      <c r="J65" s="222"/>
      <c r="K65" s="15"/>
      <c r="L65" s="56"/>
      <c r="M65" s="56"/>
    </row>
    <row r="66" spans="2:13" ht="17.100000000000001" customHeight="1">
      <c r="B66" s="253"/>
      <c r="C66" s="254"/>
      <c r="D66" s="255"/>
      <c r="E66" s="299"/>
      <c r="F66" s="284"/>
      <c r="G66" s="285"/>
      <c r="H66" s="285"/>
      <c r="I66" s="286"/>
      <c r="J66" s="697"/>
      <c r="K66" s="15"/>
      <c r="L66" s="56"/>
      <c r="M66" s="56"/>
    </row>
    <row r="67" spans="2:13" ht="17.100000000000001" customHeight="1">
      <c r="B67" s="264" t="s">
        <v>141</v>
      </c>
      <c r="C67" s="265"/>
      <c r="D67" s="266"/>
      <c r="E67" s="277" t="s">
        <v>137</v>
      </c>
      <c r="F67" s="264" t="s">
        <v>143</v>
      </c>
      <c r="G67" s="265"/>
      <c r="H67" s="265"/>
      <c r="I67" s="270"/>
      <c r="J67" s="256"/>
      <c r="K67" s="15"/>
      <c r="L67" s="55"/>
      <c r="M67" s="56"/>
    </row>
    <row r="68" spans="2:13" ht="17.100000000000001" customHeight="1">
      <c r="B68" s="267"/>
      <c r="C68" s="268"/>
      <c r="D68" s="269"/>
      <c r="E68" s="278"/>
      <c r="F68" s="271"/>
      <c r="G68" s="272"/>
      <c r="H68" s="272"/>
      <c r="I68" s="273"/>
      <c r="J68" s="698"/>
      <c r="K68" s="15"/>
      <c r="L68" s="104"/>
      <c r="M68" s="56"/>
    </row>
    <row r="69" spans="2:13" ht="17.100000000000001" customHeight="1">
      <c r="B69" s="264" t="s">
        <v>144</v>
      </c>
      <c r="C69" s="265"/>
      <c r="D69" s="266"/>
      <c r="E69" s="279" t="s">
        <v>137</v>
      </c>
      <c r="F69" s="264" t="s">
        <v>145</v>
      </c>
      <c r="G69" s="265"/>
      <c r="H69" s="265"/>
      <c r="I69" s="266"/>
      <c r="J69" s="279" t="s">
        <v>146</v>
      </c>
      <c r="K69" s="15"/>
      <c r="L69" s="104"/>
      <c r="M69" s="56"/>
    </row>
    <row r="70" spans="2:13" ht="17.100000000000001" customHeight="1">
      <c r="B70" s="267"/>
      <c r="C70" s="268"/>
      <c r="D70" s="269"/>
      <c r="E70" s="278"/>
      <c r="F70" s="267"/>
      <c r="G70" s="268"/>
      <c r="H70" s="268"/>
      <c r="I70" s="269"/>
      <c r="J70" s="280"/>
      <c r="K70" s="15"/>
      <c r="L70" s="104"/>
      <c r="M70" s="56"/>
    </row>
    <row r="71" spans="2:13" ht="17.100000000000001" customHeight="1">
      <c r="B71" s="307" t="s">
        <v>147</v>
      </c>
      <c r="C71" s="308"/>
      <c r="D71" s="309"/>
      <c r="E71" s="311" t="s">
        <v>137</v>
      </c>
      <c r="F71" s="264" t="s">
        <v>148</v>
      </c>
      <c r="G71" s="265"/>
      <c r="H71" s="265"/>
      <c r="I71" s="270"/>
      <c r="J71" s="304"/>
      <c r="K71" s="15"/>
      <c r="L71" s="104"/>
      <c r="M71" s="56"/>
    </row>
    <row r="72" spans="2:13" ht="17.100000000000001" customHeight="1">
      <c r="B72" s="271"/>
      <c r="C72" s="272"/>
      <c r="D72" s="310"/>
      <c r="E72" s="312"/>
      <c r="F72" s="271"/>
      <c r="G72" s="272"/>
      <c r="H72" s="272"/>
      <c r="I72" s="273"/>
      <c r="J72" s="698"/>
      <c r="K72" s="15"/>
      <c r="L72" s="104"/>
      <c r="M72" s="56"/>
    </row>
    <row r="73" spans="2:13" ht="17.100000000000001" customHeight="1">
      <c r="B73" s="264" t="s">
        <v>149</v>
      </c>
      <c r="C73" s="265"/>
      <c r="D73" s="266"/>
      <c r="E73" s="279" t="s">
        <v>137</v>
      </c>
      <c r="F73" s="264" t="s">
        <v>150</v>
      </c>
      <c r="G73" s="265"/>
      <c r="H73" s="265"/>
      <c r="I73" s="270"/>
      <c r="J73" s="256"/>
      <c r="K73" s="15"/>
      <c r="L73" s="104"/>
      <c r="M73" s="56"/>
    </row>
    <row r="74" spans="2:13" ht="17.100000000000001" customHeight="1">
      <c r="B74" s="267"/>
      <c r="C74" s="268"/>
      <c r="D74" s="269"/>
      <c r="E74" s="278"/>
      <c r="F74" s="271"/>
      <c r="G74" s="272"/>
      <c r="H74" s="272"/>
      <c r="I74" s="273"/>
      <c r="J74" s="698"/>
      <c r="K74" s="15"/>
      <c r="L74" s="56"/>
      <c r="M74" s="56"/>
    </row>
    <row r="75" spans="2:13" ht="17.100000000000001" customHeight="1">
      <c r="B75" s="264" t="s">
        <v>151</v>
      </c>
      <c r="C75" s="265"/>
      <c r="D75" s="266"/>
      <c r="E75" s="279" t="s">
        <v>137</v>
      </c>
      <c r="F75" s="264" t="s">
        <v>152</v>
      </c>
      <c r="G75" s="265"/>
      <c r="H75" s="265"/>
      <c r="I75" s="270"/>
      <c r="J75" s="256"/>
      <c r="K75" s="15"/>
      <c r="L75" s="56"/>
      <c r="M75" s="56"/>
    </row>
    <row r="76" spans="2:13" ht="17.100000000000001" customHeight="1">
      <c r="B76" s="267"/>
      <c r="C76" s="268"/>
      <c r="D76" s="269"/>
      <c r="E76" s="280"/>
      <c r="F76" s="271"/>
      <c r="G76" s="272"/>
      <c r="H76" s="272"/>
      <c r="I76" s="273"/>
      <c r="J76" s="698"/>
      <c r="K76" s="15"/>
      <c r="L76" s="56"/>
      <c r="M76" s="56"/>
    </row>
    <row r="77" spans="2:13" ht="17.100000000000001" customHeight="1">
      <c r="B77" s="264" t="s">
        <v>153</v>
      </c>
      <c r="C77" s="265"/>
      <c r="D77" s="266"/>
      <c r="E77" s="277" t="s">
        <v>137</v>
      </c>
      <c r="F77" s="264" t="s">
        <v>154</v>
      </c>
      <c r="G77" s="265"/>
      <c r="H77" s="265"/>
      <c r="I77" s="270"/>
      <c r="J77" s="256"/>
      <c r="K77" s="15"/>
      <c r="L77" s="56"/>
      <c r="M77" s="56"/>
    </row>
    <row r="78" spans="2:13" ht="17.100000000000001" customHeight="1">
      <c r="B78" s="267"/>
      <c r="C78" s="268"/>
      <c r="D78" s="269"/>
      <c r="E78" s="280"/>
      <c r="F78" s="271"/>
      <c r="G78" s="272"/>
      <c r="H78" s="272"/>
      <c r="I78" s="273"/>
      <c r="J78" s="698"/>
      <c r="K78" s="15"/>
      <c r="L78" s="78" t="s">
        <v>0</v>
      </c>
      <c r="M78" s="56"/>
    </row>
    <row r="79" spans="2:13">
      <c r="B79" s="184"/>
      <c r="C79" s="184"/>
      <c r="D79" s="184"/>
      <c r="E79" s="184"/>
      <c r="F79" s="184"/>
      <c r="G79" s="184"/>
      <c r="H79" s="184"/>
      <c r="I79" s="184"/>
      <c r="J79" s="184"/>
      <c r="K79" s="184"/>
    </row>
    <row r="80" spans="2:13">
      <c r="B80" s="184"/>
      <c r="C80" s="184"/>
      <c r="D80" s="184"/>
      <c r="E80" s="184"/>
      <c r="F80" s="184"/>
      <c r="G80" s="184"/>
      <c r="H80" s="184"/>
      <c r="I80" s="184"/>
      <c r="J80" s="184"/>
      <c r="K80" s="184"/>
    </row>
    <row r="81" spans="2:11">
      <c r="B81" s="184"/>
      <c r="C81" s="184"/>
      <c r="D81" s="184"/>
      <c r="E81" s="184"/>
      <c r="F81" s="184"/>
      <c r="G81" s="184"/>
      <c r="H81" s="184"/>
      <c r="I81" s="184"/>
      <c r="J81" s="184"/>
      <c r="K81" s="184"/>
    </row>
    <row r="82" spans="2:11">
      <c r="B82" s="184"/>
      <c r="C82" s="184"/>
      <c r="D82" s="184"/>
      <c r="E82" s="184"/>
      <c r="F82" s="184"/>
      <c r="G82" s="184"/>
      <c r="H82" s="184"/>
      <c r="I82" s="184"/>
      <c r="J82" s="184"/>
      <c r="K82" s="184"/>
    </row>
    <row r="83" spans="2:11">
      <c r="B83" s="184"/>
      <c r="C83" s="184"/>
      <c r="D83" s="184"/>
      <c r="E83" s="184"/>
      <c r="F83" s="184"/>
      <c r="G83" s="184"/>
      <c r="H83" s="184"/>
      <c r="I83" s="184"/>
      <c r="J83" s="184"/>
      <c r="K83" s="184"/>
    </row>
    <row r="84" spans="2:11">
      <c r="B84" s="184"/>
      <c r="C84" s="184"/>
      <c r="D84" s="184"/>
      <c r="E84" s="184"/>
      <c r="F84" s="184"/>
      <c r="G84" s="184"/>
      <c r="H84" s="184"/>
      <c r="I84" s="184"/>
      <c r="J84" s="184"/>
      <c r="K84" s="184"/>
    </row>
    <row r="85" spans="2:11">
      <c r="B85" s="184"/>
      <c r="C85" s="184"/>
      <c r="D85" s="184"/>
      <c r="E85" s="184"/>
      <c r="F85" s="184"/>
      <c r="G85" s="184"/>
      <c r="H85" s="184"/>
      <c r="I85" s="184"/>
      <c r="J85" s="184"/>
      <c r="K85" s="184"/>
    </row>
    <row r="86" spans="2:11">
      <c r="B86" s="184"/>
      <c r="C86" s="184"/>
      <c r="D86" s="184"/>
      <c r="E86" s="184"/>
      <c r="F86" s="184"/>
      <c r="G86" s="184"/>
      <c r="H86" s="184"/>
      <c r="I86" s="184"/>
      <c r="J86" s="184"/>
      <c r="K86" s="184"/>
    </row>
    <row r="87" spans="2:11">
      <c r="B87" s="184"/>
      <c r="C87" s="184"/>
      <c r="D87" s="184"/>
      <c r="E87" s="184"/>
      <c r="F87" s="184"/>
      <c r="G87" s="184"/>
      <c r="H87" s="184"/>
      <c r="I87" s="184"/>
      <c r="J87" s="184"/>
      <c r="K87" s="184"/>
    </row>
    <row r="88" spans="2:11">
      <c r="B88" s="184"/>
      <c r="C88" s="184"/>
      <c r="D88" s="184"/>
      <c r="E88" s="184"/>
      <c r="F88" s="184"/>
      <c r="G88" s="184"/>
      <c r="H88" s="184"/>
      <c r="I88" s="184"/>
      <c r="J88" s="184"/>
      <c r="K88" s="184"/>
    </row>
  </sheetData>
  <sheetProtection formatCells="0" formatColumns="0" formatRows="0" insertColumns="0" insertRows="0" insertHyperlinks="0"/>
  <mergeCells count="129">
    <mergeCell ref="B12:D12"/>
    <mergeCell ref="E20:J20"/>
    <mergeCell ref="B32:I32"/>
    <mergeCell ref="E29:J29"/>
    <mergeCell ref="I49:J49"/>
    <mergeCell ref="E31:J31"/>
    <mergeCell ref="B29:D29"/>
    <mergeCell ref="E6:J6"/>
    <mergeCell ref="E15:J15"/>
    <mergeCell ref="E26:J26"/>
    <mergeCell ref="B40:J42"/>
    <mergeCell ref="B15:D15"/>
    <mergeCell ref="B24:D24"/>
    <mergeCell ref="E47:H47"/>
    <mergeCell ref="B6:D6"/>
    <mergeCell ref="B71:D72"/>
    <mergeCell ref="E71:E72"/>
    <mergeCell ref="E17:J17"/>
    <mergeCell ref="B18:D18"/>
    <mergeCell ref="B65:D66"/>
    <mergeCell ref="E35:J35"/>
    <mergeCell ref="F63:I64"/>
    <mergeCell ref="B49:D49"/>
    <mergeCell ref="B59:D60"/>
    <mergeCell ref="B20:D20"/>
    <mergeCell ref="J61:J62"/>
    <mergeCell ref="F59:I60"/>
    <mergeCell ref="B56:J57"/>
    <mergeCell ref="J63:J64"/>
    <mergeCell ref="E61:E62"/>
    <mergeCell ref="B21:D21"/>
    <mergeCell ref="E46:H46"/>
    <mergeCell ref="I50:J50"/>
    <mergeCell ref="B77:D78"/>
    <mergeCell ref="F77:I78"/>
    <mergeCell ref="E77:E78"/>
    <mergeCell ref="E7:J7"/>
    <mergeCell ref="B33:D33"/>
    <mergeCell ref="E16:J16"/>
    <mergeCell ref="B26:D26"/>
    <mergeCell ref="B7:D7"/>
    <mergeCell ref="I48:J48"/>
    <mergeCell ref="B16:D16"/>
    <mergeCell ref="E33:J33"/>
    <mergeCell ref="B75:D76"/>
    <mergeCell ref="B51:D51"/>
    <mergeCell ref="E25:J25"/>
    <mergeCell ref="B11:D11"/>
    <mergeCell ref="E9:J9"/>
    <mergeCell ref="B13:J13"/>
    <mergeCell ref="E11:J11"/>
    <mergeCell ref="B37:D37"/>
    <mergeCell ref="B35:D35"/>
    <mergeCell ref="B50:D50"/>
    <mergeCell ref="E18:J18"/>
    <mergeCell ref="B25:D25"/>
    <mergeCell ref="I51:J51"/>
    <mergeCell ref="F75:I76"/>
    <mergeCell ref="E19:J19"/>
    <mergeCell ref="E28:J28"/>
    <mergeCell ref="J73:J74"/>
    <mergeCell ref="J59:J60"/>
    <mergeCell ref="E63:E64"/>
    <mergeCell ref="E30:J30"/>
    <mergeCell ref="B34:D34"/>
    <mergeCell ref="B28:D28"/>
    <mergeCell ref="I47:J47"/>
    <mergeCell ref="E50:H50"/>
    <mergeCell ref="B69:D70"/>
    <mergeCell ref="E65:E66"/>
    <mergeCell ref="B30:D30"/>
    <mergeCell ref="B61:D62"/>
    <mergeCell ref="B27:I27"/>
    <mergeCell ref="J65:J66"/>
    <mergeCell ref="E59:E60"/>
    <mergeCell ref="F71:I72"/>
    <mergeCell ref="J71:J72"/>
    <mergeCell ref="E69:E70"/>
    <mergeCell ref="F69:I70"/>
    <mergeCell ref="J69:J70"/>
    <mergeCell ref="J67:J68"/>
    <mergeCell ref="B2:J2"/>
    <mergeCell ref="E10:J10"/>
    <mergeCell ref="I46:J46"/>
    <mergeCell ref="B63:D64"/>
    <mergeCell ref="B8:D8"/>
    <mergeCell ref="F65:I66"/>
    <mergeCell ref="B17:D17"/>
    <mergeCell ref="B22:I22"/>
    <mergeCell ref="E34:J34"/>
    <mergeCell ref="B10:D10"/>
    <mergeCell ref="B19:D19"/>
    <mergeCell ref="B9:D9"/>
    <mergeCell ref="E48:H48"/>
    <mergeCell ref="B5:D5"/>
    <mergeCell ref="E37:J37"/>
    <mergeCell ref="E12:J12"/>
    <mergeCell ref="E21:J21"/>
    <mergeCell ref="B47:D47"/>
    <mergeCell ref="B54:J54"/>
    <mergeCell ref="B31:D31"/>
    <mergeCell ref="B46:D46"/>
    <mergeCell ref="E14:J14"/>
    <mergeCell ref="E23:J23"/>
    <mergeCell ref="E5:J5"/>
    <mergeCell ref="K24:P24"/>
    <mergeCell ref="B4:D4"/>
    <mergeCell ref="E51:H51"/>
    <mergeCell ref="F61:I62"/>
    <mergeCell ref="J75:J76"/>
    <mergeCell ref="B3:J3"/>
    <mergeCell ref="E24:J24"/>
    <mergeCell ref="J77:J78"/>
    <mergeCell ref="E8:J8"/>
    <mergeCell ref="B36:I36"/>
    <mergeCell ref="B45:I45"/>
    <mergeCell ref="E49:H49"/>
    <mergeCell ref="B67:D68"/>
    <mergeCell ref="B73:D74"/>
    <mergeCell ref="F67:I68"/>
    <mergeCell ref="F73:I74"/>
    <mergeCell ref="E4:J4"/>
    <mergeCell ref="B58:J58"/>
    <mergeCell ref="B48:D48"/>
    <mergeCell ref="E67:E68"/>
    <mergeCell ref="B14:D14"/>
    <mergeCell ref="B23:D23"/>
    <mergeCell ref="E73:E74"/>
    <mergeCell ref="E75:E76"/>
  </mergeCells>
  <dataValidations count="3">
    <dataValidation type="list" allowBlank="1" showInputMessage="1" showErrorMessage="1" prompt="Select implementation status" sqref="E37" xr:uid="{00000000-0002-0000-0100-000000000000}">
      <formula1>"Less than 1 year Implementation, 1st PIR, 2nd PIR, 3rd PIR, 4th PIR, 5th PIR, 6th PIR, 7th PIR, 8th PIR, 9th PIR, 10th PIR, 11th PIR, 12th PIR, 13th PIR, 14th PIR, 15th PIR, Final PIR"</formula1>
    </dataValidation>
    <dataValidation type="list" allowBlank="1" showInputMessage="1" showErrorMessage="1" prompt="Select Region" sqref="E4" xr:uid="{00000000-0002-0000-0100-000001000000}">
      <formula1>"Global, Inter-regional, Africa (RAF), Asia and the Pacific (RAP), Europe and Central Asia (REU), Latin America and the Caribbean (RLC), Near East and North Africa (RNE)"</formula1>
    </dataValidation>
    <dataValidation type="date" allowBlank="1" showInputMessage="1" showErrorMessage="1" sqref="E16:K16" xr:uid="{00000000-0002-0000-0100-000002000000}">
      <formula1>42005</formula1>
      <formula2>49310</formula2>
    </dataValidation>
  </dataValidations>
  <hyperlinks>
    <hyperlink ref="I47" r:id="rId1" xr:uid="{75E24B33-E6E2-4240-B342-C852151C0137}"/>
    <hyperlink ref="I48" r:id="rId2" xr:uid="{7721819A-1A45-4D19-803C-C3F9F20F0056}"/>
    <hyperlink ref="I50" r:id="rId3" xr:uid="{CA6A27F9-D561-4DCD-905A-EF3C8535EA0B}"/>
    <hyperlink ref="I51" r:id="rId4" xr:uid="{E5C7078D-C4EE-440A-8C45-CD5F4DE97440}"/>
    <hyperlink ref="I49" r:id="rId5" display="sofjan.jaupaj@turizmi.gov.al" xr:uid="{8691F889-FF89-4504-81EB-D724E56F9D2B}"/>
  </hyperlinks>
  <pageMargins left="0.25" right="0.25" top="0.75" bottom="0.75" header="0.3" footer="0.3"/>
  <pageSetup paperSize="5" scale="91" pageOrder="overThenDown"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4">
    <tabColor theme="3" tint="0.499984740745262"/>
  </sheetPr>
  <dimension ref="A1:I22"/>
  <sheetViews>
    <sheetView topLeftCell="A2" workbookViewId="0">
      <selection activeCell="D21" sqref="D21"/>
    </sheetView>
  </sheetViews>
  <sheetFormatPr defaultColWidth="8.85546875" defaultRowHeight="15"/>
  <cols>
    <col min="1" max="1" width="32.42578125" customWidth="1"/>
    <col min="2" max="2" width="13.42578125" customWidth="1"/>
    <col min="4" max="4" width="10" customWidth="1"/>
    <col min="5" max="5" width="14.140625" customWidth="1"/>
    <col min="6" max="6" width="15" customWidth="1"/>
    <col min="7" max="7" width="14.42578125" customWidth="1"/>
    <col min="8" max="8" width="12.28515625" customWidth="1"/>
    <col min="9" max="9" width="11.28515625" customWidth="1"/>
  </cols>
  <sheetData>
    <row r="1" spans="1:9" ht="30" customHeight="1">
      <c r="A1" s="141" t="s">
        <v>155</v>
      </c>
      <c r="B1" s="142" t="s">
        <v>156</v>
      </c>
    </row>
    <row r="2" spans="1:9" ht="23.25" customHeight="1">
      <c r="A2" s="121" t="s">
        <v>157</v>
      </c>
      <c r="B2" s="123">
        <v>1</v>
      </c>
    </row>
    <row r="3" spans="1:9" ht="19.5" customHeight="1">
      <c r="A3" s="121" t="s">
        <v>158</v>
      </c>
      <c r="B3" s="123">
        <v>2</v>
      </c>
    </row>
    <row r="4" spans="1:9" ht="17.25" customHeight="1">
      <c r="A4" s="121" t="s">
        <v>159</v>
      </c>
      <c r="B4" s="123">
        <v>3</v>
      </c>
    </row>
    <row r="5" spans="1:9" ht="18" customHeight="1">
      <c r="A5" s="121" t="s">
        <v>160</v>
      </c>
      <c r="B5" s="123">
        <v>4</v>
      </c>
    </row>
    <row r="6" spans="1:9" ht="19.5" customHeight="1">
      <c r="A6" s="121" t="s">
        <v>161</v>
      </c>
      <c r="B6" s="123">
        <v>5</v>
      </c>
    </row>
    <row r="7" spans="1:9" ht="18" customHeight="1">
      <c r="A7" s="121" t="s">
        <v>162</v>
      </c>
      <c r="B7" s="123">
        <v>6</v>
      </c>
    </row>
    <row r="8" spans="1:9" ht="18" customHeight="1">
      <c r="A8" s="121" t="s">
        <v>163</v>
      </c>
      <c r="B8" s="123">
        <v>0</v>
      </c>
    </row>
    <row r="9" spans="1:9" ht="18.75" customHeight="1" thickBot="1">
      <c r="A9" s="122" t="s">
        <v>164</v>
      </c>
      <c r="B9" s="124">
        <v>0</v>
      </c>
    </row>
    <row r="10" spans="1:9" ht="18.75" customHeight="1">
      <c r="A10" s="39"/>
      <c r="B10" s="39"/>
    </row>
    <row r="11" spans="1:9" ht="18.75" customHeight="1" thickBot="1">
      <c r="A11" s="39"/>
      <c r="B11" s="39"/>
    </row>
    <row r="12" spans="1:9">
      <c r="D12" s="143" t="s">
        <v>165</v>
      </c>
      <c r="E12" s="137"/>
      <c r="F12" s="137"/>
      <c r="G12" s="137"/>
      <c r="H12" s="137"/>
      <c r="I12" s="138"/>
    </row>
    <row r="13" spans="1:9">
      <c r="D13" s="125" t="s">
        <v>166</v>
      </c>
      <c r="E13" s="139" t="s">
        <v>167</v>
      </c>
      <c r="F13" s="139" t="s">
        <v>168</v>
      </c>
      <c r="G13" s="139" t="s">
        <v>169</v>
      </c>
      <c r="H13" s="139" t="s">
        <v>170</v>
      </c>
      <c r="I13" s="140" t="s">
        <v>171</v>
      </c>
    </row>
    <row r="14" spans="1:9" ht="15" customHeight="1" thickBot="1">
      <c r="D14" s="126" t="s">
        <v>172</v>
      </c>
      <c r="E14" s="127">
        <v>20</v>
      </c>
      <c r="F14" s="127">
        <v>25</v>
      </c>
      <c r="G14" s="127">
        <v>25</v>
      </c>
      <c r="H14" s="127">
        <v>0</v>
      </c>
      <c r="I14" s="128">
        <v>30</v>
      </c>
    </row>
    <row r="15" spans="1:9">
      <c r="D15" s="144" t="s">
        <v>173</v>
      </c>
      <c r="E15" s="129"/>
      <c r="F15" s="129"/>
      <c r="G15" s="129"/>
      <c r="H15" s="130"/>
    </row>
    <row r="16" spans="1:9" ht="20.25" customHeight="1">
      <c r="D16" s="131" t="s">
        <v>166</v>
      </c>
      <c r="E16" s="135" t="s">
        <v>167</v>
      </c>
      <c r="F16" s="135" t="s">
        <v>169</v>
      </c>
      <c r="G16" s="135" t="s">
        <v>170</v>
      </c>
      <c r="H16" s="136" t="s">
        <v>171</v>
      </c>
    </row>
    <row r="17" spans="1:8" ht="15" customHeight="1" thickBot="1">
      <c r="D17" s="132" t="s">
        <v>172</v>
      </c>
      <c r="E17" s="133">
        <v>25</v>
      </c>
      <c r="F17" s="133">
        <v>35</v>
      </c>
      <c r="G17" s="133">
        <v>0</v>
      </c>
      <c r="H17" s="134">
        <v>40</v>
      </c>
    </row>
    <row r="18" spans="1:8" ht="15" customHeight="1" thickBot="1"/>
    <row r="19" spans="1:8" ht="15" customHeight="1" thickBot="1">
      <c r="A19" s="145" t="s">
        <v>174</v>
      </c>
      <c r="B19" s="146"/>
      <c r="C19" s="146"/>
      <c r="D19" s="146"/>
      <c r="E19" s="147"/>
    </row>
    <row r="20" spans="1:8" ht="15" customHeight="1" thickBot="1">
      <c r="A20" s="148" t="s">
        <v>175</v>
      </c>
      <c r="B20" s="149"/>
      <c r="C20" s="149"/>
      <c r="D20" s="150" cm="1">
        <f t="array" aca="1" ref="D20" ca="1">_xlfn.LET(_xlpm.hdrRow,MATCH("*Development*Objective*rating*",'2. Progress towards outcomes'!$C:$C,0),_xlpm.rRow,_xlpm.hdrRow+1,_xlpm.ratings,INDEX('2. Progress towards outcomes'!$D:$H,_xlpm.rRow,0),_xlpm.scores,_xlfn.XLOOKUP(_xlpm.ratings,TxtRating,NumRating,0),ROUND(SUMPRODUCT(_xlpm.scores,Weights)/SUM(Weights),0))</f>
        <v>5</v>
      </c>
      <c r="E20" s="151"/>
    </row>
    <row r="21" spans="1:8" ht="15" customHeight="1" thickBot="1">
      <c r="A21" s="148"/>
      <c r="B21" s="149"/>
      <c r="C21" s="149"/>
      <c r="D21" s="152" cm="1">
        <f t="array" ref="D21">ROUND(
  SUMPRODUCT(
      _xlfn.XLOOKUP(
        CHOOSE({1,2,3,4},
          '3. Implementation Progress'!D99,
          '3. Implementation Progress'!F99,
          '3. Implementation Progress'!J99,
          '3. Implementation Progress'!L99
        ),
        TxtRating, NumRating, 0
      ),
      Weights2
  ) / SUM(Weights2),   0)</f>
        <v>5</v>
      </c>
      <c r="E21" s="151"/>
    </row>
    <row r="22" spans="1:8" ht="15" customHeight="1" thickBot="1">
      <c r="A22" s="153"/>
      <c r="B22" s="154"/>
      <c r="C22" s="154"/>
      <c r="D22" s="154"/>
      <c r="E22" s="155"/>
    </row>
  </sheetData>
  <sheetProtection algorithmName="SHA-512" hashValue="cMHW36iShkgROrk/7OLde4QvrB6RbmZji7EFmwqYncoWjtvHEISRwKArJTsZrtFuDI9x+f79WWE1Su0fzka+DA==" saltValue="tbavdKDJh9uT2RlhwE4adw=="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9">
    <tabColor theme="3" tint="0.499984740745262"/>
  </sheetPr>
  <dimension ref="A1:A250"/>
  <sheetViews>
    <sheetView showGridLines="0" topLeftCell="A221" workbookViewId="0">
      <selection activeCell="A2" sqref="A2:A250"/>
    </sheetView>
  </sheetViews>
  <sheetFormatPr defaultColWidth="8.85546875" defaultRowHeight="15"/>
  <cols>
    <col min="1" max="1" width="25.7109375" customWidth="1"/>
  </cols>
  <sheetData>
    <row r="1" spans="1:1" ht="15" customHeight="1" thickBot="1">
      <c r="A1" s="4" t="s">
        <v>176</v>
      </c>
    </row>
    <row r="2" spans="1:1" ht="15" customHeight="1" thickBot="1">
      <c r="A2" s="5" t="s">
        <v>177</v>
      </c>
    </row>
    <row r="3" spans="1:1" ht="15" customHeight="1" thickBot="1">
      <c r="A3" s="6" t="s">
        <v>178</v>
      </c>
    </row>
    <row r="4" spans="1:1" ht="15" customHeight="1" thickBot="1">
      <c r="A4" s="5" t="s">
        <v>179</v>
      </c>
    </row>
    <row r="5" spans="1:1" ht="15" customHeight="1" thickBot="1">
      <c r="A5" s="6" t="s">
        <v>180</v>
      </c>
    </row>
    <row r="6" spans="1:1" ht="15.75" customHeight="1" thickBot="1">
      <c r="A6" s="5" t="s">
        <v>181</v>
      </c>
    </row>
    <row r="7" spans="1:1" ht="15" customHeight="1" thickBot="1">
      <c r="A7" s="6" t="s">
        <v>182</v>
      </c>
    </row>
    <row r="8" spans="1:1" ht="15" customHeight="1" thickBot="1">
      <c r="A8" s="5" t="s">
        <v>183</v>
      </c>
    </row>
    <row r="9" spans="1:1" ht="15" customHeight="1" thickBot="1">
      <c r="A9" s="6" t="s">
        <v>184</v>
      </c>
    </row>
    <row r="10" spans="1:1" ht="15" customHeight="1" thickBot="1">
      <c r="A10" s="5" t="s">
        <v>185</v>
      </c>
    </row>
    <row r="11" spans="1:1" ht="18.75" customHeight="1" thickBot="1">
      <c r="A11" s="6" t="s">
        <v>186</v>
      </c>
    </row>
    <row r="12" spans="1:1" ht="15" customHeight="1" thickBot="1">
      <c r="A12" s="5" t="s">
        <v>187</v>
      </c>
    </row>
    <row r="13" spans="1:1" ht="15" customHeight="1" thickBot="1">
      <c r="A13" s="6" t="s">
        <v>188</v>
      </c>
    </row>
    <row r="14" spans="1:1" ht="15" customHeight="1" thickBot="1">
      <c r="A14" s="5" t="s">
        <v>189</v>
      </c>
    </row>
    <row r="15" spans="1:1" ht="15" customHeight="1" thickBot="1">
      <c r="A15" s="6" t="s">
        <v>190</v>
      </c>
    </row>
    <row r="16" spans="1:1" ht="15" customHeight="1" thickBot="1">
      <c r="A16" s="5" t="s">
        <v>191</v>
      </c>
    </row>
    <row r="17" spans="1:1" ht="15" customHeight="1" thickBot="1">
      <c r="A17" s="6" t="s">
        <v>192</v>
      </c>
    </row>
    <row r="18" spans="1:1" ht="15" customHeight="1" thickBot="1">
      <c r="A18" s="5" t="s">
        <v>193</v>
      </c>
    </row>
    <row r="19" spans="1:1" ht="15" customHeight="1" thickBot="1">
      <c r="A19" s="6" t="s">
        <v>194</v>
      </c>
    </row>
    <row r="20" spans="1:1" ht="15" customHeight="1" thickBot="1">
      <c r="A20" s="5" t="s">
        <v>195</v>
      </c>
    </row>
    <row r="21" spans="1:1" ht="15" customHeight="1" thickBot="1">
      <c r="A21" s="6" t="s">
        <v>196</v>
      </c>
    </row>
    <row r="22" spans="1:1" ht="15" customHeight="1" thickBot="1">
      <c r="A22" s="5" t="s">
        <v>197</v>
      </c>
    </row>
    <row r="23" spans="1:1" ht="15" customHeight="1" thickBot="1">
      <c r="A23" s="6" t="s">
        <v>198</v>
      </c>
    </row>
    <row r="24" spans="1:1" ht="15" customHeight="1" thickBot="1">
      <c r="A24" s="5" t="s">
        <v>199</v>
      </c>
    </row>
    <row r="25" spans="1:1" ht="15" customHeight="1" thickBot="1">
      <c r="A25" s="6" t="s">
        <v>200</v>
      </c>
    </row>
    <row r="26" spans="1:1" ht="15" customHeight="1" thickBot="1">
      <c r="A26" s="5" t="s">
        <v>201</v>
      </c>
    </row>
    <row r="27" spans="1:1" ht="15" customHeight="1" thickBot="1">
      <c r="A27" s="6" t="s">
        <v>202</v>
      </c>
    </row>
    <row r="28" spans="1:1" ht="15" customHeight="1" thickBot="1">
      <c r="A28" s="5" t="s">
        <v>203</v>
      </c>
    </row>
    <row r="29" spans="1:1" ht="24.6" customHeight="1" thickBot="1">
      <c r="A29" s="6" t="s">
        <v>204</v>
      </c>
    </row>
    <row r="30" spans="1:1" ht="18.75" customHeight="1" thickBot="1">
      <c r="A30" s="5" t="s">
        <v>205</v>
      </c>
    </row>
    <row r="31" spans="1:1" ht="15" customHeight="1" thickBot="1">
      <c r="A31" s="6" t="s">
        <v>206</v>
      </c>
    </row>
    <row r="32" spans="1:1" ht="15" customHeight="1" thickBot="1">
      <c r="A32" s="5" t="s">
        <v>207</v>
      </c>
    </row>
    <row r="33" spans="1:1" ht="15" customHeight="1" thickBot="1">
      <c r="A33" s="6" t="s">
        <v>208</v>
      </c>
    </row>
    <row r="34" spans="1:1" ht="20.25" customHeight="1" thickBot="1">
      <c r="A34" s="5" t="s">
        <v>209</v>
      </c>
    </row>
    <row r="35" spans="1:1" ht="19.5" customHeight="1" thickBot="1">
      <c r="A35" s="6" t="s">
        <v>210</v>
      </c>
    </row>
    <row r="36" spans="1:1" ht="18" customHeight="1" thickBot="1">
      <c r="A36" s="5" t="s">
        <v>211</v>
      </c>
    </row>
    <row r="37" spans="1:1" ht="15" customHeight="1" thickBot="1">
      <c r="A37" s="6" t="s">
        <v>212</v>
      </c>
    </row>
    <row r="38" spans="1:1" ht="15" customHeight="1" thickBot="1">
      <c r="A38" s="5" t="s">
        <v>213</v>
      </c>
    </row>
    <row r="39" spans="1:1" ht="15" customHeight="1" thickBot="1">
      <c r="A39" s="6" t="s">
        <v>214</v>
      </c>
    </row>
    <row r="40" spans="1:1" ht="15" customHeight="1" thickBot="1">
      <c r="A40" s="5" t="s">
        <v>215</v>
      </c>
    </row>
    <row r="41" spans="1:1" ht="15" customHeight="1" thickBot="1">
      <c r="A41" s="6" t="s">
        <v>216</v>
      </c>
    </row>
    <row r="42" spans="1:1" ht="15" customHeight="1" thickBot="1">
      <c r="A42" s="5" t="s">
        <v>217</v>
      </c>
    </row>
    <row r="43" spans="1:1" ht="15" customHeight="1" thickBot="1">
      <c r="A43" s="6" t="s">
        <v>218</v>
      </c>
    </row>
    <row r="44" spans="1:1" ht="15" customHeight="1" thickBot="1">
      <c r="A44" s="5" t="s">
        <v>219</v>
      </c>
    </row>
    <row r="45" spans="1:1" ht="15" customHeight="1" thickBot="1">
      <c r="A45" s="6" t="s">
        <v>220</v>
      </c>
    </row>
    <row r="46" spans="1:1" ht="15" customHeight="1" thickBot="1">
      <c r="A46" s="5" t="s">
        <v>221</v>
      </c>
    </row>
    <row r="47" spans="1:1" ht="15" customHeight="1" thickBot="1">
      <c r="A47" s="6" t="s">
        <v>222</v>
      </c>
    </row>
    <row r="48" spans="1:1" ht="15" customHeight="1" thickBot="1">
      <c r="A48" s="5" t="s">
        <v>223</v>
      </c>
    </row>
    <row r="49" spans="1:1" ht="24.6" customHeight="1" thickBot="1">
      <c r="A49" s="6" t="s">
        <v>224</v>
      </c>
    </row>
    <row r="50" spans="1:1" ht="24.6" customHeight="1" thickBot="1">
      <c r="A50" s="5" t="s">
        <v>225</v>
      </c>
    </row>
    <row r="51" spans="1:1" ht="15" customHeight="1" thickBot="1">
      <c r="A51" s="6" t="s">
        <v>226</v>
      </c>
    </row>
    <row r="52" spans="1:1" ht="15" customHeight="1" thickBot="1">
      <c r="A52" s="5" t="s">
        <v>227</v>
      </c>
    </row>
    <row r="53" spans="1:1" ht="15" customHeight="1" thickBot="1">
      <c r="A53" s="6" t="s">
        <v>228</v>
      </c>
    </row>
    <row r="54" spans="1:1" ht="15" customHeight="1" thickBot="1">
      <c r="A54" s="5" t="s">
        <v>229</v>
      </c>
    </row>
    <row r="55" spans="1:1" ht="15" customHeight="1" thickBot="1">
      <c r="A55" s="6" t="s">
        <v>230</v>
      </c>
    </row>
    <row r="56" spans="1:1" ht="15" customHeight="1" thickBot="1">
      <c r="A56" s="5" t="s">
        <v>231</v>
      </c>
    </row>
    <row r="57" spans="1:1" ht="15" customHeight="1" thickBot="1">
      <c r="A57" s="6" t="s">
        <v>232</v>
      </c>
    </row>
    <row r="58" spans="1:1" ht="15" customHeight="1" thickBot="1">
      <c r="A58" s="5" t="s">
        <v>233</v>
      </c>
    </row>
    <row r="59" spans="1:1" ht="15" customHeight="1" thickBot="1">
      <c r="A59" s="6" t="s">
        <v>234</v>
      </c>
    </row>
    <row r="60" spans="1:1" ht="15" customHeight="1" thickBot="1">
      <c r="A60" s="5" t="s">
        <v>235</v>
      </c>
    </row>
    <row r="61" spans="1:1" ht="15" customHeight="1" thickBot="1">
      <c r="A61" s="6" t="s">
        <v>236</v>
      </c>
    </row>
    <row r="62" spans="1:1" ht="15" customHeight="1" thickBot="1">
      <c r="A62" s="5" t="s">
        <v>237</v>
      </c>
    </row>
    <row r="63" spans="1:1" ht="15" customHeight="1" thickBot="1">
      <c r="A63" s="6" t="s">
        <v>238</v>
      </c>
    </row>
    <row r="64" spans="1:1" ht="24.6" customHeight="1" thickBot="1">
      <c r="A64" s="5" t="s">
        <v>239</v>
      </c>
    </row>
    <row r="65" spans="1:1" ht="24.6" customHeight="1" thickBot="1">
      <c r="A65" s="6" t="s">
        <v>240</v>
      </c>
    </row>
    <row r="66" spans="1:1" ht="15" customHeight="1" thickBot="1">
      <c r="A66" s="5" t="s">
        <v>241</v>
      </c>
    </row>
    <row r="67" spans="1:1" ht="15" customHeight="1" thickBot="1">
      <c r="A67" s="6" t="s">
        <v>242</v>
      </c>
    </row>
    <row r="68" spans="1:1" ht="15" customHeight="1" thickBot="1">
      <c r="A68" s="5" t="s">
        <v>243</v>
      </c>
    </row>
    <row r="69" spans="1:1" ht="15" customHeight="1" thickBot="1">
      <c r="A69" s="6" t="s">
        <v>244</v>
      </c>
    </row>
    <row r="70" spans="1:1" ht="15" customHeight="1" thickBot="1">
      <c r="A70" s="5" t="s">
        <v>245</v>
      </c>
    </row>
    <row r="71" spans="1:1" ht="15" customHeight="1" thickBot="1">
      <c r="A71" s="6" t="s">
        <v>246</v>
      </c>
    </row>
    <row r="72" spans="1:1" ht="15" customHeight="1" thickBot="1">
      <c r="A72" s="5" t="s">
        <v>247</v>
      </c>
    </row>
    <row r="73" spans="1:1" ht="15" customHeight="1" thickBot="1">
      <c r="A73" s="6" t="s">
        <v>248</v>
      </c>
    </row>
    <row r="74" spans="1:1" ht="15" customHeight="1" thickBot="1">
      <c r="A74" s="5" t="s">
        <v>249</v>
      </c>
    </row>
    <row r="75" spans="1:1" ht="15" customHeight="1" thickBot="1">
      <c r="A75" s="6" t="s">
        <v>250</v>
      </c>
    </row>
    <row r="76" spans="1:1" ht="15" customHeight="1" thickBot="1">
      <c r="A76" s="5" t="s">
        <v>251</v>
      </c>
    </row>
    <row r="77" spans="1:1" ht="15" customHeight="1" thickBot="1">
      <c r="A77" s="6" t="s">
        <v>252</v>
      </c>
    </row>
    <row r="78" spans="1:1" ht="15" customHeight="1" thickBot="1">
      <c r="A78" s="5" t="s">
        <v>253</v>
      </c>
    </row>
    <row r="79" spans="1:1" ht="15" customHeight="1" thickBot="1">
      <c r="A79" s="6" t="s">
        <v>254</v>
      </c>
    </row>
    <row r="80" spans="1:1" ht="15" customHeight="1" thickBot="1">
      <c r="A80" s="5" t="s">
        <v>255</v>
      </c>
    </row>
    <row r="81" spans="1:1" ht="15" customHeight="1" thickBot="1">
      <c r="A81" s="6" t="s">
        <v>256</v>
      </c>
    </row>
    <row r="82" spans="1:1" ht="15" customHeight="1" thickBot="1">
      <c r="A82" s="5" t="s">
        <v>257</v>
      </c>
    </row>
    <row r="83" spans="1:1" ht="15" customHeight="1" thickBot="1">
      <c r="A83" s="6" t="s">
        <v>258</v>
      </c>
    </row>
    <row r="84" spans="1:1" ht="15" customHeight="1" thickBot="1">
      <c r="A84" s="5" t="s">
        <v>259</v>
      </c>
    </row>
    <row r="85" spans="1:1" ht="15" customHeight="1" thickBot="1">
      <c r="A85" s="6" t="s">
        <v>260</v>
      </c>
    </row>
    <row r="86" spans="1:1" ht="15" customHeight="1" thickBot="1">
      <c r="A86" s="5" t="s">
        <v>261</v>
      </c>
    </row>
    <row r="87" spans="1:1" ht="15" customHeight="1" thickBot="1">
      <c r="A87" s="6" t="s">
        <v>262</v>
      </c>
    </row>
    <row r="88" spans="1:1" ht="15" customHeight="1" thickBot="1">
      <c r="A88" s="5" t="s">
        <v>263</v>
      </c>
    </row>
    <row r="89" spans="1:1" ht="15" customHeight="1" thickBot="1">
      <c r="A89" s="6" t="s">
        <v>264</v>
      </c>
    </row>
    <row r="90" spans="1:1" ht="15" customHeight="1" thickBot="1">
      <c r="A90" s="5" t="s">
        <v>265</v>
      </c>
    </row>
    <row r="91" spans="1:1" ht="15" customHeight="1" thickBot="1">
      <c r="A91" s="6" t="s">
        <v>266</v>
      </c>
    </row>
    <row r="92" spans="1:1" ht="15" customHeight="1" thickBot="1">
      <c r="A92" s="5" t="s">
        <v>267</v>
      </c>
    </row>
    <row r="93" spans="1:1" ht="15" customHeight="1" thickBot="1">
      <c r="A93" s="6" t="s">
        <v>268</v>
      </c>
    </row>
    <row r="94" spans="1:1" ht="15" customHeight="1" thickBot="1">
      <c r="A94" s="5" t="s">
        <v>269</v>
      </c>
    </row>
    <row r="95" spans="1:1" ht="15" customHeight="1" thickBot="1">
      <c r="A95" s="6" t="s">
        <v>270</v>
      </c>
    </row>
    <row r="96" spans="1:1" ht="15" customHeight="1" thickBot="1">
      <c r="A96" s="5" t="s">
        <v>271</v>
      </c>
    </row>
    <row r="97" spans="1:1" ht="15" customHeight="1" thickBot="1">
      <c r="A97" s="6" t="s">
        <v>272</v>
      </c>
    </row>
    <row r="98" spans="1:1" ht="15" customHeight="1" thickBot="1">
      <c r="A98" s="5" t="s">
        <v>273</v>
      </c>
    </row>
    <row r="99" spans="1:1" ht="15" customHeight="1" thickBot="1">
      <c r="A99" s="6" t="s">
        <v>274</v>
      </c>
    </row>
    <row r="100" spans="1:1" ht="15" customHeight="1" thickBot="1">
      <c r="A100" s="5" t="s">
        <v>275</v>
      </c>
    </row>
    <row r="101" spans="1:1" ht="15" customHeight="1" thickBot="1">
      <c r="A101" s="6" t="s">
        <v>276</v>
      </c>
    </row>
    <row r="102" spans="1:1" ht="15" customHeight="1" thickBot="1">
      <c r="A102" s="5" t="s">
        <v>277</v>
      </c>
    </row>
    <row r="103" spans="1:1" ht="24.6" customHeight="1" thickBot="1">
      <c r="A103" s="6" t="s">
        <v>278</v>
      </c>
    </row>
    <row r="104" spans="1:1" ht="15" customHeight="1" thickBot="1">
      <c r="A104" s="5" t="s">
        <v>279</v>
      </c>
    </row>
    <row r="105" spans="1:1" ht="15" customHeight="1" thickBot="1">
      <c r="A105" s="6" t="s">
        <v>280</v>
      </c>
    </row>
    <row r="106" spans="1:1" ht="15" customHeight="1" thickBot="1">
      <c r="A106" s="5" t="s">
        <v>281</v>
      </c>
    </row>
    <row r="107" spans="1:1" ht="15" customHeight="1" thickBot="1">
      <c r="A107" s="6" t="s">
        <v>282</v>
      </c>
    </row>
    <row r="108" spans="1:1" ht="15" customHeight="1" thickBot="1">
      <c r="A108" s="5" t="s">
        <v>283</v>
      </c>
    </row>
    <row r="109" spans="1:1" ht="15" customHeight="1" thickBot="1">
      <c r="A109" s="6" t="s">
        <v>284</v>
      </c>
    </row>
    <row r="110" spans="1:1" ht="15" customHeight="1" thickBot="1">
      <c r="A110" s="5" t="s">
        <v>285</v>
      </c>
    </row>
    <row r="111" spans="1:1" ht="15" customHeight="1" thickBot="1">
      <c r="A111" s="6" t="s">
        <v>286</v>
      </c>
    </row>
    <row r="112" spans="1:1" ht="15" customHeight="1" thickBot="1">
      <c r="A112" s="5" t="s">
        <v>287</v>
      </c>
    </row>
    <row r="113" spans="1:1" ht="15" customHeight="1" thickBot="1">
      <c r="A113" s="6" t="s">
        <v>288</v>
      </c>
    </row>
    <row r="114" spans="1:1" ht="15" customHeight="1" thickBot="1">
      <c r="A114" s="5" t="s">
        <v>289</v>
      </c>
    </row>
    <row r="115" spans="1:1" ht="15" customHeight="1" thickBot="1">
      <c r="A115" s="6" t="s">
        <v>290</v>
      </c>
    </row>
    <row r="116" spans="1:1" ht="15" customHeight="1" thickBot="1">
      <c r="A116" s="5" t="s">
        <v>291</v>
      </c>
    </row>
    <row r="117" spans="1:1" ht="15" customHeight="1" thickBot="1">
      <c r="A117" s="6" t="s">
        <v>292</v>
      </c>
    </row>
    <row r="118" spans="1:1" ht="15" customHeight="1" thickBot="1">
      <c r="A118" s="5" t="s">
        <v>293</v>
      </c>
    </row>
    <row r="119" spans="1:1" ht="15" customHeight="1" thickBot="1">
      <c r="A119" s="6" t="s">
        <v>294</v>
      </c>
    </row>
    <row r="120" spans="1:1" ht="15" customHeight="1" thickBot="1">
      <c r="A120" s="5" t="s">
        <v>295</v>
      </c>
    </row>
    <row r="121" spans="1:1" ht="15" customHeight="1" thickBot="1">
      <c r="A121" s="6" t="s">
        <v>296</v>
      </c>
    </row>
    <row r="122" spans="1:1" ht="15" customHeight="1" thickBot="1">
      <c r="A122" s="5" t="s">
        <v>297</v>
      </c>
    </row>
    <row r="123" spans="1:1" ht="15" customHeight="1" thickBot="1">
      <c r="A123" s="6" t="s">
        <v>298</v>
      </c>
    </row>
    <row r="124" spans="1:1" ht="15" customHeight="1" thickBot="1">
      <c r="A124" s="5" t="s">
        <v>299</v>
      </c>
    </row>
    <row r="125" spans="1:1" ht="24.6" customHeight="1" thickBot="1">
      <c r="A125" s="6" t="s">
        <v>300</v>
      </c>
    </row>
    <row r="126" spans="1:1" ht="15" customHeight="1" thickBot="1">
      <c r="A126" s="5" t="s">
        <v>301</v>
      </c>
    </row>
    <row r="127" spans="1:1" ht="15" customHeight="1" thickBot="1">
      <c r="A127" s="6" t="s">
        <v>302</v>
      </c>
    </row>
    <row r="128" spans="1:1" ht="15" customHeight="1" thickBot="1">
      <c r="A128" s="5" t="s">
        <v>303</v>
      </c>
    </row>
    <row r="129" spans="1:1" ht="15" customHeight="1" thickBot="1">
      <c r="A129" s="6" t="s">
        <v>304</v>
      </c>
    </row>
    <row r="130" spans="1:1" ht="15" customHeight="1" thickBot="1">
      <c r="A130" s="5" t="s">
        <v>305</v>
      </c>
    </row>
    <row r="131" spans="1:1" ht="15" customHeight="1" thickBot="1">
      <c r="A131" s="6" t="s">
        <v>306</v>
      </c>
    </row>
    <row r="132" spans="1:1" ht="15" customHeight="1" thickBot="1">
      <c r="A132" s="5" t="s">
        <v>307</v>
      </c>
    </row>
    <row r="133" spans="1:1" ht="15" customHeight="1" thickBot="1">
      <c r="A133" s="6" t="s">
        <v>308</v>
      </c>
    </row>
    <row r="134" spans="1:1" ht="15" customHeight="1" thickBot="1">
      <c r="A134" s="5" t="s">
        <v>309</v>
      </c>
    </row>
    <row r="135" spans="1:1" ht="15" customHeight="1" thickBot="1">
      <c r="A135" s="6" t="s">
        <v>310</v>
      </c>
    </row>
    <row r="136" spans="1:1" ht="15" customHeight="1" thickBot="1">
      <c r="A136" s="5" t="s">
        <v>311</v>
      </c>
    </row>
    <row r="137" spans="1:1" ht="15" customHeight="1" thickBot="1">
      <c r="A137" s="6" t="s">
        <v>312</v>
      </c>
    </row>
    <row r="138" spans="1:1" ht="15" customHeight="1" thickBot="1">
      <c r="A138" s="5" t="s">
        <v>313</v>
      </c>
    </row>
    <row r="139" spans="1:1" ht="15" customHeight="1" thickBot="1">
      <c r="A139" s="6" t="s">
        <v>314</v>
      </c>
    </row>
    <row r="140" spans="1:1" ht="15" customHeight="1" thickBot="1">
      <c r="A140" s="5" t="s">
        <v>315</v>
      </c>
    </row>
    <row r="141" spans="1:1" ht="15" customHeight="1" thickBot="1">
      <c r="A141" s="6" t="s">
        <v>316</v>
      </c>
    </row>
    <row r="142" spans="1:1" ht="15" customHeight="1" thickBot="1">
      <c r="A142" s="5" t="s">
        <v>317</v>
      </c>
    </row>
    <row r="143" spans="1:1" ht="15" customHeight="1" thickBot="1">
      <c r="A143" s="6" t="s">
        <v>318</v>
      </c>
    </row>
    <row r="144" spans="1:1" ht="15" customHeight="1" thickBot="1">
      <c r="A144" s="5" t="s">
        <v>319</v>
      </c>
    </row>
    <row r="145" spans="1:1" ht="15" customHeight="1" thickBot="1">
      <c r="A145" s="6" t="s">
        <v>320</v>
      </c>
    </row>
    <row r="146" spans="1:1" ht="24.6" customHeight="1" thickBot="1">
      <c r="A146" s="5" t="s">
        <v>321</v>
      </c>
    </row>
    <row r="147" spans="1:1" ht="15" customHeight="1" thickBot="1">
      <c r="A147" s="6" t="s">
        <v>322</v>
      </c>
    </row>
    <row r="148" spans="1:1" ht="15" customHeight="1" thickBot="1">
      <c r="A148" s="5" t="s">
        <v>323</v>
      </c>
    </row>
    <row r="149" spans="1:1" ht="15" customHeight="1" thickBot="1">
      <c r="A149" s="6" t="s">
        <v>324</v>
      </c>
    </row>
    <row r="150" spans="1:1" ht="15" customHeight="1" thickBot="1">
      <c r="A150" s="5" t="s">
        <v>325</v>
      </c>
    </row>
    <row r="151" spans="1:1" ht="15" customHeight="1" thickBot="1">
      <c r="A151" s="6" t="s">
        <v>326</v>
      </c>
    </row>
    <row r="152" spans="1:1" ht="15" customHeight="1" thickBot="1">
      <c r="A152" s="5" t="s">
        <v>327</v>
      </c>
    </row>
    <row r="153" spans="1:1" ht="15" customHeight="1" thickBot="1">
      <c r="A153" s="6" t="s">
        <v>328</v>
      </c>
    </row>
    <row r="154" spans="1:1" ht="15" customHeight="1" thickBot="1">
      <c r="A154" s="5" t="s">
        <v>329</v>
      </c>
    </row>
    <row r="155" spans="1:1" ht="15" customHeight="1" thickBot="1">
      <c r="A155" s="6" t="s">
        <v>330</v>
      </c>
    </row>
    <row r="156" spans="1:1" ht="15" customHeight="1" thickBot="1">
      <c r="A156" s="5" t="s">
        <v>331</v>
      </c>
    </row>
    <row r="157" spans="1:1" ht="15" customHeight="1" thickBot="1">
      <c r="A157" s="6" t="s">
        <v>332</v>
      </c>
    </row>
    <row r="158" spans="1:1" ht="15" customHeight="1" thickBot="1">
      <c r="A158" s="5" t="s">
        <v>333</v>
      </c>
    </row>
    <row r="159" spans="1:1" ht="15" customHeight="1" thickBot="1">
      <c r="A159" s="6" t="s">
        <v>334</v>
      </c>
    </row>
    <row r="160" spans="1:1" ht="15" customHeight="1" thickBot="1">
      <c r="A160" s="5" t="s">
        <v>335</v>
      </c>
    </row>
    <row r="161" spans="1:1" ht="15" customHeight="1" thickBot="1">
      <c r="A161" s="6" t="s">
        <v>336</v>
      </c>
    </row>
    <row r="162" spans="1:1" ht="15" customHeight="1" thickBot="1">
      <c r="A162" s="5" t="s">
        <v>337</v>
      </c>
    </row>
    <row r="163" spans="1:1" ht="15" customHeight="1" thickBot="1">
      <c r="A163" s="6" t="s">
        <v>338</v>
      </c>
    </row>
    <row r="164" spans="1:1" ht="15" customHeight="1" thickBot="1">
      <c r="A164" s="5" t="s">
        <v>339</v>
      </c>
    </row>
    <row r="165" spans="1:1" ht="15" customHeight="1" thickBot="1">
      <c r="A165" s="6" t="s">
        <v>340</v>
      </c>
    </row>
    <row r="166" spans="1:1" ht="15" customHeight="1" thickBot="1">
      <c r="A166" s="5" t="s">
        <v>341</v>
      </c>
    </row>
    <row r="167" spans="1:1" ht="15" customHeight="1" thickBot="1">
      <c r="A167" s="6" t="s">
        <v>342</v>
      </c>
    </row>
    <row r="168" spans="1:1" ht="15" customHeight="1" thickBot="1">
      <c r="A168" s="5" t="s">
        <v>343</v>
      </c>
    </row>
    <row r="169" spans="1:1" ht="15" customHeight="1" thickBot="1">
      <c r="A169" s="6" t="s">
        <v>344</v>
      </c>
    </row>
    <row r="170" spans="1:1" ht="15" customHeight="1" thickBot="1">
      <c r="A170" s="5" t="s">
        <v>345</v>
      </c>
    </row>
    <row r="171" spans="1:1" ht="15" customHeight="1" thickBot="1">
      <c r="A171" s="6" t="s">
        <v>346</v>
      </c>
    </row>
    <row r="172" spans="1:1" ht="15" customHeight="1" thickBot="1">
      <c r="A172" s="5" t="s">
        <v>347</v>
      </c>
    </row>
    <row r="173" spans="1:1" ht="15" customHeight="1" thickBot="1">
      <c r="A173" s="6" t="s">
        <v>348</v>
      </c>
    </row>
    <row r="174" spans="1:1" ht="15" customHeight="1" thickBot="1">
      <c r="A174" s="5" t="s">
        <v>349</v>
      </c>
    </row>
    <row r="175" spans="1:1" ht="15" customHeight="1" thickBot="1">
      <c r="A175" s="6" t="s">
        <v>350</v>
      </c>
    </row>
    <row r="176" spans="1:1" ht="15" customHeight="1" thickBot="1">
      <c r="A176" s="5" t="s">
        <v>351</v>
      </c>
    </row>
    <row r="177" spans="1:1" ht="15" customHeight="1" thickBot="1">
      <c r="A177" s="6" t="s">
        <v>352</v>
      </c>
    </row>
    <row r="178" spans="1:1" ht="15" customHeight="1" thickBot="1">
      <c r="A178" s="5" t="s">
        <v>353</v>
      </c>
    </row>
    <row r="179" spans="1:1" ht="15" customHeight="1" thickBot="1">
      <c r="A179" s="6" t="s">
        <v>354</v>
      </c>
    </row>
    <row r="180" spans="1:1" ht="15" customHeight="1" thickBot="1">
      <c r="A180" s="5" t="s">
        <v>355</v>
      </c>
    </row>
    <row r="181" spans="1:1" ht="15" customHeight="1" thickBot="1">
      <c r="A181" s="6" t="s">
        <v>356</v>
      </c>
    </row>
    <row r="182" spans="1:1" ht="15" customHeight="1" thickBot="1">
      <c r="A182" s="5" t="s">
        <v>357</v>
      </c>
    </row>
    <row r="183" spans="1:1" ht="15" customHeight="1" thickBot="1">
      <c r="A183" s="6" t="s">
        <v>358</v>
      </c>
    </row>
    <row r="184" spans="1:1" ht="15" customHeight="1" thickBot="1">
      <c r="A184" s="5" t="s">
        <v>359</v>
      </c>
    </row>
    <row r="185" spans="1:1" ht="15" customHeight="1" thickBot="1">
      <c r="A185" s="6" t="s">
        <v>360</v>
      </c>
    </row>
    <row r="186" spans="1:1" ht="15" customHeight="1" thickBot="1">
      <c r="A186" s="5" t="s">
        <v>361</v>
      </c>
    </row>
    <row r="187" spans="1:1" ht="15" customHeight="1" thickBot="1">
      <c r="A187" s="6" t="s">
        <v>362</v>
      </c>
    </row>
    <row r="188" spans="1:1" ht="15" customHeight="1" thickBot="1">
      <c r="A188" s="5" t="s">
        <v>363</v>
      </c>
    </row>
    <row r="189" spans="1:1" ht="15" customHeight="1" thickBot="1">
      <c r="A189" s="6" t="s">
        <v>364</v>
      </c>
    </row>
    <row r="190" spans="1:1" ht="15" customHeight="1" thickBot="1">
      <c r="A190" s="5" t="s">
        <v>365</v>
      </c>
    </row>
    <row r="191" spans="1:1" ht="15" customHeight="1" thickBot="1">
      <c r="A191" s="6" t="s">
        <v>366</v>
      </c>
    </row>
    <row r="192" spans="1:1" ht="15" customHeight="1" thickBot="1">
      <c r="A192" s="5" t="s">
        <v>367</v>
      </c>
    </row>
    <row r="193" spans="1:1" ht="24.6" customHeight="1" thickBot="1">
      <c r="A193" s="6" t="s">
        <v>368</v>
      </c>
    </row>
    <row r="194" spans="1:1" ht="15" customHeight="1" thickBot="1">
      <c r="A194" s="6" t="s">
        <v>369</v>
      </c>
    </row>
    <row r="195" spans="1:1" ht="15" customHeight="1" thickBot="1">
      <c r="A195" s="5" t="s">
        <v>370</v>
      </c>
    </row>
    <row r="196" spans="1:1" ht="15" customHeight="1" thickBot="1">
      <c r="A196" s="6" t="s">
        <v>371</v>
      </c>
    </row>
    <row r="197" spans="1:1" ht="15" customHeight="1" thickBot="1">
      <c r="A197" s="5" t="s">
        <v>372</v>
      </c>
    </row>
    <row r="198" spans="1:1" ht="15" customHeight="1" thickBot="1">
      <c r="A198" s="6" t="s">
        <v>373</v>
      </c>
    </row>
    <row r="199" spans="1:1" ht="15" customHeight="1" thickBot="1">
      <c r="A199" s="5" t="s">
        <v>374</v>
      </c>
    </row>
    <row r="200" spans="1:1" ht="15" customHeight="1" thickBot="1">
      <c r="A200" s="6" t="s">
        <v>375</v>
      </c>
    </row>
    <row r="201" spans="1:1" ht="15" customHeight="1" thickBot="1">
      <c r="A201" s="5" t="s">
        <v>376</v>
      </c>
    </row>
    <row r="202" spans="1:1" ht="15" customHeight="1" thickBot="1">
      <c r="A202" s="6" t="s">
        <v>377</v>
      </c>
    </row>
    <row r="203" spans="1:1" ht="15" customHeight="1" thickBot="1">
      <c r="A203" s="5" t="s">
        <v>378</v>
      </c>
    </row>
    <row r="204" spans="1:1" ht="15" customHeight="1" thickBot="1">
      <c r="A204" s="6" t="s">
        <v>379</v>
      </c>
    </row>
    <row r="205" spans="1:1" ht="15" customHeight="1" thickBot="1">
      <c r="A205" s="5" t="s">
        <v>380</v>
      </c>
    </row>
    <row r="206" spans="1:1" ht="15" customHeight="1" thickBot="1">
      <c r="A206" s="6" t="s">
        <v>381</v>
      </c>
    </row>
    <row r="207" spans="1:1" ht="15" customHeight="1" thickBot="1">
      <c r="A207" s="5" t="s">
        <v>382</v>
      </c>
    </row>
    <row r="208" spans="1:1" ht="15" customHeight="1" thickBot="1">
      <c r="A208" s="6" t="s">
        <v>383</v>
      </c>
    </row>
    <row r="209" spans="1:1" ht="15" customHeight="1" thickBot="1">
      <c r="A209" s="5" t="s">
        <v>384</v>
      </c>
    </row>
    <row r="210" spans="1:1" ht="24.6" customHeight="1" thickBot="1">
      <c r="A210" s="6" t="s">
        <v>385</v>
      </c>
    </row>
    <row r="211" spans="1:1" ht="15" customHeight="1" thickBot="1">
      <c r="A211" s="5" t="s">
        <v>386</v>
      </c>
    </row>
    <row r="212" spans="1:1" ht="15" customHeight="1" thickBot="1">
      <c r="A212" s="6" t="s">
        <v>387</v>
      </c>
    </row>
    <row r="213" spans="1:1" ht="15" customHeight="1" thickBot="1">
      <c r="A213" s="5" t="s">
        <v>388</v>
      </c>
    </row>
    <row r="214" spans="1:1" ht="15" customHeight="1" thickBot="1">
      <c r="A214" s="6" t="s">
        <v>389</v>
      </c>
    </row>
    <row r="215" spans="1:1" ht="15" customHeight="1" thickBot="1">
      <c r="A215" s="5" t="s">
        <v>390</v>
      </c>
    </row>
    <row r="216" spans="1:1" ht="15" customHeight="1" thickBot="1">
      <c r="A216" s="6" t="s">
        <v>391</v>
      </c>
    </row>
    <row r="217" spans="1:1" ht="24.6" customHeight="1" thickBot="1">
      <c r="A217" s="5" t="s">
        <v>392</v>
      </c>
    </row>
    <row r="218" spans="1:1" ht="15" customHeight="1" thickBot="1">
      <c r="A218" s="6" t="s">
        <v>393</v>
      </c>
    </row>
    <row r="219" spans="1:1" ht="15" customHeight="1" thickBot="1">
      <c r="A219" s="5" t="s">
        <v>394</v>
      </c>
    </row>
    <row r="220" spans="1:1" ht="15" customHeight="1" thickBot="1">
      <c r="A220" s="6" t="s">
        <v>395</v>
      </c>
    </row>
    <row r="221" spans="1:1" ht="15" customHeight="1" thickBot="1">
      <c r="A221" s="5" t="s">
        <v>396</v>
      </c>
    </row>
    <row r="222" spans="1:1" ht="15" customHeight="1" thickBot="1">
      <c r="A222" s="6" t="s">
        <v>397</v>
      </c>
    </row>
    <row r="223" spans="1:1" ht="15" customHeight="1" thickBot="1">
      <c r="A223" s="5" t="s">
        <v>398</v>
      </c>
    </row>
    <row r="224" spans="1:1" ht="15" customHeight="1" thickBot="1">
      <c r="A224" s="6" t="s">
        <v>399</v>
      </c>
    </row>
    <row r="225" spans="1:1" ht="15" customHeight="1" thickBot="1">
      <c r="A225" s="5" t="s">
        <v>400</v>
      </c>
    </row>
    <row r="226" spans="1:1" ht="15" customHeight="1" thickBot="1">
      <c r="A226" s="6" t="s">
        <v>401</v>
      </c>
    </row>
    <row r="227" spans="1:1" ht="15" customHeight="1" thickBot="1">
      <c r="A227" s="5" t="s">
        <v>402</v>
      </c>
    </row>
    <row r="228" spans="1:1" ht="15" customHeight="1" thickBot="1">
      <c r="A228" s="6" t="s">
        <v>403</v>
      </c>
    </row>
    <row r="229" spans="1:1" ht="15" customHeight="1" thickBot="1">
      <c r="A229" s="5" t="s">
        <v>404</v>
      </c>
    </row>
    <row r="230" spans="1:1" ht="15" customHeight="1" thickBot="1">
      <c r="A230" s="6" t="s">
        <v>405</v>
      </c>
    </row>
    <row r="231" spans="1:1" ht="15" customHeight="1" thickBot="1">
      <c r="A231" s="5" t="s">
        <v>406</v>
      </c>
    </row>
    <row r="232" spans="1:1" ht="15" customHeight="1" thickBot="1">
      <c r="A232" s="6" t="s">
        <v>407</v>
      </c>
    </row>
    <row r="233" spans="1:1" ht="15" customHeight="1" thickBot="1">
      <c r="A233" s="5" t="s">
        <v>408</v>
      </c>
    </row>
    <row r="234" spans="1:1" ht="15" customHeight="1" thickBot="1">
      <c r="A234" s="6" t="s">
        <v>409</v>
      </c>
    </row>
    <row r="235" spans="1:1" ht="15" customHeight="1" thickBot="1">
      <c r="A235" s="5" t="s">
        <v>410</v>
      </c>
    </row>
    <row r="236" spans="1:1" ht="24.6" customHeight="1" thickBot="1">
      <c r="A236" s="6" t="s">
        <v>411</v>
      </c>
    </row>
    <row r="237" spans="1:1" ht="15" customHeight="1" thickBot="1">
      <c r="A237" s="5" t="s">
        <v>412</v>
      </c>
    </row>
    <row r="238" spans="1:1" ht="24.6" customHeight="1" thickBot="1">
      <c r="A238" s="6" t="s">
        <v>413</v>
      </c>
    </row>
    <row r="239" spans="1:1" ht="15" customHeight="1" thickBot="1">
      <c r="A239" s="5" t="s">
        <v>414</v>
      </c>
    </row>
    <row r="240" spans="1:1" ht="15" customHeight="1" thickBot="1">
      <c r="A240" s="6" t="s">
        <v>415</v>
      </c>
    </row>
    <row r="241" spans="1:1" ht="15" customHeight="1" thickBot="1">
      <c r="A241" s="5" t="s">
        <v>416</v>
      </c>
    </row>
    <row r="242" spans="1:1" ht="15" customHeight="1" thickBot="1">
      <c r="A242" s="6" t="s">
        <v>417</v>
      </c>
    </row>
    <row r="243" spans="1:1" ht="15" customHeight="1" thickBot="1">
      <c r="A243" s="5" t="s">
        <v>418</v>
      </c>
    </row>
    <row r="244" spans="1:1" ht="24.6" customHeight="1" thickBot="1">
      <c r="A244" s="6" t="s">
        <v>419</v>
      </c>
    </row>
    <row r="245" spans="1:1" ht="15" customHeight="1" thickBot="1">
      <c r="A245" s="5" t="s">
        <v>420</v>
      </c>
    </row>
    <row r="246" spans="1:1" ht="15" customHeight="1" thickBot="1">
      <c r="A246" s="6" t="s">
        <v>421</v>
      </c>
    </row>
    <row r="247" spans="1:1" ht="15" customHeight="1" thickBot="1">
      <c r="A247" s="5" t="s">
        <v>422</v>
      </c>
    </row>
    <row r="248" spans="1:1" ht="15" customHeight="1" thickBot="1">
      <c r="A248" s="6" t="s">
        <v>423</v>
      </c>
    </row>
    <row r="249" spans="1:1" ht="15" customHeight="1" thickBot="1">
      <c r="A249" s="5" t="s">
        <v>424</v>
      </c>
    </row>
    <row r="250" spans="1:1">
      <c r="A250" s="6" t="s">
        <v>425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3">
    <tabColor theme="3" tint="0.499984740745262"/>
  </sheetPr>
  <dimension ref="A1:A7"/>
  <sheetViews>
    <sheetView showGridLines="0" workbookViewId="0">
      <selection activeCell="A2" sqref="A2:A7"/>
    </sheetView>
  </sheetViews>
  <sheetFormatPr defaultColWidth="8.85546875" defaultRowHeight="15"/>
  <sheetData>
    <row r="1" spans="1:1">
      <c r="A1" s="2" t="s">
        <v>426</v>
      </c>
    </row>
    <row r="2" spans="1:1">
      <c r="A2" s="2" t="s">
        <v>427</v>
      </c>
    </row>
    <row r="3" spans="1:1">
      <c r="A3" s="2" t="s">
        <v>428</v>
      </c>
    </row>
    <row r="4" spans="1:1">
      <c r="A4" s="2" t="s">
        <v>429</v>
      </c>
    </row>
    <row r="5" spans="1:1">
      <c r="A5" s="2" t="s">
        <v>430</v>
      </c>
    </row>
    <row r="6" spans="1:1">
      <c r="A6" s="2" t="s">
        <v>431</v>
      </c>
    </row>
    <row r="7" spans="1:1">
      <c r="A7" s="2" t="s">
        <v>432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tabColor theme="3" tint="0.499984740745262"/>
  </sheetPr>
  <dimension ref="A1:A10"/>
  <sheetViews>
    <sheetView showGridLines="0" workbookViewId="0">
      <selection activeCell="A10" sqref="A10"/>
    </sheetView>
  </sheetViews>
  <sheetFormatPr defaultColWidth="8.85546875" defaultRowHeight="15"/>
  <cols>
    <col min="1" max="1" width="12.28515625" customWidth="1"/>
  </cols>
  <sheetData>
    <row r="1" spans="1:1">
      <c r="A1" s="34" t="s">
        <v>433</v>
      </c>
    </row>
    <row r="2" spans="1:1">
      <c r="A2" s="2" t="s">
        <v>434</v>
      </c>
    </row>
    <row r="3" spans="1:1">
      <c r="A3" s="2" t="s">
        <v>435</v>
      </c>
    </row>
    <row r="4" spans="1:1">
      <c r="A4" s="2" t="s">
        <v>436</v>
      </c>
    </row>
    <row r="5" spans="1:1">
      <c r="A5" s="2" t="s">
        <v>437</v>
      </c>
    </row>
    <row r="6" spans="1:1">
      <c r="A6" s="2" t="s">
        <v>438</v>
      </c>
    </row>
    <row r="7" spans="1:1">
      <c r="A7" s="2" t="s">
        <v>439</v>
      </c>
    </row>
    <row r="8" spans="1:1">
      <c r="A8" s="2" t="s">
        <v>440</v>
      </c>
    </row>
    <row r="9" spans="1:1">
      <c r="A9" s="2" t="s">
        <v>441</v>
      </c>
    </row>
    <row r="10" spans="1:1">
      <c r="A10" s="2" t="s">
        <v>442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499984740745262"/>
    <pageSetUpPr fitToPage="1"/>
  </sheetPr>
  <dimension ref="A1:U54"/>
  <sheetViews>
    <sheetView showGridLines="0" showWhiteSpace="0" zoomScaleNormal="100" zoomScaleSheetLayoutView="100" workbookViewId="0">
      <selection activeCell="C10" sqref="C10:D10"/>
    </sheetView>
  </sheetViews>
  <sheetFormatPr defaultRowHeight="15"/>
  <cols>
    <col min="1" max="1" width="0.7109375" customWidth="1"/>
    <col min="2" max="3" width="17.7109375" customWidth="1"/>
    <col min="4" max="4" width="43.28515625" customWidth="1"/>
    <col min="5" max="5" width="17.7109375" customWidth="1"/>
    <col min="6" max="6" width="17.7109375" bestFit="1" customWidth="1"/>
    <col min="7" max="7" width="17.7109375" customWidth="1"/>
    <col min="8" max="8" width="43.28515625" customWidth="1"/>
    <col min="9" max="9" width="13.7109375" customWidth="1"/>
    <col min="10" max="10" width="10.5703125" customWidth="1"/>
    <col min="11" max="11" width="22" customWidth="1"/>
    <col min="12" max="12" width="7.42578125" customWidth="1"/>
    <col min="13" max="13" width="139" customWidth="1"/>
    <col min="14" max="14" width="50" customWidth="1"/>
  </cols>
  <sheetData>
    <row r="1" spans="1:12" ht="14.45" customHeight="1">
      <c r="A1" s="15"/>
      <c r="B1" s="332" t="s">
        <v>443</v>
      </c>
      <c r="C1" s="659"/>
      <c r="D1" s="659"/>
      <c r="E1" s="659"/>
      <c r="F1" s="659"/>
      <c r="G1" s="659"/>
      <c r="H1" s="659"/>
      <c r="I1" s="659"/>
    </row>
    <row r="2" spans="1:12">
      <c r="A2" s="15"/>
      <c r="B2" s="659"/>
      <c r="C2" s="659"/>
      <c r="D2" s="659"/>
      <c r="E2" s="659"/>
      <c r="F2" s="659"/>
      <c r="G2" s="659"/>
      <c r="H2" s="659"/>
      <c r="I2" s="659"/>
    </row>
    <row r="3" spans="1:12">
      <c r="A3" s="15"/>
      <c r="B3" s="335" t="s">
        <v>444</v>
      </c>
      <c r="C3" s="659"/>
      <c r="D3" s="659"/>
      <c r="E3" s="659"/>
      <c r="F3" s="659"/>
      <c r="G3" s="659"/>
      <c r="H3" s="659"/>
      <c r="I3" s="659"/>
    </row>
    <row r="4" spans="1:12" ht="14.45" customHeight="1">
      <c r="A4" s="15"/>
      <c r="B4" s="335"/>
      <c r="C4" s="659"/>
      <c r="D4" s="659"/>
      <c r="E4" s="659"/>
      <c r="F4" s="659"/>
      <c r="G4" s="659"/>
      <c r="H4" s="659"/>
      <c r="I4" s="659"/>
      <c r="K4" s="54"/>
    </row>
    <row r="5" spans="1:12">
      <c r="A5" s="15"/>
      <c r="B5" s="120"/>
      <c r="C5" s="120"/>
      <c r="D5" s="120"/>
      <c r="E5" s="120"/>
      <c r="F5" s="120"/>
      <c r="G5" s="120"/>
      <c r="H5" s="120"/>
      <c r="I5" s="120"/>
    </row>
    <row r="6" spans="1:12" ht="15" customHeight="1">
      <c r="A6" s="15"/>
      <c r="B6" s="337" t="s">
        <v>445</v>
      </c>
      <c r="C6" s="338"/>
      <c r="D6" s="338"/>
      <c r="E6" s="338"/>
      <c r="F6" s="338"/>
      <c r="G6" s="338"/>
      <c r="H6" s="338"/>
      <c r="I6" s="338"/>
      <c r="J6" s="339"/>
      <c r="K6" s="156"/>
    </row>
    <row r="7" spans="1:12" ht="36">
      <c r="A7" s="15"/>
      <c r="B7" s="166" t="s">
        <v>446</v>
      </c>
      <c r="C7" s="166" t="s">
        <v>447</v>
      </c>
      <c r="D7" s="166" t="s">
        <v>448</v>
      </c>
      <c r="E7" s="166" t="s">
        <v>449</v>
      </c>
      <c r="F7" s="166" t="s">
        <v>450</v>
      </c>
      <c r="G7" s="166" t="s">
        <v>451</v>
      </c>
      <c r="H7" s="166" t="s">
        <v>452</v>
      </c>
      <c r="I7" s="166" t="s">
        <v>453</v>
      </c>
      <c r="J7" s="166" t="s">
        <v>454</v>
      </c>
      <c r="K7" s="156"/>
    </row>
    <row r="8" spans="1:12" ht="171.75" customHeight="1">
      <c r="A8" s="15"/>
      <c r="B8" s="348" t="s">
        <v>455</v>
      </c>
      <c r="C8" s="346" t="s">
        <v>456</v>
      </c>
      <c r="D8" s="347"/>
      <c r="E8" s="167" t="s">
        <v>457</v>
      </c>
      <c r="F8" s="168" t="s">
        <v>458</v>
      </c>
      <c r="G8" s="168" t="s">
        <v>458</v>
      </c>
      <c r="H8" s="206" t="s">
        <v>459</v>
      </c>
      <c r="I8" s="200">
        <f>270000/270000</f>
        <v>1</v>
      </c>
      <c r="J8" s="201" t="s">
        <v>162</v>
      </c>
      <c r="K8" s="156"/>
    </row>
    <row r="9" spans="1:12" ht="85.5" customHeight="1">
      <c r="A9" s="15"/>
      <c r="B9" s="349"/>
      <c r="C9" s="344" t="s">
        <v>460</v>
      </c>
      <c r="D9" s="345"/>
      <c r="E9" s="167" t="s">
        <v>461</v>
      </c>
      <c r="F9" s="167" t="s">
        <v>462</v>
      </c>
      <c r="G9" s="167" t="s">
        <v>463</v>
      </c>
      <c r="H9" s="205" t="s">
        <v>464</v>
      </c>
      <c r="I9" s="202">
        <f>128386/180000</f>
        <v>0.71325555555555553</v>
      </c>
      <c r="J9" s="169" t="s">
        <v>161</v>
      </c>
      <c r="K9" s="156"/>
    </row>
    <row r="10" spans="1:12" ht="85.5" customHeight="1">
      <c r="A10" s="15"/>
      <c r="B10" s="349"/>
      <c r="C10" s="356" t="s">
        <v>465</v>
      </c>
      <c r="D10" s="357"/>
      <c r="E10" s="167" t="s">
        <v>466</v>
      </c>
      <c r="F10" s="167" t="s">
        <v>467</v>
      </c>
      <c r="G10" s="167" t="s">
        <v>468</v>
      </c>
      <c r="H10" s="207" t="s">
        <v>469</v>
      </c>
      <c r="I10" s="202">
        <f>50/50</f>
        <v>1</v>
      </c>
      <c r="J10" s="169" t="s">
        <v>162</v>
      </c>
      <c r="K10" s="156"/>
    </row>
    <row r="11" spans="1:12" ht="102" customHeight="1">
      <c r="A11" s="15"/>
      <c r="B11" s="349"/>
      <c r="C11" s="342" t="s">
        <v>470</v>
      </c>
      <c r="D11" s="343"/>
      <c r="E11" s="167" t="s">
        <v>471</v>
      </c>
      <c r="F11" s="167" t="s">
        <v>472</v>
      </c>
      <c r="G11" s="167" t="s">
        <v>472</v>
      </c>
      <c r="H11" s="208" t="s">
        <v>473</v>
      </c>
      <c r="I11" s="203">
        <f>8/8</f>
        <v>1</v>
      </c>
      <c r="J11" s="169" t="s">
        <v>161</v>
      </c>
      <c r="K11" s="156"/>
    </row>
    <row r="12" spans="1:12" ht="340.5" customHeight="1">
      <c r="A12" s="15"/>
      <c r="B12" s="349"/>
      <c r="C12" s="358" t="s">
        <v>474</v>
      </c>
      <c r="D12" s="167" t="s">
        <v>475</v>
      </c>
      <c r="E12" s="167" t="s">
        <v>476</v>
      </c>
      <c r="F12" s="167" t="s">
        <v>477</v>
      </c>
      <c r="G12" s="167" t="s">
        <v>478</v>
      </c>
      <c r="H12" s="194" t="s">
        <v>479</v>
      </c>
      <c r="I12" s="203">
        <f>58/50</f>
        <v>1.1599999999999999</v>
      </c>
      <c r="J12" s="169" t="s">
        <v>161</v>
      </c>
      <c r="K12" s="156"/>
    </row>
    <row r="13" spans="1:12" ht="108.75" customHeight="1">
      <c r="A13" s="15"/>
      <c r="B13" s="349"/>
      <c r="C13" s="699"/>
      <c r="D13" s="167" t="s">
        <v>480</v>
      </c>
      <c r="E13" s="167" t="s">
        <v>481</v>
      </c>
      <c r="F13" s="167" t="s">
        <v>482</v>
      </c>
      <c r="G13" s="167" t="s">
        <v>483</v>
      </c>
      <c r="H13" s="194" t="s">
        <v>484</v>
      </c>
      <c r="I13" s="203">
        <f>7/7</f>
        <v>1</v>
      </c>
      <c r="J13" s="169" t="s">
        <v>161</v>
      </c>
      <c r="K13" s="156"/>
    </row>
    <row r="14" spans="1:12" ht="126.75" customHeight="1">
      <c r="A14" s="15"/>
      <c r="B14" s="349"/>
      <c r="C14" s="358" t="s">
        <v>485</v>
      </c>
      <c r="D14" s="167" t="s">
        <v>486</v>
      </c>
      <c r="E14" s="167" t="s">
        <v>487</v>
      </c>
      <c r="F14" s="167" t="s">
        <v>487</v>
      </c>
      <c r="G14" s="167" t="s">
        <v>488</v>
      </c>
      <c r="H14" s="209" t="s">
        <v>489</v>
      </c>
      <c r="I14" s="204">
        <f>1/2</f>
        <v>0.5</v>
      </c>
      <c r="J14" s="169" t="s">
        <v>161</v>
      </c>
      <c r="K14" s="158"/>
      <c r="L14" s="56"/>
    </row>
    <row r="15" spans="1:12" ht="110.25" customHeight="1">
      <c r="A15" s="15"/>
      <c r="B15" s="349"/>
      <c r="C15" s="699"/>
      <c r="D15" s="167" t="s">
        <v>490</v>
      </c>
      <c r="E15" s="167" t="s">
        <v>491</v>
      </c>
      <c r="F15" s="167" t="s">
        <v>491</v>
      </c>
      <c r="G15" s="167" t="s">
        <v>492</v>
      </c>
      <c r="H15" s="209" t="s">
        <v>493</v>
      </c>
      <c r="I15" s="203">
        <f>0/2</f>
        <v>0</v>
      </c>
      <c r="J15" s="169" t="s">
        <v>161</v>
      </c>
      <c r="K15" s="159"/>
      <c r="L15" s="56"/>
    </row>
    <row r="16" spans="1:12" ht="98.25" customHeight="1">
      <c r="A16" s="15"/>
      <c r="B16" s="349"/>
      <c r="C16" s="359" t="s">
        <v>494</v>
      </c>
      <c r="D16" s="167" t="s">
        <v>495</v>
      </c>
      <c r="E16" s="167" t="s">
        <v>496</v>
      </c>
      <c r="F16" s="170" t="s">
        <v>497</v>
      </c>
      <c r="G16" s="167" t="s">
        <v>497</v>
      </c>
      <c r="H16" s="194" t="s">
        <v>498</v>
      </c>
      <c r="I16" s="203">
        <f>1/1</f>
        <v>1</v>
      </c>
      <c r="J16" s="169" t="s">
        <v>162</v>
      </c>
      <c r="K16" s="159"/>
      <c r="L16" s="56"/>
    </row>
    <row r="17" spans="1:21" ht="141.75" customHeight="1">
      <c r="A17" s="15"/>
      <c r="B17" s="349"/>
      <c r="C17" s="699"/>
      <c r="D17" s="167" t="s">
        <v>499</v>
      </c>
      <c r="E17" s="167" t="s">
        <v>500</v>
      </c>
      <c r="F17" s="170" t="s">
        <v>501</v>
      </c>
      <c r="G17" s="167" t="s">
        <v>502</v>
      </c>
      <c r="H17" s="209" t="s">
        <v>503</v>
      </c>
      <c r="I17" s="203">
        <f>3/5</f>
        <v>0.6</v>
      </c>
      <c r="J17" s="169" t="s">
        <v>161</v>
      </c>
      <c r="K17" s="159"/>
      <c r="L17" s="56"/>
    </row>
    <row r="18" spans="1:21" ht="116.25" customHeight="1">
      <c r="A18" s="15"/>
      <c r="B18" s="349"/>
      <c r="C18" s="360" t="s">
        <v>504</v>
      </c>
      <c r="D18" s="167" t="s">
        <v>505</v>
      </c>
      <c r="E18" s="167" t="s">
        <v>506</v>
      </c>
      <c r="F18" s="167" t="s">
        <v>507</v>
      </c>
      <c r="G18" s="167" t="s">
        <v>508</v>
      </c>
      <c r="H18" s="209" t="s">
        <v>509</v>
      </c>
      <c r="I18" s="203">
        <f>0/1</f>
        <v>0</v>
      </c>
      <c r="J18" s="169" t="s">
        <v>160</v>
      </c>
      <c r="K18" s="160"/>
      <c r="L18" s="56"/>
    </row>
    <row r="19" spans="1:21" ht="79.5" customHeight="1">
      <c r="A19" s="15"/>
      <c r="B19" s="349"/>
      <c r="C19" s="699"/>
      <c r="D19" s="167" t="s">
        <v>510</v>
      </c>
      <c r="E19" s="167" t="s">
        <v>511</v>
      </c>
      <c r="F19" s="167" t="s">
        <v>511</v>
      </c>
      <c r="G19" s="167" t="s">
        <v>512</v>
      </c>
      <c r="H19" s="209" t="s">
        <v>513</v>
      </c>
      <c r="I19" s="203">
        <f>0/1</f>
        <v>0</v>
      </c>
      <c r="J19" s="209" t="s">
        <v>160</v>
      </c>
      <c r="K19" s="159"/>
      <c r="L19" s="56"/>
    </row>
    <row r="20" spans="1:21" ht="167.25" customHeight="1">
      <c r="A20" s="15"/>
      <c r="B20" s="349"/>
      <c r="C20" s="354" t="s">
        <v>514</v>
      </c>
      <c r="D20" s="167" t="s">
        <v>515</v>
      </c>
      <c r="E20" s="167" t="s">
        <v>516</v>
      </c>
      <c r="F20" s="167" t="s">
        <v>517</v>
      </c>
      <c r="G20" s="167" t="s">
        <v>518</v>
      </c>
      <c r="H20" s="194" t="s">
        <v>519</v>
      </c>
      <c r="I20" s="202">
        <f>6/6</f>
        <v>1</v>
      </c>
      <c r="J20" s="201" t="s">
        <v>161</v>
      </c>
      <c r="K20" s="156"/>
    </row>
    <row r="21" spans="1:21" ht="117" customHeight="1">
      <c r="A21" s="15"/>
      <c r="B21" s="349"/>
      <c r="C21" s="355"/>
      <c r="D21" s="167" t="s">
        <v>520</v>
      </c>
      <c r="E21" s="167" t="s">
        <v>521</v>
      </c>
      <c r="F21" s="167" t="s">
        <v>522</v>
      </c>
      <c r="G21" s="167" t="s">
        <v>523</v>
      </c>
      <c r="H21" s="194" t="s">
        <v>524</v>
      </c>
      <c r="I21" s="202">
        <f>21/32</f>
        <v>0.65625</v>
      </c>
      <c r="J21" s="201" t="s">
        <v>161</v>
      </c>
      <c r="K21" s="156"/>
    </row>
    <row r="22" spans="1:21" ht="48.75" customHeight="1">
      <c r="A22" s="15"/>
      <c r="B22" s="349"/>
      <c r="C22" s="354" t="s">
        <v>525</v>
      </c>
      <c r="D22" s="167" t="s">
        <v>526</v>
      </c>
      <c r="E22" s="167" t="s">
        <v>527</v>
      </c>
      <c r="F22" s="167" t="s">
        <v>528</v>
      </c>
      <c r="G22" s="167" t="s">
        <v>529</v>
      </c>
      <c r="H22" s="210" t="s">
        <v>530</v>
      </c>
      <c r="I22" s="202">
        <f>10/13</f>
        <v>0.76923076923076927</v>
      </c>
      <c r="J22" s="201" t="s">
        <v>162</v>
      </c>
      <c r="K22" s="156"/>
    </row>
    <row r="23" spans="1:21" ht="70.5" customHeight="1">
      <c r="A23" s="15"/>
      <c r="B23" s="350"/>
      <c r="C23" s="355"/>
      <c r="D23" s="167" t="s">
        <v>531</v>
      </c>
      <c r="E23" s="167" t="s">
        <v>532</v>
      </c>
      <c r="F23" s="167" t="s">
        <v>532</v>
      </c>
      <c r="G23" s="167" t="s">
        <v>533</v>
      </c>
      <c r="H23" s="210" t="s">
        <v>534</v>
      </c>
      <c r="I23" s="203">
        <f>1/1</f>
        <v>1</v>
      </c>
      <c r="J23" s="169" t="s">
        <v>161</v>
      </c>
      <c r="K23" s="156"/>
    </row>
    <row r="24" spans="1:21">
      <c r="A24" s="15"/>
      <c r="B24" s="162"/>
      <c r="C24" s="162"/>
      <c r="D24" s="162"/>
      <c r="E24" s="162"/>
      <c r="F24" s="162"/>
      <c r="G24" s="162"/>
      <c r="H24" s="162"/>
      <c r="I24" s="162"/>
      <c r="J24" s="156"/>
    </row>
    <row r="25" spans="1:21" ht="99.95" customHeight="1">
      <c r="A25" s="15"/>
      <c r="B25" s="157" t="s">
        <v>535</v>
      </c>
      <c r="C25" s="157" t="s">
        <v>536</v>
      </c>
      <c r="D25" s="157" t="s">
        <v>537</v>
      </c>
      <c r="E25" s="162"/>
      <c r="F25" s="162"/>
      <c r="G25" s="162"/>
      <c r="H25" s="162"/>
      <c r="I25" s="162"/>
      <c r="J25" s="156"/>
    </row>
    <row r="26" spans="1:21">
      <c r="A26" s="15"/>
      <c r="B26" s="161">
        <f>IFERROR(AVERAGE(I8:I23),"")</f>
        <v>0.71242102029914534</v>
      </c>
      <c r="C26" s="161">
        <f ca="1">IF(OR('1. Basic project data'!E16="",'1. Basic project data'!E18=""),"",(TODAY()-'1. Basic project data'!E16)/('1. Basic project data'!E18-'1. Basic project data'!E16))</f>
        <v>0.91712328767123286</v>
      </c>
      <c r="D26" s="161" t="e">
        <f>IF('1. Basic project data'!E23=0,"",'1. Basic project data'!E24/'1. Basic project data'!E23)</f>
        <v>#VALUE!</v>
      </c>
      <c r="E26" s="162"/>
      <c r="F26" s="162"/>
      <c r="G26" s="162"/>
      <c r="H26" s="162"/>
      <c r="I26" s="162"/>
      <c r="J26" s="156"/>
    </row>
    <row r="27" spans="1:21">
      <c r="A27" s="15"/>
      <c r="B27" s="162"/>
      <c r="C27" s="162"/>
      <c r="D27" s="162"/>
      <c r="E27" s="162"/>
      <c r="F27" s="162"/>
      <c r="G27" s="162"/>
      <c r="H27" s="162"/>
      <c r="I27" s="162"/>
      <c r="J27" s="156"/>
    </row>
    <row r="28" spans="1:21">
      <c r="A28" s="15"/>
      <c r="B28" s="162"/>
      <c r="C28" s="162"/>
      <c r="D28" s="162"/>
      <c r="E28" s="162"/>
      <c r="F28" s="162"/>
      <c r="G28" s="162"/>
      <c r="H28" s="162"/>
      <c r="I28" s="162"/>
      <c r="J28" s="156"/>
    </row>
    <row r="29" spans="1:21">
      <c r="A29" s="15"/>
      <c r="B29" s="162"/>
      <c r="C29" s="162"/>
      <c r="D29" s="162"/>
      <c r="E29" s="162"/>
      <c r="F29" s="162"/>
      <c r="G29" s="162"/>
      <c r="H29" s="162"/>
      <c r="I29" s="162"/>
      <c r="J29" s="156"/>
    </row>
    <row r="30" spans="1:21">
      <c r="A30" s="15"/>
      <c r="B30" s="162"/>
      <c r="C30" s="162"/>
      <c r="D30" s="162"/>
      <c r="E30" s="162"/>
      <c r="F30" s="162"/>
      <c r="G30" s="162"/>
      <c r="H30" s="162"/>
      <c r="I30" s="162"/>
      <c r="J30" s="156"/>
    </row>
    <row r="31" spans="1:21">
      <c r="A31" s="15"/>
      <c r="B31" s="162"/>
      <c r="C31" s="162"/>
      <c r="D31" s="162"/>
      <c r="E31" s="162"/>
      <c r="F31" s="162"/>
      <c r="G31" s="162"/>
      <c r="H31" s="162"/>
      <c r="I31" s="162"/>
      <c r="J31" s="156"/>
    </row>
    <row r="32" spans="1:21" ht="15" customHeight="1">
      <c r="A32" s="15"/>
      <c r="B32" s="336" t="s">
        <v>538</v>
      </c>
      <c r="C32" s="659"/>
      <c r="D32" s="659"/>
      <c r="E32" s="659"/>
      <c r="F32" s="659"/>
      <c r="G32" s="659"/>
      <c r="H32" s="659"/>
      <c r="I32" s="659"/>
      <c r="J32" s="659"/>
      <c r="K32" s="326"/>
      <c r="L32" s="659"/>
      <c r="M32" s="322"/>
      <c r="N32" s="659"/>
      <c r="O32" s="659"/>
      <c r="P32" s="659"/>
      <c r="Q32" s="659"/>
      <c r="R32" s="659"/>
      <c r="S32" s="659"/>
      <c r="T32" s="659"/>
      <c r="U32" s="659"/>
    </row>
    <row r="33" spans="1:21" ht="50.1" customHeight="1">
      <c r="A33" s="15"/>
      <c r="B33" s="340" t="s">
        <v>539</v>
      </c>
      <c r="C33" s="659"/>
      <c r="D33" s="659"/>
      <c r="E33" s="659"/>
      <c r="F33" s="659"/>
      <c r="G33" s="659"/>
      <c r="H33" s="659"/>
      <c r="I33" s="659"/>
      <c r="J33" s="659"/>
      <c r="K33" s="326"/>
      <c r="L33" s="659"/>
      <c r="M33" s="322"/>
      <c r="N33" s="659"/>
      <c r="O33" s="659"/>
      <c r="P33" s="659"/>
      <c r="Q33" s="659"/>
      <c r="R33" s="659"/>
      <c r="S33" s="659"/>
      <c r="T33" s="659"/>
      <c r="U33" s="659"/>
    </row>
    <row r="34" spans="1:21" ht="15" customHeight="1">
      <c r="A34" s="15"/>
      <c r="B34" s="156"/>
      <c r="C34" s="156"/>
      <c r="D34" s="156"/>
      <c r="E34" s="156"/>
      <c r="F34" s="156"/>
      <c r="G34" s="156"/>
      <c r="H34" s="156"/>
      <c r="I34" s="156"/>
      <c r="J34" s="156"/>
      <c r="K34" s="326"/>
      <c r="L34" s="659"/>
      <c r="M34" s="322"/>
      <c r="N34" s="659"/>
      <c r="O34" s="659"/>
      <c r="P34" s="659"/>
      <c r="Q34" s="659"/>
      <c r="R34" s="659"/>
      <c r="S34" s="659"/>
      <c r="T34" s="659"/>
      <c r="U34" s="659"/>
    </row>
    <row r="35" spans="1:21" ht="60" customHeight="1">
      <c r="A35" s="15"/>
      <c r="B35" s="156"/>
      <c r="C35" s="341" t="s">
        <v>540</v>
      </c>
      <c r="D35" s="166" t="s">
        <v>541</v>
      </c>
      <c r="E35" s="166" t="s">
        <v>168</v>
      </c>
      <c r="F35" s="166" t="s">
        <v>542</v>
      </c>
      <c r="G35" s="166" t="s">
        <v>543</v>
      </c>
      <c r="H35" s="166" t="s">
        <v>124</v>
      </c>
      <c r="I35" s="156"/>
      <c r="J35" s="156"/>
      <c r="K35" s="326"/>
      <c r="L35" s="659"/>
      <c r="M35" s="322"/>
      <c r="N35" s="659"/>
      <c r="O35" s="659"/>
      <c r="P35" s="659"/>
      <c r="Q35" s="659"/>
      <c r="R35" s="659"/>
      <c r="S35" s="659"/>
      <c r="T35" s="659"/>
      <c r="U35" s="659"/>
    </row>
    <row r="36" spans="1:21" ht="45" customHeight="1">
      <c r="A36" s="15"/>
      <c r="B36" s="156"/>
      <c r="C36" s="700"/>
      <c r="D36" s="192" t="s">
        <v>161</v>
      </c>
      <c r="E36" s="192" t="s">
        <v>161</v>
      </c>
      <c r="F36" s="193" t="s">
        <v>161</v>
      </c>
      <c r="G36" s="192" t="s">
        <v>161</v>
      </c>
      <c r="H36" s="193" t="s">
        <v>161</v>
      </c>
      <c r="I36" s="156"/>
      <c r="J36" s="156"/>
      <c r="K36" s="326"/>
      <c r="L36" s="659"/>
      <c r="M36" s="322"/>
      <c r="N36" s="659"/>
      <c r="O36" s="659"/>
      <c r="P36" s="659"/>
      <c r="Q36" s="659"/>
      <c r="R36" s="659"/>
      <c r="S36" s="659"/>
      <c r="T36" s="659"/>
      <c r="U36" s="659"/>
    </row>
    <row r="37" spans="1:21" ht="409.5" customHeight="1">
      <c r="A37" s="15"/>
      <c r="B37" s="156"/>
      <c r="C37" s="353" t="s">
        <v>544</v>
      </c>
      <c r="D37" s="194" t="s">
        <v>545</v>
      </c>
      <c r="E37" s="195" t="s">
        <v>546</v>
      </c>
      <c r="F37" s="195" t="s">
        <v>547</v>
      </c>
      <c r="G37" s="216" t="s">
        <v>548</v>
      </c>
      <c r="H37" s="194" t="s">
        <v>549</v>
      </c>
      <c r="I37" s="156"/>
      <c r="J37" s="156"/>
    </row>
    <row r="38" spans="1:21">
      <c r="A38" s="15"/>
      <c r="B38" s="156"/>
      <c r="C38" s="156"/>
      <c r="D38" s="156"/>
      <c r="E38" s="156"/>
      <c r="F38" s="156"/>
      <c r="G38" s="156"/>
      <c r="H38" s="156"/>
      <c r="I38" s="156"/>
      <c r="J38" s="156"/>
    </row>
    <row r="39" spans="1:21">
      <c r="A39" s="15"/>
      <c r="B39" s="156"/>
      <c r="C39" s="156"/>
      <c r="D39" s="156"/>
      <c r="E39" s="156"/>
      <c r="F39" s="156"/>
      <c r="G39" s="156"/>
      <c r="H39" s="156"/>
      <c r="I39" s="156"/>
      <c r="J39" s="156"/>
    </row>
    <row r="40" spans="1:21">
      <c r="A40" s="15"/>
      <c r="B40" s="156"/>
      <c r="C40" s="156"/>
      <c r="D40" s="156"/>
      <c r="E40" s="156"/>
      <c r="F40" s="156"/>
      <c r="G40" s="156"/>
      <c r="H40" s="156"/>
      <c r="I40" s="156"/>
      <c r="J40" s="156"/>
    </row>
    <row r="41" spans="1:21">
      <c r="A41" s="15"/>
      <c r="B41" s="156"/>
      <c r="C41" s="156"/>
      <c r="D41" s="156"/>
      <c r="E41" s="156"/>
      <c r="F41" s="156"/>
      <c r="G41" s="156"/>
      <c r="H41" s="156"/>
      <c r="I41" s="156"/>
      <c r="J41" s="156"/>
    </row>
    <row r="42" spans="1:21">
      <c r="A42" s="15"/>
      <c r="B42" s="336" t="s">
        <v>550</v>
      </c>
      <c r="C42" s="659"/>
      <c r="D42" s="659"/>
      <c r="E42" s="659"/>
      <c r="F42" s="659"/>
      <c r="G42" s="659"/>
      <c r="H42" s="659"/>
      <c r="I42" s="659"/>
      <c r="J42" s="156"/>
    </row>
    <row r="43" spans="1:21">
      <c r="A43" s="15"/>
      <c r="B43" s="156"/>
      <c r="C43" s="156"/>
      <c r="D43" s="156"/>
      <c r="E43" s="156"/>
      <c r="F43" s="156"/>
      <c r="G43" s="156"/>
      <c r="H43" s="156"/>
      <c r="I43" s="156"/>
      <c r="J43" s="156"/>
    </row>
    <row r="44" spans="1:21">
      <c r="A44" s="15"/>
      <c r="B44" s="156"/>
      <c r="C44" s="156"/>
      <c r="D44" s="156"/>
      <c r="E44" s="156"/>
      <c r="F44" s="156"/>
      <c r="G44" s="156"/>
      <c r="H44" s="156"/>
      <c r="I44" s="156"/>
      <c r="J44" s="156"/>
    </row>
    <row r="45" spans="1:21" ht="45" customHeight="1">
      <c r="A45" s="15"/>
      <c r="B45" s="323" t="s">
        <v>551</v>
      </c>
      <c r="C45" s="701"/>
      <c r="D45" s="323" t="s">
        <v>552</v>
      </c>
      <c r="E45" s="701"/>
      <c r="F45" s="323" t="s">
        <v>553</v>
      </c>
      <c r="G45" s="701"/>
      <c r="H45" s="323" t="s">
        <v>554</v>
      </c>
      <c r="I45" s="701"/>
      <c r="J45" s="156"/>
    </row>
    <row r="46" spans="1:21" ht="126.75" customHeight="1">
      <c r="A46" s="15"/>
      <c r="B46" s="324" t="s">
        <v>555</v>
      </c>
      <c r="C46" s="325"/>
      <c r="D46" s="327" t="s">
        <v>556</v>
      </c>
      <c r="E46" s="325"/>
      <c r="F46" s="327" t="s">
        <v>557</v>
      </c>
      <c r="G46" s="325"/>
      <c r="H46" s="327" t="s">
        <v>558</v>
      </c>
      <c r="I46" s="325"/>
      <c r="J46" s="156"/>
    </row>
    <row r="47" spans="1:21" ht="183.75" customHeight="1">
      <c r="A47" s="15"/>
      <c r="B47" s="324" t="s">
        <v>555</v>
      </c>
      <c r="C47" s="325"/>
      <c r="D47" s="333" t="s">
        <v>559</v>
      </c>
      <c r="E47" s="334"/>
      <c r="F47" s="333" t="s">
        <v>560</v>
      </c>
      <c r="G47" s="334"/>
      <c r="H47" s="351" t="s">
        <v>561</v>
      </c>
      <c r="I47" s="352"/>
      <c r="J47" s="156"/>
    </row>
    <row r="48" spans="1:21" ht="42" customHeight="1">
      <c r="A48" s="15"/>
      <c r="B48" s="324"/>
      <c r="C48" s="325"/>
      <c r="D48" s="327"/>
      <c r="E48" s="325"/>
      <c r="F48" s="328"/>
      <c r="G48" s="329"/>
      <c r="H48" s="328"/>
      <c r="I48" s="329"/>
      <c r="J48" s="156"/>
    </row>
    <row r="49" spans="1:10" ht="48.75" customHeight="1">
      <c r="A49" s="15"/>
      <c r="B49" s="324"/>
      <c r="C49" s="325"/>
      <c r="D49" s="324"/>
      <c r="E49" s="325"/>
      <c r="F49" s="328"/>
      <c r="G49" s="329"/>
      <c r="H49" s="328"/>
      <c r="I49" s="329"/>
      <c r="J49" s="156"/>
    </row>
    <row r="50" spans="1:10" ht="64.5" customHeight="1">
      <c r="A50" s="15"/>
      <c r="B50" s="324"/>
      <c r="C50" s="325"/>
      <c r="D50" s="327"/>
      <c r="E50" s="325"/>
      <c r="F50" s="328"/>
      <c r="G50" s="329"/>
      <c r="H50" s="327"/>
      <c r="I50" s="325"/>
      <c r="J50" s="156"/>
    </row>
    <row r="51" spans="1:10" ht="64.5" customHeight="1">
      <c r="A51" s="15"/>
      <c r="B51" s="324"/>
      <c r="C51" s="325"/>
      <c r="D51" s="327"/>
      <c r="E51" s="325"/>
      <c r="F51" s="328"/>
      <c r="G51" s="329"/>
      <c r="H51" s="330"/>
      <c r="I51" s="331"/>
      <c r="J51" s="156"/>
    </row>
    <row r="52" spans="1:10" ht="86.25" customHeight="1">
      <c r="A52" s="15"/>
      <c r="B52" s="324"/>
      <c r="C52" s="325"/>
      <c r="D52" s="327"/>
      <c r="E52" s="325"/>
      <c r="F52" s="328"/>
      <c r="G52" s="329"/>
      <c r="H52" s="328"/>
      <c r="I52" s="329"/>
      <c r="J52" s="156"/>
    </row>
    <row r="53" spans="1:10" ht="67.5" customHeight="1">
      <c r="A53" s="15"/>
      <c r="B53" s="324"/>
      <c r="C53" s="325"/>
      <c r="D53" s="327"/>
      <c r="E53" s="325"/>
      <c r="F53" s="327"/>
      <c r="G53" s="325"/>
      <c r="H53" s="328"/>
      <c r="I53" s="329"/>
      <c r="J53" s="156"/>
    </row>
    <row r="54" spans="1:10" ht="81.95" customHeight="1">
      <c r="A54" s="15"/>
      <c r="B54" s="321" t="s">
        <v>562</v>
      </c>
      <c r="C54" s="659"/>
      <c r="D54" s="659"/>
      <c r="E54" s="659"/>
      <c r="F54" s="659"/>
      <c r="G54" s="659"/>
      <c r="H54" s="659"/>
      <c r="I54" s="659"/>
      <c r="J54" s="659"/>
    </row>
  </sheetData>
  <sheetProtection formatCells="0" formatColumns="0" formatRows="0" insertColumns="0" insertRows="0" insertHyperlinks="0"/>
  <mergeCells count="67">
    <mergeCell ref="C20:C21"/>
    <mergeCell ref="C22:C23"/>
    <mergeCell ref="C10:D10"/>
    <mergeCell ref="C12:C13"/>
    <mergeCell ref="C14:C15"/>
    <mergeCell ref="C16:C17"/>
    <mergeCell ref="C18:C19"/>
    <mergeCell ref="D53:E53"/>
    <mergeCell ref="B52:C52"/>
    <mergeCell ref="B49:C49"/>
    <mergeCell ref="B50:C50"/>
    <mergeCell ref="B51:C51"/>
    <mergeCell ref="D49:E49"/>
    <mergeCell ref="M34:U34"/>
    <mergeCell ref="H49:I49"/>
    <mergeCell ref="D50:E50"/>
    <mergeCell ref="F50:G50"/>
    <mergeCell ref="F49:G49"/>
    <mergeCell ref="F48:G48"/>
    <mergeCell ref="M32:U32"/>
    <mergeCell ref="H48:I48"/>
    <mergeCell ref="F46:G46"/>
    <mergeCell ref="B47:C47"/>
    <mergeCell ref="H47:I47"/>
    <mergeCell ref="C37"/>
    <mergeCell ref="M33:U33"/>
    <mergeCell ref="M35:U35"/>
    <mergeCell ref="K33:L33"/>
    <mergeCell ref="K32:L32"/>
    <mergeCell ref="K34:L34"/>
    <mergeCell ref="K35:L35"/>
    <mergeCell ref="B46:C46"/>
    <mergeCell ref="D46:E46"/>
    <mergeCell ref="D48:E48"/>
    <mergeCell ref="B45:C45"/>
    <mergeCell ref="B1:I2"/>
    <mergeCell ref="H45:I45"/>
    <mergeCell ref="F47:G47"/>
    <mergeCell ref="B3:I3"/>
    <mergeCell ref="D47:E47"/>
    <mergeCell ref="H46:I46"/>
    <mergeCell ref="B42:I42"/>
    <mergeCell ref="B6:J6"/>
    <mergeCell ref="B33:J33"/>
    <mergeCell ref="B32:J32"/>
    <mergeCell ref="B4:I4"/>
    <mergeCell ref="C35:C36"/>
    <mergeCell ref="C11:D11"/>
    <mergeCell ref="C9:D9"/>
    <mergeCell ref="C8:D8"/>
    <mergeCell ref="B8:B23"/>
    <mergeCell ref="B54:J54"/>
    <mergeCell ref="M36:U36"/>
    <mergeCell ref="D45:E45"/>
    <mergeCell ref="F45:G45"/>
    <mergeCell ref="B48:C48"/>
    <mergeCell ref="K36:L36"/>
    <mergeCell ref="H50:I50"/>
    <mergeCell ref="D51:E51"/>
    <mergeCell ref="F51:G51"/>
    <mergeCell ref="H51:I51"/>
    <mergeCell ref="D52:E52"/>
    <mergeCell ref="F52:G52"/>
    <mergeCell ref="H52:I52"/>
    <mergeCell ref="B53:C53"/>
    <mergeCell ref="H53:I53"/>
    <mergeCell ref="F53:G53"/>
  </mergeCells>
  <dataValidations count="1">
    <dataValidation type="list" allowBlank="1" sqref="D36:H36 J8:J23" xr:uid="{00000000-0002-0000-0600-000000000000}">
      <formula1>"Not Rated,Highly Unsatisfactory (HU),Unsatisfactory (U),Moderately Unsatisfactory (MU),Moderately Satisfactory (MS),Satisfactory (S),Highly Satisfactory (HS), Select rating"</formula1>
    </dataValidation>
  </dataValidations>
  <pageMargins left="0.25" right="0.25" top="0.75" bottom="0.75" header="0.3" footer="0.3"/>
  <pageSetup paperSize="5" scale="8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tabColor theme="3" tint="0.499984740745262"/>
  </sheetPr>
  <dimension ref="A1:Z126"/>
  <sheetViews>
    <sheetView showGridLines="0" topLeftCell="A94" zoomScale="110" zoomScaleNormal="110" zoomScaleSheetLayoutView="120" workbookViewId="0">
      <selection activeCell="J102" sqref="J102:K118"/>
    </sheetView>
  </sheetViews>
  <sheetFormatPr defaultColWidth="8.85546875" defaultRowHeight="15"/>
  <cols>
    <col min="1" max="1" width="1.42578125" customWidth="1"/>
    <col min="3" max="3" width="7.7109375" customWidth="1"/>
    <col min="11" max="11" width="17.28515625" customWidth="1"/>
    <col min="13" max="13" width="19.85546875" customWidth="1"/>
  </cols>
  <sheetData>
    <row r="1" spans="1:16" ht="14.45" customHeight="1">
      <c r="A1" s="2"/>
      <c r="B1" s="404" t="s">
        <v>563</v>
      </c>
      <c r="C1" s="659"/>
      <c r="D1" s="659"/>
      <c r="E1" s="659"/>
      <c r="F1" s="659"/>
      <c r="G1" s="659"/>
      <c r="H1" s="659"/>
      <c r="I1" s="659"/>
      <c r="J1" s="659"/>
      <c r="K1" s="659"/>
      <c r="L1" s="659"/>
      <c r="M1" s="659"/>
    </row>
    <row r="2" spans="1:16" ht="26.1" customHeight="1">
      <c r="A2" s="2"/>
      <c r="B2" s="659"/>
      <c r="C2" s="659"/>
      <c r="D2" s="659"/>
      <c r="E2" s="659"/>
      <c r="F2" s="659"/>
      <c r="G2" s="659"/>
      <c r="H2" s="659"/>
      <c r="I2" s="659"/>
      <c r="J2" s="659"/>
      <c r="K2" s="659"/>
      <c r="L2" s="659"/>
      <c r="M2" s="659"/>
      <c r="O2" s="54" t="s">
        <v>35</v>
      </c>
    </row>
    <row r="3" spans="1:16">
      <c r="A3" s="2"/>
      <c r="B3" s="408" t="s">
        <v>564</v>
      </c>
      <c r="C3" s="659"/>
      <c r="D3" s="659"/>
      <c r="E3" s="659"/>
      <c r="F3" s="659"/>
      <c r="G3" s="659"/>
      <c r="H3" s="659"/>
      <c r="I3" s="659"/>
      <c r="J3" s="659"/>
      <c r="K3" s="659"/>
      <c r="L3" s="659"/>
      <c r="M3" s="659"/>
    </row>
    <row r="4" spans="1:16" ht="8.1" customHeight="1">
      <c r="A4" s="2"/>
      <c r="B4" s="16"/>
      <c r="C4" s="16"/>
      <c r="D4" s="16"/>
      <c r="E4" s="16"/>
      <c r="F4" s="16"/>
      <c r="G4" s="16"/>
      <c r="H4" s="16"/>
      <c r="I4" s="16"/>
      <c r="J4" s="16"/>
      <c r="K4" s="16"/>
      <c r="L4" s="16"/>
      <c r="M4" s="16"/>
    </row>
    <row r="5" spans="1:16" ht="14.45" customHeight="1">
      <c r="A5" s="2"/>
      <c r="B5" s="406" t="s">
        <v>565</v>
      </c>
      <c r="C5" s="702"/>
      <c r="D5" s="407" t="s">
        <v>566</v>
      </c>
      <c r="E5" s="702"/>
      <c r="F5" s="407" t="s">
        <v>567</v>
      </c>
      <c r="G5" s="703"/>
      <c r="H5" s="703"/>
      <c r="I5" s="703"/>
      <c r="J5" s="703"/>
      <c r="K5" s="702"/>
      <c r="L5" s="407" t="s">
        <v>568</v>
      </c>
      <c r="M5" s="702"/>
      <c r="O5" s="55" t="s">
        <v>569</v>
      </c>
      <c r="P5" s="56"/>
    </row>
    <row r="6" spans="1:16" ht="23.25" customHeight="1">
      <c r="A6" s="2"/>
      <c r="B6" s="704"/>
      <c r="C6" s="689"/>
      <c r="D6" s="687"/>
      <c r="E6" s="689"/>
      <c r="F6" s="687"/>
      <c r="G6" s="688"/>
      <c r="H6" s="688"/>
      <c r="I6" s="688"/>
      <c r="J6" s="688"/>
      <c r="K6" s="689"/>
      <c r="L6" s="687"/>
      <c r="M6" s="689"/>
      <c r="O6" s="56"/>
      <c r="P6" s="56"/>
    </row>
    <row r="7" spans="1:16" ht="34.5" customHeight="1">
      <c r="A7" s="2"/>
      <c r="B7" s="409" t="s">
        <v>570</v>
      </c>
      <c r="C7" s="410"/>
      <c r="D7" s="410"/>
      <c r="E7" s="410"/>
      <c r="F7" s="410"/>
      <c r="G7" s="410"/>
      <c r="H7" s="410"/>
      <c r="I7" s="410"/>
      <c r="J7" s="410"/>
      <c r="K7" s="410"/>
      <c r="L7" s="410"/>
      <c r="M7" s="411"/>
      <c r="O7" s="56" t="s">
        <v>571</v>
      </c>
      <c r="P7" s="56"/>
    </row>
    <row r="8" spans="1:16" ht="17.100000000000001" customHeight="1">
      <c r="A8" s="2"/>
      <c r="B8" s="371" t="s">
        <v>572</v>
      </c>
      <c r="C8" s="372"/>
      <c r="D8" s="371" t="s">
        <v>573</v>
      </c>
      <c r="E8" s="372"/>
      <c r="F8" s="361" t="s">
        <v>574</v>
      </c>
      <c r="G8" s="362"/>
      <c r="H8" s="362"/>
      <c r="I8" s="362"/>
      <c r="J8" s="362"/>
      <c r="K8" s="363"/>
      <c r="L8" s="361" t="s">
        <v>575</v>
      </c>
      <c r="M8" s="363"/>
      <c r="O8" s="79" t="s">
        <v>576</v>
      </c>
      <c r="P8" s="56"/>
    </row>
    <row r="9" spans="1:16" ht="17.100000000000001" customHeight="1">
      <c r="A9" s="2"/>
      <c r="B9" s="371"/>
      <c r="C9" s="372"/>
      <c r="D9" s="371"/>
      <c r="E9" s="372"/>
      <c r="F9" s="361"/>
      <c r="G9" s="362"/>
      <c r="H9" s="362"/>
      <c r="I9" s="362"/>
      <c r="J9" s="362"/>
      <c r="K9" s="363"/>
      <c r="L9" s="361"/>
      <c r="M9" s="363"/>
      <c r="O9" s="56"/>
      <c r="P9" s="56"/>
    </row>
    <row r="10" spans="1:16" ht="17.100000000000001" customHeight="1">
      <c r="A10" s="2"/>
      <c r="B10" s="371"/>
      <c r="C10" s="372"/>
      <c r="D10" s="371"/>
      <c r="E10" s="372"/>
      <c r="F10" s="361"/>
      <c r="G10" s="362"/>
      <c r="H10" s="362"/>
      <c r="I10" s="362"/>
      <c r="J10" s="362"/>
      <c r="K10" s="363"/>
      <c r="L10" s="361"/>
      <c r="M10" s="363"/>
      <c r="O10" s="56" t="s">
        <v>577</v>
      </c>
      <c r="P10" s="56"/>
    </row>
    <row r="11" spans="1:16" ht="81.75" customHeight="1">
      <c r="A11" s="2"/>
      <c r="B11" s="373"/>
      <c r="C11" s="374"/>
      <c r="D11" s="373"/>
      <c r="E11" s="374"/>
      <c r="F11" s="364"/>
      <c r="G11" s="365"/>
      <c r="H11" s="365"/>
      <c r="I11" s="365"/>
      <c r="J11" s="365"/>
      <c r="K11" s="366"/>
      <c r="L11" s="364"/>
      <c r="M11" s="366"/>
      <c r="O11" s="56" t="s">
        <v>578</v>
      </c>
      <c r="P11" s="56"/>
    </row>
    <row r="12" spans="1:16" ht="17.100000000000001" customHeight="1">
      <c r="A12" s="2"/>
      <c r="B12" s="369" t="s">
        <v>579</v>
      </c>
      <c r="C12" s="370"/>
      <c r="D12" s="369" t="s">
        <v>580</v>
      </c>
      <c r="E12" s="370"/>
      <c r="F12" s="361" t="s">
        <v>581</v>
      </c>
      <c r="G12" s="367"/>
      <c r="H12" s="367"/>
      <c r="I12" s="367"/>
      <c r="J12" s="367"/>
      <c r="K12" s="363"/>
      <c r="L12" s="381" t="s">
        <v>582</v>
      </c>
      <c r="M12" s="382"/>
      <c r="O12" s="56"/>
      <c r="P12" s="56"/>
    </row>
    <row r="13" spans="1:16" ht="17.100000000000001" customHeight="1">
      <c r="A13" s="2"/>
      <c r="B13" s="371"/>
      <c r="C13" s="372"/>
      <c r="D13" s="371"/>
      <c r="E13" s="372"/>
      <c r="F13" s="361"/>
      <c r="G13" s="367"/>
      <c r="H13" s="367"/>
      <c r="I13" s="367"/>
      <c r="J13" s="367"/>
      <c r="K13" s="363"/>
      <c r="L13" s="362"/>
      <c r="M13" s="363"/>
      <c r="O13" s="56" t="s">
        <v>583</v>
      </c>
      <c r="P13" s="56"/>
    </row>
    <row r="14" spans="1:16" ht="17.100000000000001" customHeight="1">
      <c r="A14" s="2"/>
      <c r="B14" s="371"/>
      <c r="C14" s="372"/>
      <c r="D14" s="371"/>
      <c r="E14" s="372"/>
      <c r="F14" s="361"/>
      <c r="G14" s="367"/>
      <c r="H14" s="367"/>
      <c r="I14" s="367"/>
      <c r="J14" s="367"/>
      <c r="K14" s="363"/>
      <c r="L14" s="362"/>
      <c r="M14" s="363"/>
      <c r="O14" s="56" t="s">
        <v>584</v>
      </c>
      <c r="P14" s="56"/>
    </row>
    <row r="15" spans="1:16" ht="77.25" customHeight="1">
      <c r="A15" s="2"/>
      <c r="B15" s="373"/>
      <c r="C15" s="374"/>
      <c r="D15" s="373"/>
      <c r="E15" s="374"/>
      <c r="F15" s="364"/>
      <c r="G15" s="365"/>
      <c r="H15" s="365"/>
      <c r="I15" s="365"/>
      <c r="J15" s="365"/>
      <c r="K15" s="366"/>
      <c r="L15" s="365"/>
      <c r="M15" s="366"/>
      <c r="P15" s="56"/>
    </row>
    <row r="16" spans="1:16" ht="17.100000000000001" customHeight="1">
      <c r="A16" s="2"/>
      <c r="B16" s="369" t="s">
        <v>585</v>
      </c>
      <c r="C16" s="370"/>
      <c r="D16" s="369" t="s">
        <v>586</v>
      </c>
      <c r="E16" s="370"/>
      <c r="F16" s="361" t="s">
        <v>587</v>
      </c>
      <c r="G16" s="367"/>
      <c r="H16" s="367"/>
      <c r="I16" s="367"/>
      <c r="J16" s="367"/>
      <c r="K16" s="363"/>
      <c r="L16" s="381" t="s">
        <v>588</v>
      </c>
      <c r="M16" s="382"/>
      <c r="O16" s="56"/>
      <c r="P16" s="56"/>
    </row>
    <row r="17" spans="1:25" ht="17.100000000000001" customHeight="1">
      <c r="A17" s="2"/>
      <c r="B17" s="371"/>
      <c r="C17" s="372"/>
      <c r="D17" s="371"/>
      <c r="E17" s="372"/>
      <c r="F17" s="361"/>
      <c r="G17" s="367"/>
      <c r="H17" s="367"/>
      <c r="I17" s="367"/>
      <c r="J17" s="367"/>
      <c r="K17" s="363"/>
      <c r="L17" s="367"/>
      <c r="M17" s="363"/>
      <c r="O17" s="56" t="s">
        <v>589</v>
      </c>
      <c r="P17" s="56"/>
    </row>
    <row r="18" spans="1:25" ht="17.100000000000001" customHeight="1">
      <c r="A18" s="2"/>
      <c r="B18" s="371"/>
      <c r="C18" s="372"/>
      <c r="D18" s="371"/>
      <c r="E18" s="372"/>
      <c r="F18" s="361"/>
      <c r="G18" s="367"/>
      <c r="H18" s="367"/>
      <c r="I18" s="367"/>
      <c r="J18" s="367"/>
      <c r="K18" s="363"/>
      <c r="L18" s="367"/>
      <c r="M18" s="363"/>
      <c r="O18" s="56" t="s">
        <v>590</v>
      </c>
      <c r="P18" s="56"/>
    </row>
    <row r="19" spans="1:25" ht="71.25" customHeight="1">
      <c r="A19" s="2"/>
      <c r="B19" s="373"/>
      <c r="C19" s="374"/>
      <c r="D19" s="373"/>
      <c r="E19" s="374"/>
      <c r="F19" s="364"/>
      <c r="G19" s="365"/>
      <c r="H19" s="365"/>
      <c r="I19" s="365"/>
      <c r="J19" s="365"/>
      <c r="K19" s="366"/>
      <c r="L19" s="365"/>
      <c r="M19" s="366"/>
      <c r="P19" s="56"/>
    </row>
    <row r="20" spans="1:25" ht="17.100000000000001" customHeight="1">
      <c r="A20" s="2"/>
      <c r="B20" s="369" t="s">
        <v>591</v>
      </c>
      <c r="C20" s="370"/>
      <c r="D20" s="369" t="s">
        <v>592</v>
      </c>
      <c r="E20" s="370"/>
      <c r="F20" s="361" t="s">
        <v>593</v>
      </c>
      <c r="G20" s="367"/>
      <c r="H20" s="367"/>
      <c r="I20" s="367"/>
      <c r="J20" s="367"/>
      <c r="K20" s="363"/>
      <c r="L20" s="405" t="s">
        <v>146</v>
      </c>
      <c r="M20" s="382"/>
      <c r="P20" s="56"/>
    </row>
    <row r="21" spans="1:25" ht="17.100000000000001" customHeight="1">
      <c r="A21" s="2"/>
      <c r="B21" s="371"/>
      <c r="C21" s="372"/>
      <c r="D21" s="371"/>
      <c r="E21" s="372"/>
      <c r="F21" s="361"/>
      <c r="G21" s="367"/>
      <c r="H21" s="367"/>
      <c r="I21" s="367"/>
      <c r="J21" s="367"/>
      <c r="K21" s="363"/>
      <c r="L21" s="361"/>
      <c r="M21" s="363"/>
      <c r="O21" s="56" t="s">
        <v>594</v>
      </c>
      <c r="P21" s="56"/>
    </row>
    <row r="22" spans="1:25" ht="17.100000000000001" customHeight="1">
      <c r="A22" s="2"/>
      <c r="B22" s="371"/>
      <c r="C22" s="372"/>
      <c r="D22" s="371"/>
      <c r="E22" s="372"/>
      <c r="F22" s="361"/>
      <c r="G22" s="367"/>
      <c r="H22" s="367"/>
      <c r="I22" s="367"/>
      <c r="J22" s="367"/>
      <c r="K22" s="363"/>
      <c r="L22" s="361"/>
      <c r="M22" s="363"/>
      <c r="O22" s="80" t="s">
        <v>595</v>
      </c>
      <c r="P22" s="56"/>
    </row>
    <row r="23" spans="1:25" ht="123" customHeight="1">
      <c r="A23" s="2"/>
      <c r="B23" s="373"/>
      <c r="C23" s="374"/>
      <c r="D23" s="373"/>
      <c r="E23" s="374"/>
      <c r="F23" s="364"/>
      <c r="G23" s="365"/>
      <c r="H23" s="365"/>
      <c r="I23" s="365"/>
      <c r="J23" s="365"/>
      <c r="K23" s="366"/>
      <c r="L23" s="364"/>
      <c r="M23" s="366"/>
      <c r="O23" s="56"/>
      <c r="P23" s="56"/>
    </row>
    <row r="24" spans="1:25" ht="17.100000000000001" customHeight="1">
      <c r="A24" s="2"/>
      <c r="B24" s="369" t="s">
        <v>596</v>
      </c>
      <c r="C24" s="370"/>
      <c r="D24" s="369" t="s">
        <v>597</v>
      </c>
      <c r="E24" s="370"/>
      <c r="F24" s="361" t="s">
        <v>598</v>
      </c>
      <c r="G24" s="367"/>
      <c r="H24" s="367"/>
      <c r="I24" s="367"/>
      <c r="J24" s="367"/>
      <c r="K24" s="363"/>
      <c r="L24" s="405" t="s">
        <v>599</v>
      </c>
      <c r="M24" s="382"/>
      <c r="P24" s="56"/>
    </row>
    <row r="25" spans="1:25" ht="17.100000000000001" customHeight="1">
      <c r="A25" s="2"/>
      <c r="B25" s="371"/>
      <c r="C25" s="372"/>
      <c r="D25" s="371"/>
      <c r="E25" s="372"/>
      <c r="F25" s="361"/>
      <c r="G25" s="367"/>
      <c r="H25" s="367"/>
      <c r="I25" s="367"/>
      <c r="J25" s="367"/>
      <c r="K25" s="363"/>
      <c r="L25" s="361"/>
      <c r="M25" s="363"/>
      <c r="P25" s="56"/>
    </row>
    <row r="26" spans="1:25">
      <c r="A26" s="2"/>
      <c r="B26" s="371"/>
      <c r="C26" s="372"/>
      <c r="D26" s="371"/>
      <c r="E26" s="372"/>
      <c r="F26" s="361"/>
      <c r="G26" s="367"/>
      <c r="H26" s="367"/>
      <c r="I26" s="367"/>
      <c r="J26" s="367"/>
      <c r="K26" s="363"/>
      <c r="L26" s="361"/>
      <c r="M26" s="363"/>
    </row>
    <row r="27" spans="1:25" ht="129.75" customHeight="1">
      <c r="A27" s="2"/>
      <c r="B27" s="373"/>
      <c r="C27" s="374"/>
      <c r="D27" s="373"/>
      <c r="E27" s="374"/>
      <c r="F27" s="364"/>
      <c r="G27" s="365"/>
      <c r="H27" s="365"/>
      <c r="I27" s="365"/>
      <c r="J27" s="365"/>
      <c r="K27" s="366"/>
      <c r="L27" s="364"/>
      <c r="M27" s="366"/>
    </row>
    <row r="28" spans="1:25" ht="36" customHeight="1">
      <c r="A28" s="2"/>
      <c r="B28" s="444" t="s">
        <v>600</v>
      </c>
      <c r="C28" s="445"/>
      <c r="D28" s="445"/>
      <c r="E28" s="445"/>
      <c r="F28" s="445"/>
      <c r="G28" s="445"/>
      <c r="H28" s="445"/>
      <c r="I28" s="445"/>
      <c r="J28" s="445"/>
      <c r="K28" s="445"/>
      <c r="L28" s="445"/>
      <c r="M28" s="446"/>
      <c r="O28" s="326"/>
      <c r="P28" s="659"/>
      <c r="Q28" s="322"/>
      <c r="R28" s="659"/>
      <c r="S28" s="659"/>
      <c r="T28" s="659"/>
      <c r="U28" s="659"/>
      <c r="V28" s="659"/>
      <c r="W28" s="659"/>
      <c r="X28" s="659"/>
      <c r="Y28" s="659"/>
    </row>
    <row r="29" spans="1:25" ht="15" customHeight="1">
      <c r="A29" s="2"/>
      <c r="B29" s="371" t="s">
        <v>601</v>
      </c>
      <c r="C29" s="372"/>
      <c r="D29" s="371" t="s">
        <v>602</v>
      </c>
      <c r="E29" s="372"/>
      <c r="F29" s="361" t="s">
        <v>603</v>
      </c>
      <c r="G29" s="367"/>
      <c r="H29" s="367"/>
      <c r="I29" s="367"/>
      <c r="J29" s="367"/>
      <c r="K29" s="363"/>
      <c r="L29" s="361" t="s">
        <v>604</v>
      </c>
      <c r="M29" s="363"/>
      <c r="O29" s="326"/>
      <c r="P29" s="659"/>
      <c r="Q29" s="322"/>
      <c r="R29" s="659"/>
      <c r="S29" s="659"/>
      <c r="T29" s="659"/>
      <c r="U29" s="659"/>
      <c r="V29" s="659"/>
      <c r="W29" s="659"/>
      <c r="X29" s="659"/>
      <c r="Y29" s="659"/>
    </row>
    <row r="30" spans="1:25" ht="15" customHeight="1">
      <c r="A30" s="2"/>
      <c r="B30" s="371"/>
      <c r="C30" s="372"/>
      <c r="D30" s="371"/>
      <c r="E30" s="372"/>
      <c r="F30" s="361"/>
      <c r="G30" s="367"/>
      <c r="H30" s="367"/>
      <c r="I30" s="367"/>
      <c r="J30" s="367"/>
      <c r="K30" s="363"/>
      <c r="L30" s="361"/>
      <c r="M30" s="363"/>
      <c r="O30" s="326"/>
      <c r="P30" s="659"/>
      <c r="Q30" s="322"/>
      <c r="R30" s="659"/>
      <c r="S30" s="659"/>
      <c r="T30" s="659"/>
      <c r="U30" s="659"/>
      <c r="V30" s="659"/>
      <c r="W30" s="659"/>
      <c r="X30" s="659"/>
      <c r="Y30" s="659"/>
    </row>
    <row r="31" spans="1:25" ht="15" customHeight="1">
      <c r="A31" s="2"/>
      <c r="B31" s="371"/>
      <c r="C31" s="372"/>
      <c r="D31" s="371"/>
      <c r="E31" s="372"/>
      <c r="F31" s="361"/>
      <c r="G31" s="367"/>
      <c r="H31" s="367"/>
      <c r="I31" s="367"/>
      <c r="J31" s="367"/>
      <c r="K31" s="363"/>
      <c r="L31" s="361"/>
      <c r="M31" s="363"/>
      <c r="O31" s="326"/>
      <c r="P31" s="659"/>
      <c r="Q31" s="322"/>
      <c r="R31" s="659"/>
      <c r="S31" s="659"/>
      <c r="T31" s="659"/>
      <c r="U31" s="659"/>
      <c r="V31" s="659"/>
      <c r="W31" s="659"/>
      <c r="X31" s="659"/>
      <c r="Y31" s="659"/>
    </row>
    <row r="32" spans="1:25" ht="60" customHeight="1">
      <c r="A32" s="2"/>
      <c r="B32" s="373"/>
      <c r="C32" s="374"/>
      <c r="D32" s="373"/>
      <c r="E32" s="374"/>
      <c r="F32" s="364"/>
      <c r="G32" s="365"/>
      <c r="H32" s="365"/>
      <c r="I32" s="365"/>
      <c r="J32" s="365"/>
      <c r="K32" s="366"/>
      <c r="L32" s="364"/>
      <c r="M32" s="366"/>
      <c r="O32" s="326"/>
      <c r="P32" s="659"/>
      <c r="Q32" s="322"/>
      <c r="R32" s="659"/>
      <c r="S32" s="659"/>
      <c r="T32" s="659"/>
      <c r="U32" s="659"/>
      <c r="V32" s="659"/>
      <c r="W32" s="659"/>
      <c r="X32" s="659"/>
      <c r="Y32" s="659"/>
    </row>
    <row r="33" spans="1:13" ht="15" customHeight="1">
      <c r="A33" s="2"/>
      <c r="B33" s="369" t="s">
        <v>605</v>
      </c>
      <c r="C33" s="370"/>
      <c r="D33" s="369" t="s">
        <v>606</v>
      </c>
      <c r="E33" s="370"/>
      <c r="F33" s="361" t="s">
        <v>607</v>
      </c>
      <c r="G33" s="367"/>
      <c r="H33" s="367"/>
      <c r="I33" s="367"/>
      <c r="J33" s="367"/>
      <c r="K33" s="363"/>
      <c r="L33" s="405"/>
      <c r="M33" s="382"/>
    </row>
    <row r="34" spans="1:13">
      <c r="A34" s="2"/>
      <c r="B34" s="371"/>
      <c r="C34" s="372"/>
      <c r="D34" s="371"/>
      <c r="E34" s="372"/>
      <c r="F34" s="361"/>
      <c r="G34" s="367"/>
      <c r="H34" s="367"/>
      <c r="I34" s="367"/>
      <c r="J34" s="367"/>
      <c r="K34" s="363"/>
      <c r="L34" s="361"/>
      <c r="M34" s="363"/>
    </row>
    <row r="35" spans="1:13">
      <c r="A35" s="2"/>
      <c r="B35" s="371"/>
      <c r="C35" s="372"/>
      <c r="D35" s="371"/>
      <c r="E35" s="372"/>
      <c r="F35" s="361"/>
      <c r="G35" s="367"/>
      <c r="H35" s="367"/>
      <c r="I35" s="367"/>
      <c r="J35" s="367"/>
      <c r="K35" s="363"/>
      <c r="L35" s="361"/>
      <c r="M35" s="363"/>
    </row>
    <row r="36" spans="1:13" ht="71.25" customHeight="1">
      <c r="A36" s="2"/>
      <c r="B36" s="373"/>
      <c r="C36" s="374"/>
      <c r="D36" s="373"/>
      <c r="E36" s="374"/>
      <c r="F36" s="364"/>
      <c r="G36" s="365"/>
      <c r="H36" s="365"/>
      <c r="I36" s="365"/>
      <c r="J36" s="365"/>
      <c r="K36" s="366"/>
      <c r="L36" s="364"/>
      <c r="M36" s="366"/>
    </row>
    <row r="37" spans="1:13" ht="15" customHeight="1">
      <c r="A37" s="2"/>
      <c r="B37" s="369" t="s">
        <v>608</v>
      </c>
      <c r="C37" s="370"/>
      <c r="D37" s="369" t="s">
        <v>609</v>
      </c>
      <c r="E37" s="370"/>
      <c r="F37" s="361" t="s">
        <v>610</v>
      </c>
      <c r="G37" s="367"/>
      <c r="H37" s="367"/>
      <c r="I37" s="367"/>
      <c r="J37" s="367"/>
      <c r="K37" s="363"/>
      <c r="L37" s="405" t="s">
        <v>146</v>
      </c>
      <c r="M37" s="382"/>
    </row>
    <row r="38" spans="1:13">
      <c r="A38" s="2"/>
      <c r="B38" s="371"/>
      <c r="C38" s="372"/>
      <c r="D38" s="371"/>
      <c r="E38" s="372"/>
      <c r="F38" s="361"/>
      <c r="G38" s="367"/>
      <c r="H38" s="367"/>
      <c r="I38" s="367"/>
      <c r="J38" s="367"/>
      <c r="K38" s="363"/>
      <c r="L38" s="361"/>
      <c r="M38" s="363"/>
    </row>
    <row r="39" spans="1:13">
      <c r="A39" s="2"/>
      <c r="B39" s="371"/>
      <c r="C39" s="372"/>
      <c r="D39" s="371"/>
      <c r="E39" s="372"/>
      <c r="F39" s="361"/>
      <c r="G39" s="367"/>
      <c r="H39" s="367"/>
      <c r="I39" s="367"/>
      <c r="J39" s="367"/>
      <c r="K39" s="363"/>
      <c r="L39" s="361"/>
      <c r="M39" s="363"/>
    </row>
    <row r="40" spans="1:13" ht="58.5" customHeight="1">
      <c r="A40" s="2"/>
      <c r="B40" s="373"/>
      <c r="C40" s="374"/>
      <c r="D40" s="373"/>
      <c r="E40" s="374"/>
      <c r="F40" s="364"/>
      <c r="G40" s="365"/>
      <c r="H40" s="365"/>
      <c r="I40" s="365"/>
      <c r="J40" s="365"/>
      <c r="K40" s="366"/>
      <c r="L40" s="364"/>
      <c r="M40" s="366"/>
    </row>
    <row r="41" spans="1:13" ht="15" customHeight="1">
      <c r="A41" s="2"/>
      <c r="B41" s="369" t="s">
        <v>611</v>
      </c>
      <c r="C41" s="370"/>
      <c r="D41" s="369" t="s">
        <v>612</v>
      </c>
      <c r="E41" s="370"/>
      <c r="F41" s="361" t="s">
        <v>613</v>
      </c>
      <c r="G41" s="367"/>
      <c r="H41" s="367"/>
      <c r="I41" s="367"/>
      <c r="J41" s="367"/>
      <c r="K41" s="363"/>
      <c r="L41" s="405"/>
      <c r="M41" s="382"/>
    </row>
    <row r="42" spans="1:13">
      <c r="A42" s="2"/>
      <c r="B42" s="371"/>
      <c r="C42" s="372"/>
      <c r="D42" s="371"/>
      <c r="E42" s="372"/>
      <c r="F42" s="361"/>
      <c r="G42" s="367"/>
      <c r="H42" s="367"/>
      <c r="I42" s="367"/>
      <c r="J42" s="367"/>
      <c r="K42" s="363"/>
      <c r="L42" s="361"/>
      <c r="M42" s="363"/>
    </row>
    <row r="43" spans="1:13">
      <c r="A43" s="2"/>
      <c r="B43" s="371"/>
      <c r="C43" s="372"/>
      <c r="D43" s="371"/>
      <c r="E43" s="372"/>
      <c r="F43" s="361"/>
      <c r="G43" s="367"/>
      <c r="H43" s="367"/>
      <c r="I43" s="367"/>
      <c r="J43" s="367"/>
      <c r="K43" s="363"/>
      <c r="L43" s="361"/>
      <c r="M43" s="363"/>
    </row>
    <row r="44" spans="1:13" ht="196.5" customHeight="1">
      <c r="A44" s="2"/>
      <c r="B44" s="373"/>
      <c r="C44" s="374"/>
      <c r="D44" s="373"/>
      <c r="E44" s="374"/>
      <c r="F44" s="364"/>
      <c r="G44" s="365"/>
      <c r="H44" s="365"/>
      <c r="I44" s="365"/>
      <c r="J44" s="365"/>
      <c r="K44" s="366"/>
      <c r="L44" s="364"/>
      <c r="M44" s="366"/>
    </row>
    <row r="45" spans="1:13" ht="29.45" customHeight="1">
      <c r="A45" s="2"/>
      <c r="B45" s="400" t="s">
        <v>614</v>
      </c>
      <c r="C45" s="401"/>
      <c r="D45" s="401"/>
      <c r="E45" s="401"/>
      <c r="F45" s="401"/>
      <c r="G45" s="401"/>
      <c r="H45" s="401"/>
      <c r="I45" s="401"/>
      <c r="J45" s="401"/>
      <c r="K45" s="401"/>
      <c r="L45" s="401"/>
      <c r="M45" s="402"/>
    </row>
    <row r="46" spans="1:13" ht="15" customHeight="1">
      <c r="A46" s="2"/>
      <c r="B46" s="371" t="s">
        <v>615</v>
      </c>
      <c r="C46" s="372"/>
      <c r="D46" s="371" t="s">
        <v>616</v>
      </c>
      <c r="E46" s="372"/>
      <c r="F46" s="438" t="s">
        <v>617</v>
      </c>
      <c r="G46" s="367"/>
      <c r="H46" s="367"/>
      <c r="I46" s="367"/>
      <c r="J46" s="367"/>
      <c r="K46" s="363"/>
      <c r="L46" s="361" t="s">
        <v>146</v>
      </c>
      <c r="M46" s="363"/>
    </row>
    <row r="47" spans="1:13">
      <c r="A47" s="2"/>
      <c r="B47" s="371"/>
      <c r="C47" s="372"/>
      <c r="D47" s="371"/>
      <c r="E47" s="372"/>
      <c r="F47" s="361"/>
      <c r="G47" s="367"/>
      <c r="H47" s="367"/>
      <c r="I47" s="367"/>
      <c r="J47" s="367"/>
      <c r="K47" s="363"/>
      <c r="L47" s="361"/>
      <c r="M47" s="363"/>
    </row>
    <row r="48" spans="1:13">
      <c r="A48" s="2"/>
      <c r="B48" s="371"/>
      <c r="C48" s="372"/>
      <c r="D48" s="371"/>
      <c r="E48" s="372"/>
      <c r="F48" s="361"/>
      <c r="G48" s="367"/>
      <c r="H48" s="367"/>
      <c r="I48" s="367"/>
      <c r="J48" s="367"/>
      <c r="K48" s="363"/>
      <c r="L48" s="361"/>
      <c r="M48" s="363"/>
    </row>
    <row r="49" spans="1:16" ht="69" customHeight="1">
      <c r="A49" s="2"/>
      <c r="B49" s="371"/>
      <c r="C49" s="372"/>
      <c r="D49" s="371"/>
      <c r="E49" s="372"/>
      <c r="F49" s="364"/>
      <c r="G49" s="365"/>
      <c r="H49" s="365"/>
      <c r="I49" s="365"/>
      <c r="J49" s="365"/>
      <c r="K49" s="366"/>
      <c r="L49" s="361"/>
      <c r="M49" s="363"/>
      <c r="P49" s="70"/>
    </row>
    <row r="50" spans="1:16" ht="15" customHeight="1">
      <c r="A50" s="163"/>
      <c r="B50" s="423" t="s">
        <v>618</v>
      </c>
      <c r="C50" s="423"/>
      <c r="D50" s="423" t="s">
        <v>619</v>
      </c>
      <c r="E50" s="423"/>
      <c r="F50" s="438" t="s">
        <v>620</v>
      </c>
      <c r="G50" s="367"/>
      <c r="H50" s="367"/>
      <c r="I50" s="367"/>
      <c r="J50" s="367"/>
      <c r="K50" s="363"/>
      <c r="L50" s="449" t="s">
        <v>621</v>
      </c>
      <c r="M50" s="450"/>
      <c r="N50" s="156"/>
    </row>
    <row r="51" spans="1:16" ht="15.6" customHeight="1">
      <c r="A51" s="163"/>
      <c r="B51" s="423"/>
      <c r="C51" s="423"/>
      <c r="D51" s="423"/>
      <c r="E51" s="423"/>
      <c r="F51" s="361"/>
      <c r="G51" s="367"/>
      <c r="H51" s="367"/>
      <c r="I51" s="367"/>
      <c r="J51" s="367"/>
      <c r="K51" s="363"/>
      <c r="L51" s="451"/>
      <c r="M51" s="452"/>
      <c r="N51" s="156"/>
      <c r="P51" s="71"/>
    </row>
    <row r="52" spans="1:16" ht="15.6" customHeight="1">
      <c r="A52" s="163"/>
      <c r="B52" s="423"/>
      <c r="C52" s="423"/>
      <c r="D52" s="423"/>
      <c r="E52" s="423"/>
      <c r="F52" s="361"/>
      <c r="G52" s="367"/>
      <c r="H52" s="367"/>
      <c r="I52" s="367"/>
      <c r="J52" s="367"/>
      <c r="K52" s="363"/>
      <c r="L52" s="451"/>
      <c r="M52" s="452"/>
      <c r="N52" s="156"/>
      <c r="P52" s="71"/>
    </row>
    <row r="53" spans="1:16" ht="120" customHeight="1">
      <c r="A53" s="163"/>
      <c r="B53" s="423"/>
      <c r="C53" s="423"/>
      <c r="D53" s="423"/>
      <c r="E53" s="423"/>
      <c r="F53" s="364"/>
      <c r="G53" s="365"/>
      <c r="H53" s="365"/>
      <c r="I53" s="365"/>
      <c r="J53" s="365"/>
      <c r="K53" s="366"/>
      <c r="L53" s="453"/>
      <c r="M53" s="454"/>
      <c r="N53" s="156"/>
    </row>
    <row r="54" spans="1:16" ht="15" customHeight="1">
      <c r="A54" s="2"/>
      <c r="B54" s="369" t="s">
        <v>622</v>
      </c>
      <c r="C54" s="370"/>
      <c r="D54" s="369" t="s">
        <v>623</v>
      </c>
      <c r="E54" s="370"/>
      <c r="F54" s="438" t="s">
        <v>624</v>
      </c>
      <c r="G54" s="367"/>
      <c r="H54" s="367"/>
      <c r="I54" s="367"/>
      <c r="J54" s="367"/>
      <c r="K54" s="363"/>
      <c r="L54" s="449" t="s">
        <v>625</v>
      </c>
      <c r="M54" s="450"/>
    </row>
    <row r="55" spans="1:16" ht="14.45" customHeight="1">
      <c r="A55" s="2"/>
      <c r="B55" s="371"/>
      <c r="C55" s="372"/>
      <c r="D55" s="371"/>
      <c r="E55" s="372"/>
      <c r="F55" s="361"/>
      <c r="G55" s="367"/>
      <c r="H55" s="367"/>
      <c r="I55" s="367"/>
      <c r="J55" s="367"/>
      <c r="K55" s="363"/>
      <c r="L55" s="451"/>
      <c r="M55" s="452"/>
    </row>
    <row r="56" spans="1:16" ht="14.45" customHeight="1">
      <c r="A56" s="2"/>
      <c r="B56" s="371"/>
      <c r="C56" s="372"/>
      <c r="D56" s="371"/>
      <c r="E56" s="372"/>
      <c r="F56" s="361"/>
      <c r="G56" s="367"/>
      <c r="H56" s="367"/>
      <c r="I56" s="367"/>
      <c r="J56" s="367"/>
      <c r="K56" s="363"/>
      <c r="L56" s="451"/>
      <c r="M56" s="452"/>
    </row>
    <row r="57" spans="1:16" ht="247.5" customHeight="1">
      <c r="A57" s="2"/>
      <c r="B57" s="373"/>
      <c r="C57" s="374"/>
      <c r="D57" s="373"/>
      <c r="E57" s="374"/>
      <c r="F57" s="364"/>
      <c r="G57" s="365"/>
      <c r="H57" s="365"/>
      <c r="I57" s="365"/>
      <c r="J57" s="365"/>
      <c r="K57" s="366"/>
      <c r="L57" s="453"/>
      <c r="M57" s="454"/>
    </row>
    <row r="58" spans="1:16" ht="14.25" customHeight="1">
      <c r="A58" s="2"/>
      <c r="B58" s="369" t="s">
        <v>626</v>
      </c>
      <c r="C58" s="370"/>
      <c r="D58" s="369" t="s">
        <v>627</v>
      </c>
      <c r="E58" s="370"/>
      <c r="F58" s="438" t="s">
        <v>628</v>
      </c>
      <c r="G58" s="367"/>
      <c r="H58" s="367"/>
      <c r="I58" s="367"/>
      <c r="J58" s="367"/>
      <c r="K58" s="363"/>
      <c r="L58" s="405" t="s">
        <v>146</v>
      </c>
      <c r="M58" s="382"/>
    </row>
    <row r="59" spans="1:16" ht="14.25" customHeight="1">
      <c r="A59" s="2"/>
      <c r="B59" s="371"/>
      <c r="C59" s="372"/>
      <c r="D59" s="371"/>
      <c r="E59" s="372"/>
      <c r="F59" s="361"/>
      <c r="G59" s="367"/>
      <c r="H59" s="367"/>
      <c r="I59" s="367"/>
      <c r="J59" s="367"/>
      <c r="K59" s="363"/>
      <c r="L59" s="361"/>
      <c r="M59" s="363"/>
    </row>
    <row r="60" spans="1:16" ht="14.25" customHeight="1">
      <c r="A60" s="2"/>
      <c r="B60" s="371"/>
      <c r="C60" s="372"/>
      <c r="D60" s="371"/>
      <c r="E60" s="372"/>
      <c r="F60" s="361"/>
      <c r="G60" s="367"/>
      <c r="H60" s="367"/>
      <c r="I60" s="367"/>
      <c r="J60" s="367"/>
      <c r="K60" s="363"/>
      <c r="L60" s="361"/>
      <c r="M60" s="363"/>
    </row>
    <row r="61" spans="1:16" ht="87.75" customHeight="1">
      <c r="A61" s="2"/>
      <c r="B61" s="373"/>
      <c r="C61" s="374"/>
      <c r="D61" s="373"/>
      <c r="E61" s="374"/>
      <c r="F61" s="364"/>
      <c r="G61" s="365"/>
      <c r="H61" s="365"/>
      <c r="I61" s="365"/>
      <c r="J61" s="365"/>
      <c r="K61" s="366"/>
      <c r="L61" s="364"/>
      <c r="M61" s="366"/>
    </row>
    <row r="62" spans="1:16" ht="15" customHeight="1">
      <c r="A62" s="2"/>
      <c r="B62" s="393" t="s">
        <v>629</v>
      </c>
      <c r="C62" s="394"/>
      <c r="D62" s="393" t="s">
        <v>630</v>
      </c>
      <c r="E62" s="394"/>
      <c r="F62" s="375" t="s">
        <v>631</v>
      </c>
      <c r="G62" s="383"/>
      <c r="H62" s="383"/>
      <c r="I62" s="383"/>
      <c r="J62" s="383"/>
      <c r="K62" s="376"/>
      <c r="L62" s="375"/>
      <c r="M62" s="376"/>
    </row>
    <row r="63" spans="1:16">
      <c r="A63" s="2"/>
      <c r="B63" s="395"/>
      <c r="C63" s="396"/>
      <c r="D63" s="395"/>
      <c r="E63" s="396"/>
      <c r="F63" s="377"/>
      <c r="G63" s="384"/>
      <c r="H63" s="384"/>
      <c r="I63" s="384"/>
      <c r="J63" s="384"/>
      <c r="K63" s="378"/>
      <c r="L63" s="377"/>
      <c r="M63" s="378"/>
    </row>
    <row r="64" spans="1:16">
      <c r="A64" s="2"/>
      <c r="B64" s="395"/>
      <c r="C64" s="396"/>
      <c r="D64" s="395"/>
      <c r="E64" s="396"/>
      <c r="F64" s="377"/>
      <c r="G64" s="384"/>
      <c r="H64" s="384"/>
      <c r="I64" s="384"/>
      <c r="J64" s="384"/>
      <c r="K64" s="378"/>
      <c r="L64" s="377"/>
      <c r="M64" s="378"/>
    </row>
    <row r="65" spans="1:16" ht="20.25" customHeight="1">
      <c r="A65" s="2"/>
      <c r="B65" s="397"/>
      <c r="C65" s="398"/>
      <c r="D65" s="397"/>
      <c r="E65" s="398"/>
      <c r="F65" s="379"/>
      <c r="G65" s="385"/>
      <c r="H65" s="385"/>
      <c r="I65" s="385"/>
      <c r="J65" s="385"/>
      <c r="K65" s="380"/>
      <c r="L65" s="379"/>
      <c r="M65" s="380"/>
    </row>
    <row r="66" spans="1:16" ht="28.5" customHeight="1">
      <c r="A66" s="2"/>
      <c r="B66" s="400" t="s">
        <v>632</v>
      </c>
      <c r="C66" s="401"/>
      <c r="D66" s="401"/>
      <c r="E66" s="401"/>
      <c r="F66" s="401"/>
      <c r="G66" s="401"/>
      <c r="H66" s="401"/>
      <c r="I66" s="401"/>
      <c r="J66" s="401"/>
      <c r="K66" s="401"/>
      <c r="L66" s="401"/>
      <c r="M66" s="402"/>
    </row>
    <row r="67" spans="1:16" ht="15" customHeight="1">
      <c r="A67" s="2"/>
      <c r="B67" s="371" t="s">
        <v>633</v>
      </c>
      <c r="C67" s="372"/>
      <c r="D67" s="371" t="s">
        <v>634</v>
      </c>
      <c r="E67" s="372"/>
      <c r="F67" s="361" t="s">
        <v>635</v>
      </c>
      <c r="G67" s="362"/>
      <c r="H67" s="362"/>
      <c r="I67" s="362"/>
      <c r="J67" s="362"/>
      <c r="K67" s="363"/>
      <c r="L67" s="361" t="s">
        <v>146</v>
      </c>
      <c r="M67" s="363"/>
    </row>
    <row r="68" spans="1:16">
      <c r="A68" s="2"/>
      <c r="B68" s="371"/>
      <c r="C68" s="372"/>
      <c r="D68" s="371"/>
      <c r="E68" s="372"/>
      <c r="F68" s="361"/>
      <c r="G68" s="362"/>
      <c r="H68" s="362"/>
      <c r="I68" s="362"/>
      <c r="J68" s="362"/>
      <c r="K68" s="363"/>
      <c r="L68" s="361"/>
      <c r="M68" s="363"/>
    </row>
    <row r="69" spans="1:16" ht="15.6" customHeight="1">
      <c r="A69" s="2"/>
      <c r="B69" s="371"/>
      <c r="C69" s="372"/>
      <c r="D69" s="371"/>
      <c r="E69" s="372"/>
      <c r="F69" s="361"/>
      <c r="G69" s="362"/>
      <c r="H69" s="362"/>
      <c r="I69" s="362"/>
      <c r="J69" s="362"/>
      <c r="K69" s="363"/>
      <c r="L69" s="361"/>
      <c r="M69" s="363"/>
      <c r="P69" s="71"/>
    </row>
    <row r="70" spans="1:16" ht="95.25" customHeight="1">
      <c r="A70" s="2"/>
      <c r="B70" s="373"/>
      <c r="C70" s="374"/>
      <c r="D70" s="373"/>
      <c r="E70" s="374"/>
      <c r="F70" s="364"/>
      <c r="G70" s="365"/>
      <c r="H70" s="365"/>
      <c r="I70" s="365"/>
      <c r="J70" s="365"/>
      <c r="K70" s="366"/>
      <c r="L70" s="364"/>
      <c r="M70" s="366"/>
    </row>
    <row r="71" spans="1:16" ht="15.6" customHeight="1">
      <c r="A71" s="2"/>
      <c r="B71" s="369" t="s">
        <v>636</v>
      </c>
      <c r="C71" s="370"/>
      <c r="D71" s="369" t="s">
        <v>637</v>
      </c>
      <c r="E71" s="370"/>
      <c r="F71" s="361" t="s">
        <v>638</v>
      </c>
      <c r="G71" s="367"/>
      <c r="H71" s="367"/>
      <c r="I71" s="367"/>
      <c r="J71" s="367"/>
      <c r="K71" s="362"/>
      <c r="L71" s="405" t="s">
        <v>639</v>
      </c>
      <c r="M71" s="382"/>
      <c r="P71" s="71"/>
    </row>
    <row r="72" spans="1:16">
      <c r="A72" s="2"/>
      <c r="B72" s="371"/>
      <c r="C72" s="372"/>
      <c r="D72" s="371"/>
      <c r="E72" s="372"/>
      <c r="F72" s="361"/>
      <c r="G72" s="367"/>
      <c r="H72" s="367"/>
      <c r="I72" s="367"/>
      <c r="J72" s="367"/>
      <c r="K72" s="362"/>
      <c r="L72" s="361"/>
      <c r="M72" s="363"/>
      <c r="P72" s="2"/>
    </row>
    <row r="73" spans="1:16" ht="15.6" customHeight="1">
      <c r="A73" s="2"/>
      <c r="B73" s="371"/>
      <c r="C73" s="372"/>
      <c r="D73" s="371"/>
      <c r="E73" s="372"/>
      <c r="F73" s="361"/>
      <c r="G73" s="367"/>
      <c r="H73" s="367"/>
      <c r="I73" s="367"/>
      <c r="J73" s="367"/>
      <c r="K73" s="362"/>
      <c r="L73" s="361"/>
      <c r="M73" s="363"/>
      <c r="P73" s="2"/>
    </row>
    <row r="74" spans="1:16" ht="51.75" customHeight="1">
      <c r="A74" s="2"/>
      <c r="B74" s="371"/>
      <c r="C74" s="372"/>
      <c r="D74" s="371"/>
      <c r="E74" s="372"/>
      <c r="F74" s="364"/>
      <c r="G74" s="365"/>
      <c r="H74" s="365"/>
      <c r="I74" s="365"/>
      <c r="J74" s="365"/>
      <c r="K74" s="365"/>
      <c r="L74" s="364"/>
      <c r="M74" s="366"/>
      <c r="P74" s="34"/>
    </row>
    <row r="75" spans="1:16" ht="21.75" customHeight="1">
      <c r="A75" s="2"/>
      <c r="B75" s="439" t="s">
        <v>640</v>
      </c>
      <c r="C75" s="440"/>
      <c r="D75" s="440"/>
      <c r="E75" s="440"/>
      <c r="F75" s="441"/>
      <c r="G75" s="441"/>
      <c r="H75" s="441"/>
      <c r="I75" s="441"/>
      <c r="J75" s="441"/>
      <c r="K75" s="441"/>
      <c r="L75" s="441"/>
      <c r="M75" s="442"/>
    </row>
    <row r="76" spans="1:16" ht="15.75" customHeight="1">
      <c r="A76" s="2"/>
      <c r="B76" s="418" t="s">
        <v>641</v>
      </c>
      <c r="C76" s="419"/>
      <c r="D76" s="418" t="s">
        <v>642</v>
      </c>
      <c r="E76" s="419"/>
      <c r="F76" s="414" t="s">
        <v>643</v>
      </c>
      <c r="G76" s="367"/>
      <c r="H76" s="367"/>
      <c r="I76" s="367"/>
      <c r="J76" s="367"/>
      <c r="K76" s="363"/>
      <c r="L76" s="412" t="s">
        <v>639</v>
      </c>
      <c r="M76" s="413"/>
    </row>
    <row r="77" spans="1:16" ht="15.75" customHeight="1">
      <c r="A77" s="2"/>
      <c r="B77" s="418"/>
      <c r="C77" s="419"/>
      <c r="D77" s="418"/>
      <c r="E77" s="419"/>
      <c r="F77" s="361"/>
      <c r="G77" s="367"/>
      <c r="H77" s="367"/>
      <c r="I77" s="367"/>
      <c r="J77" s="367"/>
      <c r="K77" s="363"/>
      <c r="L77" s="414"/>
      <c r="M77" s="415"/>
    </row>
    <row r="78" spans="1:16" ht="15.75" customHeight="1">
      <c r="A78" s="2"/>
      <c r="B78" s="418"/>
      <c r="C78" s="419"/>
      <c r="D78" s="418"/>
      <c r="E78" s="419"/>
      <c r="F78" s="361"/>
      <c r="G78" s="367"/>
      <c r="H78" s="367"/>
      <c r="I78" s="367"/>
      <c r="J78" s="367"/>
      <c r="K78" s="363"/>
      <c r="L78" s="414"/>
      <c r="M78" s="415"/>
    </row>
    <row r="79" spans="1:16" ht="48.75" customHeight="1">
      <c r="A79" s="2"/>
      <c r="B79" s="420"/>
      <c r="C79" s="421"/>
      <c r="D79" s="420"/>
      <c r="E79" s="421"/>
      <c r="F79" s="364"/>
      <c r="G79" s="365"/>
      <c r="H79" s="365"/>
      <c r="I79" s="365"/>
      <c r="J79" s="365"/>
      <c r="K79" s="366"/>
      <c r="L79" s="414"/>
      <c r="M79" s="415"/>
    </row>
    <row r="80" spans="1:16" ht="15.75" customHeight="1">
      <c r="A80" s="2"/>
      <c r="B80" s="416" t="s">
        <v>644</v>
      </c>
      <c r="C80" s="417"/>
      <c r="D80" s="416" t="s">
        <v>645</v>
      </c>
      <c r="E80" s="417"/>
      <c r="F80" s="414" t="s">
        <v>646</v>
      </c>
      <c r="G80" s="367"/>
      <c r="H80" s="367"/>
      <c r="I80" s="367"/>
      <c r="J80" s="367"/>
      <c r="K80" s="363"/>
      <c r="L80" s="412" t="s">
        <v>146</v>
      </c>
      <c r="M80" s="413"/>
    </row>
    <row r="81" spans="1:16" ht="15.75" customHeight="1">
      <c r="A81" s="2"/>
      <c r="B81" s="418"/>
      <c r="C81" s="419"/>
      <c r="D81" s="418"/>
      <c r="E81" s="419"/>
      <c r="F81" s="361"/>
      <c r="G81" s="367"/>
      <c r="H81" s="367"/>
      <c r="I81" s="367"/>
      <c r="J81" s="367"/>
      <c r="K81" s="363"/>
      <c r="L81" s="414"/>
      <c r="M81" s="415"/>
    </row>
    <row r="82" spans="1:16" ht="15.75" customHeight="1">
      <c r="A82" s="2"/>
      <c r="B82" s="418"/>
      <c r="C82" s="419"/>
      <c r="D82" s="418"/>
      <c r="E82" s="419"/>
      <c r="F82" s="361"/>
      <c r="G82" s="367"/>
      <c r="H82" s="367"/>
      <c r="I82" s="367"/>
      <c r="J82" s="367"/>
      <c r="K82" s="363"/>
      <c r="L82" s="414"/>
      <c r="M82" s="415"/>
    </row>
    <row r="83" spans="1:16" ht="47.25" customHeight="1">
      <c r="A83" s="2"/>
      <c r="B83" s="420"/>
      <c r="C83" s="421"/>
      <c r="D83" s="418"/>
      <c r="E83" s="419"/>
      <c r="F83" s="364"/>
      <c r="G83" s="365"/>
      <c r="H83" s="365"/>
      <c r="I83" s="365"/>
      <c r="J83" s="365"/>
      <c r="K83" s="366"/>
      <c r="L83" s="414"/>
      <c r="M83" s="415"/>
    </row>
    <row r="84" spans="1:16" ht="15.75" customHeight="1">
      <c r="A84" s="2"/>
      <c r="B84" s="424" t="s">
        <v>647</v>
      </c>
      <c r="C84" s="425"/>
      <c r="D84" s="422" t="s">
        <v>648</v>
      </c>
      <c r="E84" s="422"/>
      <c r="F84" s="455" t="s">
        <v>649</v>
      </c>
      <c r="G84" s="456"/>
      <c r="H84" s="456"/>
      <c r="I84" s="456"/>
      <c r="J84" s="456"/>
      <c r="K84" s="457"/>
      <c r="L84" s="462" t="s">
        <v>650</v>
      </c>
      <c r="M84" s="463"/>
      <c r="N84" s="156"/>
    </row>
    <row r="85" spans="1:16" ht="15.75" customHeight="1">
      <c r="A85" s="2"/>
      <c r="B85" s="426"/>
      <c r="C85" s="427"/>
      <c r="D85" s="422"/>
      <c r="E85" s="422"/>
      <c r="F85" s="458"/>
      <c r="G85" s="456"/>
      <c r="H85" s="456"/>
      <c r="I85" s="456"/>
      <c r="J85" s="456"/>
      <c r="K85" s="457"/>
      <c r="L85" s="463"/>
      <c r="M85" s="463"/>
      <c r="N85" s="156"/>
    </row>
    <row r="86" spans="1:16" ht="15.75" customHeight="1">
      <c r="A86" s="2"/>
      <c r="B86" s="426"/>
      <c r="C86" s="427"/>
      <c r="D86" s="422"/>
      <c r="E86" s="422"/>
      <c r="F86" s="458"/>
      <c r="G86" s="456"/>
      <c r="H86" s="456"/>
      <c r="I86" s="456"/>
      <c r="J86" s="456"/>
      <c r="K86" s="457"/>
      <c r="L86" s="463"/>
      <c r="M86" s="463"/>
      <c r="N86" s="156"/>
    </row>
    <row r="87" spans="1:16" ht="98.25" customHeight="1">
      <c r="A87" s="2"/>
      <c r="B87" s="428"/>
      <c r="C87" s="429"/>
      <c r="D87" s="422"/>
      <c r="E87" s="422"/>
      <c r="F87" s="459"/>
      <c r="G87" s="460"/>
      <c r="H87" s="460"/>
      <c r="I87" s="460"/>
      <c r="J87" s="460"/>
      <c r="K87" s="461"/>
      <c r="L87" s="463"/>
      <c r="M87" s="463"/>
      <c r="N87" s="156"/>
    </row>
    <row r="88" spans="1:16" ht="15.75" customHeight="1">
      <c r="A88" s="2"/>
      <c r="B88" s="426" t="s">
        <v>651</v>
      </c>
      <c r="C88" s="427"/>
      <c r="D88" s="422" t="s">
        <v>652</v>
      </c>
      <c r="E88" s="422"/>
      <c r="F88" s="464" t="s">
        <v>653</v>
      </c>
      <c r="G88" s="367"/>
      <c r="H88" s="367"/>
      <c r="I88" s="367"/>
      <c r="J88" s="367"/>
      <c r="K88" s="363"/>
      <c r="L88" s="443" t="s">
        <v>146</v>
      </c>
      <c r="M88" s="443"/>
      <c r="N88" s="156"/>
    </row>
    <row r="89" spans="1:16" ht="15.75" customHeight="1">
      <c r="A89" s="2"/>
      <c r="B89" s="426"/>
      <c r="C89" s="427"/>
      <c r="D89" s="422"/>
      <c r="E89" s="422"/>
      <c r="F89" s="361"/>
      <c r="G89" s="367"/>
      <c r="H89" s="367"/>
      <c r="I89" s="367"/>
      <c r="J89" s="367"/>
      <c r="K89" s="363"/>
      <c r="L89" s="443"/>
      <c r="M89" s="443"/>
      <c r="N89" s="156"/>
    </row>
    <row r="90" spans="1:16" ht="15.75" customHeight="1">
      <c r="A90" s="2"/>
      <c r="B90" s="426"/>
      <c r="C90" s="427"/>
      <c r="D90" s="422"/>
      <c r="E90" s="422"/>
      <c r="F90" s="361"/>
      <c r="G90" s="367"/>
      <c r="H90" s="367"/>
      <c r="I90" s="367"/>
      <c r="J90" s="367"/>
      <c r="K90" s="363"/>
      <c r="L90" s="443"/>
      <c r="M90" s="443"/>
      <c r="N90" s="156"/>
    </row>
    <row r="91" spans="1:16" ht="7.5" customHeight="1">
      <c r="A91" s="2"/>
      <c r="B91" s="428"/>
      <c r="C91" s="429"/>
      <c r="D91" s="422"/>
      <c r="E91" s="422"/>
      <c r="F91" s="364"/>
      <c r="G91" s="365"/>
      <c r="H91" s="365"/>
      <c r="I91" s="365"/>
      <c r="J91" s="365"/>
      <c r="K91" s="366"/>
      <c r="L91" s="443"/>
      <c r="M91" s="443"/>
      <c r="N91" s="156"/>
    </row>
    <row r="92" spans="1:16" ht="15.95" customHeight="1">
      <c r="A92" s="2"/>
      <c r="B92" s="15"/>
      <c r="C92" s="15"/>
      <c r="D92" s="164"/>
      <c r="E92" s="164"/>
      <c r="F92" s="164"/>
      <c r="G92" s="164"/>
      <c r="H92" s="164"/>
      <c r="I92" s="164"/>
      <c r="J92" s="164"/>
      <c r="K92" s="164"/>
      <c r="L92" s="164"/>
      <c r="M92" s="164"/>
    </row>
    <row r="93" spans="1:16" ht="15.95" customHeight="1">
      <c r="A93" s="2"/>
      <c r="B93" s="448" t="s">
        <v>654</v>
      </c>
      <c r="C93" s="659"/>
      <c r="D93" s="659"/>
      <c r="E93" s="659"/>
      <c r="F93" s="659"/>
      <c r="G93" s="659"/>
      <c r="H93" s="659"/>
      <c r="I93" s="659"/>
      <c r="J93" s="659"/>
      <c r="K93" s="659"/>
      <c r="L93" s="659"/>
      <c r="M93" s="659"/>
    </row>
    <row r="94" spans="1:16" ht="15.95" customHeight="1">
      <c r="A94" s="2"/>
      <c r="B94" s="659"/>
      <c r="C94" s="659"/>
      <c r="D94" s="659"/>
      <c r="E94" s="659"/>
      <c r="F94" s="659"/>
      <c r="G94" s="659"/>
      <c r="H94" s="659"/>
      <c r="I94" s="659"/>
      <c r="J94" s="659"/>
      <c r="K94" s="659"/>
      <c r="L94" s="659"/>
      <c r="M94" s="659"/>
    </row>
    <row r="95" spans="1:16" ht="28.5" customHeight="1">
      <c r="A95" s="2"/>
      <c r="B95" s="430" t="s">
        <v>655</v>
      </c>
      <c r="C95" s="659"/>
      <c r="D95" s="659"/>
      <c r="E95" s="659"/>
      <c r="F95" s="659"/>
      <c r="G95" s="659"/>
      <c r="H95" s="659"/>
      <c r="I95" s="659"/>
      <c r="J95" s="659"/>
      <c r="K95" s="659"/>
      <c r="L95" s="659"/>
      <c r="M95" s="659"/>
      <c r="P95" s="72" t="s">
        <v>656</v>
      </c>
    </row>
    <row r="96" spans="1:16" ht="15.75" customHeight="1">
      <c r="A96" s="2"/>
      <c r="B96" s="9"/>
      <c r="C96" s="15"/>
      <c r="D96" s="368" t="s">
        <v>657</v>
      </c>
      <c r="E96" s="705"/>
      <c r="F96" s="368" t="s">
        <v>658</v>
      </c>
      <c r="G96" s="705"/>
      <c r="H96" s="466" t="s">
        <v>168</v>
      </c>
      <c r="I96" s="686"/>
      <c r="J96" s="368" t="s">
        <v>659</v>
      </c>
      <c r="K96" s="705"/>
      <c r="L96" s="368" t="s">
        <v>124</v>
      </c>
      <c r="M96" s="705"/>
    </row>
    <row r="97" spans="1:16" ht="15.95" customHeight="1">
      <c r="A97" s="2"/>
      <c r="B97" s="9"/>
      <c r="C97" s="15"/>
      <c r="D97" s="706"/>
      <c r="E97" s="707"/>
      <c r="F97" s="706"/>
      <c r="G97" s="707"/>
      <c r="H97" s="659"/>
      <c r="I97" s="708"/>
      <c r="J97" s="706"/>
      <c r="K97" s="707"/>
      <c r="L97" s="706"/>
      <c r="M97" s="707"/>
    </row>
    <row r="98" spans="1:16" ht="15.95" customHeight="1">
      <c r="A98" s="2"/>
      <c r="B98" s="9"/>
      <c r="C98" s="15"/>
      <c r="D98" s="709"/>
      <c r="E98" s="710"/>
      <c r="F98" s="709"/>
      <c r="G98" s="710"/>
      <c r="H98" s="688"/>
      <c r="I98" s="689"/>
      <c r="J98" s="709"/>
      <c r="K98" s="710"/>
      <c r="L98" s="709"/>
      <c r="M98" s="710"/>
    </row>
    <row r="99" spans="1:16" ht="15.95" customHeight="1">
      <c r="A99" s="2"/>
      <c r="B99" s="403" t="s">
        <v>660</v>
      </c>
      <c r="C99" s="686"/>
      <c r="D99" s="447" t="s">
        <v>161</v>
      </c>
      <c r="E99" s="708"/>
      <c r="F99" s="447" t="s">
        <v>161</v>
      </c>
      <c r="G99" s="708"/>
      <c r="H99" s="447" t="s">
        <v>161</v>
      </c>
      <c r="I99" s="708"/>
      <c r="J99" s="467" t="s">
        <v>161</v>
      </c>
      <c r="K99" s="708"/>
      <c r="L99" s="447" t="s">
        <v>161</v>
      </c>
      <c r="M99" s="708"/>
      <c r="P99" s="2"/>
    </row>
    <row r="100" spans="1:16" ht="15.95" customHeight="1">
      <c r="A100" s="2"/>
      <c r="B100" s="711"/>
      <c r="C100" s="708"/>
      <c r="D100" s="711"/>
      <c r="E100" s="708"/>
      <c r="F100" s="711"/>
      <c r="G100" s="708"/>
      <c r="H100" s="711"/>
      <c r="I100" s="708"/>
      <c r="J100" s="711"/>
      <c r="K100" s="708"/>
      <c r="L100" s="711"/>
      <c r="M100" s="708"/>
      <c r="P100" s="34"/>
    </row>
    <row r="101" spans="1:16" ht="24.95" customHeight="1">
      <c r="A101" s="2"/>
      <c r="B101" s="687"/>
      <c r="C101" s="689"/>
      <c r="D101" s="687"/>
      <c r="E101" s="689"/>
      <c r="F101" s="687"/>
      <c r="G101" s="689"/>
      <c r="H101" s="687"/>
      <c r="I101" s="689"/>
      <c r="J101" s="687"/>
      <c r="K101" s="689"/>
      <c r="L101" s="687"/>
      <c r="M101" s="689"/>
      <c r="P101" s="69" t="s">
        <v>661</v>
      </c>
    </row>
    <row r="102" spans="1:16" ht="15.95" customHeight="1">
      <c r="A102" s="2"/>
      <c r="B102" s="403" t="s">
        <v>662</v>
      </c>
      <c r="C102" s="686"/>
      <c r="D102" s="386" t="s">
        <v>663</v>
      </c>
      <c r="E102" s="387"/>
      <c r="F102" s="386" t="s">
        <v>664</v>
      </c>
      <c r="G102" s="387"/>
      <c r="H102" s="386" t="s">
        <v>665</v>
      </c>
      <c r="I102" s="387"/>
      <c r="J102" s="386" t="s">
        <v>666</v>
      </c>
      <c r="K102" s="387"/>
      <c r="L102" s="431" t="s">
        <v>667</v>
      </c>
      <c r="M102" s="432"/>
      <c r="P102" s="56"/>
    </row>
    <row r="103" spans="1:16" ht="15.95" customHeight="1">
      <c r="A103" s="2"/>
      <c r="B103" s="711"/>
      <c r="C103" s="708"/>
      <c r="D103" s="388"/>
      <c r="E103" s="389"/>
      <c r="F103" s="388"/>
      <c r="G103" s="389"/>
      <c r="H103" s="388"/>
      <c r="I103" s="389"/>
      <c r="J103" s="388"/>
      <c r="K103" s="389"/>
      <c r="L103" s="433"/>
      <c r="M103" s="434"/>
      <c r="P103" s="68" t="s">
        <v>668</v>
      </c>
    </row>
    <row r="104" spans="1:16" ht="15.95" customHeight="1">
      <c r="A104" s="2"/>
      <c r="B104" s="711"/>
      <c r="C104" s="708"/>
      <c r="D104" s="388"/>
      <c r="E104" s="389"/>
      <c r="F104" s="388"/>
      <c r="G104" s="389"/>
      <c r="H104" s="388"/>
      <c r="I104" s="389"/>
      <c r="J104" s="388"/>
      <c r="K104" s="389"/>
      <c r="L104" s="433"/>
      <c r="M104" s="434"/>
      <c r="P104" s="56"/>
    </row>
    <row r="105" spans="1:16" ht="15.95" customHeight="1">
      <c r="A105" s="2"/>
      <c r="B105" s="711"/>
      <c r="C105" s="708"/>
      <c r="D105" s="388"/>
      <c r="E105" s="389"/>
      <c r="F105" s="388"/>
      <c r="G105" s="389"/>
      <c r="H105" s="388"/>
      <c r="I105" s="389"/>
      <c r="J105" s="388"/>
      <c r="K105" s="389"/>
      <c r="L105" s="433"/>
      <c r="M105" s="434"/>
      <c r="P105" s="69" t="s">
        <v>669</v>
      </c>
    </row>
    <row r="106" spans="1:16" ht="15.95" customHeight="1">
      <c r="A106" s="2"/>
      <c r="B106" s="711"/>
      <c r="C106" s="708"/>
      <c r="D106" s="388"/>
      <c r="E106" s="389"/>
      <c r="F106" s="388"/>
      <c r="G106" s="389"/>
      <c r="H106" s="388"/>
      <c r="I106" s="389"/>
      <c r="J106" s="388"/>
      <c r="K106" s="389"/>
      <c r="L106" s="433"/>
      <c r="M106" s="434"/>
      <c r="P106" s="56"/>
    </row>
    <row r="107" spans="1:16" ht="15.95" customHeight="1">
      <c r="A107" s="2"/>
      <c r="B107" s="711"/>
      <c r="C107" s="708"/>
      <c r="D107" s="388"/>
      <c r="E107" s="389"/>
      <c r="F107" s="388"/>
      <c r="G107" s="389"/>
      <c r="H107" s="388"/>
      <c r="I107" s="389"/>
      <c r="J107" s="388"/>
      <c r="K107" s="389"/>
      <c r="L107" s="433"/>
      <c r="M107" s="434"/>
    </row>
    <row r="108" spans="1:16" ht="15.95" customHeight="1">
      <c r="A108" s="2"/>
      <c r="B108" s="711"/>
      <c r="C108" s="708"/>
      <c r="D108" s="388"/>
      <c r="E108" s="389"/>
      <c r="F108" s="388"/>
      <c r="G108" s="389"/>
      <c r="H108" s="388"/>
      <c r="I108" s="389"/>
      <c r="J108" s="388"/>
      <c r="K108" s="389"/>
      <c r="L108" s="433"/>
      <c r="M108" s="434"/>
      <c r="P108" s="71" t="s">
        <v>670</v>
      </c>
    </row>
    <row r="109" spans="1:16" ht="15.95" customHeight="1">
      <c r="A109" s="2"/>
      <c r="B109" s="711"/>
      <c r="C109" s="708"/>
      <c r="D109" s="388"/>
      <c r="E109" s="389"/>
      <c r="F109" s="388"/>
      <c r="G109" s="389"/>
      <c r="H109" s="388"/>
      <c r="I109" s="389"/>
      <c r="J109" s="388"/>
      <c r="K109" s="389"/>
      <c r="L109" s="433"/>
      <c r="M109" s="434"/>
      <c r="P109" s="71" t="s">
        <v>671</v>
      </c>
    </row>
    <row r="110" spans="1:16" ht="15.95" customHeight="1">
      <c r="A110" s="2"/>
      <c r="B110" s="711"/>
      <c r="C110" s="708"/>
      <c r="D110" s="388"/>
      <c r="E110" s="389"/>
      <c r="F110" s="388"/>
      <c r="G110" s="389"/>
      <c r="H110" s="388"/>
      <c r="I110" s="389"/>
      <c r="J110" s="388"/>
      <c r="K110" s="389"/>
      <c r="L110" s="433"/>
      <c r="M110" s="434"/>
      <c r="P110" s="71" t="s">
        <v>672</v>
      </c>
    </row>
    <row r="111" spans="1:16" ht="15.95" customHeight="1">
      <c r="A111" s="2"/>
      <c r="B111" s="711"/>
      <c r="C111" s="708"/>
      <c r="D111" s="388"/>
      <c r="E111" s="389"/>
      <c r="F111" s="388"/>
      <c r="G111" s="389"/>
      <c r="H111" s="388"/>
      <c r="I111" s="389"/>
      <c r="J111" s="388"/>
      <c r="K111" s="389"/>
      <c r="L111" s="433"/>
      <c r="M111" s="434"/>
      <c r="P111" s="2"/>
    </row>
    <row r="112" spans="1:16" ht="15.95" customHeight="1">
      <c r="A112" s="2"/>
      <c r="B112" s="711"/>
      <c r="C112" s="708"/>
      <c r="D112" s="388"/>
      <c r="E112" s="389"/>
      <c r="F112" s="388"/>
      <c r="G112" s="389"/>
      <c r="H112" s="388"/>
      <c r="I112" s="389"/>
      <c r="J112" s="388"/>
      <c r="K112" s="389"/>
      <c r="L112" s="433"/>
      <c r="M112" s="434"/>
      <c r="P112" s="56" t="s">
        <v>673</v>
      </c>
    </row>
    <row r="113" spans="1:26" ht="15.95" customHeight="1">
      <c r="A113" s="2"/>
      <c r="B113" s="711"/>
      <c r="C113" s="708"/>
      <c r="D113" s="388"/>
      <c r="E113" s="389"/>
      <c r="F113" s="388"/>
      <c r="G113" s="389"/>
      <c r="H113" s="388"/>
      <c r="I113" s="389"/>
      <c r="J113" s="388"/>
      <c r="K113" s="389"/>
      <c r="L113" s="433"/>
      <c r="M113" s="434"/>
      <c r="P113" s="56" t="s">
        <v>674</v>
      </c>
    </row>
    <row r="114" spans="1:26" ht="15.95" customHeight="1">
      <c r="A114" s="2"/>
      <c r="B114" s="711"/>
      <c r="C114" s="708"/>
      <c r="D114" s="388"/>
      <c r="E114" s="389"/>
      <c r="F114" s="388"/>
      <c r="G114" s="389"/>
      <c r="H114" s="388"/>
      <c r="I114" s="389"/>
      <c r="J114" s="388"/>
      <c r="K114" s="389"/>
      <c r="L114" s="433"/>
      <c r="M114" s="434"/>
      <c r="P114" s="2"/>
    </row>
    <row r="115" spans="1:26" ht="15.95" customHeight="1">
      <c r="A115" s="2"/>
      <c r="B115" s="711"/>
      <c r="C115" s="708"/>
      <c r="D115" s="388"/>
      <c r="E115" s="389"/>
      <c r="F115" s="388"/>
      <c r="G115" s="389"/>
      <c r="H115" s="388"/>
      <c r="I115" s="389"/>
      <c r="J115" s="388"/>
      <c r="K115" s="389"/>
      <c r="L115" s="433"/>
      <c r="M115" s="434"/>
    </row>
    <row r="116" spans="1:26" ht="15.95" customHeight="1">
      <c r="A116" s="2"/>
      <c r="B116" s="711"/>
      <c r="C116" s="708"/>
      <c r="D116" s="388"/>
      <c r="E116" s="389"/>
      <c r="F116" s="388"/>
      <c r="G116" s="389"/>
      <c r="H116" s="388"/>
      <c r="I116" s="389"/>
      <c r="J116" s="388"/>
      <c r="K116" s="389"/>
      <c r="L116" s="433"/>
      <c r="M116" s="434"/>
    </row>
    <row r="117" spans="1:26" ht="15.95" customHeight="1">
      <c r="A117" s="2"/>
      <c r="B117" s="711"/>
      <c r="C117" s="708"/>
      <c r="D117" s="388"/>
      <c r="E117" s="389"/>
      <c r="F117" s="388"/>
      <c r="G117" s="389"/>
      <c r="H117" s="388"/>
      <c r="I117" s="389"/>
      <c r="J117" s="388"/>
      <c r="K117" s="389"/>
      <c r="L117" s="433"/>
      <c r="M117" s="434"/>
      <c r="P117" s="33" t="s">
        <v>675</v>
      </c>
    </row>
    <row r="118" spans="1:26" ht="374.25" customHeight="1">
      <c r="A118" s="2"/>
      <c r="B118" s="687"/>
      <c r="C118" s="689"/>
      <c r="D118" s="390"/>
      <c r="E118" s="391"/>
      <c r="F118" s="390"/>
      <c r="G118" s="391"/>
      <c r="H118" s="390"/>
      <c r="I118" s="391"/>
      <c r="J118" s="390"/>
      <c r="K118" s="391"/>
      <c r="L118" s="435"/>
      <c r="M118" s="436"/>
      <c r="P118" s="437" t="s">
        <v>676</v>
      </c>
      <c r="Q118" s="661"/>
      <c r="R118" s="661"/>
      <c r="S118" s="661"/>
      <c r="T118" s="661"/>
      <c r="U118" s="661"/>
      <c r="V118" s="661"/>
      <c r="W118" s="661"/>
      <c r="X118" s="661"/>
      <c r="Y118" s="661"/>
      <c r="Z118" s="662"/>
    </row>
    <row r="119" spans="1:26" ht="20.100000000000001" customHeight="1">
      <c r="A119" s="2"/>
      <c r="B119" s="465" t="s">
        <v>677</v>
      </c>
      <c r="C119" s="659"/>
      <c r="D119" s="659"/>
      <c r="E119" s="659"/>
      <c r="F119" s="659"/>
      <c r="G119" s="659"/>
      <c r="H119" s="659"/>
      <c r="I119" s="659"/>
      <c r="J119" s="659"/>
      <c r="K119" s="659"/>
      <c r="L119" s="659"/>
      <c r="M119" s="659"/>
      <c r="P119" s="392" t="s">
        <v>162</v>
      </c>
      <c r="Q119" s="662"/>
      <c r="R119" s="399" t="s">
        <v>678</v>
      </c>
      <c r="S119" s="661"/>
      <c r="T119" s="661"/>
      <c r="U119" s="661"/>
      <c r="V119" s="661"/>
      <c r="W119" s="661"/>
      <c r="X119" s="661"/>
      <c r="Y119" s="661"/>
      <c r="Z119" s="662"/>
    </row>
    <row r="120" spans="1:26" ht="20.100000000000001" customHeight="1">
      <c r="A120" s="2"/>
      <c r="B120" s="659"/>
      <c r="C120" s="659"/>
      <c r="D120" s="659"/>
      <c r="E120" s="659"/>
      <c r="F120" s="659"/>
      <c r="G120" s="659"/>
      <c r="H120" s="659"/>
      <c r="I120" s="659"/>
      <c r="J120" s="659"/>
      <c r="K120" s="659"/>
      <c r="L120" s="659"/>
      <c r="M120" s="659"/>
      <c r="P120" s="392" t="s">
        <v>158</v>
      </c>
      <c r="Q120" s="662"/>
      <c r="R120" s="399" t="s">
        <v>679</v>
      </c>
      <c r="S120" s="661"/>
      <c r="T120" s="661"/>
      <c r="U120" s="661"/>
      <c r="V120" s="661"/>
      <c r="W120" s="661"/>
      <c r="X120" s="661"/>
      <c r="Y120" s="661"/>
      <c r="Z120" s="662"/>
    </row>
    <row r="121" spans="1:26" ht="21.95" customHeight="1">
      <c r="A121" s="2"/>
      <c r="B121" s="659"/>
      <c r="C121" s="659"/>
      <c r="D121" s="659"/>
      <c r="E121" s="659"/>
      <c r="F121" s="659"/>
      <c r="G121" s="659"/>
      <c r="H121" s="659"/>
      <c r="I121" s="659"/>
      <c r="J121" s="659"/>
      <c r="K121" s="659"/>
      <c r="L121" s="659"/>
      <c r="M121" s="659"/>
      <c r="P121" s="392" t="s">
        <v>157</v>
      </c>
      <c r="Q121" s="662"/>
      <c r="R121" s="399" t="s">
        <v>680</v>
      </c>
      <c r="S121" s="661"/>
      <c r="T121" s="661"/>
      <c r="U121" s="661"/>
      <c r="V121" s="661"/>
      <c r="W121" s="661"/>
      <c r="X121" s="661"/>
      <c r="Y121" s="661"/>
      <c r="Z121" s="662"/>
    </row>
    <row r="122" spans="1:26" ht="15" customHeight="1">
      <c r="A122" s="2"/>
      <c r="B122" s="7"/>
      <c r="C122" s="7"/>
      <c r="D122" s="7"/>
      <c r="E122" s="7"/>
      <c r="F122" s="7"/>
      <c r="G122" s="7"/>
      <c r="H122" s="7"/>
      <c r="I122" s="7"/>
      <c r="J122" s="7"/>
      <c r="K122" s="7"/>
      <c r="L122" s="7"/>
      <c r="M122" s="7"/>
    </row>
    <row r="123" spans="1:26" ht="15" customHeight="1">
      <c r="P123" s="326"/>
      <c r="Q123" s="659"/>
      <c r="R123" s="322"/>
      <c r="S123" s="659"/>
      <c r="T123" s="659"/>
      <c r="U123" s="659"/>
      <c r="V123" s="659"/>
      <c r="W123" s="659"/>
      <c r="X123" s="659"/>
      <c r="Y123" s="659"/>
      <c r="Z123" s="659"/>
    </row>
    <row r="124" spans="1:26" ht="15" customHeight="1">
      <c r="P124" s="326"/>
      <c r="Q124" s="659"/>
      <c r="R124" s="322"/>
      <c r="S124" s="659"/>
      <c r="T124" s="659"/>
      <c r="U124" s="659"/>
      <c r="V124" s="659"/>
      <c r="W124" s="659"/>
      <c r="X124" s="659"/>
      <c r="Y124" s="659"/>
      <c r="Z124" s="659"/>
    </row>
    <row r="125" spans="1:26" ht="15" customHeight="1">
      <c r="P125" s="71" t="s">
        <v>0</v>
      </c>
      <c r="Q125" s="71"/>
      <c r="R125" s="71"/>
      <c r="S125" s="71"/>
      <c r="T125" s="71"/>
      <c r="U125" s="71"/>
      <c r="V125" s="71"/>
      <c r="W125" s="71"/>
      <c r="X125" s="71"/>
      <c r="Y125" s="71"/>
      <c r="Z125" s="71"/>
    </row>
    <row r="126" spans="1:26" ht="15" customHeight="1">
      <c r="P126" s="326"/>
      <c r="Q126" s="659"/>
      <c r="R126" s="322"/>
      <c r="S126" s="659"/>
      <c r="T126" s="659"/>
      <c r="U126" s="659"/>
      <c r="V126" s="659"/>
      <c r="W126" s="659"/>
      <c r="X126" s="659"/>
      <c r="Y126" s="659"/>
      <c r="Z126" s="659"/>
    </row>
  </sheetData>
  <sheetProtection formatCells="0" formatColumns="0" formatRows="0" insertColumns="0" insertRows="0" insertHyperlinks="0"/>
  <mergeCells count="134">
    <mergeCell ref="B88:C91"/>
    <mergeCell ref="L58:M61"/>
    <mergeCell ref="P126:Q126"/>
    <mergeCell ref="R121:Z121"/>
    <mergeCell ref="F41:K44"/>
    <mergeCell ref="B37:C40"/>
    <mergeCell ref="F88:K91"/>
    <mergeCell ref="D71:E74"/>
    <mergeCell ref="D88:E91"/>
    <mergeCell ref="R124:Z124"/>
    <mergeCell ref="P121:Q121"/>
    <mergeCell ref="B102:C118"/>
    <mergeCell ref="B67:C70"/>
    <mergeCell ref="B66:M66"/>
    <mergeCell ref="R123:Z123"/>
    <mergeCell ref="R120:Z120"/>
    <mergeCell ref="P120:Q120"/>
    <mergeCell ref="B119:M121"/>
    <mergeCell ref="H96:I98"/>
    <mergeCell ref="F96:G98"/>
    <mergeCell ref="J96:K98"/>
    <mergeCell ref="D99:E101"/>
    <mergeCell ref="F102:G118"/>
    <mergeCell ref="J99:K101"/>
    <mergeCell ref="Q28:Y28"/>
    <mergeCell ref="F80:K83"/>
    <mergeCell ref="L80:M83"/>
    <mergeCell ref="L99:M101"/>
    <mergeCell ref="Q29:Y29"/>
    <mergeCell ref="H102:I118"/>
    <mergeCell ref="B93:M94"/>
    <mergeCell ref="F46:K49"/>
    <mergeCell ref="B29:C32"/>
    <mergeCell ref="O32:P32"/>
    <mergeCell ref="F99:G101"/>
    <mergeCell ref="H99:I101"/>
    <mergeCell ref="D29:E32"/>
    <mergeCell ref="L54:M57"/>
    <mergeCell ref="L50:M53"/>
    <mergeCell ref="F50:K53"/>
    <mergeCell ref="D50:E53"/>
    <mergeCell ref="F84:K87"/>
    <mergeCell ref="L84:M87"/>
    <mergeCell ref="D76:E79"/>
    <mergeCell ref="F76:K79"/>
    <mergeCell ref="L96:M98"/>
    <mergeCell ref="Q31:Y31"/>
    <mergeCell ref="Q30:Y30"/>
    <mergeCell ref="L16:M19"/>
    <mergeCell ref="F37:K40"/>
    <mergeCell ref="B16:C19"/>
    <mergeCell ref="J102:K118"/>
    <mergeCell ref="L71:M74"/>
    <mergeCell ref="B95:M95"/>
    <mergeCell ref="L102:M118"/>
    <mergeCell ref="L20:M23"/>
    <mergeCell ref="P118:Z118"/>
    <mergeCell ref="O29:P29"/>
    <mergeCell ref="D33:E36"/>
    <mergeCell ref="O28:P28"/>
    <mergeCell ref="Q32:Y32"/>
    <mergeCell ref="O31:P31"/>
    <mergeCell ref="F54:K57"/>
    <mergeCell ref="D58:E61"/>
    <mergeCell ref="F58:K61"/>
    <mergeCell ref="B75:M75"/>
    <mergeCell ref="B76:C79"/>
    <mergeCell ref="L67:M70"/>
    <mergeCell ref="L24:M27"/>
    <mergeCell ref="L88:M91"/>
    <mergeCell ref="B28:M28"/>
    <mergeCell ref="B54:C57"/>
    <mergeCell ref="L46:M49"/>
    <mergeCell ref="L76:M79"/>
    <mergeCell ref="B80:C83"/>
    <mergeCell ref="D80:E83"/>
    <mergeCell ref="D84:E87"/>
    <mergeCell ref="B50:C53"/>
    <mergeCell ref="B71:C74"/>
    <mergeCell ref="D46:E49"/>
    <mergeCell ref="F67:K70"/>
    <mergeCell ref="B62:C65"/>
    <mergeCell ref="B84:C87"/>
    <mergeCell ref="F71:K74"/>
    <mergeCell ref="D54:E57"/>
    <mergeCell ref="B58:C61"/>
    <mergeCell ref="B1:M2"/>
    <mergeCell ref="L33:M36"/>
    <mergeCell ref="D16:E19"/>
    <mergeCell ref="B5:C6"/>
    <mergeCell ref="D5:E6"/>
    <mergeCell ref="F5:K6"/>
    <mergeCell ref="D41:E44"/>
    <mergeCell ref="B3:M3"/>
    <mergeCell ref="L29:M32"/>
    <mergeCell ref="B8:C11"/>
    <mergeCell ref="L5:M6"/>
    <mergeCell ref="L8:M11"/>
    <mergeCell ref="D8:E11"/>
    <mergeCell ref="F33:K36"/>
    <mergeCell ref="D12:E15"/>
    <mergeCell ref="L41:M44"/>
    <mergeCell ref="L37:M40"/>
    <mergeCell ref="D37:E40"/>
    <mergeCell ref="B41:C44"/>
    <mergeCell ref="B7:M7"/>
    <mergeCell ref="B20:C23"/>
    <mergeCell ref="B12:C15"/>
    <mergeCell ref="F12:K15"/>
    <mergeCell ref="F16:K19"/>
    <mergeCell ref="R126:Z126"/>
    <mergeCell ref="F8:K11"/>
    <mergeCell ref="F20:K23"/>
    <mergeCell ref="F29:K32"/>
    <mergeCell ref="D96:E98"/>
    <mergeCell ref="F24:K27"/>
    <mergeCell ref="D20:E23"/>
    <mergeCell ref="L62:M65"/>
    <mergeCell ref="L12:M15"/>
    <mergeCell ref="F62:K65"/>
    <mergeCell ref="P123:Q123"/>
    <mergeCell ref="D67:E70"/>
    <mergeCell ref="D102:E118"/>
    <mergeCell ref="O30:P30"/>
    <mergeCell ref="P119:Q119"/>
    <mergeCell ref="D62:E65"/>
    <mergeCell ref="P124:Q124"/>
    <mergeCell ref="R119:Z119"/>
    <mergeCell ref="B45:M45"/>
    <mergeCell ref="B99:C101"/>
    <mergeCell ref="B24:C27"/>
    <mergeCell ref="D24:E27"/>
    <mergeCell ref="B33:C36"/>
    <mergeCell ref="B46:C49"/>
  </mergeCells>
  <dataValidations count="1">
    <dataValidation type="list" allowBlank="1" showInputMessage="1" showErrorMessage="1" prompt="Select Rating" sqref="D99:I101 J99 L99:M101" xr:uid="{00000000-0002-0000-0700-000000000000}">
      <formula1>"Highly Satisfactory (HS), Satisfactory (S), Moderately Satisfactory (MS), Moderately Unsatisfactory (MU), Unsatisfactory (U), Highly Unsatisfactory (HU), Not Rated, Select rating"</formula1>
    </dataValidation>
  </dataValidations>
  <hyperlinks>
    <hyperlink ref="O8" r:id="rId1" display="For more details, consult the GEF Policy on Project Monitoring" xr:uid="{00000000-0004-0000-0700-000000000000}"/>
  </hyperlinks>
  <pageMargins left="0.25" right="0.25" top="0.75" bottom="0.75" header="0.3" footer="0.3"/>
  <pageSetup paperSize="5" orientation="landscape" r:id="rId2"/>
  <rowBreaks count="1" manualBreakCount="1">
    <brk id="28" max="1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theme="3" tint="0.499984740745262"/>
  </sheetPr>
  <dimension ref="A2:N45"/>
  <sheetViews>
    <sheetView showGridLines="0" topLeftCell="A16" zoomScale="130" zoomScaleNormal="130" zoomScaleSheetLayoutView="100" workbookViewId="0">
      <selection activeCell="B19" sqref="B19:L25"/>
    </sheetView>
  </sheetViews>
  <sheetFormatPr defaultColWidth="8.7109375" defaultRowHeight="12"/>
  <cols>
    <col min="1" max="1" width="1.7109375" style="2" customWidth="1"/>
    <col min="2" max="6" width="8.7109375" style="2" customWidth="1"/>
    <col min="7" max="7" width="7.7109375" style="2" customWidth="1"/>
    <col min="8" max="13" width="8.7109375" style="2" customWidth="1"/>
    <col min="14" max="16384" width="8.7109375" style="2"/>
  </cols>
  <sheetData>
    <row r="2" spans="2:14" ht="26.1" customHeight="1">
      <c r="B2" s="404" t="s">
        <v>681</v>
      </c>
      <c r="C2" s="712"/>
      <c r="D2" s="712"/>
      <c r="E2" s="712"/>
      <c r="F2" s="712"/>
      <c r="G2" s="712"/>
      <c r="H2" s="712"/>
      <c r="I2" s="712"/>
      <c r="J2" s="712"/>
      <c r="K2" s="712"/>
      <c r="L2" s="712"/>
      <c r="N2" s="35" t="s">
        <v>682</v>
      </c>
    </row>
    <row r="3" spans="2:14" ht="18.95" customHeight="1">
      <c r="B3" s="469" t="s">
        <v>683</v>
      </c>
      <c r="C3" s="470"/>
      <c r="D3" s="470"/>
      <c r="E3" s="470"/>
      <c r="F3" s="470"/>
      <c r="G3" s="470"/>
      <c r="H3" s="470"/>
      <c r="I3" s="470"/>
      <c r="J3" s="470"/>
      <c r="K3" s="470"/>
      <c r="L3" s="471"/>
      <c r="N3" s="119" t="s">
        <v>37</v>
      </c>
    </row>
    <row r="4" spans="2:14" ht="21.95" customHeight="1">
      <c r="B4" s="472"/>
      <c r="C4" s="473"/>
      <c r="D4" s="473"/>
      <c r="E4" s="473"/>
      <c r="F4" s="473"/>
      <c r="G4" s="473"/>
      <c r="H4" s="473"/>
      <c r="I4" s="473"/>
      <c r="J4" s="473"/>
      <c r="K4" s="473"/>
      <c r="L4" s="474"/>
    </row>
    <row r="5" spans="2:14" ht="26.25" customHeight="1">
      <c r="B5" s="476" t="s">
        <v>684</v>
      </c>
      <c r="C5" s="477"/>
      <c r="D5" s="477"/>
      <c r="E5" s="477"/>
      <c r="F5" s="477"/>
      <c r="G5" s="477"/>
      <c r="H5" s="477"/>
      <c r="I5" s="477"/>
      <c r="J5" s="477"/>
      <c r="K5" s="477"/>
      <c r="L5" s="478"/>
      <c r="N5" s="102" t="s">
        <v>685</v>
      </c>
    </row>
    <row r="6" spans="2:14" ht="26.25" customHeight="1">
      <c r="B6" s="451"/>
      <c r="C6" s="384"/>
      <c r="D6" s="384"/>
      <c r="E6" s="384"/>
      <c r="F6" s="384"/>
      <c r="G6" s="384"/>
      <c r="H6" s="384"/>
      <c r="I6" s="384"/>
      <c r="J6" s="384"/>
      <c r="K6" s="384"/>
      <c r="L6" s="452"/>
      <c r="N6" s="73"/>
    </row>
    <row r="7" spans="2:14" ht="26.25" customHeight="1">
      <c r="B7" s="451"/>
      <c r="C7" s="384"/>
      <c r="D7" s="384"/>
      <c r="E7" s="384"/>
      <c r="F7" s="384"/>
      <c r="G7" s="384"/>
      <c r="H7" s="384"/>
      <c r="I7" s="384"/>
      <c r="J7" s="384"/>
      <c r="K7" s="384"/>
      <c r="L7" s="452"/>
      <c r="N7" s="35"/>
    </row>
    <row r="8" spans="2:14" ht="26.25" customHeight="1">
      <c r="B8" s="451"/>
      <c r="C8" s="384"/>
      <c r="D8" s="384"/>
      <c r="E8" s="384"/>
      <c r="F8" s="384"/>
      <c r="G8" s="384"/>
      <c r="H8" s="384"/>
      <c r="I8" s="384"/>
      <c r="J8" s="384"/>
      <c r="K8" s="384"/>
      <c r="L8" s="452"/>
      <c r="N8" s="35"/>
    </row>
    <row r="9" spans="2:14" ht="26.25" customHeight="1">
      <c r="B9" s="451"/>
      <c r="C9" s="384"/>
      <c r="D9" s="384"/>
      <c r="E9" s="384"/>
      <c r="F9" s="384"/>
      <c r="G9" s="384"/>
      <c r="H9" s="384"/>
      <c r="I9" s="384"/>
      <c r="J9" s="384"/>
      <c r="K9" s="384"/>
      <c r="L9" s="452"/>
      <c r="N9" s="35"/>
    </row>
    <row r="10" spans="2:14" ht="26.25" customHeight="1">
      <c r="B10" s="451"/>
      <c r="C10" s="384"/>
      <c r="D10" s="384"/>
      <c r="E10" s="384"/>
      <c r="F10" s="384"/>
      <c r="G10" s="384"/>
      <c r="H10" s="384"/>
      <c r="I10" s="384"/>
      <c r="J10" s="384"/>
      <c r="K10" s="384"/>
      <c r="L10" s="452"/>
      <c r="N10" s="35"/>
    </row>
    <row r="11" spans="2:14" ht="26.25" customHeight="1">
      <c r="B11" s="451"/>
      <c r="C11" s="384"/>
      <c r="D11" s="384"/>
      <c r="E11" s="384"/>
      <c r="F11" s="384"/>
      <c r="G11" s="384"/>
      <c r="H11" s="384"/>
      <c r="I11" s="384"/>
      <c r="J11" s="384"/>
      <c r="K11" s="384"/>
      <c r="L11" s="452"/>
      <c r="N11" s="35"/>
    </row>
    <row r="12" spans="2:14" ht="26.25" customHeight="1">
      <c r="B12" s="451"/>
      <c r="C12" s="384"/>
      <c r="D12" s="384"/>
      <c r="E12" s="384"/>
      <c r="F12" s="384"/>
      <c r="G12" s="384"/>
      <c r="H12" s="384"/>
      <c r="I12" s="384"/>
      <c r="J12" s="384"/>
      <c r="K12" s="384"/>
      <c r="L12" s="452"/>
      <c r="N12" s="35"/>
    </row>
    <row r="13" spans="2:14" ht="26.25" customHeight="1">
      <c r="B13" s="451"/>
      <c r="C13" s="384"/>
      <c r="D13" s="384"/>
      <c r="E13" s="384"/>
      <c r="F13" s="384"/>
      <c r="G13" s="384"/>
      <c r="H13" s="384"/>
      <c r="I13" s="384"/>
      <c r="J13" s="384"/>
      <c r="K13" s="384"/>
      <c r="L13" s="452"/>
      <c r="N13" s="35"/>
    </row>
    <row r="14" spans="2:14" ht="26.25" customHeight="1">
      <c r="B14" s="451"/>
      <c r="C14" s="384"/>
      <c r="D14" s="384"/>
      <c r="E14" s="384"/>
      <c r="F14" s="384"/>
      <c r="G14" s="384"/>
      <c r="H14" s="384"/>
      <c r="I14" s="384"/>
      <c r="J14" s="384"/>
      <c r="K14" s="384"/>
      <c r="L14" s="452"/>
      <c r="N14" s="35"/>
    </row>
    <row r="15" spans="2:14" ht="66" customHeight="1">
      <c r="B15" s="453"/>
      <c r="C15" s="385"/>
      <c r="D15" s="385"/>
      <c r="E15" s="385"/>
      <c r="F15" s="385"/>
      <c r="G15" s="385"/>
      <c r="H15" s="385"/>
      <c r="I15" s="385"/>
      <c r="J15" s="385"/>
      <c r="K15" s="385"/>
      <c r="L15" s="454"/>
      <c r="N15" s="35"/>
    </row>
    <row r="16" spans="2:14" ht="21" customHeight="1">
      <c r="N16" s="35"/>
    </row>
    <row r="17" spans="1:14" ht="15" customHeight="1">
      <c r="B17" s="469" t="s">
        <v>686</v>
      </c>
      <c r="C17" s="470"/>
      <c r="D17" s="470"/>
      <c r="E17" s="470"/>
      <c r="F17" s="470"/>
      <c r="G17" s="470"/>
      <c r="H17" s="470"/>
      <c r="I17" s="470"/>
      <c r="J17" s="470"/>
      <c r="K17" s="470"/>
      <c r="L17" s="471"/>
      <c r="N17" s="35"/>
    </row>
    <row r="18" spans="1:14" ht="21" customHeight="1">
      <c r="B18" s="472"/>
      <c r="C18" s="473"/>
      <c r="D18" s="473"/>
      <c r="E18" s="473"/>
      <c r="F18" s="473"/>
      <c r="G18" s="473"/>
      <c r="H18" s="473"/>
      <c r="I18" s="473"/>
      <c r="J18" s="473"/>
      <c r="K18" s="473"/>
      <c r="L18" s="474"/>
      <c r="N18" s="102" t="s">
        <v>687</v>
      </c>
    </row>
    <row r="19" spans="1:14" ht="21" customHeight="1">
      <c r="B19" s="476" t="s">
        <v>688</v>
      </c>
      <c r="C19" s="477"/>
      <c r="D19" s="477"/>
      <c r="E19" s="477"/>
      <c r="F19" s="477"/>
      <c r="G19" s="477"/>
      <c r="H19" s="477"/>
      <c r="I19" s="477"/>
      <c r="J19" s="477"/>
      <c r="K19" s="477"/>
      <c r="L19" s="478"/>
      <c r="N19" s="35"/>
    </row>
    <row r="20" spans="1:14" ht="21" customHeight="1">
      <c r="B20" s="451"/>
      <c r="C20" s="384"/>
      <c r="D20" s="384"/>
      <c r="E20" s="384"/>
      <c r="F20" s="384"/>
      <c r="G20" s="384"/>
      <c r="H20" s="384"/>
      <c r="I20" s="384"/>
      <c r="J20" s="384"/>
      <c r="K20" s="384"/>
      <c r="L20" s="452"/>
      <c r="N20" s="35"/>
    </row>
    <row r="21" spans="1:14" ht="21" customHeight="1">
      <c r="B21" s="451"/>
      <c r="C21" s="384"/>
      <c r="D21" s="384"/>
      <c r="E21" s="384"/>
      <c r="F21" s="384"/>
      <c r="G21" s="384"/>
      <c r="H21" s="384"/>
      <c r="I21" s="384"/>
      <c r="J21" s="384"/>
      <c r="K21" s="384"/>
      <c r="L21" s="452"/>
      <c r="N21" s="35"/>
    </row>
    <row r="22" spans="1:14" ht="21" customHeight="1">
      <c r="B22" s="451"/>
      <c r="C22" s="384"/>
      <c r="D22" s="384"/>
      <c r="E22" s="384"/>
      <c r="F22" s="384"/>
      <c r="G22" s="384"/>
      <c r="H22" s="384"/>
      <c r="I22" s="384"/>
      <c r="J22" s="384"/>
      <c r="K22" s="384"/>
      <c r="L22" s="452"/>
      <c r="N22" s="35"/>
    </row>
    <row r="23" spans="1:14" ht="21" customHeight="1">
      <c r="B23" s="451"/>
      <c r="C23" s="384"/>
      <c r="D23" s="384"/>
      <c r="E23" s="384"/>
      <c r="F23" s="384"/>
      <c r="G23" s="384"/>
      <c r="H23" s="384"/>
      <c r="I23" s="384"/>
      <c r="J23" s="384"/>
      <c r="K23" s="384"/>
      <c r="L23" s="452"/>
      <c r="N23" s="35"/>
    </row>
    <row r="24" spans="1:14" ht="21" customHeight="1">
      <c r="B24" s="451"/>
      <c r="C24" s="384"/>
      <c r="D24" s="384"/>
      <c r="E24" s="384"/>
      <c r="F24" s="384"/>
      <c r="G24" s="384"/>
      <c r="H24" s="384"/>
      <c r="I24" s="384"/>
      <c r="J24" s="384"/>
      <c r="K24" s="384"/>
      <c r="L24" s="452"/>
      <c r="N24" s="35"/>
    </row>
    <row r="25" spans="1:14" ht="115.5" customHeight="1">
      <c r="B25" s="453"/>
      <c r="C25" s="385"/>
      <c r="D25" s="385"/>
      <c r="E25" s="385"/>
      <c r="F25" s="385"/>
      <c r="G25" s="385"/>
      <c r="H25" s="385"/>
      <c r="I25" s="385"/>
      <c r="J25" s="385"/>
      <c r="K25" s="385"/>
      <c r="L25" s="454"/>
      <c r="N25" s="35"/>
    </row>
    <row r="26" spans="1:14" ht="21" customHeight="1">
      <c r="B26" s="240" t="s">
        <v>689</v>
      </c>
      <c r="C26" s="712"/>
      <c r="D26" s="712"/>
      <c r="E26" s="712"/>
      <c r="F26" s="712"/>
      <c r="G26" s="712"/>
      <c r="H26" s="712"/>
      <c r="I26" s="712"/>
      <c r="J26" s="712"/>
      <c r="K26" s="712"/>
      <c r="L26" s="712"/>
      <c r="N26" s="35"/>
    </row>
    <row r="27" spans="1:14" ht="21" customHeight="1">
      <c r="N27" s="35"/>
    </row>
    <row r="28" spans="1:14" ht="56.25" customHeight="1">
      <c r="A28" s="15"/>
      <c r="B28" s="475" t="s">
        <v>690</v>
      </c>
      <c r="C28" s="685"/>
      <c r="D28" s="685"/>
      <c r="E28" s="686"/>
      <c r="F28" s="479" t="s">
        <v>691</v>
      </c>
      <c r="G28" s="480"/>
      <c r="H28" s="480"/>
      <c r="I28" s="480"/>
      <c r="J28" s="480"/>
      <c r="K28" s="480"/>
      <c r="L28" s="481"/>
      <c r="N28" s="114" t="s">
        <v>692</v>
      </c>
    </row>
    <row r="29" spans="1:14" ht="56.25" customHeight="1">
      <c r="A29" s="15"/>
      <c r="B29" s="711"/>
      <c r="C29" s="712"/>
      <c r="D29" s="712"/>
      <c r="E29" s="708"/>
      <c r="F29" s="482"/>
      <c r="G29" s="483"/>
      <c r="H29" s="483"/>
      <c r="I29" s="483"/>
      <c r="J29" s="483"/>
      <c r="K29" s="483"/>
      <c r="L29" s="484"/>
      <c r="M29" s="69"/>
      <c r="N29" s="56"/>
    </row>
    <row r="30" spans="1:14" ht="84.75" customHeight="1">
      <c r="A30" s="15"/>
      <c r="B30" s="687"/>
      <c r="C30" s="688"/>
      <c r="D30" s="688"/>
      <c r="E30" s="689"/>
      <c r="F30" s="485"/>
      <c r="G30" s="486"/>
      <c r="H30" s="486"/>
      <c r="I30" s="486"/>
      <c r="J30" s="486"/>
      <c r="K30" s="486"/>
      <c r="L30" s="487"/>
      <c r="M30" s="56"/>
      <c r="N30" s="56"/>
    </row>
    <row r="31" spans="1:14" ht="36.75" customHeight="1">
      <c r="B31" s="468" t="s">
        <v>693</v>
      </c>
      <c r="C31" s="685"/>
      <c r="D31" s="685"/>
      <c r="E31" s="686"/>
      <c r="F31" s="479" t="s">
        <v>694</v>
      </c>
      <c r="G31" s="480"/>
      <c r="H31" s="480"/>
      <c r="I31" s="480"/>
      <c r="J31" s="480"/>
      <c r="K31" s="480"/>
      <c r="L31" s="481"/>
      <c r="N31" s="115" t="s">
        <v>695</v>
      </c>
    </row>
    <row r="32" spans="1:14" ht="36.75" customHeight="1">
      <c r="B32" s="711"/>
      <c r="C32" s="712"/>
      <c r="D32" s="712"/>
      <c r="E32" s="708"/>
      <c r="F32" s="482"/>
      <c r="G32" s="483"/>
      <c r="H32" s="483"/>
      <c r="I32" s="483"/>
      <c r="J32" s="483"/>
      <c r="K32" s="483"/>
      <c r="L32" s="484"/>
      <c r="N32" s="115" t="s">
        <v>696</v>
      </c>
    </row>
    <row r="33" spans="2:14" ht="36.75" customHeight="1">
      <c r="B33" s="711"/>
      <c r="C33" s="712"/>
      <c r="D33" s="712"/>
      <c r="E33" s="708"/>
      <c r="F33" s="482"/>
      <c r="G33" s="483"/>
      <c r="H33" s="483"/>
      <c r="I33" s="483"/>
      <c r="J33" s="483"/>
      <c r="K33" s="483"/>
      <c r="L33" s="484"/>
      <c r="N33" s="56" t="s">
        <v>697</v>
      </c>
    </row>
    <row r="34" spans="2:14" ht="45" customHeight="1">
      <c r="B34" s="687"/>
      <c r="C34" s="688"/>
      <c r="D34" s="688"/>
      <c r="E34" s="689"/>
      <c r="F34" s="485"/>
      <c r="G34" s="486"/>
      <c r="H34" s="486"/>
      <c r="I34" s="486"/>
      <c r="J34" s="486"/>
      <c r="K34" s="486"/>
      <c r="L34" s="487"/>
      <c r="N34" s="56" t="s">
        <v>698</v>
      </c>
    </row>
    <row r="35" spans="2:14" ht="15.6" customHeight="1"/>
    <row r="36" spans="2:14" ht="15.6" customHeight="1"/>
    <row r="37" spans="2:14" ht="15.6" customHeight="1"/>
    <row r="38" spans="2:14" ht="15.6" customHeight="1"/>
    <row r="39" spans="2:14" ht="15.6" customHeight="1"/>
    <row r="40" spans="2:14" ht="15.6" customHeight="1"/>
    <row r="41" spans="2:14" ht="15.6" customHeight="1"/>
    <row r="42" spans="2:14" ht="15.6" customHeight="1"/>
    <row r="43" spans="2:14" ht="15.6" customHeight="1"/>
    <row r="44" spans="2:14" ht="15.6" customHeight="1"/>
    <row r="45" spans="2:14" ht="15.6" customHeight="1">
      <c r="N45" s="56" t="s">
        <v>0</v>
      </c>
    </row>
  </sheetData>
  <sheetProtection sheet="1" formatCells="0" formatColumns="0" formatRows="0" insertColumns="0" insertRows="0" insertHyperlinks="0"/>
  <mergeCells count="10">
    <mergeCell ref="B26:L26"/>
    <mergeCell ref="B31:E34"/>
    <mergeCell ref="B3:L4"/>
    <mergeCell ref="B17:L18"/>
    <mergeCell ref="B2:L2"/>
    <mergeCell ref="B28:E30"/>
    <mergeCell ref="B5:L15"/>
    <mergeCell ref="B19:L25"/>
    <mergeCell ref="F28:L30"/>
    <mergeCell ref="F31:L34"/>
  </mergeCells>
  <pageMargins left="0.25" right="0.25" top="0.75" bottom="0.75" header="0.3" footer="0.3"/>
  <pageSetup paperSize="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tabColor theme="3" tint="0.499984740745262"/>
  </sheetPr>
  <dimension ref="A1:Y56"/>
  <sheetViews>
    <sheetView showGridLines="0" zoomScaleNormal="100" zoomScaleSheetLayoutView="100" workbookViewId="0">
      <selection activeCell="O27" sqref="O27"/>
    </sheetView>
  </sheetViews>
  <sheetFormatPr defaultColWidth="8.85546875" defaultRowHeight="15"/>
  <cols>
    <col min="1" max="1" width="1.42578125" customWidth="1"/>
  </cols>
  <sheetData>
    <row r="1" spans="1:25" ht="19.5" customHeight="1">
      <c r="A1" s="15"/>
      <c r="B1" s="15"/>
      <c r="C1" s="15"/>
      <c r="D1" s="15"/>
      <c r="E1" s="15"/>
      <c r="F1" s="15"/>
      <c r="G1" s="15"/>
      <c r="H1" s="15"/>
      <c r="I1" s="15"/>
      <c r="J1" s="15"/>
      <c r="K1" s="15"/>
      <c r="M1" s="101" t="s">
        <v>682</v>
      </c>
    </row>
    <row r="2" spans="1:25" ht="17.100000000000001" customHeight="1">
      <c r="A2" s="15"/>
      <c r="B2" s="498" t="s">
        <v>699</v>
      </c>
      <c r="C2" s="659"/>
      <c r="D2" s="659"/>
      <c r="E2" s="659"/>
      <c r="F2" s="659"/>
      <c r="G2" s="659"/>
      <c r="H2" s="659"/>
      <c r="I2" s="659"/>
      <c r="J2" s="659"/>
      <c r="K2" s="659"/>
      <c r="M2" s="55" t="s">
        <v>37</v>
      </c>
    </row>
    <row r="3" spans="1:25" ht="17.100000000000001" customHeight="1">
      <c r="A3" s="15"/>
      <c r="B3" s="15"/>
      <c r="C3" s="15"/>
      <c r="D3" s="15"/>
      <c r="E3" s="15"/>
      <c r="F3" s="15"/>
      <c r="G3" s="15"/>
      <c r="H3" s="15"/>
      <c r="I3" s="15"/>
      <c r="J3" s="15"/>
      <c r="K3" s="15"/>
      <c r="M3" s="65" t="s">
        <v>700</v>
      </c>
      <c r="N3" s="67"/>
      <c r="O3" s="67"/>
      <c r="P3" s="67"/>
      <c r="Q3" s="67"/>
      <c r="R3" s="67"/>
      <c r="S3" s="67"/>
      <c r="T3" s="67"/>
    </row>
    <row r="4" spans="1:25" ht="14.45" customHeight="1">
      <c r="A4" s="15"/>
      <c r="B4" s="497" t="s">
        <v>701</v>
      </c>
      <c r="C4" s="685"/>
      <c r="D4" s="686"/>
      <c r="E4" s="416" t="s">
        <v>702</v>
      </c>
      <c r="F4" s="499"/>
      <c r="G4" s="499"/>
      <c r="H4" s="499"/>
      <c r="I4" s="499"/>
      <c r="J4" s="499"/>
      <c r="K4" s="417"/>
      <c r="M4" s="79" t="s">
        <v>703</v>
      </c>
    </row>
    <row r="5" spans="1:25" ht="14.45" customHeight="1">
      <c r="A5" s="15"/>
      <c r="B5" s="711"/>
      <c r="C5" s="659"/>
      <c r="D5" s="708"/>
      <c r="E5" s="418"/>
      <c r="F5" s="500"/>
      <c r="G5" s="500"/>
      <c r="H5" s="500"/>
      <c r="I5" s="500"/>
      <c r="J5" s="500"/>
      <c r="K5" s="419"/>
      <c r="M5" s="79" t="s">
        <v>704</v>
      </c>
      <c r="N5" s="79" t="s">
        <v>705</v>
      </c>
      <c r="O5" s="79" t="s">
        <v>705</v>
      </c>
      <c r="P5" s="79" t="s">
        <v>705</v>
      </c>
      <c r="Q5" s="79" t="s">
        <v>705</v>
      </c>
      <c r="R5" s="79" t="s">
        <v>705</v>
      </c>
      <c r="S5" s="79" t="s">
        <v>705</v>
      </c>
      <c r="T5" s="79" t="s">
        <v>705</v>
      </c>
      <c r="U5" s="79" t="s">
        <v>705</v>
      </c>
      <c r="V5" s="79" t="s">
        <v>705</v>
      </c>
      <c r="W5" s="79" t="s">
        <v>705</v>
      </c>
      <c r="X5" s="79" t="s">
        <v>705</v>
      </c>
      <c r="Y5" s="79" t="s">
        <v>705</v>
      </c>
    </row>
    <row r="6" spans="1:25" ht="17.100000000000001" customHeight="1">
      <c r="A6" s="15"/>
      <c r="B6" s="687"/>
      <c r="C6" s="688"/>
      <c r="D6" s="689"/>
      <c r="E6" s="420"/>
      <c r="F6" s="501"/>
      <c r="G6" s="501"/>
      <c r="H6" s="501"/>
      <c r="I6" s="501"/>
      <c r="J6" s="501"/>
      <c r="K6" s="421"/>
      <c r="M6" s="56" t="s">
        <v>706</v>
      </c>
    </row>
    <row r="7" spans="1:25" ht="14.45" customHeight="1">
      <c r="A7" s="15"/>
      <c r="B7" s="497" t="s">
        <v>707</v>
      </c>
      <c r="C7" s="685"/>
      <c r="D7" s="686"/>
      <c r="E7" s="488" t="s">
        <v>708</v>
      </c>
      <c r="F7" s="489"/>
      <c r="G7" s="489"/>
      <c r="H7" s="489"/>
      <c r="I7" s="489"/>
      <c r="J7" s="489"/>
      <c r="K7" s="490"/>
      <c r="M7" s="56"/>
    </row>
    <row r="8" spans="1:25" ht="17.100000000000001" customHeight="1">
      <c r="A8" s="15"/>
      <c r="B8" s="711"/>
      <c r="C8" s="659"/>
      <c r="D8" s="708"/>
      <c r="E8" s="491"/>
      <c r="F8" s="492"/>
      <c r="G8" s="492"/>
      <c r="H8" s="492"/>
      <c r="I8" s="492"/>
      <c r="J8" s="492"/>
      <c r="K8" s="493"/>
      <c r="M8" s="56" t="s">
        <v>709</v>
      </c>
    </row>
    <row r="9" spans="1:25">
      <c r="A9" s="15"/>
      <c r="B9" s="711"/>
      <c r="C9" s="659"/>
      <c r="D9" s="708"/>
      <c r="E9" s="491"/>
      <c r="F9" s="492"/>
      <c r="G9" s="492"/>
      <c r="H9" s="492"/>
      <c r="I9" s="492"/>
      <c r="J9" s="492"/>
      <c r="K9" s="493"/>
    </row>
    <row r="10" spans="1:25" ht="17.100000000000001" customHeight="1">
      <c r="A10" s="15"/>
      <c r="B10" s="711"/>
      <c r="C10" s="659"/>
      <c r="D10" s="708"/>
      <c r="E10" s="491"/>
      <c r="F10" s="492"/>
      <c r="G10" s="492"/>
      <c r="H10" s="492"/>
      <c r="I10" s="492"/>
      <c r="J10" s="492"/>
      <c r="K10" s="493"/>
      <c r="M10" s="83" t="s">
        <v>710</v>
      </c>
    </row>
    <row r="11" spans="1:25" ht="17.100000000000001" customHeight="1">
      <c r="A11" s="15"/>
      <c r="B11" s="711"/>
      <c r="C11" s="659"/>
      <c r="D11" s="708"/>
      <c r="E11" s="491"/>
      <c r="F11" s="492"/>
      <c r="G11" s="492"/>
      <c r="H11" s="492"/>
      <c r="I11" s="492"/>
      <c r="J11" s="492"/>
      <c r="K11" s="493"/>
      <c r="M11" s="56" t="s">
        <v>711</v>
      </c>
    </row>
    <row r="12" spans="1:25" ht="17.100000000000001" customHeight="1">
      <c r="A12" s="15"/>
      <c r="B12" s="711"/>
      <c r="C12" s="659"/>
      <c r="D12" s="708"/>
      <c r="E12" s="491"/>
      <c r="F12" s="492"/>
      <c r="G12" s="492"/>
      <c r="H12" s="492"/>
      <c r="I12" s="492"/>
      <c r="J12" s="492"/>
      <c r="K12" s="493"/>
      <c r="M12" s="56" t="s">
        <v>712</v>
      </c>
    </row>
    <row r="13" spans="1:25">
      <c r="A13" s="15"/>
      <c r="B13" s="711"/>
      <c r="C13" s="659"/>
      <c r="D13" s="708"/>
      <c r="E13" s="491"/>
      <c r="F13" s="492"/>
      <c r="G13" s="492"/>
      <c r="H13" s="492"/>
      <c r="I13" s="492"/>
      <c r="J13" s="492"/>
      <c r="K13" s="493"/>
    </row>
    <row r="14" spans="1:25">
      <c r="A14" s="15"/>
      <c r="B14" s="687"/>
      <c r="C14" s="688"/>
      <c r="D14" s="689"/>
      <c r="E14" s="494"/>
      <c r="F14" s="495"/>
      <c r="G14" s="495"/>
      <c r="H14" s="495"/>
      <c r="I14" s="495"/>
      <c r="J14" s="495"/>
      <c r="K14" s="496"/>
    </row>
    <row r="15" spans="1:25" ht="14.45" customHeight="1">
      <c r="A15" s="15"/>
      <c r="B15" s="497" t="s">
        <v>713</v>
      </c>
      <c r="C15" s="685"/>
      <c r="D15" s="686"/>
      <c r="E15" s="488" t="s">
        <v>714</v>
      </c>
      <c r="F15" s="489"/>
      <c r="G15" s="489"/>
      <c r="H15" s="489"/>
      <c r="I15" s="489"/>
      <c r="J15" s="489"/>
      <c r="K15" s="490"/>
    </row>
    <row r="16" spans="1:25" ht="17.100000000000001" customHeight="1">
      <c r="A16" s="15"/>
      <c r="B16" s="711"/>
      <c r="C16" s="659"/>
      <c r="D16" s="708"/>
      <c r="E16" s="491"/>
      <c r="F16" s="492"/>
      <c r="G16" s="492"/>
      <c r="H16" s="492"/>
      <c r="I16" s="492"/>
      <c r="J16" s="492"/>
      <c r="K16" s="493"/>
      <c r="M16" s="84" t="s">
        <v>715</v>
      </c>
    </row>
    <row r="17" spans="1:13" ht="17.100000000000001" customHeight="1">
      <c r="A17" s="15"/>
      <c r="B17" s="711"/>
      <c r="C17" s="659"/>
      <c r="D17" s="708"/>
      <c r="E17" s="491"/>
      <c r="F17" s="492"/>
      <c r="G17" s="492"/>
      <c r="H17" s="492"/>
      <c r="I17" s="492"/>
      <c r="J17" s="492"/>
      <c r="K17" s="493"/>
      <c r="M17" s="56"/>
    </row>
    <row r="18" spans="1:13" ht="17.100000000000001" customHeight="1">
      <c r="A18" s="15"/>
      <c r="B18" s="711"/>
      <c r="C18" s="659"/>
      <c r="D18" s="708"/>
      <c r="E18" s="491"/>
      <c r="F18" s="492"/>
      <c r="G18" s="492"/>
      <c r="H18" s="492"/>
      <c r="I18" s="492"/>
      <c r="J18" s="492"/>
      <c r="K18" s="493"/>
      <c r="M18" s="56" t="s">
        <v>716</v>
      </c>
    </row>
    <row r="19" spans="1:13">
      <c r="A19" s="15"/>
      <c r="B19" s="711"/>
      <c r="C19" s="659"/>
      <c r="D19" s="708"/>
      <c r="E19" s="491"/>
      <c r="F19" s="492"/>
      <c r="G19" s="492"/>
      <c r="H19" s="492"/>
      <c r="I19" s="492"/>
      <c r="J19" s="492"/>
      <c r="K19" s="493"/>
    </row>
    <row r="20" spans="1:13">
      <c r="A20" s="15"/>
      <c r="B20" s="711"/>
      <c r="C20" s="659"/>
      <c r="D20" s="708"/>
      <c r="E20" s="491"/>
      <c r="F20" s="492"/>
      <c r="G20" s="492"/>
      <c r="H20" s="492"/>
      <c r="I20" s="492"/>
      <c r="J20" s="492"/>
      <c r="K20" s="493"/>
    </row>
    <row r="21" spans="1:13">
      <c r="A21" s="15"/>
      <c r="B21" s="711"/>
      <c r="C21" s="659"/>
      <c r="D21" s="708"/>
      <c r="E21" s="491"/>
      <c r="F21" s="492"/>
      <c r="G21" s="492"/>
      <c r="H21" s="492"/>
      <c r="I21" s="492"/>
      <c r="J21" s="492"/>
      <c r="K21" s="493"/>
    </row>
    <row r="22" spans="1:13">
      <c r="A22" s="15"/>
      <c r="B22" s="687"/>
      <c r="C22" s="688"/>
      <c r="D22" s="689"/>
      <c r="E22" s="494"/>
      <c r="F22" s="495"/>
      <c r="G22" s="495"/>
      <c r="H22" s="495"/>
      <c r="I22" s="495"/>
      <c r="J22" s="495"/>
      <c r="K22" s="496"/>
    </row>
    <row r="23" spans="1:13" ht="14.45" customHeight="1">
      <c r="A23" s="15"/>
      <c r="B23" s="497" t="s">
        <v>717</v>
      </c>
      <c r="C23" s="685"/>
      <c r="D23" s="686"/>
      <c r="E23" s="488" t="s">
        <v>718</v>
      </c>
      <c r="F23" s="489"/>
      <c r="G23" s="489"/>
      <c r="H23" s="489"/>
      <c r="I23" s="489"/>
      <c r="J23" s="489"/>
      <c r="K23" s="490"/>
    </row>
    <row r="24" spans="1:13" ht="14.45" customHeight="1">
      <c r="A24" s="15"/>
      <c r="B24" s="711"/>
      <c r="C24" s="659"/>
      <c r="D24" s="708"/>
      <c r="E24" s="491"/>
      <c r="F24" s="492"/>
      <c r="G24" s="492"/>
      <c r="H24" s="492"/>
      <c r="I24" s="492"/>
      <c r="J24" s="492"/>
      <c r="K24" s="493"/>
      <c r="M24" s="82" t="s">
        <v>719</v>
      </c>
    </row>
    <row r="25" spans="1:13" ht="14.45" customHeight="1">
      <c r="A25" s="15"/>
      <c r="B25" s="711"/>
      <c r="C25" s="659"/>
      <c r="D25" s="708"/>
      <c r="E25" s="491"/>
      <c r="F25" s="492"/>
      <c r="G25" s="492"/>
      <c r="H25" s="492"/>
      <c r="I25" s="492"/>
      <c r="J25" s="492"/>
      <c r="K25" s="493"/>
    </row>
    <row r="26" spans="1:13" ht="14.45" customHeight="1">
      <c r="A26" s="15"/>
      <c r="B26" s="711"/>
      <c r="C26" s="659"/>
      <c r="D26" s="708"/>
      <c r="E26" s="491"/>
      <c r="F26" s="492"/>
      <c r="G26" s="492"/>
      <c r="H26" s="492"/>
      <c r="I26" s="492"/>
      <c r="J26" s="492"/>
      <c r="K26" s="493"/>
      <c r="M26" s="56" t="s">
        <v>720</v>
      </c>
    </row>
    <row r="27" spans="1:13">
      <c r="A27" s="15"/>
      <c r="B27" s="711"/>
      <c r="C27" s="659"/>
      <c r="D27" s="708"/>
      <c r="E27" s="491"/>
      <c r="F27" s="492"/>
      <c r="G27" s="492"/>
      <c r="H27" s="492"/>
      <c r="I27" s="492"/>
      <c r="J27" s="492"/>
      <c r="K27" s="493"/>
    </row>
    <row r="28" spans="1:13" ht="17.100000000000001" customHeight="1">
      <c r="A28" s="15"/>
      <c r="B28" s="711"/>
      <c r="C28" s="659"/>
      <c r="D28" s="708"/>
      <c r="E28" s="491"/>
      <c r="F28" s="492"/>
      <c r="G28" s="492"/>
      <c r="H28" s="492"/>
      <c r="I28" s="492"/>
      <c r="J28" s="492"/>
      <c r="K28" s="493"/>
      <c r="M28" s="56" t="s">
        <v>721</v>
      </c>
    </row>
    <row r="29" spans="1:13">
      <c r="A29" s="15"/>
      <c r="B29" s="711"/>
      <c r="C29" s="659"/>
      <c r="D29" s="708"/>
      <c r="E29" s="491"/>
      <c r="F29" s="492"/>
      <c r="G29" s="492"/>
      <c r="H29" s="492"/>
      <c r="I29" s="492"/>
      <c r="J29" s="492"/>
      <c r="K29" s="493"/>
    </row>
    <row r="30" spans="1:13" ht="17.100000000000001" customHeight="1">
      <c r="A30" s="15"/>
      <c r="B30" s="711"/>
      <c r="C30" s="659"/>
      <c r="D30" s="708"/>
      <c r="E30" s="491"/>
      <c r="F30" s="492"/>
      <c r="G30" s="492"/>
      <c r="H30" s="492"/>
      <c r="I30" s="492"/>
      <c r="J30" s="492"/>
      <c r="K30" s="493"/>
      <c r="M30" s="56"/>
    </row>
    <row r="31" spans="1:13">
      <c r="A31" s="15"/>
      <c r="B31" s="687"/>
      <c r="C31" s="688"/>
      <c r="D31" s="689"/>
      <c r="E31" s="494"/>
      <c r="F31" s="495"/>
      <c r="G31" s="495"/>
      <c r="H31" s="495"/>
      <c r="I31" s="495"/>
      <c r="J31" s="495"/>
      <c r="K31" s="496"/>
    </row>
    <row r="32" spans="1:13">
      <c r="A32" s="15"/>
      <c r="B32" s="15"/>
      <c r="C32" s="15"/>
      <c r="D32" s="15"/>
      <c r="E32" s="15"/>
      <c r="F32" s="15"/>
      <c r="G32" s="15"/>
      <c r="H32" s="15"/>
      <c r="I32" s="15"/>
      <c r="J32" s="15"/>
      <c r="K32" s="15"/>
    </row>
    <row r="33" spans="1:13">
      <c r="A33" s="15"/>
      <c r="B33" s="15"/>
      <c r="C33" s="15"/>
      <c r="D33" s="15"/>
      <c r="E33" s="15"/>
      <c r="F33" s="15"/>
      <c r="G33" s="15"/>
      <c r="H33" s="15"/>
      <c r="I33" s="15"/>
      <c r="J33" s="15"/>
      <c r="K33" s="15"/>
    </row>
    <row r="34" spans="1:13" ht="19.5" customHeight="1">
      <c r="A34" s="15"/>
      <c r="B34" s="15"/>
      <c r="C34" s="15"/>
      <c r="D34" s="15"/>
      <c r="E34" s="15"/>
      <c r="F34" s="15"/>
      <c r="G34" s="15"/>
      <c r="H34" s="15"/>
      <c r="I34" s="15"/>
      <c r="J34" s="15"/>
      <c r="K34" s="15"/>
      <c r="M34" s="57"/>
    </row>
    <row r="35" spans="1:13">
      <c r="A35" s="15"/>
      <c r="B35" s="15"/>
      <c r="C35" s="15"/>
      <c r="D35" s="15"/>
      <c r="E35" s="15"/>
      <c r="F35" s="15"/>
      <c r="G35" s="15"/>
      <c r="H35" s="15"/>
      <c r="I35" s="15"/>
      <c r="J35" s="15"/>
      <c r="K35" s="15"/>
    </row>
    <row r="36" spans="1:13">
      <c r="A36" s="15"/>
      <c r="B36" s="15"/>
      <c r="C36" s="15"/>
      <c r="D36" s="15"/>
      <c r="E36" s="15"/>
      <c r="F36" s="15"/>
      <c r="G36" s="15"/>
      <c r="H36" s="15"/>
      <c r="I36" s="15"/>
      <c r="J36" s="15"/>
      <c r="K36" s="15"/>
    </row>
    <row r="37" spans="1:13">
      <c r="A37" s="15"/>
      <c r="B37" s="15"/>
      <c r="C37" s="15"/>
      <c r="D37" s="15"/>
      <c r="E37" s="15"/>
      <c r="F37" s="15"/>
      <c r="G37" s="15"/>
      <c r="H37" s="15"/>
      <c r="I37" s="15"/>
      <c r="J37" s="15"/>
      <c r="K37" s="15"/>
    </row>
    <row r="38" spans="1:13">
      <c r="A38" s="15"/>
      <c r="B38" s="15"/>
      <c r="C38" s="15"/>
      <c r="D38" s="15"/>
      <c r="E38" s="15"/>
      <c r="F38" s="15"/>
      <c r="G38" s="15"/>
      <c r="H38" s="15"/>
      <c r="I38" s="15"/>
      <c r="J38" s="15"/>
      <c r="K38" s="15"/>
    </row>
    <row r="39" spans="1:13">
      <c r="A39" s="15"/>
      <c r="B39" s="15"/>
      <c r="C39" s="15"/>
      <c r="D39" s="15"/>
      <c r="E39" s="15"/>
      <c r="F39" s="15"/>
      <c r="G39" s="15"/>
      <c r="H39" s="15"/>
      <c r="I39" s="15"/>
      <c r="J39" s="15"/>
      <c r="K39" s="15"/>
    </row>
    <row r="40" spans="1:13">
      <c r="A40" s="15"/>
      <c r="B40" s="15"/>
      <c r="C40" s="15"/>
      <c r="D40" s="15"/>
      <c r="E40" s="15"/>
      <c r="F40" s="15"/>
      <c r="G40" s="15"/>
      <c r="H40" s="15"/>
      <c r="I40" s="15"/>
      <c r="J40" s="15"/>
      <c r="K40" s="15"/>
    </row>
    <row r="41" spans="1:13">
      <c r="A41" s="15"/>
      <c r="B41" s="15"/>
      <c r="C41" s="15"/>
      <c r="D41" s="15"/>
      <c r="E41" s="15"/>
      <c r="F41" s="15"/>
      <c r="G41" s="15"/>
      <c r="H41" s="15"/>
      <c r="I41" s="15"/>
      <c r="J41" s="15"/>
      <c r="K41" s="15"/>
    </row>
    <row r="42" spans="1:13">
      <c r="A42" s="15"/>
      <c r="B42" s="15"/>
      <c r="C42" s="15"/>
      <c r="D42" s="15"/>
      <c r="E42" s="15"/>
      <c r="F42" s="15"/>
      <c r="G42" s="15"/>
      <c r="H42" s="15"/>
      <c r="I42" s="15"/>
      <c r="J42" s="15"/>
      <c r="K42" s="15"/>
    </row>
    <row r="43" spans="1:13">
      <c r="A43" s="15"/>
      <c r="B43" s="15"/>
      <c r="C43" s="15"/>
      <c r="D43" s="15"/>
      <c r="E43" s="15"/>
      <c r="F43" s="15"/>
      <c r="G43" s="15"/>
      <c r="H43" s="15"/>
      <c r="I43" s="15"/>
      <c r="J43" s="15"/>
      <c r="K43" s="15"/>
    </row>
    <row r="44" spans="1:13">
      <c r="A44" s="15"/>
      <c r="B44" s="15"/>
      <c r="C44" s="15"/>
      <c r="D44" s="15"/>
      <c r="E44" s="15"/>
      <c r="F44" s="15"/>
      <c r="G44" s="15"/>
      <c r="H44" s="15"/>
      <c r="I44" s="15"/>
      <c r="J44" s="15"/>
      <c r="K44" s="15"/>
    </row>
    <row r="45" spans="1:13">
      <c r="A45" s="15"/>
      <c r="B45" s="15"/>
      <c r="C45" s="15"/>
      <c r="D45" s="15"/>
      <c r="E45" s="15"/>
      <c r="F45" s="15"/>
      <c r="G45" s="15"/>
      <c r="H45" s="15"/>
      <c r="I45" s="15"/>
      <c r="J45" s="15"/>
      <c r="K45" s="15"/>
    </row>
    <row r="46" spans="1:13">
      <c r="A46" s="15"/>
      <c r="B46" s="15"/>
      <c r="C46" s="15"/>
      <c r="D46" s="15"/>
      <c r="E46" s="15"/>
      <c r="F46" s="15"/>
      <c r="G46" s="15"/>
      <c r="H46" s="15"/>
      <c r="I46" s="15"/>
      <c r="J46" s="15"/>
      <c r="K46" s="15"/>
    </row>
    <row r="47" spans="1:13">
      <c r="A47" s="15"/>
      <c r="B47" s="15"/>
      <c r="C47" s="15"/>
      <c r="D47" s="15"/>
      <c r="E47" s="15"/>
      <c r="F47" s="15"/>
      <c r="G47" s="15"/>
      <c r="H47" s="15"/>
      <c r="I47" s="15"/>
      <c r="J47" s="15"/>
      <c r="K47" s="15"/>
    </row>
    <row r="48" spans="1:13">
      <c r="A48" s="15"/>
      <c r="B48" s="15"/>
      <c r="C48" s="15"/>
      <c r="D48" s="15"/>
      <c r="E48" s="15"/>
      <c r="F48" s="15"/>
      <c r="G48" s="15"/>
      <c r="H48" s="15"/>
      <c r="I48" s="15"/>
      <c r="J48" s="15"/>
      <c r="K48" s="15"/>
    </row>
    <row r="49" spans="1:13" ht="14.45" customHeight="1">
      <c r="A49" s="15"/>
      <c r="B49" s="465"/>
      <c r="C49" s="659"/>
      <c r="D49" s="659"/>
      <c r="E49" s="659"/>
      <c r="F49" s="659"/>
      <c r="G49" s="659"/>
      <c r="H49" s="659"/>
      <c r="I49" s="659"/>
      <c r="J49" s="659"/>
      <c r="K49" s="659"/>
    </row>
    <row r="50" spans="1:13">
      <c r="A50" s="15"/>
      <c r="B50" s="659"/>
      <c r="C50" s="659"/>
      <c r="D50" s="659"/>
      <c r="E50" s="659"/>
      <c r="F50" s="659"/>
      <c r="G50" s="659"/>
      <c r="H50" s="659"/>
      <c r="I50" s="659"/>
      <c r="J50" s="659"/>
      <c r="K50" s="659"/>
    </row>
    <row r="51" spans="1:13">
      <c r="A51" s="15"/>
      <c r="B51" s="659"/>
      <c r="C51" s="659"/>
      <c r="D51" s="659"/>
      <c r="E51" s="659"/>
      <c r="F51" s="659"/>
      <c r="G51" s="659"/>
      <c r="H51" s="659"/>
      <c r="I51" s="659"/>
      <c r="J51" s="659"/>
      <c r="K51" s="659"/>
    </row>
    <row r="52" spans="1:13">
      <c r="A52" s="15"/>
      <c r="B52" s="659"/>
      <c r="C52" s="659"/>
      <c r="D52" s="659"/>
      <c r="E52" s="659"/>
      <c r="F52" s="659"/>
      <c r="G52" s="659"/>
      <c r="H52" s="659"/>
      <c r="I52" s="659"/>
      <c r="J52" s="659"/>
      <c r="K52" s="659"/>
    </row>
    <row r="53" spans="1:13">
      <c r="A53" s="15"/>
      <c r="B53" s="659"/>
      <c r="C53" s="659"/>
      <c r="D53" s="659"/>
      <c r="E53" s="659"/>
      <c r="F53" s="659"/>
      <c r="G53" s="659"/>
      <c r="H53" s="659"/>
      <c r="I53" s="659"/>
      <c r="J53" s="659"/>
      <c r="K53" s="659"/>
    </row>
    <row r="54" spans="1:13" ht="15.6" customHeight="1">
      <c r="A54" s="15"/>
      <c r="B54" s="659"/>
      <c r="C54" s="659"/>
      <c r="D54" s="659"/>
      <c r="E54" s="659"/>
      <c r="F54" s="659"/>
      <c r="G54" s="659"/>
      <c r="H54" s="659"/>
      <c r="I54" s="659"/>
      <c r="J54" s="659"/>
      <c r="K54" s="659"/>
      <c r="M54" s="71" t="s">
        <v>0</v>
      </c>
    </row>
    <row r="55" spans="1:13">
      <c r="A55" s="15"/>
      <c r="B55" s="659"/>
      <c r="C55" s="659"/>
      <c r="D55" s="659"/>
      <c r="E55" s="659"/>
      <c r="F55" s="659"/>
      <c r="G55" s="659"/>
      <c r="H55" s="659"/>
      <c r="I55" s="659"/>
      <c r="J55" s="659"/>
      <c r="K55" s="659"/>
    </row>
    <row r="56" spans="1:13">
      <c r="A56" s="15"/>
      <c r="B56" s="659"/>
      <c r="C56" s="659"/>
      <c r="D56" s="659"/>
      <c r="E56" s="659"/>
      <c r="F56" s="659"/>
      <c r="G56" s="659"/>
      <c r="H56" s="659"/>
      <c r="I56" s="659"/>
      <c r="J56" s="659"/>
      <c r="K56" s="659"/>
    </row>
  </sheetData>
  <sheetProtection sheet="1" formatCells="0" formatColumns="0" formatRows="0" insertColumns="0" insertRows="0" insertHyperlinks="0"/>
  <mergeCells count="10">
    <mergeCell ref="B2:K2"/>
    <mergeCell ref="E23:K31"/>
    <mergeCell ref="E4:K6"/>
    <mergeCell ref="B15:D22"/>
    <mergeCell ref="B7:D14"/>
    <mergeCell ref="B49:K56"/>
    <mergeCell ref="E7:K14"/>
    <mergeCell ref="B23:D31"/>
    <mergeCell ref="B4:D6"/>
    <mergeCell ref="E15:K22"/>
  </mergeCells>
  <hyperlinks>
    <hyperlink ref="M4" r:id="rId1" xr:uid="{00000000-0004-0000-0900-000000000000}"/>
    <hyperlink ref="M5" r:id="rId2" display=" Projects created thereafter -  the new Framework for Environmental and Social Management (FESM) standards apply (click here)" xr:uid="{00000000-0004-0000-0900-000001000000}"/>
    <hyperlink ref="N5" r:id="rId3" display=" Projects created thereafter -  the new Framework for Environmental and Social Management (FESM) standards apply (click here)" xr:uid="{00000000-0004-0000-0900-000002000000}"/>
    <hyperlink ref="O5" r:id="rId4" display=" Projects created thereafter -  the new Framework for Environmental and Social Management (FESM) standards apply (click here)" xr:uid="{00000000-0004-0000-0900-000003000000}"/>
    <hyperlink ref="P5" r:id="rId5" display=" Projects created thereafter -  the new Framework for Environmental and Social Management (FESM) standards apply (click here)" xr:uid="{00000000-0004-0000-0900-000004000000}"/>
    <hyperlink ref="Q5" r:id="rId6" display=" Projects created thereafter -  the new Framework for Environmental and Social Management (FESM) standards apply (click here)" xr:uid="{00000000-0004-0000-0900-000005000000}"/>
    <hyperlink ref="R5" r:id="rId7" display=" Projects created thereafter -  the new Framework for Environmental and Social Management (FESM) standards apply (click here)" xr:uid="{00000000-0004-0000-0900-000006000000}"/>
    <hyperlink ref="S5" r:id="rId8" display=" Projects created thereafter -  the new Framework for Environmental and Social Management (FESM) standards apply (click here)" xr:uid="{00000000-0004-0000-0900-000007000000}"/>
    <hyperlink ref="T5" r:id="rId9" display=" Projects created thereafter -  the new Framework for Environmental and Social Management (FESM) standards apply (click here)" xr:uid="{00000000-0004-0000-0900-000008000000}"/>
    <hyperlink ref="U5" r:id="rId10" display=" Projects created thereafter -  the new Framework for Environmental and Social Management (FESM) standards apply (click here)" xr:uid="{00000000-0004-0000-0900-000009000000}"/>
    <hyperlink ref="V5" r:id="rId11" display=" Projects created thereafter -  the new Framework for Environmental and Social Management (FESM) standards apply (click here)" xr:uid="{00000000-0004-0000-0900-00000A000000}"/>
    <hyperlink ref="W5" r:id="rId12" display=" Projects created thereafter -  the new Framework for Environmental and Social Management (FESM) standards apply (click here)" xr:uid="{00000000-0004-0000-0900-00000B000000}"/>
    <hyperlink ref="X5" r:id="rId13" display=" Projects created thereafter -  the new Framework for Environmental and Social Management (FESM) standards apply (click here)" xr:uid="{00000000-0004-0000-0900-00000C000000}"/>
    <hyperlink ref="Y5" r:id="rId14" display=" Projects created thereafter -  the new Framework for Environmental and Social Management (FESM) standards apply (click here)" xr:uid="{00000000-0004-0000-0900-00000D000000}"/>
  </hyperlinks>
  <pageMargins left="0.25" right="0.25" top="0.75" bottom="0.75" header="0.3" footer="0.3"/>
  <pageSetup paperSize="5" orientation="portrait" r:id="rId1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7">
    <tabColor theme="3" tint="0.499984740745262"/>
  </sheetPr>
  <dimension ref="A1:AD98"/>
  <sheetViews>
    <sheetView showGridLines="0" topLeftCell="A32" zoomScaleNormal="100" zoomScaleSheetLayoutView="100" workbookViewId="0">
      <selection activeCell="G68" sqref="G68:K71"/>
    </sheetView>
  </sheetViews>
  <sheetFormatPr defaultColWidth="8.85546875" defaultRowHeight="15"/>
  <cols>
    <col min="1" max="1" width="1.42578125" customWidth="1"/>
    <col min="2" max="2" width="7.42578125" customWidth="1"/>
    <col min="4" max="4" width="4.28515625" customWidth="1"/>
    <col min="6" max="6" width="10.42578125" customWidth="1"/>
  </cols>
  <sheetData>
    <row r="1" spans="1:30" ht="19.5" customHeight="1">
      <c r="A1" s="15"/>
      <c r="B1" s="15"/>
      <c r="C1" s="15"/>
      <c r="D1" s="15"/>
      <c r="E1" s="15"/>
      <c r="F1" s="15"/>
      <c r="G1" s="15"/>
      <c r="H1" s="15"/>
      <c r="I1" s="15"/>
      <c r="J1" s="15"/>
      <c r="K1" s="15"/>
      <c r="L1" s="15"/>
      <c r="M1" s="15"/>
      <c r="N1" s="15"/>
      <c r="O1" s="15"/>
      <c r="P1" s="15"/>
      <c r="R1" s="101" t="s">
        <v>682</v>
      </c>
    </row>
    <row r="2" spans="1:30" ht="17.100000000000001" customHeight="1">
      <c r="A2" s="15"/>
      <c r="B2" s="498" t="s">
        <v>722</v>
      </c>
      <c r="C2" s="659"/>
      <c r="D2" s="659"/>
      <c r="E2" s="659"/>
      <c r="F2" s="659"/>
      <c r="G2" s="659"/>
      <c r="H2" s="659"/>
      <c r="I2" s="659"/>
      <c r="J2" s="659"/>
      <c r="K2" s="659"/>
      <c r="L2" s="659"/>
      <c r="M2" s="659"/>
      <c r="N2" s="659"/>
      <c r="O2" s="659"/>
      <c r="P2" s="659"/>
      <c r="R2" s="55" t="s">
        <v>723</v>
      </c>
      <c r="S2" s="56"/>
      <c r="T2" s="56"/>
    </row>
    <row r="3" spans="1:30" ht="17.100000000000001" customHeight="1">
      <c r="A3" s="15"/>
      <c r="B3" s="18"/>
      <c r="C3" s="18"/>
      <c r="D3" s="18"/>
      <c r="E3" s="18"/>
      <c r="F3" s="18"/>
      <c r="G3" s="18"/>
      <c r="H3" s="18"/>
      <c r="I3" s="18"/>
      <c r="J3" s="18"/>
      <c r="K3" s="18"/>
      <c r="L3" s="18"/>
      <c r="M3" s="18"/>
      <c r="N3" s="18"/>
      <c r="O3" s="18"/>
      <c r="P3" s="18"/>
      <c r="R3" s="56"/>
      <c r="S3" s="56"/>
      <c r="T3" s="56"/>
    </row>
    <row r="4" spans="1:30" ht="15" customHeight="1">
      <c r="A4" s="15"/>
      <c r="B4" s="528" t="s">
        <v>724</v>
      </c>
      <c r="C4" s="685"/>
      <c r="D4" s="685"/>
      <c r="E4" s="685"/>
      <c r="F4" s="685"/>
      <c r="G4" s="685"/>
      <c r="H4" s="685"/>
      <c r="I4" s="685"/>
      <c r="J4" s="685"/>
      <c r="K4" s="685"/>
      <c r="L4" s="685"/>
      <c r="M4" s="685"/>
      <c r="N4" s="685"/>
      <c r="O4" s="685"/>
      <c r="P4" s="685"/>
      <c r="R4" s="56" t="s">
        <v>725</v>
      </c>
      <c r="S4" s="56"/>
      <c r="T4" s="56"/>
    </row>
    <row r="5" spans="1:30" ht="17.100000000000001" customHeight="1">
      <c r="A5" s="15"/>
      <c r="B5" s="687"/>
      <c r="C5" s="688"/>
      <c r="D5" s="688"/>
      <c r="E5" s="688"/>
      <c r="F5" s="688"/>
      <c r="G5" s="688"/>
      <c r="H5" s="688"/>
      <c r="I5" s="688"/>
      <c r="J5" s="688"/>
      <c r="K5" s="688"/>
      <c r="L5" s="688"/>
      <c r="M5" s="688"/>
      <c r="N5" s="688"/>
      <c r="O5" s="688"/>
      <c r="P5" s="688"/>
      <c r="R5" s="56" t="s">
        <v>726</v>
      </c>
      <c r="S5" s="56"/>
      <c r="T5" s="56"/>
    </row>
    <row r="6" spans="1:30" ht="17.100000000000001" customHeight="1">
      <c r="A6" s="15"/>
      <c r="B6" s="275"/>
      <c r="C6" s="529"/>
      <c r="D6" s="688"/>
      <c r="E6" s="688"/>
      <c r="F6" s="688"/>
      <c r="G6" s="688"/>
      <c r="H6" s="688"/>
      <c r="I6" s="688"/>
      <c r="J6" s="688"/>
      <c r="K6" s="688"/>
      <c r="L6" s="688"/>
      <c r="M6" s="688"/>
      <c r="N6" s="688"/>
      <c r="O6" s="688"/>
      <c r="P6" s="688"/>
      <c r="R6" s="56"/>
      <c r="S6" s="56"/>
      <c r="T6" s="56"/>
    </row>
    <row r="7" spans="1:30" ht="14.45" customHeight="1">
      <c r="A7" s="15"/>
      <c r="B7" s="711"/>
      <c r="C7" s="530" t="s">
        <v>727</v>
      </c>
      <c r="D7" s="686"/>
      <c r="E7" s="538" t="s">
        <v>728</v>
      </c>
      <c r="F7" s="530" t="s">
        <v>729</v>
      </c>
      <c r="G7" s="232" t="s">
        <v>730</v>
      </c>
      <c r="H7" s="685"/>
      <c r="I7" s="685"/>
      <c r="J7" s="685"/>
      <c r="K7" s="686"/>
      <c r="L7" s="530" t="s">
        <v>731</v>
      </c>
      <c r="M7" s="685"/>
      <c r="N7" s="685"/>
      <c r="O7" s="685"/>
      <c r="P7" s="686"/>
      <c r="R7" s="56"/>
      <c r="S7" s="56"/>
      <c r="T7" s="56"/>
    </row>
    <row r="8" spans="1:30" ht="38.25" customHeight="1">
      <c r="A8" s="15"/>
      <c r="B8" s="687"/>
      <c r="C8" s="687"/>
      <c r="D8" s="689"/>
      <c r="E8" s="690"/>
      <c r="F8" s="690"/>
      <c r="G8" s="687"/>
      <c r="H8" s="688"/>
      <c r="I8" s="688"/>
      <c r="J8" s="688"/>
      <c r="K8" s="689"/>
      <c r="L8" s="687"/>
      <c r="M8" s="688"/>
      <c r="N8" s="688"/>
      <c r="O8" s="688"/>
      <c r="P8" s="689"/>
      <c r="R8" s="65" t="s">
        <v>732</v>
      </c>
      <c r="S8" s="56"/>
      <c r="T8" s="56"/>
    </row>
    <row r="9" spans="1:30" ht="17.100000000000001" customHeight="1">
      <c r="A9" s="15"/>
      <c r="B9" s="510">
        <v>1</v>
      </c>
      <c r="C9" s="412" t="s">
        <v>733</v>
      </c>
      <c r="D9" s="413"/>
      <c r="E9" s="502" t="s">
        <v>734</v>
      </c>
      <c r="F9" s="502" t="s">
        <v>137</v>
      </c>
      <c r="G9" s="412" t="s">
        <v>735</v>
      </c>
      <c r="H9" s="531"/>
      <c r="I9" s="531"/>
      <c r="J9" s="531"/>
      <c r="K9" s="413"/>
      <c r="L9" s="405" t="s">
        <v>736</v>
      </c>
      <c r="M9" s="381"/>
      <c r="N9" s="381"/>
      <c r="O9" s="381"/>
      <c r="P9" s="382"/>
      <c r="R9" s="56"/>
      <c r="S9" s="56"/>
      <c r="T9" s="56"/>
    </row>
    <row r="10" spans="1:30" ht="17.100000000000001" customHeight="1">
      <c r="A10" s="15"/>
      <c r="B10" s="511"/>
      <c r="C10" s="414"/>
      <c r="D10" s="415"/>
      <c r="E10" s="503"/>
      <c r="F10" s="503"/>
      <c r="G10" s="414"/>
      <c r="H10" s="532"/>
      <c r="I10" s="532"/>
      <c r="J10" s="532"/>
      <c r="K10" s="415"/>
      <c r="L10" s="361"/>
      <c r="M10" s="362"/>
      <c r="N10" s="362"/>
      <c r="O10" s="362"/>
      <c r="P10" s="363"/>
      <c r="R10" s="56"/>
      <c r="S10" s="56"/>
      <c r="T10" s="56"/>
    </row>
    <row r="11" spans="1:30" ht="17.100000000000001" customHeight="1">
      <c r="A11" s="15"/>
      <c r="B11" s="511"/>
      <c r="C11" s="414"/>
      <c r="D11" s="415"/>
      <c r="E11" s="503"/>
      <c r="F11" s="503"/>
      <c r="G11" s="414"/>
      <c r="H11" s="532"/>
      <c r="I11" s="532"/>
      <c r="J11" s="532"/>
      <c r="K11" s="415"/>
      <c r="L11" s="361"/>
      <c r="M11" s="362"/>
      <c r="N11" s="362"/>
      <c r="O11" s="362"/>
      <c r="P11" s="363"/>
      <c r="R11" s="56"/>
      <c r="S11" s="56"/>
      <c r="T11" s="56"/>
    </row>
    <row r="12" spans="1:30" ht="52.5" customHeight="1">
      <c r="A12" s="15"/>
      <c r="B12" s="512"/>
      <c r="C12" s="505"/>
      <c r="D12" s="506"/>
      <c r="E12" s="504"/>
      <c r="F12" s="504"/>
      <c r="G12" s="505"/>
      <c r="H12" s="533"/>
      <c r="I12" s="533"/>
      <c r="J12" s="533"/>
      <c r="K12" s="506"/>
      <c r="L12" s="364"/>
      <c r="M12" s="365"/>
      <c r="N12" s="365"/>
      <c r="O12" s="365"/>
      <c r="P12" s="366"/>
      <c r="R12" s="107" t="s">
        <v>737</v>
      </c>
      <c r="S12" s="56"/>
      <c r="T12" s="56"/>
      <c r="X12" s="66"/>
      <c r="Y12" s="66"/>
      <c r="Z12" s="66"/>
      <c r="AA12" s="66"/>
      <c r="AB12" s="66"/>
      <c r="AC12" s="66"/>
      <c r="AD12" s="66"/>
    </row>
    <row r="13" spans="1:30" ht="17.100000000000001" customHeight="1">
      <c r="A13" s="15"/>
      <c r="B13" s="510">
        <v>2</v>
      </c>
      <c r="C13" s="412" t="s">
        <v>738</v>
      </c>
      <c r="D13" s="413"/>
      <c r="E13" s="502" t="s">
        <v>739</v>
      </c>
      <c r="F13" s="502" t="s">
        <v>137</v>
      </c>
      <c r="G13" s="412" t="s">
        <v>740</v>
      </c>
      <c r="H13" s="531"/>
      <c r="I13" s="531"/>
      <c r="J13" s="531"/>
      <c r="K13" s="413"/>
      <c r="L13" s="405" t="s">
        <v>741</v>
      </c>
      <c r="M13" s="381"/>
      <c r="N13" s="381"/>
      <c r="O13" s="381"/>
      <c r="P13" s="382"/>
      <c r="R13" s="56"/>
      <c r="S13" s="56"/>
      <c r="T13" s="56"/>
    </row>
    <row r="14" spans="1:30" ht="17.100000000000001" customHeight="1">
      <c r="A14" s="15"/>
      <c r="B14" s="511"/>
      <c r="C14" s="414"/>
      <c r="D14" s="415"/>
      <c r="E14" s="503"/>
      <c r="F14" s="503"/>
      <c r="G14" s="414"/>
      <c r="H14" s="532"/>
      <c r="I14" s="532"/>
      <c r="J14" s="532"/>
      <c r="K14" s="415"/>
      <c r="L14" s="361"/>
      <c r="M14" s="362"/>
      <c r="N14" s="362"/>
      <c r="O14" s="362"/>
      <c r="P14" s="363"/>
      <c r="R14" s="56"/>
      <c r="S14" s="56"/>
      <c r="T14" s="56"/>
    </row>
    <row r="15" spans="1:30" ht="17.100000000000001" customHeight="1">
      <c r="A15" s="15"/>
      <c r="B15" s="511"/>
      <c r="C15" s="414"/>
      <c r="D15" s="415"/>
      <c r="E15" s="503"/>
      <c r="F15" s="503"/>
      <c r="G15" s="414"/>
      <c r="H15" s="532"/>
      <c r="I15" s="532"/>
      <c r="J15" s="532"/>
      <c r="K15" s="415"/>
      <c r="L15" s="361"/>
      <c r="M15" s="362"/>
      <c r="N15" s="362"/>
      <c r="O15" s="362"/>
      <c r="P15" s="363"/>
      <c r="R15" s="56"/>
      <c r="S15" s="56"/>
      <c r="T15" s="56"/>
    </row>
    <row r="16" spans="1:30" ht="56.25" customHeight="1">
      <c r="A16" s="15"/>
      <c r="B16" s="512"/>
      <c r="C16" s="505"/>
      <c r="D16" s="506"/>
      <c r="E16" s="504"/>
      <c r="F16" s="504"/>
      <c r="G16" s="505"/>
      <c r="H16" s="533"/>
      <c r="I16" s="533"/>
      <c r="J16" s="533"/>
      <c r="K16" s="506"/>
      <c r="L16" s="364"/>
      <c r="M16" s="365"/>
      <c r="N16" s="365"/>
      <c r="O16" s="365"/>
      <c r="P16" s="366"/>
      <c r="R16" s="56" t="s">
        <v>742</v>
      </c>
      <c r="S16" s="56"/>
      <c r="T16" s="56"/>
    </row>
    <row r="17" spans="1:20" ht="17.100000000000001" customHeight="1">
      <c r="A17" s="15"/>
      <c r="B17" s="510">
        <v>3</v>
      </c>
      <c r="C17" s="412" t="s">
        <v>743</v>
      </c>
      <c r="D17" s="413"/>
      <c r="E17" s="502" t="s">
        <v>744</v>
      </c>
      <c r="F17" s="502" t="s">
        <v>137</v>
      </c>
      <c r="G17" s="412" t="s">
        <v>745</v>
      </c>
      <c r="H17" s="531"/>
      <c r="I17" s="531"/>
      <c r="J17" s="531"/>
      <c r="K17" s="413"/>
      <c r="L17" s="405" t="s">
        <v>746</v>
      </c>
      <c r="M17" s="381"/>
      <c r="N17" s="381"/>
      <c r="O17" s="381"/>
      <c r="P17" s="382"/>
      <c r="R17" s="56"/>
      <c r="S17" s="56"/>
      <c r="T17" s="56"/>
    </row>
    <row r="18" spans="1:20" ht="17.100000000000001" customHeight="1">
      <c r="A18" s="15"/>
      <c r="B18" s="511"/>
      <c r="C18" s="414"/>
      <c r="D18" s="415"/>
      <c r="E18" s="503"/>
      <c r="F18" s="503"/>
      <c r="G18" s="414"/>
      <c r="H18" s="532"/>
      <c r="I18" s="532"/>
      <c r="J18" s="532"/>
      <c r="K18" s="415"/>
      <c r="L18" s="361"/>
      <c r="M18" s="362"/>
      <c r="N18" s="362"/>
      <c r="O18" s="362"/>
      <c r="P18" s="363"/>
      <c r="R18" s="56"/>
      <c r="S18" s="56"/>
      <c r="T18" s="56"/>
    </row>
    <row r="19" spans="1:20" ht="17.100000000000001" customHeight="1">
      <c r="A19" s="15"/>
      <c r="B19" s="511"/>
      <c r="C19" s="414"/>
      <c r="D19" s="415"/>
      <c r="E19" s="503"/>
      <c r="F19" s="503"/>
      <c r="G19" s="414"/>
      <c r="H19" s="532"/>
      <c r="I19" s="532"/>
      <c r="J19" s="532"/>
      <c r="K19" s="415"/>
      <c r="L19" s="361"/>
      <c r="M19" s="362"/>
      <c r="N19" s="362"/>
      <c r="O19" s="362"/>
      <c r="P19" s="363"/>
      <c r="R19" s="56"/>
      <c r="S19" s="56"/>
      <c r="T19" s="56"/>
    </row>
    <row r="20" spans="1:20" ht="49.5" customHeight="1">
      <c r="A20" s="15"/>
      <c r="B20" s="512"/>
      <c r="C20" s="505"/>
      <c r="D20" s="506"/>
      <c r="E20" s="504"/>
      <c r="F20" s="504"/>
      <c r="G20" s="505"/>
      <c r="H20" s="533"/>
      <c r="I20" s="533"/>
      <c r="J20" s="533"/>
      <c r="K20" s="506"/>
      <c r="L20" s="364"/>
      <c r="M20" s="365"/>
      <c r="N20" s="365"/>
      <c r="O20" s="365"/>
      <c r="P20" s="366"/>
      <c r="R20" s="110" t="s">
        <v>747</v>
      </c>
      <c r="S20" s="56"/>
      <c r="T20" s="56"/>
    </row>
    <row r="21" spans="1:20" ht="17.100000000000001" customHeight="1">
      <c r="A21" s="15"/>
      <c r="B21" s="510">
        <v>4</v>
      </c>
      <c r="C21" s="412" t="s">
        <v>748</v>
      </c>
      <c r="D21" s="413"/>
      <c r="E21" s="502" t="s">
        <v>744</v>
      </c>
      <c r="F21" s="502" t="s">
        <v>137</v>
      </c>
      <c r="G21" s="412" t="s">
        <v>749</v>
      </c>
      <c r="H21" s="531"/>
      <c r="I21" s="531"/>
      <c r="J21" s="531"/>
      <c r="K21" s="413"/>
      <c r="L21" s="375" t="s">
        <v>750</v>
      </c>
      <c r="M21" s="383"/>
      <c r="N21" s="383"/>
      <c r="O21" s="383"/>
      <c r="P21" s="376"/>
      <c r="R21" s="56"/>
      <c r="S21" s="56"/>
      <c r="T21" s="56"/>
    </row>
    <row r="22" spans="1:20" ht="17.100000000000001" customHeight="1">
      <c r="A22" s="15"/>
      <c r="B22" s="511"/>
      <c r="C22" s="414"/>
      <c r="D22" s="415"/>
      <c r="E22" s="503"/>
      <c r="F22" s="503"/>
      <c r="G22" s="414"/>
      <c r="H22" s="532"/>
      <c r="I22" s="532"/>
      <c r="J22" s="532"/>
      <c r="K22" s="415"/>
      <c r="L22" s="377"/>
      <c r="M22" s="384"/>
      <c r="N22" s="384"/>
      <c r="O22" s="384"/>
      <c r="P22" s="378"/>
      <c r="R22" s="56"/>
      <c r="S22" s="56"/>
      <c r="T22" s="56"/>
    </row>
    <row r="23" spans="1:20" ht="192.75" customHeight="1">
      <c r="A23" s="15"/>
      <c r="B23" s="512"/>
      <c r="C23" s="505"/>
      <c r="D23" s="506"/>
      <c r="E23" s="504"/>
      <c r="F23" s="504"/>
      <c r="G23" s="505"/>
      <c r="H23" s="533"/>
      <c r="I23" s="533"/>
      <c r="J23" s="533"/>
      <c r="K23" s="506"/>
      <c r="L23" s="507"/>
      <c r="M23" s="508"/>
      <c r="N23" s="508"/>
      <c r="O23" s="508"/>
      <c r="P23" s="509"/>
      <c r="R23" s="56"/>
      <c r="S23" s="56"/>
      <c r="T23" s="56"/>
    </row>
    <row r="24" spans="1:20" ht="17.100000000000001" customHeight="1">
      <c r="A24" s="15"/>
      <c r="B24" s="510">
        <v>5</v>
      </c>
      <c r="C24" s="412" t="s">
        <v>751</v>
      </c>
      <c r="D24" s="413"/>
      <c r="E24" s="502" t="s">
        <v>744</v>
      </c>
      <c r="F24" s="502" t="s">
        <v>137</v>
      </c>
      <c r="G24" s="412" t="s">
        <v>752</v>
      </c>
      <c r="H24" s="531"/>
      <c r="I24" s="531"/>
      <c r="J24" s="531"/>
      <c r="K24" s="413"/>
      <c r="L24" s="405" t="s">
        <v>753</v>
      </c>
      <c r="M24" s="381"/>
      <c r="N24" s="381"/>
      <c r="O24" s="381"/>
      <c r="P24" s="382"/>
      <c r="R24" s="56" t="s">
        <v>754</v>
      </c>
      <c r="S24" s="56"/>
      <c r="T24" s="56"/>
    </row>
    <row r="25" spans="1:20" ht="17.100000000000001" customHeight="1">
      <c r="A25" s="15"/>
      <c r="B25" s="511"/>
      <c r="C25" s="414"/>
      <c r="D25" s="415"/>
      <c r="E25" s="503"/>
      <c r="F25" s="503"/>
      <c r="G25" s="414"/>
      <c r="H25" s="532"/>
      <c r="I25" s="532"/>
      <c r="J25" s="532"/>
      <c r="K25" s="415"/>
      <c r="L25" s="361"/>
      <c r="M25" s="362"/>
      <c r="N25" s="362"/>
      <c r="O25" s="362"/>
      <c r="P25" s="363"/>
      <c r="R25" s="56"/>
      <c r="S25" s="56"/>
      <c r="T25" s="56"/>
    </row>
    <row r="26" spans="1:20">
      <c r="A26" s="15"/>
      <c r="B26" s="511"/>
      <c r="C26" s="414"/>
      <c r="D26" s="415"/>
      <c r="E26" s="503"/>
      <c r="F26" s="503"/>
      <c r="G26" s="414"/>
      <c r="H26" s="532"/>
      <c r="I26" s="532"/>
      <c r="J26" s="532"/>
      <c r="K26" s="415"/>
      <c r="L26" s="361"/>
      <c r="M26" s="362"/>
      <c r="N26" s="362"/>
      <c r="O26" s="362"/>
      <c r="P26" s="363"/>
    </row>
    <row r="27" spans="1:20" ht="90" customHeight="1">
      <c r="A27" s="15"/>
      <c r="B27" s="512"/>
      <c r="C27" s="505"/>
      <c r="D27" s="506"/>
      <c r="E27" s="504"/>
      <c r="F27" s="504"/>
      <c r="G27" s="505"/>
      <c r="H27" s="533"/>
      <c r="I27" s="533"/>
      <c r="J27" s="533"/>
      <c r="K27" s="506"/>
      <c r="L27" s="364"/>
      <c r="M27" s="365"/>
      <c r="N27" s="365"/>
      <c r="O27" s="365"/>
      <c r="P27" s="366"/>
    </row>
    <row r="28" spans="1:20">
      <c r="A28" s="15"/>
      <c r="B28" s="510">
        <v>6</v>
      </c>
      <c r="C28" s="412" t="s">
        <v>751</v>
      </c>
      <c r="D28" s="413"/>
      <c r="E28" s="502" t="s">
        <v>744</v>
      </c>
      <c r="F28" s="502" t="s">
        <v>137</v>
      </c>
      <c r="G28" s="412" t="s">
        <v>755</v>
      </c>
      <c r="H28" s="531"/>
      <c r="I28" s="531"/>
      <c r="J28" s="531"/>
      <c r="K28" s="413"/>
      <c r="L28" s="375" t="s">
        <v>756</v>
      </c>
      <c r="M28" s="383"/>
      <c r="N28" s="383"/>
      <c r="O28" s="383"/>
      <c r="P28" s="376"/>
    </row>
    <row r="29" spans="1:20">
      <c r="A29" s="15"/>
      <c r="B29" s="511"/>
      <c r="C29" s="414"/>
      <c r="D29" s="415"/>
      <c r="E29" s="503"/>
      <c r="F29" s="503"/>
      <c r="G29" s="414"/>
      <c r="H29" s="532"/>
      <c r="I29" s="532"/>
      <c r="J29" s="532"/>
      <c r="K29" s="415"/>
      <c r="L29" s="377"/>
      <c r="M29" s="384"/>
      <c r="N29" s="384"/>
      <c r="O29" s="384"/>
      <c r="P29" s="378"/>
    </row>
    <row r="30" spans="1:20">
      <c r="A30" s="15"/>
      <c r="B30" s="511"/>
      <c r="C30" s="414"/>
      <c r="D30" s="415"/>
      <c r="E30" s="503"/>
      <c r="F30" s="503"/>
      <c r="G30" s="414"/>
      <c r="H30" s="532"/>
      <c r="I30" s="532"/>
      <c r="J30" s="532"/>
      <c r="K30" s="415"/>
      <c r="L30" s="377"/>
      <c r="M30" s="384"/>
      <c r="N30" s="384"/>
      <c r="O30" s="384"/>
      <c r="P30" s="378"/>
    </row>
    <row r="31" spans="1:20" ht="140.25" customHeight="1">
      <c r="A31" s="15"/>
      <c r="B31" s="512"/>
      <c r="C31" s="505"/>
      <c r="D31" s="506"/>
      <c r="E31" s="504"/>
      <c r="F31" s="504"/>
      <c r="G31" s="505"/>
      <c r="H31" s="533"/>
      <c r="I31" s="533"/>
      <c r="J31" s="533"/>
      <c r="K31" s="506"/>
      <c r="L31" s="507"/>
      <c r="M31" s="508"/>
      <c r="N31" s="508"/>
      <c r="O31" s="508"/>
      <c r="P31" s="509"/>
    </row>
    <row r="32" spans="1:20">
      <c r="A32" s="15"/>
      <c r="B32" s="516">
        <v>7</v>
      </c>
      <c r="C32" s="416" t="s">
        <v>757</v>
      </c>
      <c r="D32" s="417"/>
      <c r="E32" s="513" t="s">
        <v>744</v>
      </c>
      <c r="F32" s="513" t="s">
        <v>137</v>
      </c>
      <c r="G32" s="416" t="s">
        <v>758</v>
      </c>
      <c r="H32" s="499"/>
      <c r="I32" s="499"/>
      <c r="J32" s="499"/>
      <c r="K32" s="417"/>
      <c r="L32" s="405" t="s">
        <v>759</v>
      </c>
      <c r="M32" s="381"/>
      <c r="N32" s="381"/>
      <c r="O32" s="381"/>
      <c r="P32" s="382"/>
    </row>
    <row r="33" spans="1:16">
      <c r="A33" s="15"/>
      <c r="B33" s="517"/>
      <c r="C33" s="418"/>
      <c r="D33" s="419"/>
      <c r="E33" s="514"/>
      <c r="F33" s="514"/>
      <c r="G33" s="418"/>
      <c r="H33" s="500"/>
      <c r="I33" s="500"/>
      <c r="J33" s="500"/>
      <c r="K33" s="419"/>
      <c r="L33" s="361"/>
      <c r="M33" s="362"/>
      <c r="N33" s="362"/>
      <c r="O33" s="362"/>
      <c r="P33" s="363"/>
    </row>
    <row r="34" spans="1:16">
      <c r="A34" s="15"/>
      <c r="B34" s="517"/>
      <c r="C34" s="418"/>
      <c r="D34" s="419"/>
      <c r="E34" s="514"/>
      <c r="F34" s="514"/>
      <c r="G34" s="418"/>
      <c r="H34" s="500"/>
      <c r="I34" s="500"/>
      <c r="J34" s="500"/>
      <c r="K34" s="419"/>
      <c r="L34" s="361"/>
      <c r="M34" s="362"/>
      <c r="N34" s="362"/>
      <c r="O34" s="362"/>
      <c r="P34" s="363"/>
    </row>
    <row r="35" spans="1:16" ht="55.5" customHeight="1">
      <c r="A35" s="15"/>
      <c r="B35" s="518"/>
      <c r="C35" s="420"/>
      <c r="D35" s="421"/>
      <c r="E35" s="515"/>
      <c r="F35" s="515"/>
      <c r="G35" s="420"/>
      <c r="H35" s="501"/>
      <c r="I35" s="501"/>
      <c r="J35" s="501"/>
      <c r="K35" s="421"/>
      <c r="L35" s="364"/>
      <c r="M35" s="365"/>
      <c r="N35" s="365"/>
      <c r="O35" s="365"/>
      <c r="P35" s="366"/>
    </row>
    <row r="36" spans="1:16">
      <c r="A36" s="15"/>
      <c r="B36" s="516">
        <v>8</v>
      </c>
      <c r="C36" s="416" t="s">
        <v>738</v>
      </c>
      <c r="D36" s="417"/>
      <c r="E36" s="513" t="s">
        <v>744</v>
      </c>
      <c r="F36" s="513" t="s">
        <v>137</v>
      </c>
      <c r="G36" s="416" t="s">
        <v>760</v>
      </c>
      <c r="H36" s="499"/>
      <c r="I36" s="499"/>
      <c r="J36" s="499"/>
      <c r="K36" s="417"/>
      <c r="L36" s="405" t="s">
        <v>761</v>
      </c>
      <c r="M36" s="381"/>
      <c r="N36" s="381"/>
      <c r="O36" s="381"/>
      <c r="P36" s="382"/>
    </row>
    <row r="37" spans="1:16">
      <c r="A37" s="15"/>
      <c r="B37" s="517"/>
      <c r="C37" s="418"/>
      <c r="D37" s="419"/>
      <c r="E37" s="514"/>
      <c r="F37" s="514"/>
      <c r="G37" s="418"/>
      <c r="H37" s="500"/>
      <c r="I37" s="500"/>
      <c r="J37" s="500"/>
      <c r="K37" s="419"/>
      <c r="L37" s="361"/>
      <c r="M37" s="362"/>
      <c r="N37" s="362"/>
      <c r="O37" s="362"/>
      <c r="P37" s="363"/>
    </row>
    <row r="38" spans="1:16">
      <c r="A38" s="15"/>
      <c r="B38" s="517"/>
      <c r="C38" s="418"/>
      <c r="D38" s="419"/>
      <c r="E38" s="514"/>
      <c r="F38" s="514"/>
      <c r="G38" s="418"/>
      <c r="H38" s="500"/>
      <c r="I38" s="500"/>
      <c r="J38" s="500"/>
      <c r="K38" s="419"/>
      <c r="L38" s="361"/>
      <c r="M38" s="362"/>
      <c r="N38" s="362"/>
      <c r="O38" s="362"/>
      <c r="P38" s="363"/>
    </row>
    <row r="39" spans="1:16">
      <c r="A39" s="15"/>
      <c r="B39" s="518"/>
      <c r="C39" s="420"/>
      <c r="D39" s="421"/>
      <c r="E39" s="515"/>
      <c r="F39" s="515"/>
      <c r="G39" s="420"/>
      <c r="H39" s="501"/>
      <c r="I39" s="501"/>
      <c r="J39" s="501"/>
      <c r="K39" s="421"/>
      <c r="L39" s="364"/>
      <c r="M39" s="365"/>
      <c r="N39" s="365"/>
      <c r="O39" s="365"/>
      <c r="P39" s="366"/>
    </row>
    <row r="40" spans="1:16" ht="15" customHeight="1">
      <c r="A40" s="15"/>
      <c r="B40" s="516">
        <v>9</v>
      </c>
      <c r="C40" s="416" t="s">
        <v>762</v>
      </c>
      <c r="D40" s="417"/>
      <c r="E40" s="513" t="s">
        <v>744</v>
      </c>
      <c r="F40" s="513" t="s">
        <v>137</v>
      </c>
      <c r="G40" s="416" t="s">
        <v>763</v>
      </c>
      <c r="H40" s="499"/>
      <c r="I40" s="499"/>
      <c r="J40" s="499"/>
      <c r="K40" s="417"/>
      <c r="L40" s="405" t="s">
        <v>764</v>
      </c>
      <c r="M40" s="381"/>
      <c r="N40" s="381"/>
      <c r="O40" s="381"/>
      <c r="P40" s="382"/>
    </row>
    <row r="41" spans="1:16">
      <c r="A41" s="15"/>
      <c r="B41" s="517"/>
      <c r="C41" s="418"/>
      <c r="D41" s="419"/>
      <c r="E41" s="514"/>
      <c r="F41" s="514"/>
      <c r="G41" s="418"/>
      <c r="H41" s="500"/>
      <c r="I41" s="500"/>
      <c r="J41" s="500"/>
      <c r="K41" s="419"/>
      <c r="L41" s="361"/>
      <c r="M41" s="362"/>
      <c r="N41" s="362"/>
      <c r="O41" s="362"/>
      <c r="P41" s="363"/>
    </row>
    <row r="42" spans="1:16">
      <c r="A42" s="15"/>
      <c r="B42" s="517"/>
      <c r="C42" s="418"/>
      <c r="D42" s="419"/>
      <c r="E42" s="514"/>
      <c r="F42" s="514"/>
      <c r="G42" s="418"/>
      <c r="H42" s="500"/>
      <c r="I42" s="500"/>
      <c r="J42" s="500"/>
      <c r="K42" s="419"/>
      <c r="L42" s="361"/>
      <c r="M42" s="362"/>
      <c r="N42" s="362"/>
      <c r="O42" s="362"/>
      <c r="P42" s="363"/>
    </row>
    <row r="43" spans="1:16" ht="6" customHeight="1">
      <c r="A43" s="15"/>
      <c r="B43" s="518"/>
      <c r="C43" s="420"/>
      <c r="D43" s="421"/>
      <c r="E43" s="515"/>
      <c r="F43" s="515"/>
      <c r="G43" s="420"/>
      <c r="H43" s="501"/>
      <c r="I43" s="501"/>
      <c r="J43" s="501"/>
      <c r="K43" s="421"/>
      <c r="L43" s="364"/>
      <c r="M43" s="365"/>
      <c r="N43" s="365"/>
      <c r="O43" s="365"/>
      <c r="P43" s="366"/>
    </row>
    <row r="44" spans="1:16" ht="15" customHeight="1">
      <c r="A44" s="15"/>
      <c r="B44" s="516">
        <v>10</v>
      </c>
      <c r="C44" s="416" t="s">
        <v>743</v>
      </c>
      <c r="D44" s="417"/>
      <c r="E44" s="513" t="s">
        <v>734</v>
      </c>
      <c r="F44" s="513" t="s">
        <v>137</v>
      </c>
      <c r="G44" s="519" t="s">
        <v>765</v>
      </c>
      <c r="H44" s="520"/>
      <c r="I44" s="520"/>
      <c r="J44" s="520"/>
      <c r="K44" s="521"/>
      <c r="L44" s="375" t="s">
        <v>766</v>
      </c>
      <c r="M44" s="383"/>
      <c r="N44" s="383"/>
      <c r="O44" s="383"/>
      <c r="P44" s="376"/>
    </row>
    <row r="45" spans="1:16">
      <c r="A45" s="15"/>
      <c r="B45" s="517"/>
      <c r="C45" s="418"/>
      <c r="D45" s="419"/>
      <c r="E45" s="514"/>
      <c r="F45" s="514"/>
      <c r="G45" s="522"/>
      <c r="H45" s="523"/>
      <c r="I45" s="523"/>
      <c r="J45" s="523"/>
      <c r="K45" s="524"/>
      <c r="L45" s="377"/>
      <c r="M45" s="384"/>
      <c r="N45" s="384"/>
      <c r="O45" s="384"/>
      <c r="P45" s="378"/>
    </row>
    <row r="46" spans="1:16">
      <c r="A46" s="15"/>
      <c r="B46" s="517"/>
      <c r="C46" s="418"/>
      <c r="D46" s="419"/>
      <c r="E46" s="514"/>
      <c r="F46" s="514"/>
      <c r="G46" s="522"/>
      <c r="H46" s="523"/>
      <c r="I46" s="523"/>
      <c r="J46" s="523"/>
      <c r="K46" s="524"/>
      <c r="L46" s="377"/>
      <c r="M46" s="384"/>
      <c r="N46" s="384"/>
      <c r="O46" s="384"/>
      <c r="P46" s="378"/>
    </row>
    <row r="47" spans="1:16" ht="69" customHeight="1">
      <c r="A47" s="15"/>
      <c r="B47" s="518"/>
      <c r="C47" s="420"/>
      <c r="D47" s="421"/>
      <c r="E47" s="515"/>
      <c r="F47" s="515"/>
      <c r="G47" s="525"/>
      <c r="H47" s="526"/>
      <c r="I47" s="526"/>
      <c r="J47" s="526"/>
      <c r="K47" s="527"/>
      <c r="L47" s="507"/>
      <c r="M47" s="508"/>
      <c r="N47" s="508"/>
      <c r="O47" s="508"/>
      <c r="P47" s="509"/>
    </row>
    <row r="48" spans="1:16" ht="15" customHeight="1">
      <c r="A48" s="15"/>
      <c r="B48" s="516">
        <v>11</v>
      </c>
      <c r="C48" s="416" t="s">
        <v>738</v>
      </c>
      <c r="D48" s="417"/>
      <c r="E48" s="513" t="s">
        <v>744</v>
      </c>
      <c r="F48" s="513" t="s">
        <v>137</v>
      </c>
      <c r="G48" s="519" t="s">
        <v>767</v>
      </c>
      <c r="H48" s="520"/>
      <c r="I48" s="520"/>
      <c r="J48" s="520"/>
      <c r="K48" s="521"/>
      <c r="L48" s="375" t="s">
        <v>768</v>
      </c>
      <c r="M48" s="383"/>
      <c r="N48" s="383"/>
      <c r="O48" s="383"/>
      <c r="P48" s="376"/>
    </row>
    <row r="49" spans="1:16">
      <c r="A49" s="15"/>
      <c r="B49" s="517"/>
      <c r="C49" s="418"/>
      <c r="D49" s="419"/>
      <c r="E49" s="514"/>
      <c r="F49" s="514"/>
      <c r="G49" s="522"/>
      <c r="H49" s="523"/>
      <c r="I49" s="523"/>
      <c r="J49" s="523"/>
      <c r="K49" s="524"/>
      <c r="L49" s="377"/>
      <c r="M49" s="384"/>
      <c r="N49" s="384"/>
      <c r="O49" s="384"/>
      <c r="P49" s="378"/>
    </row>
    <row r="50" spans="1:16">
      <c r="A50" s="15"/>
      <c r="B50" s="517"/>
      <c r="C50" s="418"/>
      <c r="D50" s="419"/>
      <c r="E50" s="514"/>
      <c r="F50" s="514"/>
      <c r="G50" s="522"/>
      <c r="H50" s="523"/>
      <c r="I50" s="523"/>
      <c r="J50" s="523"/>
      <c r="K50" s="524"/>
      <c r="L50" s="377"/>
      <c r="M50" s="384"/>
      <c r="N50" s="384"/>
      <c r="O50" s="384"/>
      <c r="P50" s="378"/>
    </row>
    <row r="51" spans="1:16" ht="69" customHeight="1">
      <c r="A51" s="15"/>
      <c r="B51" s="518"/>
      <c r="C51" s="420"/>
      <c r="D51" s="421"/>
      <c r="E51" s="515"/>
      <c r="F51" s="515"/>
      <c r="G51" s="525"/>
      <c r="H51" s="526"/>
      <c r="I51" s="526"/>
      <c r="J51" s="526"/>
      <c r="K51" s="527"/>
      <c r="L51" s="507"/>
      <c r="M51" s="508"/>
      <c r="N51" s="508"/>
      <c r="O51" s="508"/>
      <c r="P51" s="509"/>
    </row>
    <row r="52" spans="1:16" ht="15" customHeight="1">
      <c r="A52" s="15"/>
      <c r="B52" s="516">
        <v>12</v>
      </c>
      <c r="C52" s="416" t="s">
        <v>769</v>
      </c>
      <c r="D52" s="417"/>
      <c r="E52" s="513" t="s">
        <v>744</v>
      </c>
      <c r="F52" s="513" t="s">
        <v>137</v>
      </c>
      <c r="G52" s="519" t="s">
        <v>770</v>
      </c>
      <c r="H52" s="520"/>
      <c r="I52" s="520"/>
      <c r="J52" s="520"/>
      <c r="K52" s="521"/>
      <c r="L52" s="375" t="s">
        <v>771</v>
      </c>
      <c r="M52" s="383"/>
      <c r="N52" s="383"/>
      <c r="O52" s="383"/>
      <c r="P52" s="376"/>
    </row>
    <row r="53" spans="1:16">
      <c r="A53" s="15"/>
      <c r="B53" s="517"/>
      <c r="C53" s="418"/>
      <c r="D53" s="419"/>
      <c r="E53" s="514"/>
      <c r="F53" s="514"/>
      <c r="G53" s="522"/>
      <c r="H53" s="523"/>
      <c r="I53" s="523"/>
      <c r="J53" s="523"/>
      <c r="K53" s="524"/>
      <c r="L53" s="377"/>
      <c r="M53" s="384"/>
      <c r="N53" s="384"/>
      <c r="O53" s="384"/>
      <c r="P53" s="378"/>
    </row>
    <row r="54" spans="1:16">
      <c r="A54" s="15"/>
      <c r="B54" s="517"/>
      <c r="C54" s="418"/>
      <c r="D54" s="419"/>
      <c r="E54" s="514"/>
      <c r="F54" s="514"/>
      <c r="G54" s="522"/>
      <c r="H54" s="523"/>
      <c r="I54" s="523"/>
      <c r="J54" s="523"/>
      <c r="K54" s="524"/>
      <c r="L54" s="377"/>
      <c r="M54" s="384"/>
      <c r="N54" s="384"/>
      <c r="O54" s="384"/>
      <c r="P54" s="378"/>
    </row>
    <row r="55" spans="1:16" ht="67.5" customHeight="1">
      <c r="A55" s="15"/>
      <c r="B55" s="518"/>
      <c r="C55" s="420"/>
      <c r="D55" s="421"/>
      <c r="E55" s="515"/>
      <c r="F55" s="515"/>
      <c r="G55" s="525"/>
      <c r="H55" s="526"/>
      <c r="I55" s="526"/>
      <c r="J55" s="526"/>
      <c r="K55" s="527"/>
      <c r="L55" s="507"/>
      <c r="M55" s="508"/>
      <c r="N55" s="508"/>
      <c r="O55" s="508"/>
      <c r="P55" s="509"/>
    </row>
    <row r="56" spans="1:16" ht="15" customHeight="1">
      <c r="A56" s="15"/>
      <c r="B56" s="516">
        <v>13</v>
      </c>
      <c r="C56" s="416" t="s">
        <v>772</v>
      </c>
      <c r="D56" s="417"/>
      <c r="E56" s="513" t="s">
        <v>734</v>
      </c>
      <c r="F56" s="513" t="s">
        <v>137</v>
      </c>
      <c r="G56" s="519" t="s">
        <v>773</v>
      </c>
      <c r="H56" s="520"/>
      <c r="I56" s="520"/>
      <c r="J56" s="520"/>
      <c r="K56" s="521"/>
      <c r="L56" s="375" t="s">
        <v>774</v>
      </c>
      <c r="M56" s="383"/>
      <c r="N56" s="383"/>
      <c r="O56" s="383"/>
      <c r="P56" s="376"/>
    </row>
    <row r="57" spans="1:16">
      <c r="A57" s="15"/>
      <c r="B57" s="517"/>
      <c r="C57" s="418"/>
      <c r="D57" s="419"/>
      <c r="E57" s="514"/>
      <c r="F57" s="514"/>
      <c r="G57" s="522"/>
      <c r="H57" s="523"/>
      <c r="I57" s="523"/>
      <c r="J57" s="523"/>
      <c r="K57" s="524"/>
      <c r="L57" s="377"/>
      <c r="M57" s="384"/>
      <c r="N57" s="384"/>
      <c r="O57" s="384"/>
      <c r="P57" s="378"/>
    </row>
    <row r="58" spans="1:16">
      <c r="A58" s="15"/>
      <c r="B58" s="517"/>
      <c r="C58" s="418"/>
      <c r="D58" s="419"/>
      <c r="E58" s="514"/>
      <c r="F58" s="514"/>
      <c r="G58" s="522"/>
      <c r="H58" s="523"/>
      <c r="I58" s="523"/>
      <c r="J58" s="523"/>
      <c r="K58" s="524"/>
      <c r="L58" s="377"/>
      <c r="M58" s="384"/>
      <c r="N58" s="384"/>
      <c r="O58" s="384"/>
      <c r="P58" s="378"/>
    </row>
    <row r="59" spans="1:16" ht="54.75" customHeight="1">
      <c r="A59" s="15"/>
      <c r="B59" s="518"/>
      <c r="C59" s="420"/>
      <c r="D59" s="421"/>
      <c r="E59" s="515"/>
      <c r="F59" s="515"/>
      <c r="G59" s="525"/>
      <c r="H59" s="526"/>
      <c r="I59" s="526"/>
      <c r="J59" s="526"/>
      <c r="K59" s="527"/>
      <c r="L59" s="507"/>
      <c r="M59" s="508"/>
      <c r="N59" s="508"/>
      <c r="O59" s="508"/>
      <c r="P59" s="509"/>
    </row>
    <row r="60" spans="1:16" ht="15" customHeight="1">
      <c r="A60" s="15"/>
      <c r="B60" s="516">
        <v>14</v>
      </c>
      <c r="C60" s="416" t="s">
        <v>751</v>
      </c>
      <c r="D60" s="417"/>
      <c r="E60" s="513" t="s">
        <v>744</v>
      </c>
      <c r="F60" s="513" t="s">
        <v>137</v>
      </c>
      <c r="G60" s="519" t="s">
        <v>775</v>
      </c>
      <c r="H60" s="520"/>
      <c r="I60" s="520"/>
      <c r="J60" s="520"/>
      <c r="K60" s="521"/>
      <c r="L60" s="375" t="s">
        <v>776</v>
      </c>
      <c r="M60" s="383"/>
      <c r="N60" s="383"/>
      <c r="O60" s="383"/>
      <c r="P60" s="376"/>
    </row>
    <row r="61" spans="1:16">
      <c r="A61" s="15"/>
      <c r="B61" s="517"/>
      <c r="C61" s="418"/>
      <c r="D61" s="419"/>
      <c r="E61" s="514"/>
      <c r="F61" s="514"/>
      <c r="G61" s="522"/>
      <c r="H61" s="523"/>
      <c r="I61" s="523"/>
      <c r="J61" s="523"/>
      <c r="K61" s="524"/>
      <c r="L61" s="377"/>
      <c r="M61" s="384"/>
      <c r="N61" s="384"/>
      <c r="O61" s="384"/>
      <c r="P61" s="378"/>
    </row>
    <row r="62" spans="1:16">
      <c r="A62" s="15"/>
      <c r="B62" s="517"/>
      <c r="C62" s="418"/>
      <c r="D62" s="419"/>
      <c r="E62" s="514"/>
      <c r="F62" s="514"/>
      <c r="G62" s="522"/>
      <c r="H62" s="523"/>
      <c r="I62" s="523"/>
      <c r="J62" s="523"/>
      <c r="K62" s="524"/>
      <c r="L62" s="377"/>
      <c r="M62" s="384"/>
      <c r="N62" s="384"/>
      <c r="O62" s="384"/>
      <c r="P62" s="378"/>
    </row>
    <row r="63" spans="1:16" ht="17.25" customHeight="1">
      <c r="A63" s="15"/>
      <c r="B63" s="518"/>
      <c r="C63" s="420"/>
      <c r="D63" s="421"/>
      <c r="E63" s="515"/>
      <c r="F63" s="515"/>
      <c r="G63" s="525"/>
      <c r="H63" s="526"/>
      <c r="I63" s="526"/>
      <c r="J63" s="526"/>
      <c r="K63" s="527"/>
      <c r="L63" s="507"/>
      <c r="M63" s="508"/>
      <c r="N63" s="508"/>
      <c r="O63" s="508"/>
      <c r="P63" s="509"/>
    </row>
    <row r="64" spans="1:16" ht="15" customHeight="1">
      <c r="A64" s="15"/>
      <c r="B64" s="516">
        <v>15</v>
      </c>
      <c r="C64" s="416" t="s">
        <v>751</v>
      </c>
      <c r="D64" s="417"/>
      <c r="E64" s="513" t="s">
        <v>744</v>
      </c>
      <c r="F64" s="513" t="s">
        <v>137</v>
      </c>
      <c r="G64" s="519" t="s">
        <v>777</v>
      </c>
      <c r="H64" s="520"/>
      <c r="I64" s="520"/>
      <c r="J64" s="520"/>
      <c r="K64" s="521"/>
      <c r="L64" s="375" t="s">
        <v>778</v>
      </c>
      <c r="M64" s="383"/>
      <c r="N64" s="383"/>
      <c r="O64" s="383"/>
      <c r="P64" s="376"/>
    </row>
    <row r="65" spans="1:28">
      <c r="A65" s="15"/>
      <c r="B65" s="517"/>
      <c r="C65" s="418"/>
      <c r="D65" s="419"/>
      <c r="E65" s="514"/>
      <c r="F65" s="514"/>
      <c r="G65" s="522"/>
      <c r="H65" s="523"/>
      <c r="I65" s="523"/>
      <c r="J65" s="523"/>
      <c r="K65" s="524"/>
      <c r="L65" s="377"/>
      <c r="M65" s="384"/>
      <c r="N65" s="384"/>
      <c r="O65" s="384"/>
      <c r="P65" s="378"/>
    </row>
    <row r="66" spans="1:28">
      <c r="A66" s="15"/>
      <c r="B66" s="517"/>
      <c r="C66" s="418"/>
      <c r="D66" s="419"/>
      <c r="E66" s="514"/>
      <c r="F66" s="514"/>
      <c r="G66" s="522"/>
      <c r="H66" s="523"/>
      <c r="I66" s="523"/>
      <c r="J66" s="523"/>
      <c r="K66" s="524"/>
      <c r="L66" s="377"/>
      <c r="M66" s="384"/>
      <c r="N66" s="384"/>
      <c r="O66" s="384"/>
      <c r="P66" s="378"/>
    </row>
    <row r="67" spans="1:28" ht="6" customHeight="1">
      <c r="A67" s="15"/>
      <c r="B67" s="518"/>
      <c r="C67" s="420"/>
      <c r="D67" s="421"/>
      <c r="E67" s="515"/>
      <c r="F67" s="515"/>
      <c r="G67" s="525"/>
      <c r="H67" s="526"/>
      <c r="I67" s="526"/>
      <c r="J67" s="526"/>
      <c r="K67" s="527"/>
      <c r="L67" s="507"/>
      <c r="M67" s="508"/>
      <c r="N67" s="508"/>
      <c r="O67" s="508"/>
      <c r="P67" s="509"/>
    </row>
    <row r="68" spans="1:28" ht="15" customHeight="1">
      <c r="A68" s="15"/>
      <c r="B68" s="516">
        <v>16</v>
      </c>
      <c r="C68" s="416" t="s">
        <v>751</v>
      </c>
      <c r="D68" s="417"/>
      <c r="E68" s="513" t="s">
        <v>744</v>
      </c>
      <c r="F68" s="513" t="s">
        <v>137</v>
      </c>
      <c r="G68" s="519" t="s">
        <v>779</v>
      </c>
      <c r="H68" s="520"/>
      <c r="I68" s="520"/>
      <c r="J68" s="520"/>
      <c r="K68" s="521"/>
      <c r="L68" s="375" t="s">
        <v>780</v>
      </c>
      <c r="M68" s="383"/>
      <c r="N68" s="383"/>
      <c r="O68" s="383"/>
      <c r="P68" s="376"/>
    </row>
    <row r="69" spans="1:28">
      <c r="A69" s="15"/>
      <c r="B69" s="517"/>
      <c r="C69" s="418"/>
      <c r="D69" s="419"/>
      <c r="E69" s="514"/>
      <c r="F69" s="514"/>
      <c r="G69" s="522"/>
      <c r="H69" s="523"/>
      <c r="I69" s="523"/>
      <c r="J69" s="523"/>
      <c r="K69" s="524"/>
      <c r="L69" s="377"/>
      <c r="M69" s="384"/>
      <c r="N69" s="384"/>
      <c r="O69" s="384"/>
      <c r="P69" s="378"/>
    </row>
    <row r="70" spans="1:28">
      <c r="A70" s="15"/>
      <c r="B70" s="517"/>
      <c r="C70" s="418"/>
      <c r="D70" s="419"/>
      <c r="E70" s="514"/>
      <c r="F70" s="514"/>
      <c r="G70" s="522"/>
      <c r="H70" s="523"/>
      <c r="I70" s="523"/>
      <c r="J70" s="523"/>
      <c r="K70" s="524"/>
      <c r="L70" s="377"/>
      <c r="M70" s="384"/>
      <c r="N70" s="384"/>
      <c r="O70" s="384"/>
      <c r="P70" s="378"/>
    </row>
    <row r="71" spans="1:28" ht="20.25" customHeight="1">
      <c r="A71" s="15"/>
      <c r="B71" s="518"/>
      <c r="C71" s="420"/>
      <c r="D71" s="421"/>
      <c r="E71" s="515"/>
      <c r="F71" s="515"/>
      <c r="G71" s="525"/>
      <c r="H71" s="526"/>
      <c r="I71" s="526"/>
      <c r="J71" s="526"/>
      <c r="K71" s="527"/>
      <c r="L71" s="507"/>
      <c r="M71" s="508"/>
      <c r="N71" s="508"/>
      <c r="O71" s="508"/>
      <c r="P71" s="509"/>
    </row>
    <row r="72" spans="1:28">
      <c r="A72" s="15"/>
      <c r="B72" s="534"/>
      <c r="C72" s="535"/>
      <c r="D72" s="535"/>
      <c r="E72" s="535"/>
      <c r="F72" s="535"/>
      <c r="G72" s="535"/>
      <c r="H72" s="535"/>
      <c r="I72" s="535"/>
      <c r="J72" s="535"/>
      <c r="K72" s="535"/>
      <c r="L72" s="535"/>
      <c r="M72" s="535"/>
      <c r="N72" s="535"/>
      <c r="O72" s="535"/>
      <c r="P72" s="535"/>
    </row>
    <row r="73" spans="1:28">
      <c r="A73" s="15"/>
      <c r="B73" s="536"/>
      <c r="C73" s="537"/>
      <c r="D73" s="537"/>
      <c r="E73" s="537"/>
      <c r="F73" s="537"/>
      <c r="G73" s="537"/>
      <c r="H73" s="537"/>
      <c r="I73" s="537"/>
      <c r="J73" s="537"/>
      <c r="K73" s="537"/>
      <c r="L73" s="537"/>
      <c r="M73" s="537"/>
      <c r="N73" s="537"/>
      <c r="O73" s="537"/>
      <c r="P73" s="537"/>
    </row>
    <row r="74" spans="1:28" ht="15" customHeight="1">
      <c r="A74" s="15"/>
      <c r="B74" s="551" t="s">
        <v>781</v>
      </c>
      <c r="C74" s="552"/>
      <c r="D74" s="552"/>
      <c r="E74" s="552"/>
      <c r="F74" s="552"/>
      <c r="G74" s="552"/>
      <c r="H74" s="552"/>
      <c r="I74" s="552"/>
      <c r="J74" s="552"/>
      <c r="K74" s="552"/>
      <c r="L74" s="552"/>
      <c r="M74" s="552"/>
      <c r="N74" s="552"/>
      <c r="O74" s="552"/>
      <c r="P74" s="553"/>
    </row>
    <row r="75" spans="1:28" ht="14.45" customHeight="1">
      <c r="A75" s="15"/>
      <c r="B75" s="539" t="s">
        <v>782</v>
      </c>
      <c r="C75" s="539" t="s">
        <v>783</v>
      </c>
      <c r="D75" s="541" t="s">
        <v>784</v>
      </c>
      <c r="E75" s="542"/>
      <c r="F75" s="542"/>
      <c r="G75" s="542"/>
      <c r="H75" s="542"/>
      <c r="I75" s="542"/>
      <c r="J75" s="542"/>
      <c r="K75" s="542"/>
      <c r="L75" s="542"/>
      <c r="M75" s="542"/>
      <c r="N75" s="542"/>
      <c r="O75" s="542"/>
      <c r="P75" s="543"/>
    </row>
    <row r="76" spans="1:28" ht="17.100000000000001" customHeight="1">
      <c r="A76" s="15"/>
      <c r="B76" s="540"/>
      <c r="C76" s="540"/>
      <c r="D76" s="544"/>
      <c r="E76" s="545"/>
      <c r="F76" s="545"/>
      <c r="G76" s="545"/>
      <c r="H76" s="545"/>
      <c r="I76" s="545"/>
      <c r="J76" s="545"/>
      <c r="K76" s="545"/>
      <c r="L76" s="545"/>
      <c r="M76" s="545"/>
      <c r="N76" s="545"/>
      <c r="O76" s="545"/>
      <c r="P76" s="546"/>
      <c r="R76" s="56" t="s">
        <v>785</v>
      </c>
      <c r="S76" s="56"/>
      <c r="T76" s="56"/>
      <c r="U76" s="56"/>
      <c r="V76" s="56"/>
      <c r="W76" s="56"/>
      <c r="X76" s="56"/>
      <c r="Y76" s="56"/>
      <c r="Z76" s="56"/>
      <c r="AA76" s="56"/>
      <c r="AB76" s="56"/>
    </row>
    <row r="77" spans="1:28" ht="17.100000000000001" customHeight="1">
      <c r="A77" s="15"/>
      <c r="B77" s="554" t="s">
        <v>744</v>
      </c>
      <c r="C77" s="548" t="s">
        <v>744</v>
      </c>
      <c r="D77" s="558" t="s">
        <v>786</v>
      </c>
      <c r="E77" s="559"/>
      <c r="F77" s="559"/>
      <c r="G77" s="559"/>
      <c r="H77" s="559"/>
      <c r="I77" s="559"/>
      <c r="J77" s="559"/>
      <c r="K77" s="559"/>
      <c r="L77" s="559"/>
      <c r="M77" s="559"/>
      <c r="N77" s="559"/>
      <c r="O77" s="559"/>
      <c r="P77" s="560"/>
      <c r="R77" s="56"/>
      <c r="S77" s="56"/>
      <c r="T77" s="56"/>
      <c r="U77" s="56"/>
      <c r="V77" s="56"/>
      <c r="W77" s="56"/>
      <c r="X77" s="56"/>
      <c r="Y77" s="56"/>
      <c r="Z77" s="56"/>
      <c r="AA77" s="56"/>
      <c r="AB77" s="56"/>
    </row>
    <row r="78" spans="1:28" ht="17.100000000000001" customHeight="1">
      <c r="A78" s="15"/>
      <c r="B78" s="555"/>
      <c r="C78" s="549"/>
      <c r="D78" s="561"/>
      <c r="E78" s="562"/>
      <c r="F78" s="562"/>
      <c r="G78" s="562"/>
      <c r="H78" s="562"/>
      <c r="I78" s="562"/>
      <c r="J78" s="562"/>
      <c r="K78" s="562"/>
      <c r="L78" s="562"/>
      <c r="M78" s="562"/>
      <c r="N78" s="562"/>
      <c r="O78" s="562"/>
      <c r="P78" s="563"/>
      <c r="R78" s="56" t="s">
        <v>787</v>
      </c>
      <c r="S78" s="56"/>
      <c r="T78" s="56"/>
      <c r="U78" s="56"/>
      <c r="V78" s="56"/>
      <c r="W78" s="56"/>
      <c r="X78" s="56"/>
      <c r="Y78" s="56"/>
      <c r="Z78" s="56"/>
      <c r="AA78" s="56"/>
      <c r="AB78" s="56"/>
    </row>
    <row r="79" spans="1:28" ht="17.100000000000001" customHeight="1">
      <c r="A79" s="15"/>
      <c r="B79" s="556"/>
      <c r="C79" s="550"/>
      <c r="D79" s="564"/>
      <c r="E79" s="565"/>
      <c r="F79" s="565"/>
      <c r="G79" s="565"/>
      <c r="H79" s="565"/>
      <c r="I79" s="565"/>
      <c r="J79" s="565"/>
      <c r="K79" s="565"/>
      <c r="L79" s="565"/>
      <c r="M79" s="565"/>
      <c r="N79" s="565"/>
      <c r="O79" s="565"/>
      <c r="P79" s="566"/>
      <c r="R79" s="56"/>
      <c r="S79" s="56"/>
      <c r="T79" s="56"/>
      <c r="U79" s="56"/>
      <c r="V79" s="56"/>
      <c r="W79" s="56"/>
      <c r="X79" s="56"/>
      <c r="Y79" s="56"/>
      <c r="Z79" s="56"/>
      <c r="AA79" s="56"/>
      <c r="AB79" s="56"/>
    </row>
    <row r="80" spans="1:28" ht="17.100000000000001" customHeight="1">
      <c r="A80" s="15"/>
      <c r="B80" s="15"/>
      <c r="C80" s="15"/>
      <c r="D80" s="15"/>
      <c r="E80" s="15"/>
      <c r="F80" s="15"/>
      <c r="G80" s="15"/>
      <c r="H80" s="15"/>
      <c r="I80" s="15"/>
      <c r="J80" s="15"/>
      <c r="K80" s="15"/>
      <c r="L80" s="15"/>
      <c r="M80" s="15"/>
      <c r="N80" s="15"/>
      <c r="O80" s="15"/>
      <c r="P80" s="15"/>
      <c r="R80" s="56" t="s">
        <v>788</v>
      </c>
      <c r="S80" s="56"/>
      <c r="T80" s="56"/>
      <c r="U80" s="56"/>
      <c r="V80" s="56"/>
      <c r="W80" s="56"/>
      <c r="X80" s="56"/>
      <c r="Y80" s="56"/>
      <c r="Z80" s="56"/>
      <c r="AA80" s="56"/>
      <c r="AB80" s="56"/>
    </row>
    <row r="81" spans="1:28" ht="17.100000000000001" customHeight="1">
      <c r="A81" s="15"/>
      <c r="B81" s="15"/>
      <c r="C81" s="15"/>
      <c r="D81" s="15"/>
      <c r="E81" s="15"/>
      <c r="F81" s="15"/>
      <c r="G81" s="15"/>
      <c r="H81" s="15"/>
      <c r="I81" s="15"/>
      <c r="J81" s="15"/>
      <c r="K81" s="15"/>
      <c r="L81" s="15"/>
      <c r="M81" s="15"/>
      <c r="N81" s="15"/>
      <c r="O81" s="15"/>
      <c r="P81" s="15"/>
      <c r="R81" s="56"/>
      <c r="S81" s="56"/>
      <c r="T81" s="56"/>
      <c r="U81" s="56"/>
      <c r="V81" s="56"/>
      <c r="W81" s="56"/>
      <c r="X81" s="56"/>
      <c r="Y81" s="56"/>
      <c r="Z81" s="56"/>
      <c r="AA81" s="56"/>
      <c r="AB81" s="56"/>
    </row>
    <row r="82" spans="1:28" ht="17.100000000000001" customHeight="1">
      <c r="A82" s="15"/>
      <c r="B82" s="15"/>
      <c r="C82" s="15"/>
      <c r="D82" s="15"/>
      <c r="E82" s="15"/>
      <c r="F82" s="15"/>
      <c r="G82" s="15"/>
      <c r="H82" s="15"/>
      <c r="I82" s="15"/>
      <c r="J82" s="15"/>
      <c r="K82" s="15"/>
      <c r="L82" s="15"/>
      <c r="M82" s="15"/>
      <c r="N82" s="15"/>
      <c r="O82" s="8"/>
      <c r="P82" s="15"/>
      <c r="R82" s="56" t="s">
        <v>789</v>
      </c>
      <c r="S82" s="56"/>
      <c r="T82" s="56"/>
      <c r="U82" s="56"/>
      <c r="V82" s="56"/>
      <c r="W82" s="56"/>
      <c r="X82" s="56"/>
      <c r="Y82" s="56"/>
      <c r="Z82" s="56"/>
      <c r="AA82" s="56"/>
      <c r="AB82" s="56"/>
    </row>
    <row r="83" spans="1:28" ht="17.100000000000001" customHeight="1">
      <c r="A83" s="15"/>
      <c r="B83" s="15"/>
      <c r="C83" s="15"/>
      <c r="D83" s="15"/>
      <c r="E83" s="15"/>
      <c r="F83" s="15"/>
      <c r="G83" s="15"/>
      <c r="H83" s="15"/>
      <c r="I83" s="15"/>
      <c r="J83" s="15"/>
      <c r="K83" s="15"/>
      <c r="L83" s="15"/>
      <c r="M83" s="15"/>
      <c r="N83" s="15"/>
      <c r="O83" s="15"/>
      <c r="P83" s="15"/>
      <c r="R83" s="55" t="s">
        <v>790</v>
      </c>
      <c r="S83" s="56"/>
      <c r="T83" s="56"/>
      <c r="U83" s="56"/>
      <c r="V83" s="56"/>
      <c r="W83" s="56"/>
      <c r="X83" s="56"/>
      <c r="Y83" s="56"/>
      <c r="Z83" s="56"/>
      <c r="AA83" s="56"/>
      <c r="AB83" s="56"/>
    </row>
    <row r="84" spans="1:28" ht="34.5" customHeight="1">
      <c r="A84" s="15"/>
      <c r="B84" s="15"/>
      <c r="C84" s="15"/>
      <c r="D84" s="15"/>
      <c r="E84" s="15"/>
      <c r="F84" s="15"/>
      <c r="G84" s="15"/>
      <c r="H84" s="15"/>
      <c r="I84" s="15"/>
      <c r="J84" s="15"/>
      <c r="K84" s="15"/>
      <c r="L84" s="15"/>
      <c r="M84" s="15"/>
      <c r="N84" s="15"/>
      <c r="O84" s="15"/>
      <c r="P84" s="15"/>
      <c r="R84" s="567" t="s">
        <v>791</v>
      </c>
      <c r="S84" s="661"/>
      <c r="T84" s="661"/>
      <c r="U84" s="661"/>
      <c r="V84" s="661"/>
      <c r="W84" s="661"/>
      <c r="X84" s="661"/>
      <c r="Y84" s="661"/>
      <c r="Z84" s="661"/>
      <c r="AA84" s="661"/>
      <c r="AB84" s="662"/>
    </row>
    <row r="85" spans="1:28">
      <c r="A85" s="15"/>
      <c r="B85" s="15"/>
      <c r="C85" s="15"/>
      <c r="D85" s="15"/>
      <c r="E85" s="15"/>
      <c r="F85" s="15"/>
      <c r="G85" s="15"/>
      <c r="H85" s="15"/>
      <c r="I85" s="15"/>
      <c r="J85" s="15"/>
      <c r="K85" s="15"/>
      <c r="L85" s="15"/>
      <c r="M85" s="15"/>
      <c r="N85" s="15"/>
      <c r="O85" s="15"/>
      <c r="P85" s="15"/>
      <c r="R85" s="547" t="s">
        <v>792</v>
      </c>
      <c r="S85" s="662"/>
      <c r="T85" s="557" t="s">
        <v>793</v>
      </c>
      <c r="U85" s="661"/>
      <c r="V85" s="661"/>
      <c r="W85" s="661"/>
      <c r="X85" s="661"/>
      <c r="Y85" s="661"/>
      <c r="Z85" s="661"/>
      <c r="AA85" s="661"/>
      <c r="AB85" s="662"/>
    </row>
    <row r="86" spans="1:28">
      <c r="A86" s="15"/>
      <c r="B86" s="15"/>
      <c r="C86" s="15"/>
      <c r="D86" s="15"/>
      <c r="E86" s="15"/>
      <c r="F86" s="15"/>
      <c r="G86" s="15"/>
      <c r="H86" s="15"/>
      <c r="I86" s="15"/>
      <c r="J86" s="15"/>
      <c r="K86" s="15"/>
      <c r="L86" s="15"/>
      <c r="M86" s="15"/>
      <c r="N86" s="15"/>
      <c r="O86" s="15"/>
      <c r="P86" s="15"/>
      <c r="R86" s="547" t="s">
        <v>794</v>
      </c>
      <c r="S86" s="662"/>
      <c r="T86" s="557" t="s">
        <v>795</v>
      </c>
      <c r="U86" s="661"/>
      <c r="V86" s="661"/>
      <c r="W86" s="661"/>
      <c r="X86" s="661"/>
      <c r="Y86" s="661"/>
      <c r="Z86" s="661"/>
      <c r="AA86" s="661"/>
      <c r="AB86" s="662"/>
    </row>
    <row r="87" spans="1:28">
      <c r="A87" s="15"/>
      <c r="B87" s="15"/>
      <c r="C87" s="15"/>
      <c r="D87" s="15"/>
      <c r="E87" s="15"/>
      <c r="F87" s="15"/>
      <c r="G87" s="15"/>
      <c r="H87" s="15"/>
      <c r="I87" s="15"/>
      <c r="J87" s="15"/>
      <c r="K87" s="15"/>
      <c r="L87" s="15"/>
      <c r="M87" s="15"/>
      <c r="N87" s="15"/>
      <c r="O87" s="15"/>
      <c r="P87" s="15"/>
      <c r="R87" s="547" t="s">
        <v>796</v>
      </c>
      <c r="S87" s="662"/>
      <c r="T87" s="557" t="s">
        <v>797</v>
      </c>
      <c r="U87" s="661"/>
      <c r="V87" s="661"/>
      <c r="W87" s="661"/>
      <c r="X87" s="661"/>
      <c r="Y87" s="661"/>
      <c r="Z87" s="661"/>
      <c r="AA87" s="661"/>
      <c r="AB87" s="662"/>
    </row>
    <row r="88" spans="1:28">
      <c r="A88" s="15"/>
      <c r="B88" s="15"/>
      <c r="C88" s="15"/>
      <c r="D88" s="15"/>
      <c r="E88" s="15"/>
      <c r="F88" s="15"/>
      <c r="G88" s="15"/>
      <c r="H88" s="15"/>
      <c r="I88" s="15"/>
      <c r="J88" s="15"/>
      <c r="K88" s="15"/>
      <c r="L88" s="15"/>
      <c r="M88" s="15"/>
      <c r="N88" s="15"/>
      <c r="O88" s="15"/>
      <c r="P88" s="15"/>
      <c r="R88" s="547" t="s">
        <v>798</v>
      </c>
      <c r="S88" s="662"/>
      <c r="T88" s="557" t="s">
        <v>799</v>
      </c>
      <c r="U88" s="661"/>
      <c r="V88" s="661"/>
      <c r="W88" s="661"/>
      <c r="X88" s="661"/>
      <c r="Y88" s="661"/>
      <c r="Z88" s="661"/>
      <c r="AA88" s="661"/>
      <c r="AB88" s="662"/>
    </row>
    <row r="89" spans="1:28" ht="14.45" customHeight="1">
      <c r="A89" s="15"/>
      <c r="B89" s="465" t="s">
        <v>800</v>
      </c>
      <c r="C89" s="465"/>
      <c r="D89" s="465"/>
      <c r="E89" s="465"/>
      <c r="F89" s="465"/>
      <c r="G89" s="465"/>
      <c r="H89" s="465"/>
      <c r="I89" s="465"/>
      <c r="J89" s="465"/>
      <c r="K89" s="465"/>
      <c r="L89" s="465"/>
      <c r="M89" s="465"/>
      <c r="N89" s="465"/>
      <c r="O89" s="465"/>
      <c r="P89" s="465"/>
      <c r="R89" s="56"/>
      <c r="S89" s="56"/>
      <c r="T89" s="56"/>
      <c r="U89" s="56"/>
      <c r="V89" s="56"/>
      <c r="W89" s="56"/>
      <c r="X89" s="56"/>
      <c r="Y89" s="56"/>
      <c r="Z89" s="56"/>
      <c r="AA89" s="56"/>
      <c r="AB89" s="56"/>
    </row>
    <row r="90" spans="1:28">
      <c r="A90" s="15"/>
      <c r="B90" s="465"/>
      <c r="C90" s="465"/>
      <c r="D90" s="465"/>
      <c r="E90" s="465"/>
      <c r="F90" s="465"/>
      <c r="G90" s="465"/>
      <c r="H90" s="465"/>
      <c r="I90" s="465"/>
      <c r="J90" s="465"/>
      <c r="K90" s="465"/>
      <c r="L90" s="465"/>
      <c r="M90" s="465"/>
      <c r="N90" s="465"/>
      <c r="O90" s="465"/>
      <c r="P90" s="465"/>
    </row>
    <row r="91" spans="1:28">
      <c r="A91" s="15"/>
      <c r="B91" s="465"/>
      <c r="C91" s="465"/>
      <c r="D91" s="465"/>
      <c r="E91" s="465"/>
      <c r="F91" s="465"/>
      <c r="G91" s="465"/>
      <c r="H91" s="465"/>
      <c r="I91" s="465"/>
      <c r="J91" s="465"/>
      <c r="K91" s="465"/>
      <c r="L91" s="465"/>
      <c r="M91" s="465"/>
      <c r="N91" s="465"/>
      <c r="O91" s="465"/>
      <c r="P91" s="465"/>
    </row>
    <row r="92" spans="1:28">
      <c r="A92" s="15"/>
      <c r="B92" s="465"/>
      <c r="C92" s="465"/>
      <c r="D92" s="465"/>
      <c r="E92" s="465"/>
      <c r="F92" s="465"/>
      <c r="G92" s="465"/>
      <c r="H92" s="465"/>
      <c r="I92" s="465"/>
      <c r="J92" s="465"/>
      <c r="K92" s="465"/>
      <c r="L92" s="465"/>
      <c r="M92" s="465"/>
      <c r="N92" s="465"/>
      <c r="O92" s="465"/>
      <c r="P92" s="465"/>
    </row>
    <row r="93" spans="1:28">
      <c r="A93" s="15"/>
      <c r="B93" s="465"/>
      <c r="C93" s="465"/>
      <c r="D93" s="465"/>
      <c r="E93" s="465"/>
      <c r="F93" s="465"/>
      <c r="G93" s="465"/>
      <c r="H93" s="465"/>
      <c r="I93" s="465"/>
      <c r="J93" s="465"/>
      <c r="K93" s="465"/>
      <c r="L93" s="465"/>
      <c r="M93" s="465"/>
      <c r="N93" s="465"/>
      <c r="O93" s="465"/>
      <c r="P93" s="465"/>
    </row>
    <row r="94" spans="1:28">
      <c r="A94" s="15"/>
      <c r="B94" s="465"/>
      <c r="C94" s="465"/>
      <c r="D94" s="465"/>
      <c r="E94" s="465"/>
      <c r="F94" s="465"/>
      <c r="G94" s="465"/>
      <c r="H94" s="465"/>
      <c r="I94" s="465"/>
      <c r="J94" s="465"/>
      <c r="K94" s="465"/>
      <c r="L94" s="465"/>
      <c r="M94" s="465"/>
      <c r="N94" s="465"/>
      <c r="O94" s="465"/>
      <c r="P94" s="465"/>
    </row>
    <row r="95" spans="1:28">
      <c r="A95" s="15"/>
      <c r="B95" s="465"/>
      <c r="C95" s="465"/>
      <c r="D95" s="465"/>
      <c r="E95" s="465"/>
      <c r="F95" s="465"/>
      <c r="G95" s="465"/>
      <c r="H95" s="465"/>
      <c r="I95" s="465"/>
      <c r="J95" s="465"/>
      <c r="K95" s="465"/>
      <c r="L95" s="465"/>
      <c r="M95" s="465"/>
      <c r="N95" s="465"/>
      <c r="O95" s="465"/>
      <c r="P95" s="465"/>
    </row>
    <row r="96" spans="1:28">
      <c r="A96" s="15"/>
      <c r="B96" s="465"/>
      <c r="C96" s="465"/>
      <c r="D96" s="465"/>
      <c r="E96" s="465"/>
      <c r="F96" s="465"/>
      <c r="G96" s="465"/>
      <c r="H96" s="465"/>
      <c r="I96" s="465"/>
      <c r="J96" s="465"/>
      <c r="K96" s="465"/>
      <c r="L96" s="465"/>
      <c r="M96" s="465"/>
      <c r="N96" s="465"/>
      <c r="O96" s="465"/>
      <c r="P96" s="465"/>
    </row>
    <row r="97" spans="1:18" ht="17.100000000000001" customHeight="1">
      <c r="A97" s="15"/>
      <c r="B97" s="465"/>
      <c r="C97" s="465"/>
      <c r="D97" s="465"/>
      <c r="E97" s="465"/>
      <c r="F97" s="465"/>
      <c r="G97" s="465"/>
      <c r="H97" s="465"/>
      <c r="I97" s="465"/>
      <c r="J97" s="465"/>
      <c r="K97" s="465"/>
      <c r="L97" s="465"/>
      <c r="M97" s="465"/>
      <c r="N97" s="465"/>
      <c r="O97" s="465"/>
      <c r="P97" s="465"/>
      <c r="R97" s="56" t="s">
        <v>0</v>
      </c>
    </row>
    <row r="98" spans="1:18">
      <c r="A98" s="15"/>
      <c r="B98" s="15"/>
      <c r="C98" s="15"/>
      <c r="D98" s="15"/>
      <c r="E98" s="15"/>
      <c r="F98" s="15"/>
      <c r="G98" s="15"/>
      <c r="H98" s="15"/>
      <c r="I98" s="15"/>
      <c r="J98" s="15"/>
      <c r="K98" s="15"/>
      <c r="L98" s="15"/>
      <c r="M98" s="15"/>
      <c r="N98" s="15"/>
      <c r="O98" s="15"/>
      <c r="P98" s="15"/>
    </row>
  </sheetData>
  <sheetProtection sheet="1" formatCells="0" formatColumns="0" formatRows="0" insertColumns="0" insertRows="0" insertHyperlinks="0"/>
  <mergeCells count="123">
    <mergeCell ref="R88:S88"/>
    <mergeCell ref="R86:S86"/>
    <mergeCell ref="T86:AB86"/>
    <mergeCell ref="T85:AB85"/>
    <mergeCell ref="L64:P67"/>
    <mergeCell ref="B64:B67"/>
    <mergeCell ref="C64:D67"/>
    <mergeCell ref="E64:E67"/>
    <mergeCell ref="F64:F67"/>
    <mergeCell ref="T88:AB88"/>
    <mergeCell ref="D77:P79"/>
    <mergeCell ref="R84:AB84"/>
    <mergeCell ref="T87:AB87"/>
    <mergeCell ref="F52:F55"/>
    <mergeCell ref="G52:K55"/>
    <mergeCell ref="L52:P55"/>
    <mergeCell ref="B48:B51"/>
    <mergeCell ref="C48:D51"/>
    <mergeCell ref="E48:E51"/>
    <mergeCell ref="F48:F51"/>
    <mergeCell ref="G48:K51"/>
    <mergeCell ref="R85:S85"/>
    <mergeCell ref="B68:B71"/>
    <mergeCell ref="B77:B79"/>
    <mergeCell ref="E56:E59"/>
    <mergeCell ref="F56:F59"/>
    <mergeCell ref="G56:K59"/>
    <mergeCell ref="L13:P16"/>
    <mergeCell ref="C32:D35"/>
    <mergeCell ref="C28:D31"/>
    <mergeCell ref="R87:S87"/>
    <mergeCell ref="G17:K20"/>
    <mergeCell ref="F68:F71"/>
    <mergeCell ref="E32:E35"/>
    <mergeCell ref="F28:F31"/>
    <mergeCell ref="E21:E23"/>
    <mergeCell ref="L32:P35"/>
    <mergeCell ref="C77:C79"/>
    <mergeCell ref="E68:E71"/>
    <mergeCell ref="G13:K16"/>
    <mergeCell ref="C75:C76"/>
    <mergeCell ref="C17:D20"/>
    <mergeCell ref="E13:E16"/>
    <mergeCell ref="B74:P74"/>
    <mergeCell ref="G64:K67"/>
    <mergeCell ref="L56:P59"/>
    <mergeCell ref="B60:B63"/>
    <mergeCell ref="L48:P51"/>
    <mergeCell ref="B52:B55"/>
    <mergeCell ref="C52:D55"/>
    <mergeCell ref="E52:E55"/>
    <mergeCell ref="B89:P97"/>
    <mergeCell ref="B28:B31"/>
    <mergeCell ref="F32:F35"/>
    <mergeCell ref="L9:P12"/>
    <mergeCell ref="C13:D16"/>
    <mergeCell ref="B75:B76"/>
    <mergeCell ref="C9:D12"/>
    <mergeCell ref="B36:B39"/>
    <mergeCell ref="C36:D39"/>
    <mergeCell ref="E36:E39"/>
    <mergeCell ref="F36:F39"/>
    <mergeCell ref="G36:K39"/>
    <mergeCell ref="L36:P39"/>
    <mergeCell ref="E28:E31"/>
    <mergeCell ref="D75:P76"/>
    <mergeCell ref="B40:B43"/>
    <mergeCell ref="C40:D43"/>
    <mergeCell ref="B13:B16"/>
    <mergeCell ref="L21:P23"/>
    <mergeCell ref="G9:K12"/>
    <mergeCell ref="F13:F16"/>
    <mergeCell ref="B9:B12"/>
    <mergeCell ref="C68:D71"/>
    <mergeCell ref="G21:K23"/>
    <mergeCell ref="C7:D8"/>
    <mergeCell ref="F17:F20"/>
    <mergeCell ref="G28:K31"/>
    <mergeCell ref="F21:F23"/>
    <mergeCell ref="B72:P73"/>
    <mergeCell ref="L24:P27"/>
    <mergeCell ref="G24:K27"/>
    <mergeCell ref="F24:F27"/>
    <mergeCell ref="G68:K71"/>
    <mergeCell ref="L28:P31"/>
    <mergeCell ref="G32:K35"/>
    <mergeCell ref="L7:P8"/>
    <mergeCell ref="E7:E8"/>
    <mergeCell ref="G7:K8"/>
    <mergeCell ref="F7:F8"/>
    <mergeCell ref="C24:D27"/>
    <mergeCell ref="L17:P20"/>
    <mergeCell ref="C60:D63"/>
    <mergeCell ref="B32:B35"/>
    <mergeCell ref="E24:E27"/>
    <mergeCell ref="F9:F12"/>
    <mergeCell ref="B24:B27"/>
    <mergeCell ref="B17:B20"/>
    <mergeCell ref="E9:E12"/>
    <mergeCell ref="B2:P2"/>
    <mergeCell ref="E17:E20"/>
    <mergeCell ref="C21:D23"/>
    <mergeCell ref="L68:P71"/>
    <mergeCell ref="B21:B23"/>
    <mergeCell ref="B6:B8"/>
    <mergeCell ref="E40:E43"/>
    <mergeCell ref="F40:F43"/>
    <mergeCell ref="G40:K43"/>
    <mergeCell ref="L40:P43"/>
    <mergeCell ref="B44:B47"/>
    <mergeCell ref="C44:D47"/>
    <mergeCell ref="E44:E47"/>
    <mergeCell ref="F44:F47"/>
    <mergeCell ref="G44:K47"/>
    <mergeCell ref="L44:P47"/>
    <mergeCell ref="B4:P5"/>
    <mergeCell ref="C6:P6"/>
    <mergeCell ref="E60:E63"/>
    <mergeCell ref="F60:F63"/>
    <mergeCell ref="G60:K63"/>
    <mergeCell ref="L60:P63"/>
    <mergeCell ref="B56:B59"/>
    <mergeCell ref="C56:D59"/>
  </mergeCells>
  <dataValidations count="3">
    <dataValidation type="list" allowBlank="1" showInputMessage="1" showErrorMessage="1" prompt="Select Rating" sqref="E17:E19 E13:E15 E9:E11 B77:C79" xr:uid="{00000000-0002-0000-0A00-000000000000}">
      <formula1>"Low, Moderate, Substantial, High"</formula1>
    </dataValidation>
    <dataValidation type="list" allowBlank="1" showInputMessage="1" showErrorMessage="1" prompt="Select Response" sqref="F9:F11 F13:F15 F17:F19" xr:uid="{00000000-0002-0000-0A00-000001000000}">
      <formula1>"Yes, No"</formula1>
    </dataValidation>
    <dataValidation type="list" allowBlank="1" showInputMessage="1" showErrorMessage="1" prompt="Select type of risk" sqref="C9:D20" xr:uid="{00000000-0002-0000-0A00-000002000000}">
      <formula1>"Political, Economic, Legal &amp; Regulatory, Environmental, Social, Institutional, Operational &amp; Logistical, Reputational, Partnership &amp; Coordination, Strategic, Safety &amp; Security"</formula1>
    </dataValidation>
  </dataValidations>
  <pageMargins left="0.25" right="0.25" top="0.75" bottom="0.75" header="0.3" footer="0.3"/>
  <pageSetup paperSize="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tabColor theme="3" tint="0.499984740745262"/>
  </sheetPr>
  <dimension ref="A1:AB51"/>
  <sheetViews>
    <sheetView showGridLines="0" topLeftCell="A12" zoomScaleNormal="100" zoomScaleSheetLayoutView="100" workbookViewId="0">
      <selection activeCell="F21" sqref="F21:K22"/>
    </sheetView>
  </sheetViews>
  <sheetFormatPr defaultColWidth="8.85546875" defaultRowHeight="15"/>
  <cols>
    <col min="1" max="1" width="1.42578125" customWidth="1"/>
  </cols>
  <sheetData>
    <row r="1" spans="1:28">
      <c r="A1" s="15"/>
      <c r="B1" s="15"/>
      <c r="C1" s="15"/>
      <c r="D1" s="15"/>
      <c r="E1" s="15"/>
      <c r="F1" s="15"/>
      <c r="G1" s="15"/>
      <c r="H1" s="15"/>
      <c r="I1" s="15"/>
      <c r="J1" s="15"/>
      <c r="K1" s="15"/>
    </row>
    <row r="2" spans="1:28" ht="15.95" customHeight="1">
      <c r="A2" s="15"/>
      <c r="B2" s="498" t="s">
        <v>801</v>
      </c>
      <c r="C2" s="659"/>
      <c r="D2" s="659"/>
      <c r="E2" s="659"/>
      <c r="F2" s="659"/>
      <c r="G2" s="659"/>
      <c r="H2" s="659"/>
      <c r="I2" s="659"/>
      <c r="J2" s="659"/>
      <c r="K2" s="659"/>
      <c r="M2" s="108" t="s">
        <v>682</v>
      </c>
      <c r="N2" s="56"/>
      <c r="O2" s="56"/>
      <c r="P2" s="56"/>
      <c r="Q2" s="56"/>
      <c r="R2" s="56"/>
      <c r="S2" s="56"/>
      <c r="T2" s="56"/>
      <c r="U2" s="56"/>
      <c r="V2" s="56"/>
      <c r="W2" s="56"/>
      <c r="X2" s="56"/>
      <c r="Y2" s="56"/>
      <c r="Z2" s="56"/>
      <c r="AA2" s="56"/>
      <c r="AB2" s="56"/>
    </row>
    <row r="3" spans="1:28" ht="15.95" customHeight="1">
      <c r="A3" s="15"/>
      <c r="B3" s="18"/>
      <c r="C3" s="18"/>
      <c r="D3" s="18"/>
      <c r="E3" s="18"/>
      <c r="F3" s="18"/>
      <c r="G3" s="18"/>
      <c r="H3" s="18"/>
      <c r="I3" s="18"/>
      <c r="J3" s="18"/>
      <c r="K3" s="18"/>
      <c r="M3" s="56"/>
      <c r="N3" s="56"/>
      <c r="O3" s="56"/>
      <c r="P3" s="56"/>
      <c r="Q3" s="56"/>
      <c r="R3" s="56"/>
      <c r="S3" s="56"/>
      <c r="T3" s="56"/>
      <c r="U3" s="56"/>
      <c r="V3" s="56"/>
      <c r="W3" s="56"/>
      <c r="X3" s="56"/>
      <c r="Y3" s="56"/>
      <c r="Z3" s="56"/>
      <c r="AA3" s="56"/>
      <c r="AB3" s="56"/>
    </row>
    <row r="4" spans="1:28" ht="15.95" customHeight="1">
      <c r="A4" s="15"/>
      <c r="B4" s="399" t="s">
        <v>802</v>
      </c>
      <c r="C4" s="685"/>
      <c r="D4" s="685"/>
      <c r="E4" s="685"/>
      <c r="F4" s="685"/>
      <c r="G4" s="685"/>
      <c r="H4" s="685"/>
      <c r="I4" s="685"/>
      <c r="J4" s="685"/>
      <c r="K4" s="686"/>
      <c r="M4" s="55" t="s">
        <v>803</v>
      </c>
      <c r="N4" s="56"/>
      <c r="O4" s="56"/>
      <c r="P4" s="56"/>
      <c r="Q4" s="56"/>
      <c r="R4" s="56"/>
      <c r="S4" s="56"/>
      <c r="T4" s="56"/>
      <c r="U4" s="56"/>
      <c r="V4" s="56"/>
      <c r="W4" s="56"/>
      <c r="X4" s="56"/>
      <c r="Y4" s="56"/>
      <c r="Z4" s="56"/>
      <c r="AA4" s="56"/>
      <c r="AB4" s="56"/>
    </row>
    <row r="5" spans="1:28" ht="24.95" customHeight="1">
      <c r="A5" s="15"/>
      <c r="B5" s="687"/>
      <c r="C5" s="688"/>
      <c r="D5" s="688"/>
      <c r="E5" s="688"/>
      <c r="F5" s="688"/>
      <c r="G5" s="688"/>
      <c r="H5" s="688"/>
      <c r="I5" s="688"/>
      <c r="J5" s="688"/>
      <c r="K5" s="689"/>
      <c r="M5" s="56"/>
      <c r="N5" s="56"/>
      <c r="O5" s="56"/>
      <c r="P5" s="56"/>
      <c r="Q5" s="56"/>
      <c r="R5" s="56"/>
      <c r="S5" s="56"/>
      <c r="T5" s="56"/>
      <c r="U5" s="56"/>
      <c r="V5" s="56"/>
      <c r="W5" s="56"/>
      <c r="X5" s="56"/>
      <c r="Y5" s="56"/>
      <c r="Z5" s="56"/>
      <c r="AA5" s="56"/>
      <c r="AB5" s="56"/>
    </row>
    <row r="6" spans="1:28" ht="14.45" customHeight="1">
      <c r="A6" s="15"/>
      <c r="B6" s="399"/>
      <c r="C6" s="661"/>
      <c r="D6" s="661"/>
      <c r="E6" s="661"/>
      <c r="F6" s="661"/>
      <c r="G6" s="661"/>
      <c r="H6" s="661"/>
      <c r="I6" s="661"/>
      <c r="J6" s="661"/>
      <c r="K6" s="662"/>
      <c r="M6" s="56" t="s">
        <v>804</v>
      </c>
      <c r="N6" s="56"/>
      <c r="O6" s="56"/>
      <c r="P6" s="56"/>
      <c r="Q6" s="56"/>
      <c r="R6" s="56"/>
      <c r="S6" s="56"/>
      <c r="T6" s="56"/>
      <c r="U6" s="56"/>
      <c r="V6" s="56"/>
      <c r="W6" s="56"/>
      <c r="X6" s="56"/>
      <c r="Y6" s="56"/>
      <c r="Z6" s="56"/>
      <c r="AA6" s="56"/>
      <c r="AB6" s="56"/>
    </row>
    <row r="7" spans="1:28" ht="14.45" customHeight="1">
      <c r="A7" s="15"/>
      <c r="B7" s="497" t="s">
        <v>805</v>
      </c>
      <c r="C7" s="685"/>
      <c r="D7" s="685"/>
      <c r="E7" s="686"/>
      <c r="F7" s="232" t="s">
        <v>806</v>
      </c>
      <c r="G7" s="685"/>
      <c r="H7" s="685"/>
      <c r="I7" s="685"/>
      <c r="J7" s="685"/>
      <c r="K7" s="686"/>
      <c r="M7" s="56"/>
      <c r="N7" s="56"/>
      <c r="O7" s="56"/>
      <c r="P7" s="56"/>
      <c r="Q7" s="56"/>
      <c r="R7" s="56"/>
      <c r="S7" s="56"/>
      <c r="T7" s="56"/>
      <c r="U7" s="56"/>
      <c r="V7" s="56"/>
      <c r="W7" s="56"/>
      <c r="X7" s="56"/>
      <c r="Y7" s="56"/>
      <c r="Z7" s="56"/>
      <c r="AA7" s="56"/>
      <c r="AB7" s="56"/>
    </row>
    <row r="8" spans="1:28" ht="17.100000000000001" customHeight="1">
      <c r="A8" s="15"/>
      <c r="B8" s="687"/>
      <c r="C8" s="688"/>
      <c r="D8" s="688"/>
      <c r="E8" s="689"/>
      <c r="F8" s="687"/>
      <c r="G8" s="688"/>
      <c r="H8" s="688"/>
      <c r="I8" s="688"/>
      <c r="J8" s="688"/>
      <c r="K8" s="689"/>
      <c r="M8" s="56"/>
      <c r="N8" s="56"/>
      <c r="O8" s="56"/>
      <c r="P8" s="56"/>
      <c r="Q8" s="56"/>
      <c r="R8" s="56"/>
      <c r="S8" s="56"/>
      <c r="T8" s="56"/>
      <c r="U8" s="56"/>
      <c r="V8" s="56"/>
      <c r="W8" s="56"/>
      <c r="X8" s="56"/>
      <c r="Y8" s="56"/>
      <c r="Z8" s="56"/>
      <c r="AA8" s="56"/>
      <c r="AB8" s="56"/>
    </row>
    <row r="9" spans="1:28" ht="83.25" customHeight="1">
      <c r="A9" s="15"/>
      <c r="B9" s="568" t="s">
        <v>807</v>
      </c>
      <c r="C9" s="713"/>
      <c r="D9" s="713"/>
      <c r="E9" s="714"/>
      <c r="F9" s="256" t="s">
        <v>808</v>
      </c>
      <c r="G9" s="715"/>
      <c r="H9" s="715"/>
      <c r="I9" s="715"/>
      <c r="J9" s="715"/>
      <c r="K9" s="716"/>
      <c r="M9" s="56" t="s">
        <v>809</v>
      </c>
      <c r="N9" s="56"/>
      <c r="O9" s="56"/>
      <c r="P9" s="56"/>
      <c r="Q9" s="56"/>
      <c r="R9" s="56"/>
      <c r="S9" s="56"/>
      <c r="T9" s="56"/>
      <c r="U9" s="56"/>
      <c r="V9" s="56"/>
      <c r="W9" s="56"/>
      <c r="X9" s="56"/>
      <c r="Y9" s="56"/>
      <c r="Z9" s="56"/>
      <c r="AA9" s="56"/>
      <c r="AB9" s="56"/>
    </row>
    <row r="10" spans="1:28" ht="384.75" customHeight="1">
      <c r="A10" s="15"/>
      <c r="B10" s="717"/>
      <c r="C10" s="718"/>
      <c r="D10" s="718"/>
      <c r="E10" s="719"/>
      <c r="F10" s="720"/>
      <c r="G10" s="721"/>
      <c r="H10" s="721"/>
      <c r="I10" s="721"/>
      <c r="J10" s="721"/>
      <c r="K10" s="722"/>
      <c r="M10" s="56" t="s">
        <v>810</v>
      </c>
      <c r="N10" s="56"/>
      <c r="O10" s="56"/>
      <c r="P10" s="56"/>
      <c r="Q10" s="56"/>
      <c r="R10" s="56"/>
      <c r="S10" s="56"/>
      <c r="T10" s="56"/>
      <c r="U10" s="56"/>
      <c r="V10" s="56"/>
      <c r="W10" s="56"/>
      <c r="X10" s="56"/>
      <c r="Y10" s="56"/>
      <c r="Z10" s="56"/>
      <c r="AA10" s="56"/>
      <c r="AB10" s="56"/>
    </row>
    <row r="11" spans="1:28" ht="17.100000000000001" customHeight="1">
      <c r="A11" s="15"/>
      <c r="B11" s="568" t="s">
        <v>811</v>
      </c>
      <c r="C11" s="713"/>
      <c r="D11" s="713"/>
      <c r="E11" s="714"/>
      <c r="F11" s="569" t="s">
        <v>812</v>
      </c>
      <c r="G11" s="715"/>
      <c r="H11" s="715"/>
      <c r="I11" s="715"/>
      <c r="J11" s="715"/>
      <c r="K11" s="716"/>
      <c r="M11" s="56"/>
      <c r="N11" s="56"/>
      <c r="O11" s="56"/>
      <c r="P11" s="56"/>
      <c r="Q11" s="56"/>
      <c r="R11" s="56"/>
      <c r="S11" s="56"/>
      <c r="T11" s="56"/>
      <c r="U11" s="56"/>
      <c r="V11" s="56"/>
      <c r="W11" s="56"/>
      <c r="X11" s="56"/>
      <c r="Y11" s="56"/>
      <c r="Z11" s="56"/>
      <c r="AA11" s="56"/>
      <c r="AB11" s="56"/>
    </row>
    <row r="12" spans="1:28" ht="245.25" customHeight="1">
      <c r="A12" s="15"/>
      <c r="B12" s="717"/>
      <c r="C12" s="718"/>
      <c r="D12" s="718"/>
      <c r="E12" s="719"/>
      <c r="F12" s="720"/>
      <c r="G12" s="721"/>
      <c r="H12" s="721"/>
      <c r="I12" s="721"/>
      <c r="J12" s="721"/>
      <c r="K12" s="722"/>
      <c r="M12" s="56"/>
      <c r="N12" s="56"/>
      <c r="O12" s="56"/>
      <c r="P12" s="56"/>
      <c r="Q12" s="56"/>
      <c r="R12" s="56"/>
      <c r="S12" s="56"/>
      <c r="T12" s="56"/>
      <c r="U12" s="56"/>
      <c r="V12" s="56"/>
      <c r="W12" s="56"/>
      <c r="X12" s="56"/>
      <c r="Y12" s="56"/>
      <c r="Z12" s="56"/>
      <c r="AA12" s="56"/>
      <c r="AB12" s="56"/>
    </row>
    <row r="13" spans="1:28" ht="17.100000000000001" customHeight="1">
      <c r="A13" s="15"/>
      <c r="B13" s="568" t="s">
        <v>813</v>
      </c>
      <c r="C13" s="713"/>
      <c r="D13" s="713"/>
      <c r="E13" s="714"/>
      <c r="F13" s="569" t="s">
        <v>814</v>
      </c>
      <c r="G13" s="715"/>
      <c r="H13" s="715"/>
      <c r="I13" s="715"/>
      <c r="J13" s="715"/>
      <c r="K13" s="716"/>
      <c r="M13" s="56"/>
    </row>
    <row r="14" spans="1:28" ht="173.25" customHeight="1">
      <c r="A14" s="15"/>
      <c r="B14" s="717"/>
      <c r="C14" s="718"/>
      <c r="D14" s="718"/>
      <c r="E14" s="719"/>
      <c r="F14" s="720"/>
      <c r="G14" s="721"/>
      <c r="H14" s="721"/>
      <c r="I14" s="721"/>
      <c r="J14" s="721"/>
      <c r="K14" s="722"/>
      <c r="M14" s="56"/>
    </row>
    <row r="15" spans="1:28" ht="17.100000000000001" customHeight="1">
      <c r="A15" s="15"/>
      <c r="B15" s="568" t="s">
        <v>815</v>
      </c>
      <c r="C15" s="713"/>
      <c r="D15" s="713"/>
      <c r="E15" s="714"/>
      <c r="F15" s="569" t="s">
        <v>816</v>
      </c>
      <c r="G15" s="715"/>
      <c r="H15" s="715"/>
      <c r="I15" s="715"/>
      <c r="J15" s="715"/>
      <c r="K15" s="716"/>
      <c r="M15" s="56"/>
    </row>
    <row r="16" spans="1:28" ht="91.5" customHeight="1">
      <c r="A16" s="15"/>
      <c r="B16" s="717"/>
      <c r="C16" s="718"/>
      <c r="D16" s="718"/>
      <c r="E16" s="719"/>
      <c r="F16" s="720"/>
      <c r="G16" s="721"/>
      <c r="H16" s="721"/>
      <c r="I16" s="721"/>
      <c r="J16" s="721"/>
      <c r="K16" s="722"/>
      <c r="M16" s="56"/>
    </row>
    <row r="17" spans="1:13" ht="17.100000000000001" customHeight="1">
      <c r="A17" s="15"/>
      <c r="B17" s="568" t="s">
        <v>817</v>
      </c>
      <c r="C17" s="713"/>
      <c r="D17" s="713"/>
      <c r="E17" s="714"/>
      <c r="F17" s="569" t="s">
        <v>818</v>
      </c>
      <c r="G17" s="715"/>
      <c r="H17" s="715"/>
      <c r="I17" s="715"/>
      <c r="J17" s="715"/>
      <c r="K17" s="716"/>
      <c r="M17" s="56"/>
    </row>
    <row r="18" spans="1:13" ht="87" customHeight="1">
      <c r="A18" s="15"/>
      <c r="B18" s="717"/>
      <c r="C18" s="718"/>
      <c r="D18" s="718"/>
      <c r="E18" s="719"/>
      <c r="F18" s="720"/>
      <c r="G18" s="721"/>
      <c r="H18" s="721"/>
      <c r="I18" s="721"/>
      <c r="J18" s="721"/>
      <c r="K18" s="722"/>
      <c r="M18" s="56"/>
    </row>
    <row r="19" spans="1:13" ht="17.100000000000001" customHeight="1">
      <c r="A19" s="15"/>
      <c r="B19" s="568" t="s">
        <v>819</v>
      </c>
      <c r="C19" s="713"/>
      <c r="D19" s="713"/>
      <c r="E19" s="714"/>
      <c r="F19" s="569" t="s">
        <v>820</v>
      </c>
      <c r="G19" s="715"/>
      <c r="H19" s="715"/>
      <c r="I19" s="715"/>
      <c r="J19" s="715"/>
      <c r="K19" s="716"/>
      <c r="M19" s="56"/>
    </row>
    <row r="20" spans="1:13" ht="53.25" customHeight="1">
      <c r="A20" s="15"/>
      <c r="B20" s="717"/>
      <c r="C20" s="718"/>
      <c r="D20" s="718"/>
      <c r="E20" s="719"/>
      <c r="F20" s="720"/>
      <c r="G20" s="721"/>
      <c r="H20" s="721"/>
      <c r="I20" s="721"/>
      <c r="J20" s="721"/>
      <c r="K20" s="722"/>
      <c r="M20" s="56"/>
    </row>
    <row r="21" spans="1:13" ht="17.100000000000001" customHeight="1">
      <c r="A21" s="15"/>
      <c r="B21" s="568" t="s">
        <v>821</v>
      </c>
      <c r="C21" s="713"/>
      <c r="D21" s="713"/>
      <c r="E21" s="714"/>
      <c r="F21" s="569" t="s">
        <v>822</v>
      </c>
      <c r="G21" s="715"/>
      <c r="H21" s="715"/>
      <c r="I21" s="715"/>
      <c r="J21" s="715"/>
      <c r="K21" s="716"/>
      <c r="M21" s="56"/>
    </row>
    <row r="22" spans="1:13" ht="46.5" customHeight="1">
      <c r="A22" s="15"/>
      <c r="B22" s="717"/>
      <c r="C22" s="718"/>
      <c r="D22" s="718"/>
      <c r="E22" s="719"/>
      <c r="F22" s="720"/>
      <c r="G22" s="721"/>
      <c r="H22" s="721"/>
      <c r="I22" s="721"/>
      <c r="J22" s="721"/>
      <c r="K22" s="722"/>
      <c r="M22" s="56"/>
    </row>
    <row r="23" spans="1:13" ht="17.100000000000001" customHeight="1">
      <c r="A23" s="15"/>
      <c r="B23" s="222"/>
      <c r="C23" s="713"/>
      <c r="D23" s="713"/>
      <c r="E23" s="713"/>
      <c r="F23" s="713"/>
      <c r="G23" s="713"/>
      <c r="H23" s="713"/>
      <c r="I23" s="713"/>
      <c r="J23" s="713"/>
      <c r="K23" s="714"/>
      <c r="M23" s="56"/>
    </row>
    <row r="24" spans="1:13" ht="17.100000000000001" customHeight="1">
      <c r="A24" s="15"/>
      <c r="B24" s="717"/>
      <c r="C24" s="718"/>
      <c r="D24" s="718"/>
      <c r="E24" s="718"/>
      <c r="F24" s="718"/>
      <c r="G24" s="718"/>
      <c r="H24" s="718"/>
      <c r="I24" s="718"/>
      <c r="J24" s="718"/>
      <c r="K24" s="719"/>
      <c r="M24" s="56"/>
    </row>
    <row r="28" spans="1:13" ht="17.100000000000001" customHeight="1">
      <c r="A28" s="15"/>
      <c r="B28" s="15"/>
      <c r="C28" s="15"/>
      <c r="D28" s="15"/>
      <c r="E28" s="15"/>
      <c r="F28" s="15"/>
      <c r="G28" s="15"/>
      <c r="H28" s="15"/>
      <c r="I28" s="15"/>
      <c r="J28" s="15"/>
      <c r="K28" s="15"/>
      <c r="M28" s="56"/>
    </row>
    <row r="29" spans="1:13" ht="17.100000000000001" customHeight="1">
      <c r="A29" s="15"/>
      <c r="B29" s="15"/>
      <c r="C29" s="15"/>
      <c r="D29" s="15"/>
      <c r="E29" s="15"/>
      <c r="F29" s="15"/>
      <c r="G29" s="15"/>
      <c r="H29" s="15"/>
      <c r="I29" s="15"/>
      <c r="J29" s="15"/>
      <c r="K29" s="15"/>
      <c r="M29" s="56"/>
    </row>
    <row r="30" spans="1:13" ht="17.100000000000001" customHeight="1">
      <c r="A30" s="15"/>
      <c r="B30" s="15"/>
      <c r="C30" s="15"/>
      <c r="D30" s="15"/>
      <c r="E30" s="15"/>
      <c r="F30" s="15"/>
      <c r="G30" s="15"/>
      <c r="H30" s="15"/>
      <c r="I30" s="15"/>
      <c r="J30" s="15"/>
      <c r="K30" s="15"/>
      <c r="M30" s="56"/>
    </row>
    <row r="31" spans="1:13" ht="17.100000000000001" customHeight="1">
      <c r="A31" s="15"/>
      <c r="B31" s="15"/>
      <c r="C31" s="15"/>
      <c r="D31" s="15"/>
      <c r="E31" s="15"/>
      <c r="F31" s="15"/>
      <c r="G31" s="15"/>
      <c r="H31" s="15"/>
      <c r="I31" s="15"/>
      <c r="J31" s="15"/>
      <c r="K31" s="15"/>
      <c r="M31" s="56"/>
    </row>
    <row r="32" spans="1:13" ht="17.100000000000001" customHeight="1">
      <c r="A32" s="15"/>
      <c r="B32" s="15"/>
      <c r="C32" s="15"/>
      <c r="D32" s="15"/>
      <c r="E32" s="15"/>
      <c r="F32" s="15"/>
      <c r="G32" s="15"/>
      <c r="H32" s="15"/>
      <c r="I32" s="15"/>
      <c r="J32" s="15"/>
      <c r="K32" s="15"/>
      <c r="M32" s="56"/>
    </row>
    <row r="33" spans="1:13" ht="17.100000000000001" customHeight="1">
      <c r="A33" s="15"/>
      <c r="B33" s="15"/>
      <c r="C33" s="15"/>
      <c r="D33" s="15"/>
      <c r="E33" s="15"/>
      <c r="F33" s="15"/>
      <c r="G33" s="15"/>
      <c r="H33" s="15"/>
      <c r="I33" s="15"/>
      <c r="J33" s="15"/>
      <c r="K33" s="15"/>
      <c r="M33" s="56"/>
    </row>
    <row r="34" spans="1:13" ht="17.100000000000001" customHeight="1">
      <c r="A34" s="15"/>
      <c r="B34" s="15"/>
      <c r="C34" s="15"/>
      <c r="D34" s="15"/>
      <c r="E34" s="15"/>
      <c r="F34" s="15"/>
      <c r="G34" s="15"/>
      <c r="H34" s="15"/>
      <c r="I34" s="15"/>
      <c r="J34" s="15"/>
      <c r="K34" s="15"/>
      <c r="M34" s="56"/>
    </row>
    <row r="35" spans="1:13" ht="17.100000000000001" customHeight="1">
      <c r="A35" s="15"/>
      <c r="B35" s="15"/>
      <c r="C35" s="15"/>
      <c r="D35" s="15"/>
      <c r="E35" s="15"/>
      <c r="F35" s="15"/>
      <c r="G35" s="15"/>
      <c r="H35" s="15"/>
      <c r="I35" s="15"/>
      <c r="J35" s="15"/>
      <c r="K35" s="15"/>
      <c r="M35" s="56"/>
    </row>
    <row r="36" spans="1:13" ht="17.100000000000001" customHeight="1">
      <c r="A36" s="15"/>
      <c r="B36" s="15"/>
      <c r="C36" s="15"/>
      <c r="D36" s="15"/>
      <c r="E36" s="15"/>
      <c r="F36" s="15"/>
      <c r="G36" s="15"/>
      <c r="H36" s="15"/>
      <c r="I36" s="15"/>
      <c r="J36" s="15"/>
      <c r="K36" s="15"/>
      <c r="M36" s="56"/>
    </row>
    <row r="37" spans="1:13" ht="17.100000000000001" customHeight="1">
      <c r="A37" s="15"/>
      <c r="B37" s="15"/>
      <c r="C37" s="15"/>
      <c r="D37" s="15"/>
      <c r="E37" s="15"/>
      <c r="F37" s="15"/>
      <c r="G37" s="15"/>
      <c r="H37" s="15"/>
      <c r="I37" s="15"/>
      <c r="J37" s="15"/>
      <c r="K37" s="15"/>
      <c r="M37" s="56"/>
    </row>
    <row r="38" spans="1:13" ht="17.100000000000001" customHeight="1">
      <c r="A38" s="15"/>
      <c r="B38" s="15"/>
      <c r="C38" s="15"/>
      <c r="D38" s="15"/>
      <c r="E38" s="15"/>
      <c r="F38" s="15"/>
      <c r="G38" s="15"/>
      <c r="H38" s="15"/>
      <c r="I38" s="15"/>
      <c r="J38" s="15"/>
      <c r="K38" s="15"/>
      <c r="M38" s="56"/>
    </row>
    <row r="39" spans="1:13" ht="17.100000000000001" customHeight="1">
      <c r="A39" s="15"/>
      <c r="B39" s="15"/>
      <c r="C39" s="15"/>
      <c r="D39" s="15"/>
      <c r="E39" s="15"/>
      <c r="F39" s="15"/>
      <c r="G39" s="15"/>
      <c r="H39" s="15"/>
      <c r="I39" s="15"/>
      <c r="J39" s="15"/>
      <c r="K39" s="15"/>
      <c r="M39" s="56"/>
    </row>
    <row r="40" spans="1:13" ht="17.100000000000001" customHeight="1">
      <c r="A40" s="15"/>
      <c r="B40" s="15"/>
      <c r="C40" s="15"/>
      <c r="D40" s="15"/>
      <c r="E40" s="15"/>
      <c r="F40" s="15"/>
      <c r="G40" s="15"/>
      <c r="H40" s="15"/>
      <c r="I40" s="15"/>
      <c r="J40" s="15"/>
      <c r="K40" s="15"/>
      <c r="M40" s="56"/>
    </row>
    <row r="41" spans="1:13" ht="17.100000000000001" customHeight="1">
      <c r="A41" s="15"/>
      <c r="B41" s="15"/>
      <c r="C41" s="15"/>
      <c r="D41" s="15"/>
      <c r="E41" s="15"/>
      <c r="F41" s="15"/>
      <c r="G41" s="15"/>
      <c r="H41" s="15"/>
      <c r="I41" s="15"/>
      <c r="J41" s="15"/>
      <c r="K41" s="15"/>
      <c r="M41" s="56"/>
    </row>
    <row r="42" spans="1:13" ht="17.100000000000001" customHeight="1">
      <c r="A42" s="15"/>
      <c r="B42" s="15"/>
      <c r="C42" s="15"/>
      <c r="D42" s="15"/>
      <c r="E42" s="15"/>
      <c r="F42" s="15"/>
      <c r="G42" s="15"/>
      <c r="H42" s="15"/>
      <c r="I42" s="15"/>
      <c r="J42" s="15"/>
      <c r="K42" s="15"/>
      <c r="M42" s="56"/>
    </row>
    <row r="43" spans="1:13" ht="17.100000000000001" customHeight="1">
      <c r="A43" s="15"/>
      <c r="B43" s="15"/>
      <c r="C43" s="15"/>
      <c r="D43" s="15"/>
      <c r="E43" s="15"/>
      <c r="F43" s="15"/>
      <c r="G43" s="15"/>
      <c r="H43" s="15"/>
      <c r="I43" s="15"/>
      <c r="J43" s="15"/>
      <c r="K43" s="15"/>
      <c r="M43" s="56"/>
    </row>
    <row r="44" spans="1:13" ht="17.100000000000001" customHeight="1">
      <c r="A44" s="15"/>
      <c r="B44" s="15"/>
      <c r="C44" s="15"/>
      <c r="D44" s="15"/>
      <c r="E44" s="15"/>
      <c r="F44" s="15"/>
      <c r="G44" s="15"/>
      <c r="H44" s="15"/>
      <c r="I44" s="15"/>
      <c r="J44" s="15"/>
      <c r="K44" s="15"/>
      <c r="M44" s="56"/>
    </row>
    <row r="45" spans="1:13" ht="17.100000000000001" customHeight="1">
      <c r="A45" s="15"/>
      <c r="B45" s="15"/>
      <c r="C45" s="15"/>
      <c r="D45" s="15"/>
      <c r="E45" s="15"/>
      <c r="F45" s="15"/>
      <c r="G45" s="15"/>
      <c r="H45" s="15"/>
      <c r="I45" s="15"/>
      <c r="J45" s="15"/>
      <c r="K45" s="15"/>
      <c r="M45" s="56"/>
    </row>
    <row r="46" spans="1:13" ht="17.100000000000001" customHeight="1">
      <c r="A46" s="15"/>
      <c r="B46" s="15"/>
      <c r="C46" s="15"/>
      <c r="D46" s="15"/>
      <c r="E46" s="15"/>
      <c r="F46" s="15"/>
      <c r="G46" s="15"/>
      <c r="H46" s="15"/>
      <c r="I46" s="15"/>
      <c r="J46" s="15"/>
      <c r="K46" s="15"/>
      <c r="M46" s="56"/>
    </row>
    <row r="47" spans="1:13" ht="17.100000000000001" customHeight="1">
      <c r="A47" s="15"/>
      <c r="B47" s="15"/>
      <c r="C47" s="15"/>
      <c r="D47" s="15"/>
      <c r="E47" s="15"/>
      <c r="F47" s="15"/>
      <c r="G47" s="15"/>
      <c r="H47" s="15"/>
      <c r="I47" s="15"/>
      <c r="J47" s="15"/>
      <c r="K47" s="15"/>
      <c r="M47" s="56"/>
    </row>
    <row r="48" spans="1:13" ht="17.100000000000001" customHeight="1">
      <c r="A48" s="15"/>
      <c r="B48" s="15"/>
      <c r="C48" s="15"/>
      <c r="D48" s="15"/>
      <c r="E48" s="15"/>
      <c r="F48" s="15"/>
      <c r="G48" s="15"/>
      <c r="H48" s="15"/>
      <c r="I48" s="15"/>
      <c r="J48" s="15"/>
      <c r="K48" s="15"/>
      <c r="M48" s="56"/>
    </row>
    <row r="49" spans="1:13" ht="17.100000000000001" customHeight="1">
      <c r="A49" s="15"/>
      <c r="B49" s="15"/>
      <c r="C49" s="15"/>
      <c r="D49" s="15"/>
      <c r="E49" s="15"/>
      <c r="F49" s="15"/>
      <c r="G49" s="15"/>
      <c r="H49" s="15"/>
      <c r="I49" s="15"/>
      <c r="J49" s="15"/>
      <c r="K49" s="15"/>
      <c r="M49" s="56"/>
    </row>
    <row r="50" spans="1:13" ht="17.100000000000001" customHeight="1">
      <c r="A50" s="15"/>
      <c r="B50" s="15"/>
      <c r="C50" s="15"/>
      <c r="D50" s="15"/>
      <c r="E50" s="15"/>
      <c r="F50" s="15"/>
      <c r="G50" s="15"/>
      <c r="H50" s="15"/>
      <c r="I50" s="15"/>
      <c r="J50" s="15"/>
      <c r="K50" s="15"/>
      <c r="M50" s="69" t="s">
        <v>0</v>
      </c>
    </row>
    <row r="51" spans="1:13">
      <c r="A51" s="15"/>
      <c r="B51" s="15"/>
      <c r="C51" s="15"/>
      <c r="D51" s="15"/>
      <c r="E51" s="15"/>
      <c r="F51" s="15"/>
      <c r="G51" s="15"/>
      <c r="H51" s="15"/>
      <c r="I51" s="15"/>
      <c r="J51" s="15"/>
      <c r="K51" s="15"/>
    </row>
  </sheetData>
  <sheetProtection sheet="1" formatCells="0" formatColumns="0" formatRows="0" insertColumns="0" insertRows="0" insertHyperlinks="0"/>
  <mergeCells count="20">
    <mergeCell ref="B2:K2"/>
    <mergeCell ref="B6:K6"/>
    <mergeCell ref="F9:K10"/>
    <mergeCell ref="F21:K22"/>
    <mergeCell ref="B4:K5"/>
    <mergeCell ref="B13:E14"/>
    <mergeCell ref="F19:K20"/>
    <mergeCell ref="F13:K14"/>
    <mergeCell ref="B21:E22"/>
    <mergeCell ref="B7:E8"/>
    <mergeCell ref="B11:E12"/>
    <mergeCell ref="B15:E16"/>
    <mergeCell ref="F15:K16"/>
    <mergeCell ref="B17:E18"/>
    <mergeCell ref="F17:K18"/>
    <mergeCell ref="B23:K24"/>
    <mergeCell ref="B19:E20"/>
    <mergeCell ref="F7:K8"/>
    <mergeCell ref="B9:E10"/>
    <mergeCell ref="F11:K12"/>
  </mergeCells>
  <pageMargins left="0.25" right="0.25" top="0.75" bottom="0.75" header="0.3" footer="0.3"/>
  <pageSetup paperSize="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tabColor theme="3" tint="0.499984740745262"/>
  </sheetPr>
  <dimension ref="A1:M51"/>
  <sheetViews>
    <sheetView showGridLines="0" tabSelected="1" topLeftCell="A13" zoomScaleNormal="100" zoomScaleSheetLayoutView="100" workbookViewId="0">
      <selection activeCell="D21" sqref="D21:H22"/>
    </sheetView>
  </sheetViews>
  <sheetFormatPr defaultColWidth="8.85546875" defaultRowHeight="15"/>
  <cols>
    <col min="1" max="1" width="1.42578125" customWidth="1"/>
    <col min="2" max="2" width="9.140625" customWidth="1"/>
    <col min="13" max="13" width="2.85546875" customWidth="1"/>
    <col min="14" max="14" width="10.28515625" customWidth="1"/>
  </cols>
  <sheetData>
    <row r="1" spans="1:13">
      <c r="A1" s="2"/>
      <c r="B1" s="2"/>
      <c r="C1" s="2"/>
      <c r="D1" s="2"/>
      <c r="E1" s="2"/>
      <c r="F1" s="2"/>
      <c r="G1" s="2"/>
      <c r="H1" s="2"/>
      <c r="I1" s="2"/>
      <c r="J1" s="2"/>
      <c r="K1" s="2"/>
    </row>
    <row r="2" spans="1:13" ht="19.5" customHeight="1">
      <c r="A2" s="2"/>
      <c r="B2" s="240" t="s">
        <v>823</v>
      </c>
      <c r="C2" s="659"/>
      <c r="D2" s="659"/>
      <c r="E2" s="659"/>
      <c r="F2" s="659"/>
      <c r="G2" s="659"/>
      <c r="H2" s="659"/>
      <c r="I2" s="659"/>
      <c r="J2" s="659"/>
      <c r="K2" s="659"/>
      <c r="M2" s="101" t="s">
        <v>682</v>
      </c>
    </row>
    <row r="3" spans="1:13">
      <c r="A3" s="2"/>
      <c r="B3" s="17"/>
      <c r="C3" s="17"/>
      <c r="D3" s="17"/>
      <c r="E3" s="17"/>
      <c r="F3" s="17"/>
      <c r="G3" s="17"/>
      <c r="H3" s="17"/>
      <c r="I3" s="17"/>
      <c r="J3" s="17"/>
      <c r="K3" s="17"/>
    </row>
    <row r="4" spans="1:13" s="3" customFormat="1" ht="14.45" customHeight="1">
      <c r="A4" s="9"/>
      <c r="B4" s="221" t="s">
        <v>824</v>
      </c>
      <c r="C4" s="685"/>
      <c r="D4" s="685"/>
      <c r="E4" s="685"/>
      <c r="F4" s="685"/>
      <c r="G4" s="685"/>
      <c r="H4" s="685"/>
      <c r="I4" s="685"/>
      <c r="J4" s="685"/>
      <c r="K4" s="686"/>
      <c r="M4" s="74" t="s">
        <v>825</v>
      </c>
    </row>
    <row r="5" spans="1:13" ht="15.95" customHeight="1">
      <c r="A5" s="2"/>
      <c r="B5" s="711"/>
      <c r="C5" s="659"/>
      <c r="D5" s="659"/>
      <c r="E5" s="659"/>
      <c r="F5" s="659"/>
      <c r="G5" s="659"/>
      <c r="H5" s="659"/>
      <c r="I5" s="659"/>
      <c r="J5" s="659"/>
      <c r="K5" s="708"/>
      <c r="M5" s="111"/>
    </row>
    <row r="6" spans="1:13" ht="15.95" customHeight="1">
      <c r="A6" s="2"/>
      <c r="B6" s="711"/>
      <c r="C6" s="659"/>
      <c r="D6" s="659"/>
      <c r="E6" s="659"/>
      <c r="F6" s="659"/>
      <c r="G6" s="659"/>
      <c r="H6" s="659"/>
      <c r="I6" s="659"/>
      <c r="J6" s="659"/>
      <c r="K6" s="708"/>
      <c r="M6" s="75" t="s">
        <v>826</v>
      </c>
    </row>
    <row r="7" spans="1:13" ht="15.95" customHeight="1">
      <c r="A7" s="2"/>
      <c r="B7" s="711"/>
      <c r="C7" s="659"/>
      <c r="D7" s="659"/>
      <c r="E7" s="659"/>
      <c r="F7" s="659"/>
      <c r="G7" s="659"/>
      <c r="H7" s="659"/>
      <c r="I7" s="659"/>
      <c r="J7" s="659"/>
      <c r="K7" s="708"/>
      <c r="M7" s="75" t="s">
        <v>827</v>
      </c>
    </row>
    <row r="8" spans="1:13" ht="15.95" customHeight="1">
      <c r="A8" s="2"/>
      <c r="B8" s="687"/>
      <c r="C8" s="688"/>
      <c r="D8" s="688"/>
      <c r="E8" s="688"/>
      <c r="F8" s="688"/>
      <c r="G8" s="688"/>
      <c r="H8" s="688"/>
      <c r="I8" s="688"/>
      <c r="J8" s="688"/>
      <c r="K8" s="689"/>
      <c r="M8" s="75" t="s">
        <v>828</v>
      </c>
    </row>
    <row r="9" spans="1:13" ht="14.45" customHeight="1">
      <c r="A9" s="2"/>
      <c r="B9" s="232" t="s">
        <v>829</v>
      </c>
      <c r="C9" s="686"/>
      <c r="D9" s="232" t="s">
        <v>830</v>
      </c>
      <c r="E9" s="685"/>
      <c r="F9" s="685"/>
      <c r="G9" s="685"/>
      <c r="H9" s="686"/>
      <c r="I9" s="233" t="s">
        <v>831</v>
      </c>
      <c r="J9" s="232" t="s">
        <v>832</v>
      </c>
      <c r="K9" s="686"/>
      <c r="M9" s="111"/>
    </row>
    <row r="10" spans="1:13" ht="14.45" customHeight="1">
      <c r="A10" s="2"/>
      <c r="B10" s="711"/>
      <c r="C10" s="708"/>
      <c r="D10" s="711"/>
      <c r="E10" s="659"/>
      <c r="F10" s="659"/>
      <c r="G10" s="659"/>
      <c r="H10" s="708"/>
      <c r="I10" s="723"/>
      <c r="J10" s="711"/>
      <c r="K10" s="708"/>
      <c r="M10" s="111"/>
    </row>
    <row r="11" spans="1:13" ht="15.95" customHeight="1">
      <c r="A11" s="2"/>
      <c r="B11" s="687"/>
      <c r="C11" s="689"/>
      <c r="D11" s="687"/>
      <c r="E11" s="688"/>
      <c r="F11" s="688"/>
      <c r="G11" s="688"/>
      <c r="H11" s="689"/>
      <c r="I11" s="690"/>
      <c r="J11" s="687"/>
      <c r="K11" s="689"/>
      <c r="M11" s="111"/>
    </row>
    <row r="12" spans="1:13" ht="14.45" customHeight="1">
      <c r="A12" s="2"/>
      <c r="B12" s="221" t="s">
        <v>833</v>
      </c>
      <c r="C12" s="686"/>
      <c r="D12" s="223" t="s">
        <v>834</v>
      </c>
      <c r="E12" s="713"/>
      <c r="F12" s="713"/>
      <c r="G12" s="713"/>
      <c r="H12" s="714"/>
      <c r="I12" s="229">
        <v>46054</v>
      </c>
      <c r="J12" s="225" t="s">
        <v>835</v>
      </c>
      <c r="K12" s="226"/>
      <c r="M12" s="75" t="s">
        <v>836</v>
      </c>
    </row>
    <row r="13" spans="1:13" ht="64.5" customHeight="1">
      <c r="A13" s="2"/>
      <c r="B13" s="687"/>
      <c r="C13" s="689"/>
      <c r="D13" s="717"/>
      <c r="E13" s="718"/>
      <c r="F13" s="718"/>
      <c r="G13" s="718"/>
      <c r="H13" s="719"/>
      <c r="I13" s="697"/>
      <c r="J13" s="227"/>
      <c r="K13" s="228"/>
      <c r="M13" s="75" t="s">
        <v>837</v>
      </c>
    </row>
    <row r="14" spans="1:13" ht="40.5" customHeight="1">
      <c r="A14" s="2"/>
      <c r="B14" s="221" t="s">
        <v>838</v>
      </c>
      <c r="C14" s="686"/>
      <c r="D14" s="234" t="s">
        <v>839</v>
      </c>
      <c r="E14" s="235"/>
      <c r="F14" s="235"/>
      <c r="G14" s="235"/>
      <c r="H14" s="236"/>
      <c r="I14" s="229">
        <v>46054</v>
      </c>
      <c r="J14" s="225" t="s">
        <v>835</v>
      </c>
      <c r="K14" s="226"/>
      <c r="M14" s="111"/>
    </row>
    <row r="15" spans="1:13" ht="54" customHeight="1">
      <c r="A15" s="2"/>
      <c r="B15" s="687"/>
      <c r="C15" s="689"/>
      <c r="D15" s="237"/>
      <c r="E15" s="238"/>
      <c r="F15" s="238"/>
      <c r="G15" s="238"/>
      <c r="H15" s="239"/>
      <c r="I15" s="697"/>
      <c r="J15" s="227"/>
      <c r="K15" s="228"/>
      <c r="M15" s="111" t="s">
        <v>840</v>
      </c>
    </row>
    <row r="16" spans="1:13" ht="14.45" customHeight="1">
      <c r="A16" s="2"/>
      <c r="B16" s="221" t="s">
        <v>841</v>
      </c>
      <c r="C16" s="686"/>
      <c r="D16" s="223"/>
      <c r="E16" s="713"/>
      <c r="F16" s="713"/>
      <c r="G16" s="713"/>
      <c r="H16" s="714"/>
      <c r="I16" s="223"/>
      <c r="J16" s="222"/>
      <c r="K16" s="714"/>
      <c r="M16" s="111"/>
    </row>
    <row r="17" spans="1:13" ht="15.95" customHeight="1">
      <c r="A17" s="2"/>
      <c r="B17" s="711"/>
      <c r="C17" s="708"/>
      <c r="D17" s="724"/>
      <c r="E17" s="725"/>
      <c r="F17" s="725"/>
      <c r="G17" s="725"/>
      <c r="H17" s="726"/>
      <c r="I17" s="727"/>
      <c r="J17" s="724"/>
      <c r="K17" s="726"/>
      <c r="M17" s="111" t="s">
        <v>842</v>
      </c>
    </row>
    <row r="18" spans="1:13" ht="15.95" customHeight="1">
      <c r="A18" s="2"/>
      <c r="B18" s="687"/>
      <c r="C18" s="689"/>
      <c r="D18" s="717"/>
      <c r="E18" s="718"/>
      <c r="F18" s="718"/>
      <c r="G18" s="718"/>
      <c r="H18" s="719"/>
      <c r="I18" s="697"/>
      <c r="J18" s="717"/>
      <c r="K18" s="719"/>
      <c r="M18" s="111"/>
    </row>
    <row r="19" spans="1:13" ht="14.45" customHeight="1">
      <c r="A19" s="2"/>
      <c r="B19" s="221" t="s">
        <v>843</v>
      </c>
      <c r="C19" s="686"/>
      <c r="D19" s="223"/>
      <c r="E19" s="713"/>
      <c r="F19" s="713"/>
      <c r="G19" s="713"/>
      <c r="H19" s="714"/>
      <c r="I19" s="223"/>
      <c r="J19" s="222"/>
      <c r="K19" s="714"/>
      <c r="M19" s="111"/>
    </row>
    <row r="20" spans="1:13" ht="15.95" customHeight="1">
      <c r="A20" s="2"/>
      <c r="B20" s="687"/>
      <c r="C20" s="689"/>
      <c r="D20" s="717"/>
      <c r="E20" s="718"/>
      <c r="F20" s="718"/>
      <c r="G20" s="718"/>
      <c r="H20" s="719"/>
      <c r="I20" s="697"/>
      <c r="J20" s="717"/>
      <c r="K20" s="719"/>
      <c r="M20" s="111"/>
    </row>
    <row r="21" spans="1:13" ht="14.45" customHeight="1">
      <c r="A21" s="2"/>
      <c r="B21" s="221" t="s">
        <v>844</v>
      </c>
      <c r="C21" s="686"/>
      <c r="D21" s="241" t="s">
        <v>845</v>
      </c>
      <c r="E21" s="715"/>
      <c r="F21" s="715"/>
      <c r="G21" s="715"/>
      <c r="H21" s="716"/>
      <c r="I21" s="230" t="s">
        <v>846</v>
      </c>
      <c r="J21" s="225" t="s">
        <v>835</v>
      </c>
      <c r="K21" s="226"/>
      <c r="M21" s="76" t="s">
        <v>847</v>
      </c>
    </row>
    <row r="22" spans="1:13" ht="42.75" customHeight="1">
      <c r="A22" s="2"/>
      <c r="B22" s="687"/>
      <c r="C22" s="689"/>
      <c r="D22" s="720"/>
      <c r="E22" s="721"/>
      <c r="F22" s="721"/>
      <c r="G22" s="721"/>
      <c r="H22" s="722"/>
      <c r="I22" s="231"/>
      <c r="J22" s="227"/>
      <c r="K22" s="228"/>
      <c r="M22" s="111"/>
    </row>
    <row r="23" spans="1:13" ht="14.45" customHeight="1">
      <c r="A23" s="2"/>
      <c r="B23" s="221" t="s">
        <v>848</v>
      </c>
      <c r="C23" s="686"/>
      <c r="D23" s="223"/>
      <c r="E23" s="713"/>
      <c r="F23" s="713"/>
      <c r="G23" s="713"/>
      <c r="H23" s="714"/>
      <c r="I23" s="223"/>
      <c r="J23" s="222"/>
      <c r="K23" s="714"/>
      <c r="M23" s="111" t="s">
        <v>849</v>
      </c>
    </row>
    <row r="24" spans="1:13" ht="15.95" customHeight="1">
      <c r="A24" s="2"/>
      <c r="B24" s="687"/>
      <c r="C24" s="689"/>
      <c r="D24" s="717"/>
      <c r="E24" s="718"/>
      <c r="F24" s="718"/>
      <c r="G24" s="718"/>
      <c r="H24" s="719"/>
      <c r="I24" s="697"/>
      <c r="J24" s="717"/>
      <c r="K24" s="719"/>
      <c r="M24" s="111"/>
    </row>
    <row r="25" spans="1:13" ht="14.45" customHeight="1">
      <c r="A25" s="2"/>
      <c r="B25" s="221" t="s">
        <v>850</v>
      </c>
      <c r="C25" s="686"/>
      <c r="D25" s="223"/>
      <c r="E25" s="713"/>
      <c r="F25" s="713"/>
      <c r="G25" s="713"/>
      <c r="H25" s="714"/>
      <c r="I25" s="223"/>
      <c r="J25" s="222"/>
      <c r="K25" s="714"/>
      <c r="M25" s="111" t="s">
        <v>851</v>
      </c>
    </row>
    <row r="26" spans="1:13" ht="15.95" customHeight="1">
      <c r="A26" s="2"/>
      <c r="B26" s="687"/>
      <c r="C26" s="689"/>
      <c r="D26" s="717"/>
      <c r="E26" s="718"/>
      <c r="F26" s="718"/>
      <c r="G26" s="718"/>
      <c r="H26" s="719"/>
      <c r="I26" s="697"/>
      <c r="J26" s="717"/>
      <c r="K26" s="719"/>
      <c r="M26" s="111"/>
    </row>
    <row r="27" spans="1:13" ht="14.45" customHeight="1">
      <c r="A27" s="2"/>
      <c r="B27" s="221" t="s">
        <v>852</v>
      </c>
      <c r="C27" s="686"/>
      <c r="D27" s="223"/>
      <c r="E27" s="713"/>
      <c r="F27" s="713"/>
      <c r="G27" s="713"/>
      <c r="H27" s="714"/>
      <c r="I27" s="223"/>
      <c r="J27" s="222"/>
      <c r="K27" s="714"/>
      <c r="M27" s="111" t="s">
        <v>853</v>
      </c>
    </row>
    <row r="28" spans="1:13" ht="15.95" customHeight="1">
      <c r="A28" s="2"/>
      <c r="B28" s="687"/>
      <c r="C28" s="689"/>
      <c r="D28" s="717"/>
      <c r="E28" s="718"/>
      <c r="F28" s="718"/>
      <c r="G28" s="718"/>
      <c r="H28" s="719"/>
      <c r="I28" s="697"/>
      <c r="J28" s="717"/>
      <c r="K28" s="719"/>
      <c r="M28" s="111" t="s">
        <v>854</v>
      </c>
    </row>
    <row r="29" spans="1:13" ht="14.45" customHeight="1">
      <c r="A29" s="2"/>
      <c r="B29" s="221" t="s">
        <v>855</v>
      </c>
      <c r="C29" s="686"/>
      <c r="D29" s="223"/>
      <c r="E29" s="713"/>
      <c r="F29" s="713"/>
      <c r="G29" s="713"/>
      <c r="H29" s="714"/>
      <c r="I29" s="223"/>
      <c r="J29" s="222"/>
      <c r="K29" s="714"/>
    </row>
    <row r="30" spans="1:13">
      <c r="A30" s="2"/>
      <c r="B30" s="687"/>
      <c r="C30" s="689"/>
      <c r="D30" s="717"/>
      <c r="E30" s="718"/>
      <c r="F30" s="718"/>
      <c r="G30" s="718"/>
      <c r="H30" s="719"/>
      <c r="I30" s="697"/>
      <c r="J30" s="717"/>
      <c r="K30" s="719"/>
    </row>
    <row r="31" spans="1:13" ht="14.45" customHeight="1">
      <c r="A31" s="2"/>
      <c r="B31" s="221" t="s">
        <v>856</v>
      </c>
      <c r="C31" s="686"/>
      <c r="D31" s="223"/>
      <c r="E31" s="713"/>
      <c r="F31" s="713"/>
      <c r="G31" s="713"/>
      <c r="H31" s="714"/>
      <c r="I31" s="223"/>
      <c r="J31" s="222"/>
      <c r="K31" s="714"/>
    </row>
    <row r="32" spans="1:13">
      <c r="A32" s="2"/>
      <c r="B32" s="687"/>
      <c r="C32" s="689"/>
      <c r="D32" s="717"/>
      <c r="E32" s="718"/>
      <c r="F32" s="718"/>
      <c r="G32" s="718"/>
      <c r="H32" s="719"/>
      <c r="I32" s="697"/>
      <c r="J32" s="717"/>
      <c r="K32" s="719"/>
    </row>
    <row r="33" spans="1:11" ht="14.45" customHeight="1">
      <c r="A33" s="2"/>
      <c r="B33" s="221" t="s">
        <v>857</v>
      </c>
      <c r="C33" s="686"/>
      <c r="D33" s="223"/>
      <c r="E33" s="713"/>
      <c r="F33" s="713"/>
      <c r="G33" s="713"/>
      <c r="H33" s="714"/>
      <c r="I33" s="223"/>
      <c r="J33" s="222"/>
      <c r="K33" s="714"/>
    </row>
    <row r="34" spans="1:11">
      <c r="A34" s="2"/>
      <c r="B34" s="711"/>
      <c r="C34" s="708"/>
      <c r="D34" s="724"/>
      <c r="E34" s="725"/>
      <c r="F34" s="725"/>
      <c r="G34" s="725"/>
      <c r="H34" s="726"/>
      <c r="I34" s="727"/>
      <c r="J34" s="724"/>
      <c r="K34" s="726"/>
    </row>
    <row r="35" spans="1:11">
      <c r="A35" s="2"/>
      <c r="B35" s="687"/>
      <c r="C35" s="689"/>
      <c r="D35" s="717"/>
      <c r="E35" s="718"/>
      <c r="F35" s="718"/>
      <c r="G35" s="718"/>
      <c r="H35" s="719"/>
      <c r="I35" s="697"/>
      <c r="J35" s="717"/>
      <c r="K35" s="719"/>
    </row>
    <row r="36" spans="1:11">
      <c r="A36" s="2"/>
      <c r="B36" s="224" t="s">
        <v>858</v>
      </c>
      <c r="C36" s="686"/>
      <c r="D36" s="223"/>
      <c r="E36" s="713"/>
      <c r="F36" s="713"/>
      <c r="G36" s="713"/>
      <c r="H36" s="714"/>
      <c r="I36" s="223"/>
      <c r="J36" s="222"/>
      <c r="K36" s="714"/>
    </row>
    <row r="37" spans="1:11">
      <c r="A37" s="2"/>
      <c r="B37" s="687"/>
      <c r="C37" s="689"/>
      <c r="D37" s="717"/>
      <c r="E37" s="718"/>
      <c r="F37" s="718"/>
      <c r="G37" s="718"/>
      <c r="H37" s="719"/>
      <c r="I37" s="697"/>
      <c r="J37" s="717"/>
      <c r="K37" s="719"/>
    </row>
    <row r="38" spans="1:11" ht="14.45" customHeight="1">
      <c r="A38" s="2"/>
      <c r="B38" s="221" t="s">
        <v>859</v>
      </c>
      <c r="C38" s="686"/>
      <c r="D38" s="223"/>
      <c r="E38" s="713"/>
      <c r="F38" s="713"/>
      <c r="G38" s="713"/>
      <c r="H38" s="714"/>
      <c r="I38" s="223"/>
      <c r="J38" s="222"/>
      <c r="K38" s="714"/>
    </row>
    <row r="39" spans="1:11">
      <c r="A39" s="2"/>
      <c r="B39" s="687"/>
      <c r="C39" s="689"/>
      <c r="D39" s="717"/>
      <c r="E39" s="718"/>
      <c r="F39" s="718"/>
      <c r="G39" s="718"/>
      <c r="H39" s="719"/>
      <c r="I39" s="697"/>
      <c r="J39" s="717"/>
      <c r="K39" s="719"/>
    </row>
    <row r="40" spans="1:11" ht="14.45" customHeight="1">
      <c r="A40" s="2"/>
      <c r="B40" s="221" t="s">
        <v>860</v>
      </c>
      <c r="C40" s="686"/>
      <c r="D40" s="223"/>
      <c r="E40" s="713"/>
      <c r="F40" s="713"/>
      <c r="G40" s="713"/>
      <c r="H40" s="714"/>
      <c r="I40" s="223"/>
      <c r="J40" s="222"/>
      <c r="K40" s="714"/>
    </row>
    <row r="41" spans="1:11">
      <c r="A41" s="2"/>
      <c r="B41" s="687"/>
      <c r="C41" s="689"/>
      <c r="D41" s="717"/>
      <c r="E41" s="718"/>
      <c r="F41" s="718"/>
      <c r="G41" s="718"/>
      <c r="H41" s="719"/>
      <c r="I41" s="697"/>
      <c r="J41" s="717"/>
      <c r="K41" s="719"/>
    </row>
    <row r="42" spans="1:11">
      <c r="A42" s="2"/>
      <c r="B42" s="2"/>
      <c r="C42" s="2"/>
      <c r="D42" s="2"/>
      <c r="E42" s="2"/>
      <c r="F42" s="2"/>
      <c r="G42" s="2"/>
      <c r="H42" s="2"/>
      <c r="I42" s="2"/>
      <c r="J42" s="2"/>
      <c r="K42" s="2"/>
    </row>
    <row r="43" spans="1:11">
      <c r="A43" s="2"/>
      <c r="B43" s="2"/>
      <c r="C43" s="2"/>
      <c r="D43" s="2"/>
      <c r="E43" s="2"/>
      <c r="F43" s="2"/>
      <c r="G43" s="2"/>
      <c r="H43" s="2"/>
      <c r="I43" s="2"/>
      <c r="J43" s="2"/>
      <c r="K43" s="2"/>
    </row>
    <row r="44" spans="1:11">
      <c r="A44" s="2"/>
      <c r="B44" s="2"/>
      <c r="C44" s="2"/>
      <c r="D44" s="2"/>
      <c r="E44" s="2"/>
      <c r="F44" s="2"/>
      <c r="G44" s="2"/>
      <c r="H44" s="2"/>
      <c r="I44" s="2"/>
      <c r="J44" s="2"/>
      <c r="K44" s="2"/>
    </row>
    <row r="45" spans="1:11" s="45" customFormat="1" ht="13.5" customHeight="1">
      <c r="A45" s="46"/>
      <c r="B45" s="219" t="s">
        <v>861</v>
      </c>
      <c r="C45" s="220"/>
      <c r="D45" s="220"/>
      <c r="E45" s="220"/>
      <c r="F45" s="220"/>
      <c r="G45" s="220"/>
      <c r="H45" s="220"/>
      <c r="I45" s="220"/>
      <c r="J45" s="220"/>
      <c r="K45" s="220"/>
    </row>
    <row r="46" spans="1:11">
      <c r="A46" s="2"/>
      <c r="B46" s="7"/>
      <c r="C46" s="7"/>
      <c r="D46" s="7"/>
      <c r="E46" s="7"/>
      <c r="F46" s="7"/>
      <c r="G46" s="7"/>
      <c r="H46" s="7"/>
      <c r="I46" s="7"/>
      <c r="J46" s="7"/>
      <c r="K46" s="7"/>
    </row>
    <row r="47" spans="1:11">
      <c r="A47" s="2"/>
      <c r="B47" s="7"/>
      <c r="C47" s="7"/>
      <c r="D47" s="7"/>
      <c r="E47" s="7"/>
      <c r="F47" s="7"/>
      <c r="G47" s="7"/>
      <c r="H47" s="7"/>
      <c r="I47" s="7"/>
      <c r="J47" s="7"/>
      <c r="K47" s="7"/>
    </row>
    <row r="48" spans="1:11">
      <c r="A48" s="2"/>
      <c r="B48" s="7"/>
      <c r="C48" s="7"/>
      <c r="D48" s="7"/>
      <c r="E48" s="7"/>
      <c r="F48" s="7"/>
      <c r="G48" s="7"/>
      <c r="H48" s="7"/>
      <c r="I48" s="7"/>
      <c r="J48" s="7"/>
      <c r="K48" s="7"/>
    </row>
    <row r="49" spans="1:13">
      <c r="A49" s="2"/>
      <c r="B49" s="7"/>
      <c r="C49" s="7"/>
      <c r="D49" s="7"/>
      <c r="E49" s="7"/>
      <c r="F49" s="7"/>
      <c r="G49" s="7"/>
      <c r="H49" s="7"/>
      <c r="I49" s="7"/>
      <c r="J49" s="7"/>
      <c r="K49" s="7"/>
    </row>
    <row r="50" spans="1:13">
      <c r="A50" s="2"/>
      <c r="B50" s="7"/>
      <c r="C50" s="7"/>
      <c r="D50" s="7"/>
      <c r="E50" s="7"/>
      <c r="F50" s="7"/>
      <c r="G50" s="7"/>
      <c r="H50" s="7"/>
      <c r="I50" s="7"/>
      <c r="J50" s="7"/>
      <c r="K50" s="7"/>
    </row>
    <row r="51" spans="1:13" ht="15.6" customHeight="1">
      <c r="A51" s="2"/>
      <c r="B51" s="7"/>
      <c r="C51" s="7"/>
      <c r="D51" s="7"/>
      <c r="E51" s="7"/>
      <c r="F51" s="7"/>
      <c r="G51" s="7"/>
      <c r="H51" s="7"/>
      <c r="I51" s="7"/>
      <c r="J51" s="7"/>
      <c r="K51" s="7"/>
      <c r="M51" s="71" t="s">
        <v>0</v>
      </c>
    </row>
  </sheetData>
  <sheetProtection sheet="1" formatCells="0" formatColumns="0" formatRows="0" insertColumns="0" insertRows="0" insertHyperlinks="0"/>
  <mergeCells count="63">
    <mergeCell ref="B2:K2"/>
    <mergeCell ref="I19:I20"/>
    <mergeCell ref="B27:C28"/>
    <mergeCell ref="D40:H41"/>
    <mergeCell ref="J38:K39"/>
    <mergeCell ref="B12:C13"/>
    <mergeCell ref="J16:K18"/>
    <mergeCell ref="D27:H28"/>
    <mergeCell ref="D21:H22"/>
    <mergeCell ref="I31:I32"/>
    <mergeCell ref="B33:C35"/>
    <mergeCell ref="I16:I18"/>
    <mergeCell ref="B29:C30"/>
    <mergeCell ref="J40:K41"/>
    <mergeCell ref="B23:C24"/>
    <mergeCell ref="D38:H39"/>
    <mergeCell ref="J23:K24"/>
    <mergeCell ref="I33:I35"/>
    <mergeCell ref="I27:I28"/>
    <mergeCell ref="I40:I41"/>
    <mergeCell ref="I38:I39"/>
    <mergeCell ref="J31:K32"/>
    <mergeCell ref="J29:K30"/>
    <mergeCell ref="J27:K28"/>
    <mergeCell ref="B31:C32"/>
    <mergeCell ref="I29:I30"/>
    <mergeCell ref="B38:C39"/>
    <mergeCell ref="D36:H37"/>
    <mergeCell ref="D33:H35"/>
    <mergeCell ref="D29:H30"/>
    <mergeCell ref="D31:H32"/>
    <mergeCell ref="B9:C11"/>
    <mergeCell ref="B21:C22"/>
    <mergeCell ref="D16:H18"/>
    <mergeCell ref="B25:C26"/>
    <mergeCell ref="B4:K8"/>
    <mergeCell ref="J9:K11"/>
    <mergeCell ref="D19:H20"/>
    <mergeCell ref="I9:I11"/>
    <mergeCell ref="J14:K15"/>
    <mergeCell ref="I14:I15"/>
    <mergeCell ref="D23:H24"/>
    <mergeCell ref="J19:K20"/>
    <mergeCell ref="I23:I24"/>
    <mergeCell ref="D9:H11"/>
    <mergeCell ref="B14:C15"/>
    <mergeCell ref="D14:H15"/>
    <mergeCell ref="B45:K45"/>
    <mergeCell ref="B16:C18"/>
    <mergeCell ref="J33:K35"/>
    <mergeCell ref="D12:H13"/>
    <mergeCell ref="J36:K37"/>
    <mergeCell ref="B19:C20"/>
    <mergeCell ref="I36:I37"/>
    <mergeCell ref="J25:K26"/>
    <mergeCell ref="B36:C37"/>
    <mergeCell ref="J21:K22"/>
    <mergeCell ref="D25:H26"/>
    <mergeCell ref="I25:I26"/>
    <mergeCell ref="J12:K13"/>
    <mergeCell ref="B40:C41"/>
    <mergeCell ref="I12:I13"/>
    <mergeCell ref="I21:I22"/>
  </mergeCells>
  <hyperlinks>
    <hyperlink ref="B45" r:id="rId1" display="24 GEF Council meeting documents, guidelines, project and program cycle policy 2020 update" xr:uid="{00000000-0004-0000-0C00-000000000000}"/>
  </hyperlinks>
  <pageMargins left="0.25" right="0.25" top="0.75" bottom="0.75" header="0.3" footer="0.3"/>
  <pageSetup paperSize="5"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3" tint="0.499984740745262"/>
  </sheetPr>
  <dimension ref="A1:W51"/>
  <sheetViews>
    <sheetView showGridLines="0" topLeftCell="A41" zoomScaleNormal="100" zoomScaleSheetLayoutView="100" workbookViewId="0">
      <selection activeCell="H29" sqref="H29:L29"/>
    </sheetView>
  </sheetViews>
  <sheetFormatPr defaultColWidth="8.85546875" defaultRowHeight="15"/>
  <cols>
    <col min="1" max="2" width="1.42578125" customWidth="1"/>
    <col min="6" max="6" width="8.42578125" customWidth="1"/>
    <col min="7" max="7" width="10.7109375" customWidth="1"/>
    <col min="8" max="12" width="8.85546875" style="3"/>
    <col min="22" max="22" width="17.85546875" customWidth="1"/>
  </cols>
  <sheetData>
    <row r="1" spans="1:23">
      <c r="A1" s="15"/>
      <c r="B1" s="15"/>
      <c r="C1" s="15"/>
      <c r="D1" s="15"/>
      <c r="E1" s="15"/>
      <c r="F1" s="15"/>
      <c r="G1" s="15"/>
      <c r="H1" s="15"/>
      <c r="I1" s="15"/>
      <c r="J1" s="15"/>
      <c r="K1" s="15"/>
      <c r="L1" s="15"/>
    </row>
    <row r="2" spans="1:23" ht="19.5" customHeight="1">
      <c r="A2" s="15"/>
      <c r="B2" s="15"/>
      <c r="C2" s="498" t="s">
        <v>862</v>
      </c>
      <c r="D2" s="659"/>
      <c r="E2" s="659"/>
      <c r="F2" s="659"/>
      <c r="G2" s="659"/>
      <c r="H2" s="659"/>
      <c r="I2" s="659"/>
      <c r="J2" s="659"/>
      <c r="K2" s="659"/>
      <c r="L2" s="659"/>
      <c r="N2" s="101" t="s">
        <v>682</v>
      </c>
    </row>
    <row r="3" spans="1:23">
      <c r="A3" s="15"/>
      <c r="B3" s="15"/>
      <c r="C3" s="18"/>
      <c r="D3" s="18"/>
      <c r="E3" s="18"/>
      <c r="F3" s="18"/>
      <c r="G3" s="18"/>
      <c r="H3" s="18"/>
      <c r="I3" s="18"/>
      <c r="J3" s="18"/>
      <c r="K3" s="18"/>
      <c r="L3" s="18"/>
    </row>
    <row r="4" spans="1:23" ht="14.45" customHeight="1">
      <c r="A4" s="15"/>
      <c r="B4" s="15"/>
      <c r="C4" s="583" t="s">
        <v>863</v>
      </c>
      <c r="D4" s="685"/>
      <c r="E4" s="685"/>
      <c r="F4" s="685"/>
      <c r="G4" s="685"/>
      <c r="H4" s="685"/>
      <c r="I4" s="685"/>
      <c r="J4" s="685"/>
      <c r="K4" s="685"/>
      <c r="L4" s="685"/>
    </row>
    <row r="5" spans="1:23" ht="14.45" customHeight="1">
      <c r="A5" s="15"/>
      <c r="B5" s="15"/>
      <c r="C5" s="711"/>
      <c r="D5" s="659"/>
      <c r="E5" s="659"/>
      <c r="F5" s="659"/>
      <c r="G5" s="659"/>
      <c r="H5" s="659"/>
      <c r="I5" s="659"/>
      <c r="J5" s="659"/>
      <c r="K5" s="659"/>
      <c r="L5" s="659"/>
      <c r="N5" s="55" t="s">
        <v>825</v>
      </c>
      <c r="O5" s="56"/>
    </row>
    <row r="6" spans="1:23" ht="17.100000000000001" customHeight="1">
      <c r="A6" s="15"/>
      <c r="B6" s="15"/>
      <c r="C6" s="687"/>
      <c r="D6" s="688"/>
      <c r="E6" s="688"/>
      <c r="F6" s="688"/>
      <c r="G6" s="688"/>
      <c r="H6" s="688"/>
      <c r="I6" s="688"/>
      <c r="J6" s="688"/>
      <c r="K6" s="688"/>
      <c r="L6" s="688"/>
      <c r="N6" s="56"/>
      <c r="O6" s="56"/>
    </row>
    <row r="7" spans="1:23" ht="17.100000000000001" customHeight="1">
      <c r="A7" s="15"/>
      <c r="B7" s="15"/>
      <c r="C7" s="275"/>
      <c r="D7" s="661"/>
      <c r="E7" s="661"/>
      <c r="F7" s="661"/>
      <c r="G7" s="661"/>
      <c r="H7" s="661"/>
      <c r="I7" s="661"/>
      <c r="J7" s="661"/>
      <c r="K7" s="661"/>
      <c r="L7" s="661"/>
      <c r="N7" s="56" t="s">
        <v>864</v>
      </c>
      <c r="O7" s="56"/>
      <c r="W7" s="56"/>
    </row>
    <row r="8" spans="1:23" ht="34.5" customHeight="1">
      <c r="A8" s="15"/>
      <c r="B8" s="15"/>
      <c r="C8" s="585" t="s">
        <v>865</v>
      </c>
      <c r="D8" s="686"/>
      <c r="E8" s="584" t="s">
        <v>866</v>
      </c>
      <c r="F8" s="662"/>
      <c r="G8" s="85" t="s">
        <v>867</v>
      </c>
      <c r="H8" s="580" t="s">
        <v>868</v>
      </c>
      <c r="I8" s="581"/>
      <c r="J8" s="581"/>
      <c r="K8" s="581"/>
      <c r="L8" s="582"/>
      <c r="N8" s="56" t="s">
        <v>869</v>
      </c>
      <c r="O8" s="56"/>
    </row>
    <row r="9" spans="1:23" ht="66.75" customHeight="1">
      <c r="A9" s="15"/>
      <c r="B9" s="15"/>
      <c r="C9" s="528" t="s">
        <v>870</v>
      </c>
      <c r="D9" s="570"/>
      <c r="E9" s="571" t="s">
        <v>871</v>
      </c>
      <c r="F9" s="572"/>
      <c r="G9" s="211" t="s">
        <v>872</v>
      </c>
      <c r="H9" s="573" t="s">
        <v>873</v>
      </c>
      <c r="I9" s="574"/>
      <c r="J9" s="574"/>
      <c r="K9" s="574"/>
      <c r="L9" s="575"/>
      <c r="O9" s="56"/>
    </row>
    <row r="10" spans="1:23" ht="90.75" customHeight="1">
      <c r="A10" s="15"/>
      <c r="B10" s="15"/>
      <c r="C10" s="528" t="s">
        <v>870</v>
      </c>
      <c r="D10" s="570"/>
      <c r="E10" s="571" t="s">
        <v>874</v>
      </c>
      <c r="F10" s="579"/>
      <c r="G10" s="212" t="s">
        <v>875</v>
      </c>
      <c r="H10" s="573" t="s">
        <v>876</v>
      </c>
      <c r="I10" s="574"/>
      <c r="J10" s="574"/>
      <c r="K10" s="574"/>
      <c r="L10" s="575"/>
      <c r="N10" s="56"/>
      <c r="O10" s="56"/>
    </row>
    <row r="11" spans="1:23" ht="78" customHeight="1">
      <c r="A11" s="15"/>
      <c r="B11" s="15"/>
      <c r="C11" s="528" t="s">
        <v>870</v>
      </c>
      <c r="D11" s="570"/>
      <c r="E11" s="571" t="s">
        <v>877</v>
      </c>
      <c r="F11" s="579"/>
      <c r="G11" s="212" t="s">
        <v>875</v>
      </c>
      <c r="H11" s="573" t="s">
        <v>878</v>
      </c>
      <c r="I11" s="574"/>
      <c r="J11" s="574"/>
      <c r="K11" s="574"/>
      <c r="L11" s="575"/>
      <c r="N11" s="56" t="s">
        <v>879</v>
      </c>
      <c r="O11" s="56"/>
    </row>
    <row r="12" spans="1:23" ht="117" customHeight="1">
      <c r="A12" s="15"/>
      <c r="B12" s="15"/>
      <c r="C12" s="528" t="s">
        <v>870</v>
      </c>
      <c r="D12" s="570"/>
      <c r="E12" s="571" t="s">
        <v>880</v>
      </c>
      <c r="F12" s="579"/>
      <c r="G12" s="213" t="s">
        <v>875</v>
      </c>
      <c r="H12" s="573" t="s">
        <v>881</v>
      </c>
      <c r="I12" s="574"/>
      <c r="J12" s="574"/>
      <c r="K12" s="574"/>
      <c r="L12" s="575"/>
      <c r="N12" s="56" t="s">
        <v>882</v>
      </c>
      <c r="O12" s="56"/>
    </row>
    <row r="13" spans="1:23" ht="90" customHeight="1">
      <c r="A13" s="15"/>
      <c r="B13" s="15"/>
      <c r="C13" s="528" t="s">
        <v>870</v>
      </c>
      <c r="D13" s="570"/>
      <c r="E13" s="571" t="s">
        <v>883</v>
      </c>
      <c r="F13" s="579"/>
      <c r="G13" s="213" t="s">
        <v>872</v>
      </c>
      <c r="H13" s="576" t="s">
        <v>884</v>
      </c>
      <c r="I13" s="577"/>
      <c r="J13" s="577"/>
      <c r="K13" s="577"/>
      <c r="L13" s="578"/>
      <c r="N13" s="56"/>
      <c r="O13" s="56"/>
    </row>
    <row r="14" spans="1:23" ht="65.25" customHeight="1">
      <c r="A14" s="15"/>
      <c r="B14" s="15"/>
      <c r="C14" s="528" t="s">
        <v>870</v>
      </c>
      <c r="D14" s="570"/>
      <c r="E14" s="571" t="s">
        <v>885</v>
      </c>
      <c r="F14" s="579"/>
      <c r="G14" s="212" t="s">
        <v>872</v>
      </c>
      <c r="H14" s="573" t="s">
        <v>886</v>
      </c>
      <c r="I14" s="574"/>
      <c r="J14" s="574"/>
      <c r="K14" s="574"/>
      <c r="L14" s="575"/>
      <c r="N14" s="65" t="s">
        <v>887</v>
      </c>
      <c r="O14" s="56"/>
    </row>
    <row r="15" spans="1:23" ht="103.5" customHeight="1">
      <c r="A15" s="15"/>
      <c r="B15" s="15"/>
      <c r="C15" s="528" t="s">
        <v>870</v>
      </c>
      <c r="D15" s="570"/>
      <c r="E15" s="571" t="s">
        <v>888</v>
      </c>
      <c r="F15" s="579"/>
      <c r="G15" s="212" t="s">
        <v>872</v>
      </c>
      <c r="H15" s="573" t="s">
        <v>889</v>
      </c>
      <c r="I15" s="574"/>
      <c r="J15" s="574"/>
      <c r="K15" s="574"/>
      <c r="L15" s="575"/>
      <c r="N15" s="56"/>
      <c r="O15" s="56"/>
    </row>
    <row r="16" spans="1:23" ht="91.5" customHeight="1">
      <c r="A16" s="15"/>
      <c r="B16" s="15"/>
      <c r="C16" s="528" t="s">
        <v>870</v>
      </c>
      <c r="D16" s="570"/>
      <c r="E16" s="571" t="s">
        <v>890</v>
      </c>
      <c r="F16" s="579"/>
      <c r="G16" s="212" t="s">
        <v>875</v>
      </c>
      <c r="H16" s="573" t="s">
        <v>891</v>
      </c>
      <c r="I16" s="574"/>
      <c r="J16" s="574"/>
      <c r="K16" s="574"/>
      <c r="L16" s="575"/>
      <c r="N16" s="107" t="s">
        <v>892</v>
      </c>
      <c r="O16" s="56"/>
    </row>
    <row r="17" spans="1:15" ht="71.25" customHeight="1">
      <c r="A17" s="15"/>
      <c r="B17" s="15"/>
      <c r="C17" s="528" t="s">
        <v>870</v>
      </c>
      <c r="D17" s="570"/>
      <c r="E17" s="571" t="s">
        <v>893</v>
      </c>
      <c r="F17" s="579"/>
      <c r="G17" s="213" t="s">
        <v>872</v>
      </c>
      <c r="H17" s="573" t="s">
        <v>894</v>
      </c>
      <c r="I17" s="574"/>
      <c r="J17" s="574"/>
      <c r="K17" s="574"/>
      <c r="L17" s="575"/>
      <c r="N17" s="56"/>
      <c r="O17" s="56"/>
    </row>
    <row r="18" spans="1:15" ht="48.75" customHeight="1">
      <c r="A18" s="15"/>
      <c r="B18" s="15"/>
      <c r="C18" s="528" t="s">
        <v>895</v>
      </c>
      <c r="D18" s="570"/>
      <c r="E18" s="571" t="s">
        <v>896</v>
      </c>
      <c r="F18" s="572"/>
      <c r="G18" s="213" t="s">
        <v>872</v>
      </c>
      <c r="H18" s="573" t="s">
        <v>897</v>
      </c>
      <c r="I18" s="574"/>
      <c r="J18" s="574"/>
      <c r="K18" s="574"/>
      <c r="L18" s="575"/>
      <c r="N18" s="56"/>
      <c r="O18" s="56"/>
    </row>
    <row r="19" spans="1:15" ht="36" customHeight="1">
      <c r="A19" s="15"/>
      <c r="B19" s="15"/>
      <c r="C19" s="528" t="s">
        <v>898</v>
      </c>
      <c r="D19" s="570"/>
      <c r="E19" s="571" t="s">
        <v>899</v>
      </c>
      <c r="F19" s="572"/>
      <c r="G19" s="212" t="s">
        <v>900</v>
      </c>
      <c r="H19" s="573" t="s">
        <v>901</v>
      </c>
      <c r="I19" s="574"/>
      <c r="J19" s="574"/>
      <c r="K19" s="574"/>
      <c r="L19" s="575"/>
      <c r="N19" s="107" t="s">
        <v>902</v>
      </c>
      <c r="O19" s="56"/>
    </row>
    <row r="20" spans="1:15" ht="41.25" customHeight="1">
      <c r="A20" s="15"/>
      <c r="B20" s="15"/>
      <c r="C20" s="528" t="s">
        <v>898</v>
      </c>
      <c r="D20" s="570"/>
      <c r="E20" s="571" t="s">
        <v>903</v>
      </c>
      <c r="F20" s="572"/>
      <c r="G20" s="212" t="s">
        <v>900</v>
      </c>
      <c r="H20" s="573" t="s">
        <v>904</v>
      </c>
      <c r="I20" s="574"/>
      <c r="J20" s="574"/>
      <c r="K20" s="574"/>
      <c r="L20" s="575"/>
      <c r="N20" s="56"/>
      <c r="O20" s="56"/>
    </row>
    <row r="21" spans="1:15" ht="44.25" customHeight="1">
      <c r="A21" s="15"/>
      <c r="B21" s="15"/>
      <c r="C21" s="528" t="s">
        <v>898</v>
      </c>
      <c r="D21" s="570"/>
      <c r="E21" s="571" t="s">
        <v>905</v>
      </c>
      <c r="F21" s="572"/>
      <c r="G21" s="212" t="s">
        <v>900</v>
      </c>
      <c r="H21" s="576" t="s">
        <v>906</v>
      </c>
      <c r="I21" s="577"/>
      <c r="J21" s="577"/>
      <c r="K21" s="577"/>
      <c r="L21" s="578"/>
      <c r="N21" s="109" t="s">
        <v>907</v>
      </c>
      <c r="O21" s="56"/>
    </row>
    <row r="22" spans="1:15" ht="52.5" customHeight="1">
      <c r="A22" s="15"/>
      <c r="B22" s="15"/>
      <c r="C22" s="528" t="s">
        <v>908</v>
      </c>
      <c r="D22" s="570"/>
      <c r="E22" s="571" t="s">
        <v>909</v>
      </c>
      <c r="F22" s="572"/>
      <c r="G22" s="213" t="s">
        <v>910</v>
      </c>
      <c r="H22" s="573" t="s">
        <v>911</v>
      </c>
      <c r="I22" s="574"/>
      <c r="J22" s="574"/>
      <c r="K22" s="574"/>
      <c r="L22" s="575"/>
      <c r="N22" s="56"/>
      <c r="O22" s="56"/>
    </row>
    <row r="23" spans="1:15" ht="72" customHeight="1">
      <c r="A23" s="15"/>
      <c r="B23" s="15"/>
      <c r="C23" s="528" t="s">
        <v>908</v>
      </c>
      <c r="D23" s="570"/>
      <c r="E23" s="571" t="s">
        <v>912</v>
      </c>
      <c r="F23" s="572"/>
      <c r="G23" s="213" t="s">
        <v>913</v>
      </c>
      <c r="H23" s="573" t="s">
        <v>914</v>
      </c>
      <c r="I23" s="574"/>
      <c r="J23" s="574"/>
      <c r="K23" s="574"/>
      <c r="L23" s="575"/>
      <c r="N23" s="56"/>
      <c r="O23" s="56"/>
    </row>
    <row r="24" spans="1:15" ht="56.25" customHeight="1">
      <c r="A24" s="15"/>
      <c r="B24" s="15"/>
      <c r="C24" s="528" t="s">
        <v>908</v>
      </c>
      <c r="D24" s="570"/>
      <c r="E24" s="571" t="s">
        <v>915</v>
      </c>
      <c r="F24" s="572"/>
      <c r="G24" s="212" t="s">
        <v>910</v>
      </c>
      <c r="H24" s="576" t="s">
        <v>916</v>
      </c>
      <c r="I24" s="577"/>
      <c r="J24" s="577"/>
      <c r="K24" s="577"/>
      <c r="L24" s="578"/>
      <c r="N24" s="56"/>
      <c r="O24" s="56"/>
    </row>
    <row r="25" spans="1:15" ht="53.25" customHeight="1">
      <c r="A25" s="15"/>
      <c r="B25" s="15"/>
      <c r="C25" s="528" t="s">
        <v>908</v>
      </c>
      <c r="D25" s="570"/>
      <c r="E25" s="571" t="s">
        <v>917</v>
      </c>
      <c r="F25" s="572"/>
      <c r="G25" s="212" t="s">
        <v>910</v>
      </c>
      <c r="H25" s="573" t="s">
        <v>918</v>
      </c>
      <c r="I25" s="574"/>
      <c r="J25" s="574"/>
      <c r="K25" s="574"/>
      <c r="L25" s="575"/>
      <c r="N25" s="56"/>
      <c r="O25" s="56"/>
    </row>
    <row r="26" spans="1:15" ht="63.75" customHeight="1">
      <c r="A26" s="15"/>
      <c r="B26" s="15"/>
      <c r="C26" s="528" t="s">
        <v>908</v>
      </c>
      <c r="D26" s="570"/>
      <c r="E26" s="571" t="s">
        <v>919</v>
      </c>
      <c r="F26" s="572"/>
      <c r="G26" s="212" t="s">
        <v>920</v>
      </c>
      <c r="H26" s="573" t="s">
        <v>921</v>
      </c>
      <c r="I26" s="574"/>
      <c r="J26" s="574"/>
      <c r="K26" s="574"/>
      <c r="L26" s="575"/>
      <c r="N26" s="56"/>
      <c r="O26" s="56"/>
    </row>
    <row r="27" spans="1:15" ht="67.5" customHeight="1">
      <c r="A27" s="15"/>
      <c r="B27" s="15"/>
      <c r="C27" s="528" t="s">
        <v>908</v>
      </c>
      <c r="D27" s="570"/>
      <c r="E27" s="571" t="s">
        <v>922</v>
      </c>
      <c r="F27" s="572"/>
      <c r="G27" s="212" t="s">
        <v>920</v>
      </c>
      <c r="H27" s="576" t="s">
        <v>923</v>
      </c>
      <c r="I27" s="577"/>
      <c r="J27" s="577"/>
      <c r="K27" s="577"/>
      <c r="L27" s="578"/>
      <c r="N27" s="56"/>
      <c r="O27" s="56"/>
    </row>
    <row r="28" spans="1:15" ht="105" customHeight="1">
      <c r="A28" s="15"/>
      <c r="B28" s="15"/>
      <c r="C28" s="528" t="s">
        <v>908</v>
      </c>
      <c r="D28" s="570"/>
      <c r="E28" s="571" t="s">
        <v>924</v>
      </c>
      <c r="F28" s="572"/>
      <c r="G28" s="212" t="s">
        <v>920</v>
      </c>
      <c r="H28" s="573" t="s">
        <v>904</v>
      </c>
      <c r="I28" s="574"/>
      <c r="J28" s="574"/>
      <c r="K28" s="574"/>
      <c r="L28" s="575"/>
      <c r="N28" s="56"/>
      <c r="O28" s="56"/>
    </row>
    <row r="29" spans="1:15" ht="70.5" customHeight="1">
      <c r="A29" s="15"/>
      <c r="B29" s="15"/>
      <c r="C29" s="528" t="s">
        <v>908</v>
      </c>
      <c r="D29" s="570"/>
      <c r="E29" s="571" t="s">
        <v>925</v>
      </c>
      <c r="F29" s="572"/>
      <c r="G29" s="212" t="s">
        <v>926</v>
      </c>
      <c r="H29" s="576" t="s">
        <v>927</v>
      </c>
      <c r="I29" s="577"/>
      <c r="J29" s="577"/>
      <c r="K29" s="577"/>
      <c r="L29" s="578"/>
      <c r="N29" s="56"/>
      <c r="O29" s="56"/>
    </row>
    <row r="30" spans="1:15" ht="79.5" customHeight="1">
      <c r="A30" s="15"/>
      <c r="B30" s="15"/>
      <c r="C30" s="528" t="s">
        <v>908</v>
      </c>
      <c r="D30" s="570"/>
      <c r="E30" s="571" t="s">
        <v>928</v>
      </c>
      <c r="F30" s="572"/>
      <c r="G30" s="212" t="s">
        <v>872</v>
      </c>
      <c r="H30" s="573" t="s">
        <v>929</v>
      </c>
      <c r="I30" s="574"/>
      <c r="J30" s="574"/>
      <c r="K30" s="574"/>
      <c r="L30" s="575"/>
      <c r="N30" s="56"/>
      <c r="O30" s="56"/>
    </row>
    <row r="31" spans="1:15" ht="71.25" customHeight="1">
      <c r="A31" s="15"/>
      <c r="B31" s="15"/>
      <c r="C31" s="528" t="s">
        <v>908</v>
      </c>
      <c r="D31" s="570"/>
      <c r="E31" s="571" t="s">
        <v>930</v>
      </c>
      <c r="F31" s="572"/>
      <c r="G31" s="212" t="s">
        <v>900</v>
      </c>
      <c r="H31" s="576" t="s">
        <v>931</v>
      </c>
      <c r="I31" s="577"/>
      <c r="J31" s="577"/>
      <c r="K31" s="577"/>
      <c r="L31" s="578"/>
      <c r="N31" s="56"/>
      <c r="O31" s="56"/>
    </row>
    <row r="32" spans="1:15" ht="43.5" customHeight="1">
      <c r="A32" s="15"/>
      <c r="B32" s="15"/>
      <c r="C32" s="528" t="s">
        <v>908</v>
      </c>
      <c r="D32" s="570"/>
      <c r="E32" s="571" t="s">
        <v>932</v>
      </c>
      <c r="F32" s="572"/>
      <c r="G32" s="212" t="s">
        <v>900</v>
      </c>
      <c r="H32" s="573" t="s">
        <v>933</v>
      </c>
      <c r="I32" s="574"/>
      <c r="J32" s="574"/>
      <c r="K32" s="574"/>
      <c r="L32" s="575"/>
      <c r="N32" s="56"/>
      <c r="O32" s="56"/>
    </row>
    <row r="33" spans="1:15" ht="54" customHeight="1">
      <c r="A33" s="15"/>
      <c r="B33" s="15"/>
      <c r="C33" s="528" t="s">
        <v>908</v>
      </c>
      <c r="D33" s="570"/>
      <c r="E33" s="571" t="s">
        <v>934</v>
      </c>
      <c r="F33" s="572"/>
      <c r="G33" s="212" t="s">
        <v>926</v>
      </c>
      <c r="H33" s="576" t="s">
        <v>935</v>
      </c>
      <c r="I33" s="577"/>
      <c r="J33" s="577"/>
      <c r="K33" s="577"/>
      <c r="L33" s="578"/>
      <c r="N33" s="56"/>
      <c r="O33" s="56"/>
    </row>
    <row r="34" spans="1:15" ht="66" customHeight="1">
      <c r="A34" s="15"/>
      <c r="B34" s="15"/>
      <c r="C34" s="528" t="s">
        <v>908</v>
      </c>
      <c r="D34" s="570"/>
      <c r="E34" s="571" t="s">
        <v>936</v>
      </c>
      <c r="F34" s="572"/>
      <c r="G34" s="212" t="s">
        <v>900</v>
      </c>
      <c r="H34" s="573" t="s">
        <v>937</v>
      </c>
      <c r="I34" s="574"/>
      <c r="J34" s="574"/>
      <c r="K34" s="574"/>
      <c r="L34" s="575"/>
      <c r="N34" s="56"/>
      <c r="O34" s="56"/>
    </row>
    <row r="35" spans="1:15" ht="75.75" customHeight="1">
      <c r="A35" s="15"/>
      <c r="B35" s="15"/>
      <c r="C35" s="528" t="s">
        <v>895</v>
      </c>
      <c r="D35" s="570"/>
      <c r="E35" s="571" t="s">
        <v>938</v>
      </c>
      <c r="F35" s="572"/>
      <c r="G35" s="213" t="s">
        <v>939</v>
      </c>
      <c r="H35" s="576" t="s">
        <v>940</v>
      </c>
      <c r="I35" s="577"/>
      <c r="J35" s="577"/>
      <c r="K35" s="577"/>
      <c r="L35" s="578"/>
      <c r="N35" s="56"/>
      <c r="O35" s="56"/>
    </row>
    <row r="36" spans="1:15" ht="51" customHeight="1">
      <c r="A36" s="15"/>
      <c r="B36" s="15"/>
      <c r="C36" s="528" t="s">
        <v>908</v>
      </c>
      <c r="D36" s="570"/>
      <c r="E36" s="571" t="s">
        <v>941</v>
      </c>
      <c r="F36" s="572"/>
      <c r="G36" s="213" t="s">
        <v>939</v>
      </c>
      <c r="H36" s="573" t="s">
        <v>942</v>
      </c>
      <c r="I36" s="574"/>
      <c r="J36" s="574"/>
      <c r="K36" s="574"/>
      <c r="L36" s="575"/>
      <c r="N36" s="56"/>
      <c r="O36" s="56"/>
    </row>
    <row r="37" spans="1:15" ht="39" customHeight="1">
      <c r="A37" s="15"/>
      <c r="B37" s="15"/>
      <c r="C37" s="528" t="s">
        <v>898</v>
      </c>
      <c r="D37" s="570"/>
      <c r="E37" s="571" t="s">
        <v>943</v>
      </c>
      <c r="F37" s="572"/>
      <c r="G37" s="213" t="s">
        <v>939</v>
      </c>
      <c r="H37" s="576" t="s">
        <v>944</v>
      </c>
      <c r="I37" s="577"/>
      <c r="J37" s="577"/>
      <c r="K37" s="577"/>
      <c r="L37" s="578"/>
      <c r="N37" s="56"/>
      <c r="O37" s="56"/>
    </row>
    <row r="38" spans="1:15" ht="25.5" customHeight="1">
      <c r="A38" s="15"/>
      <c r="B38" s="15"/>
      <c r="C38" s="528" t="s">
        <v>895</v>
      </c>
      <c r="D38" s="570"/>
      <c r="E38" s="571" t="s">
        <v>945</v>
      </c>
      <c r="F38" s="572"/>
      <c r="G38" s="213" t="s">
        <v>939</v>
      </c>
      <c r="H38" s="573" t="s">
        <v>946</v>
      </c>
      <c r="I38" s="574"/>
      <c r="J38" s="574"/>
      <c r="K38" s="574"/>
      <c r="L38" s="575"/>
      <c r="N38" s="56"/>
      <c r="O38" s="56"/>
    </row>
    <row r="39" spans="1:15" ht="39.75" customHeight="1">
      <c r="A39" s="15"/>
      <c r="B39" s="15"/>
      <c r="C39" s="528" t="s">
        <v>870</v>
      </c>
      <c r="D39" s="570"/>
      <c r="E39" s="571" t="s">
        <v>947</v>
      </c>
      <c r="F39" s="572"/>
      <c r="G39" s="213" t="s">
        <v>939</v>
      </c>
      <c r="H39" s="576" t="s">
        <v>948</v>
      </c>
      <c r="I39" s="577"/>
      <c r="J39" s="577"/>
      <c r="K39" s="577"/>
      <c r="L39" s="578"/>
      <c r="N39" s="56"/>
      <c r="O39" s="56"/>
    </row>
    <row r="40" spans="1:15" ht="42" customHeight="1">
      <c r="A40" s="15"/>
      <c r="B40" s="15"/>
      <c r="C40" s="528" t="s">
        <v>870</v>
      </c>
      <c r="D40" s="570"/>
      <c r="E40" s="571" t="s">
        <v>949</v>
      </c>
      <c r="F40" s="572"/>
      <c r="G40" s="213" t="s">
        <v>939</v>
      </c>
      <c r="H40" s="573" t="s">
        <v>950</v>
      </c>
      <c r="I40" s="574"/>
      <c r="J40" s="574"/>
      <c r="K40" s="574"/>
      <c r="L40" s="575"/>
      <c r="N40" s="56"/>
      <c r="O40" s="56"/>
    </row>
    <row r="41" spans="1:15" ht="56.25" customHeight="1">
      <c r="A41" s="15"/>
      <c r="B41" s="15"/>
      <c r="C41" s="528" t="s">
        <v>870</v>
      </c>
      <c r="D41" s="570"/>
      <c r="E41" s="571" t="s">
        <v>951</v>
      </c>
      <c r="F41" s="572"/>
      <c r="G41" s="213" t="s">
        <v>939</v>
      </c>
      <c r="H41" s="576" t="s">
        <v>952</v>
      </c>
      <c r="I41" s="577"/>
      <c r="J41" s="577"/>
      <c r="K41" s="577"/>
      <c r="L41" s="578"/>
      <c r="N41" s="56"/>
      <c r="O41" s="56"/>
    </row>
    <row r="42" spans="1:15" ht="27.75" customHeight="1">
      <c r="A42" s="15"/>
      <c r="B42" s="15"/>
      <c r="C42" s="528" t="s">
        <v>908</v>
      </c>
      <c r="D42" s="570"/>
      <c r="E42" s="571" t="s">
        <v>953</v>
      </c>
      <c r="F42" s="572"/>
      <c r="G42" s="213" t="s">
        <v>939</v>
      </c>
      <c r="H42" s="573" t="s">
        <v>954</v>
      </c>
      <c r="I42" s="574"/>
      <c r="J42" s="574"/>
      <c r="K42" s="574"/>
      <c r="L42" s="575"/>
      <c r="N42" s="56"/>
      <c r="O42" s="56"/>
    </row>
    <row r="43" spans="1:15" ht="27.75" customHeight="1">
      <c r="A43" s="15"/>
      <c r="B43" s="15"/>
      <c r="C43" s="528" t="s">
        <v>908</v>
      </c>
      <c r="D43" s="570"/>
      <c r="E43" s="571" t="s">
        <v>955</v>
      </c>
      <c r="F43" s="572"/>
      <c r="G43" s="213" t="s">
        <v>939</v>
      </c>
      <c r="H43" s="576" t="s">
        <v>956</v>
      </c>
      <c r="I43" s="577"/>
      <c r="J43" s="577"/>
      <c r="K43" s="577"/>
      <c r="L43" s="578"/>
      <c r="N43" s="56"/>
      <c r="O43" s="56"/>
    </row>
    <row r="44" spans="1:15" ht="33" customHeight="1">
      <c r="A44" s="15"/>
      <c r="B44" s="15"/>
      <c r="C44" s="528" t="s">
        <v>908</v>
      </c>
      <c r="D44" s="570"/>
      <c r="E44" s="571" t="s">
        <v>957</v>
      </c>
      <c r="F44" s="572"/>
      <c r="G44" s="213" t="s">
        <v>939</v>
      </c>
      <c r="H44" s="586" t="s">
        <v>958</v>
      </c>
      <c r="I44" s="587"/>
      <c r="J44" s="587"/>
      <c r="K44" s="587"/>
      <c r="L44" s="588"/>
      <c r="N44" s="56"/>
      <c r="O44" s="56"/>
    </row>
    <row r="45" spans="1:15" ht="64.5" customHeight="1">
      <c r="A45" s="15"/>
      <c r="B45" s="15"/>
      <c r="C45" s="528" t="s">
        <v>908</v>
      </c>
      <c r="D45" s="570"/>
      <c r="E45" s="571" t="s">
        <v>959</v>
      </c>
      <c r="F45" s="572"/>
      <c r="G45" s="213" t="s">
        <v>939</v>
      </c>
      <c r="H45" s="586" t="s">
        <v>960</v>
      </c>
      <c r="I45" s="587"/>
      <c r="J45" s="587"/>
      <c r="K45" s="587"/>
      <c r="L45" s="588"/>
      <c r="N45" s="56"/>
      <c r="O45" s="56"/>
    </row>
    <row r="46" spans="1:15" ht="41.25" customHeight="1">
      <c r="A46" s="15"/>
      <c r="B46" s="15"/>
      <c r="C46" s="528" t="s">
        <v>908</v>
      </c>
      <c r="D46" s="570"/>
      <c r="E46" s="571" t="s">
        <v>961</v>
      </c>
      <c r="F46" s="572"/>
      <c r="G46" s="213" t="s">
        <v>939</v>
      </c>
      <c r="H46" s="586" t="s">
        <v>962</v>
      </c>
      <c r="I46" s="587"/>
      <c r="J46" s="587"/>
      <c r="K46" s="587"/>
      <c r="L46" s="588"/>
      <c r="N46" s="56"/>
      <c r="O46" s="56"/>
    </row>
    <row r="47" spans="1:15" ht="17.100000000000001" customHeight="1">
      <c r="A47" s="15"/>
      <c r="B47" s="15"/>
      <c r="N47" s="56"/>
      <c r="O47" s="56"/>
    </row>
    <row r="48" spans="1:15" ht="17.100000000000001" customHeight="1">
      <c r="A48" s="15"/>
      <c r="B48" s="15"/>
      <c r="N48" s="56"/>
      <c r="O48" s="56"/>
    </row>
    <row r="49" spans="1:15" ht="17.100000000000001" customHeight="1">
      <c r="A49" s="15"/>
      <c r="B49" s="15"/>
      <c r="N49" s="56"/>
      <c r="O49" s="56"/>
    </row>
    <row r="50" spans="1:15" ht="17.100000000000001" customHeight="1">
      <c r="A50" s="15"/>
      <c r="B50" s="15"/>
      <c r="N50" s="56"/>
      <c r="O50" s="56"/>
    </row>
    <row r="51" spans="1:15" ht="17.100000000000001" customHeight="1">
      <c r="A51" s="15"/>
      <c r="B51" s="15"/>
      <c r="N51" s="69" t="s">
        <v>0</v>
      </c>
      <c r="O51" s="56"/>
    </row>
  </sheetData>
  <sheetProtection sheet="1" formatCells="0" formatColumns="0" formatRows="0" insertColumns="0" insertRows="0" insertHyperlinks="0"/>
  <mergeCells count="120">
    <mergeCell ref="C34:D34"/>
    <mergeCell ref="C35:D35"/>
    <mergeCell ref="C36:D36"/>
    <mergeCell ref="C37:D37"/>
    <mergeCell ref="C38:D38"/>
    <mergeCell ref="C40:D40"/>
    <mergeCell ref="C44:D44"/>
    <mergeCell ref="E37:F37"/>
    <mergeCell ref="H37:L37"/>
    <mergeCell ref="E38:F38"/>
    <mergeCell ref="H38:L38"/>
    <mergeCell ref="E34:F34"/>
    <mergeCell ref="H34:L34"/>
    <mergeCell ref="E35:F35"/>
    <mergeCell ref="H35:L35"/>
    <mergeCell ref="E36:F36"/>
    <mergeCell ref="H36:L36"/>
    <mergeCell ref="C41:D41"/>
    <mergeCell ref="E41:F41"/>
    <mergeCell ref="H41:L41"/>
    <mergeCell ref="C42:D42"/>
    <mergeCell ref="E42:F42"/>
    <mergeCell ref="H42:L42"/>
    <mergeCell ref="C43:D43"/>
    <mergeCell ref="C45:D45"/>
    <mergeCell ref="C46:D46"/>
    <mergeCell ref="C39:D39"/>
    <mergeCell ref="E44:F44"/>
    <mergeCell ref="H44:L44"/>
    <mergeCell ref="E45:F45"/>
    <mergeCell ref="H45:L45"/>
    <mergeCell ref="E46:F46"/>
    <mergeCell ref="H46:L46"/>
    <mergeCell ref="E40:F40"/>
    <mergeCell ref="H40:L40"/>
    <mergeCell ref="E39:F39"/>
    <mergeCell ref="H39:L39"/>
    <mergeCell ref="E43:F43"/>
    <mergeCell ref="H43:L43"/>
    <mergeCell ref="H17:L17"/>
    <mergeCell ref="E25:F25"/>
    <mergeCell ref="E22:F22"/>
    <mergeCell ref="C4:L6"/>
    <mergeCell ref="H14:L14"/>
    <mergeCell ref="C13:D13"/>
    <mergeCell ref="H23:L23"/>
    <mergeCell ref="E21:F21"/>
    <mergeCell ref="H22:L22"/>
    <mergeCell ref="E16:F16"/>
    <mergeCell ref="H12:L12"/>
    <mergeCell ref="C7:L7"/>
    <mergeCell ref="E8:F8"/>
    <mergeCell ref="H11:L11"/>
    <mergeCell ref="C8:D8"/>
    <mergeCell ref="C9:D9"/>
    <mergeCell ref="E9:F9"/>
    <mergeCell ref="C11:D11"/>
    <mergeCell ref="E11:F11"/>
    <mergeCell ref="H9:L9"/>
    <mergeCell ref="C10:D10"/>
    <mergeCell ref="C16:D16"/>
    <mergeCell ref="E10:F10"/>
    <mergeCell ref="C33:D33"/>
    <mergeCell ref="E33:F33"/>
    <mergeCell ref="H10:L10"/>
    <mergeCell ref="E17:F17"/>
    <mergeCell ref="C26:D26"/>
    <mergeCell ref="H31:L31"/>
    <mergeCell ref="H21:L21"/>
    <mergeCell ref="H16:L16"/>
    <mergeCell ref="E26:F26"/>
    <mergeCell ref="H33:L33"/>
    <mergeCell ref="H26:L26"/>
    <mergeCell ref="E24:F24"/>
    <mergeCell ref="E12:F12"/>
    <mergeCell ref="C30:D30"/>
    <mergeCell ref="E14:F14"/>
    <mergeCell ref="C18:D18"/>
    <mergeCell ref="C20:D20"/>
    <mergeCell ref="E20:F20"/>
    <mergeCell ref="C29:D29"/>
    <mergeCell ref="E29:F29"/>
    <mergeCell ref="C22:D22"/>
    <mergeCell ref="C31:D31"/>
    <mergeCell ref="E31:F31"/>
    <mergeCell ref="C21:D21"/>
    <mergeCell ref="C2:L2"/>
    <mergeCell ref="E18:F18"/>
    <mergeCell ref="H30:L30"/>
    <mergeCell ref="H20:L20"/>
    <mergeCell ref="E13:F13"/>
    <mergeCell ref="C12:D12"/>
    <mergeCell ref="E15:F15"/>
    <mergeCell ref="H13:L13"/>
    <mergeCell ref="H15:L15"/>
    <mergeCell ref="H18:L18"/>
    <mergeCell ref="E30:F30"/>
    <mergeCell ref="H28:L28"/>
    <mergeCell ref="H8:L8"/>
    <mergeCell ref="C24:D24"/>
    <mergeCell ref="H29:L29"/>
    <mergeCell ref="C14:D14"/>
    <mergeCell ref="C28:D28"/>
    <mergeCell ref="C25:D25"/>
    <mergeCell ref="E19:F19"/>
    <mergeCell ref="C15:D15"/>
    <mergeCell ref="C17:D17"/>
    <mergeCell ref="C19:D19"/>
    <mergeCell ref="E23:F23"/>
    <mergeCell ref="H25:L25"/>
    <mergeCell ref="C27:D27"/>
    <mergeCell ref="E27:F27"/>
    <mergeCell ref="H19:L19"/>
    <mergeCell ref="H32:L32"/>
    <mergeCell ref="C23:D23"/>
    <mergeCell ref="H27:L27"/>
    <mergeCell ref="C32:D32"/>
    <mergeCell ref="E32:F32"/>
    <mergeCell ref="H24:L24"/>
    <mergeCell ref="E28:F28"/>
  </mergeCells>
  <dataValidations count="1">
    <dataValidation type="list" allowBlank="1" showInputMessage="1" showErrorMessage="1" prompt="Select Profile" sqref="C9:C46" xr:uid="{9EAF7D9E-2A0F-4A35-9845-840C2019FB7B}">
      <formula1>"Government Institutions, IGOs, NGOs, Private Sector entities, Others "</formula1>
    </dataValidation>
  </dataValidations>
  <hyperlinks>
    <hyperlink ref="N21" r:id="rId1" location=":~:text=This%20Policy%20sets%20out%20the%20core%20principles%20and,promoting%20transparency%2C%20accountability%2C%20integrity%2C%20effective%20participation%20and%20inclusion." display="https://www.thegef.org/sites/default/files/documents/Stakeholder_Engagement_Policy_0.pdf - :~:text=This%20Policy%20sets%20out%20the%20core%20principles%20and,promoting%20transparency%2C%20accountability%2C%20integrity%2C%20effective%20participation%20and%20inclusion." xr:uid="{00000000-0004-0000-0D00-000000000000}"/>
  </hyperlinks>
  <pageMargins left="0.25" right="0.25" top="0.75" bottom="0.75" header="0.3" footer="0.3"/>
  <pageSetup paperSize="5"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tabColor theme="3" tint="0.499984740745262"/>
  </sheetPr>
  <dimension ref="A1:O39"/>
  <sheetViews>
    <sheetView showGridLines="0" topLeftCell="A19" zoomScaleNormal="100" zoomScaleSheetLayoutView="100" workbookViewId="0">
      <selection activeCell="F20" sqref="F20:K23"/>
    </sheetView>
  </sheetViews>
  <sheetFormatPr defaultColWidth="8.85546875" defaultRowHeight="15"/>
  <cols>
    <col min="1" max="1" width="1.42578125" customWidth="1"/>
  </cols>
  <sheetData>
    <row r="1" spans="1:15">
      <c r="A1" s="15"/>
      <c r="B1" s="15"/>
      <c r="C1" s="15"/>
      <c r="D1" s="15"/>
      <c r="E1" s="15"/>
      <c r="F1" s="15"/>
      <c r="G1" s="15"/>
      <c r="H1" s="15"/>
      <c r="I1" s="15"/>
      <c r="J1" s="15"/>
      <c r="K1" s="15"/>
    </row>
    <row r="2" spans="1:15" ht="19.5" customHeight="1">
      <c r="A2" s="15"/>
      <c r="B2" s="498" t="s">
        <v>963</v>
      </c>
      <c r="C2" s="659"/>
      <c r="D2" s="659"/>
      <c r="E2" s="659"/>
      <c r="F2" s="659"/>
      <c r="G2" s="659"/>
      <c r="H2" s="659"/>
      <c r="I2" s="659"/>
      <c r="J2" s="659"/>
      <c r="K2" s="659"/>
      <c r="M2" s="101" t="s">
        <v>682</v>
      </c>
    </row>
    <row r="3" spans="1:15">
      <c r="A3" s="15"/>
      <c r="B3" s="18"/>
      <c r="C3" s="18"/>
      <c r="D3" s="18"/>
      <c r="E3" s="18"/>
      <c r="F3" s="18"/>
      <c r="G3" s="18"/>
      <c r="H3" s="18"/>
      <c r="I3" s="18"/>
      <c r="J3" s="18"/>
      <c r="K3" s="18"/>
    </row>
    <row r="4" spans="1:15" ht="14.45" customHeight="1">
      <c r="A4" s="15"/>
      <c r="B4" s="591" t="s">
        <v>964</v>
      </c>
      <c r="C4" s="685"/>
      <c r="D4" s="685"/>
      <c r="E4" s="685"/>
      <c r="F4" s="685"/>
      <c r="G4" s="685"/>
      <c r="H4" s="685"/>
      <c r="I4" s="685"/>
      <c r="J4" s="685"/>
      <c r="K4" s="686"/>
      <c r="M4" s="55" t="s">
        <v>37</v>
      </c>
      <c r="N4" s="56"/>
      <c r="O4" s="56"/>
    </row>
    <row r="5" spans="1:15" ht="25.5" customHeight="1">
      <c r="A5" s="15"/>
      <c r="B5" s="687"/>
      <c r="C5" s="688"/>
      <c r="D5" s="688"/>
      <c r="E5" s="688"/>
      <c r="F5" s="688"/>
      <c r="G5" s="688"/>
      <c r="H5" s="688"/>
      <c r="I5" s="688"/>
      <c r="J5" s="688"/>
      <c r="K5" s="689"/>
      <c r="M5" s="56" t="s">
        <v>965</v>
      </c>
      <c r="N5" s="56"/>
      <c r="O5" s="56"/>
    </row>
    <row r="6" spans="1:15" ht="17.100000000000001" customHeight="1">
      <c r="A6" s="15"/>
      <c r="B6" s="589" t="s">
        <v>966</v>
      </c>
      <c r="C6" s="685"/>
      <c r="D6" s="686"/>
      <c r="E6" s="589" t="s">
        <v>967</v>
      </c>
      <c r="F6" s="589" t="s">
        <v>968</v>
      </c>
      <c r="G6" s="685"/>
      <c r="H6" s="685"/>
      <c r="I6" s="685"/>
      <c r="J6" s="685"/>
      <c r="K6" s="686"/>
      <c r="N6" s="56"/>
      <c r="O6" s="56"/>
    </row>
    <row r="7" spans="1:15" ht="17.100000000000001" customHeight="1">
      <c r="A7" s="15"/>
      <c r="B7" s="687"/>
      <c r="C7" s="688"/>
      <c r="D7" s="689"/>
      <c r="E7" s="690"/>
      <c r="F7" s="687"/>
      <c r="G7" s="688"/>
      <c r="H7" s="688"/>
      <c r="I7" s="688"/>
      <c r="J7" s="688"/>
      <c r="K7" s="689"/>
      <c r="M7" s="56" t="s">
        <v>969</v>
      </c>
      <c r="N7" s="56"/>
      <c r="O7" s="56"/>
    </row>
    <row r="8" spans="1:15" ht="14.45" customHeight="1">
      <c r="A8" s="15"/>
      <c r="B8" s="590" t="s">
        <v>970</v>
      </c>
      <c r="C8" s="685"/>
      <c r="D8" s="686"/>
      <c r="E8" s="222" t="s">
        <v>137</v>
      </c>
      <c r="F8" s="405" t="s">
        <v>971</v>
      </c>
      <c r="G8" s="381"/>
      <c r="H8" s="381"/>
      <c r="I8" s="381"/>
      <c r="J8" s="381"/>
      <c r="K8" s="382"/>
      <c r="N8" s="56"/>
      <c r="O8" s="56"/>
    </row>
    <row r="9" spans="1:15" ht="17.100000000000001" customHeight="1">
      <c r="A9" s="15"/>
      <c r="B9" s="711"/>
      <c r="C9" s="659"/>
      <c r="D9" s="708"/>
      <c r="E9" s="727"/>
      <c r="F9" s="361"/>
      <c r="G9" s="362"/>
      <c r="H9" s="362"/>
      <c r="I9" s="362"/>
      <c r="J9" s="362"/>
      <c r="K9" s="363"/>
      <c r="M9" s="107" t="s">
        <v>972</v>
      </c>
      <c r="N9" s="56"/>
      <c r="O9" s="56"/>
    </row>
    <row r="10" spans="1:15" ht="17.100000000000001" customHeight="1">
      <c r="A10" s="15"/>
      <c r="B10" s="711"/>
      <c r="C10" s="659"/>
      <c r="D10" s="708"/>
      <c r="E10" s="727"/>
      <c r="F10" s="361"/>
      <c r="G10" s="362"/>
      <c r="H10" s="362"/>
      <c r="I10" s="362"/>
      <c r="J10" s="362"/>
      <c r="K10" s="363"/>
      <c r="M10" s="56"/>
      <c r="N10" s="56"/>
      <c r="O10" s="56"/>
    </row>
    <row r="11" spans="1:15" ht="101.25" customHeight="1">
      <c r="A11" s="15"/>
      <c r="B11" s="687"/>
      <c r="C11" s="688"/>
      <c r="D11" s="689"/>
      <c r="E11" s="697"/>
      <c r="F11" s="364"/>
      <c r="G11" s="365"/>
      <c r="H11" s="365"/>
      <c r="I11" s="365"/>
      <c r="J11" s="365"/>
      <c r="K11" s="366"/>
      <c r="M11" s="56" t="s">
        <v>973</v>
      </c>
      <c r="N11" s="56"/>
      <c r="O11" s="56"/>
    </row>
    <row r="12" spans="1:15" ht="14.45" customHeight="1">
      <c r="A12" s="15"/>
      <c r="B12" s="590" t="s">
        <v>974</v>
      </c>
      <c r="C12" s="685"/>
      <c r="D12" s="686"/>
      <c r="E12" s="222" t="s">
        <v>137</v>
      </c>
      <c r="F12" s="405" t="s">
        <v>975</v>
      </c>
      <c r="G12" s="381"/>
      <c r="H12" s="381"/>
      <c r="I12" s="381"/>
      <c r="J12" s="381"/>
      <c r="K12" s="382"/>
      <c r="M12" s="56"/>
      <c r="N12" s="56"/>
      <c r="O12" s="56"/>
    </row>
    <row r="13" spans="1:15" ht="17.100000000000001" customHeight="1">
      <c r="A13" s="15"/>
      <c r="B13" s="711"/>
      <c r="C13" s="659"/>
      <c r="D13" s="708"/>
      <c r="E13" s="727"/>
      <c r="F13" s="361"/>
      <c r="G13" s="362"/>
      <c r="H13" s="362"/>
      <c r="I13" s="362"/>
      <c r="J13" s="362"/>
      <c r="K13" s="363"/>
      <c r="M13" s="56"/>
      <c r="N13" s="56"/>
      <c r="O13" s="56"/>
    </row>
    <row r="14" spans="1:15" ht="17.100000000000001" customHeight="1">
      <c r="A14" s="15"/>
      <c r="B14" s="711"/>
      <c r="C14" s="659"/>
      <c r="D14" s="708"/>
      <c r="E14" s="727"/>
      <c r="F14" s="361"/>
      <c r="G14" s="362"/>
      <c r="H14" s="362"/>
      <c r="I14" s="362"/>
      <c r="J14" s="362"/>
      <c r="K14" s="363"/>
      <c r="M14" s="56"/>
      <c r="N14" s="56"/>
      <c r="O14" s="56"/>
    </row>
    <row r="15" spans="1:15" ht="114.75" customHeight="1">
      <c r="A15" s="15"/>
      <c r="B15" s="687"/>
      <c r="C15" s="688"/>
      <c r="D15" s="689"/>
      <c r="E15" s="697"/>
      <c r="F15" s="364"/>
      <c r="G15" s="365"/>
      <c r="H15" s="365"/>
      <c r="I15" s="365"/>
      <c r="J15" s="365"/>
      <c r="K15" s="366"/>
      <c r="M15" s="56" t="s">
        <v>976</v>
      </c>
      <c r="N15" s="56"/>
      <c r="O15" s="56"/>
    </row>
    <row r="16" spans="1:15" ht="14.45" customHeight="1">
      <c r="A16" s="15"/>
      <c r="B16" s="590" t="s">
        <v>977</v>
      </c>
      <c r="C16" s="685"/>
      <c r="D16" s="686"/>
      <c r="E16" s="222" t="s">
        <v>137</v>
      </c>
      <c r="F16" s="405" t="s">
        <v>978</v>
      </c>
      <c r="G16" s="381"/>
      <c r="H16" s="381"/>
      <c r="I16" s="381"/>
      <c r="J16" s="381"/>
      <c r="K16" s="382"/>
      <c r="M16" s="56"/>
      <c r="N16" s="56"/>
      <c r="O16" s="56"/>
    </row>
    <row r="17" spans="1:15" ht="17.100000000000001" customHeight="1">
      <c r="A17" s="15"/>
      <c r="B17" s="711"/>
      <c r="C17" s="659"/>
      <c r="D17" s="708"/>
      <c r="E17" s="727"/>
      <c r="F17" s="361"/>
      <c r="G17" s="362"/>
      <c r="H17" s="362"/>
      <c r="I17" s="362"/>
      <c r="J17" s="362"/>
      <c r="K17" s="363"/>
      <c r="M17" s="79" t="s">
        <v>979</v>
      </c>
      <c r="N17" s="56"/>
      <c r="O17" s="56"/>
    </row>
    <row r="18" spans="1:15" ht="17.100000000000001" customHeight="1">
      <c r="A18" s="15"/>
      <c r="B18" s="711"/>
      <c r="C18" s="659"/>
      <c r="D18" s="708"/>
      <c r="E18" s="727"/>
      <c r="F18" s="361"/>
      <c r="G18" s="362"/>
      <c r="H18" s="362"/>
      <c r="I18" s="362"/>
      <c r="J18" s="362"/>
      <c r="K18" s="363"/>
      <c r="M18" s="56"/>
      <c r="N18" s="56"/>
      <c r="O18" s="56"/>
    </row>
    <row r="19" spans="1:15" ht="141.75" customHeight="1">
      <c r="A19" s="15"/>
      <c r="B19" s="687"/>
      <c r="C19" s="688"/>
      <c r="D19" s="689"/>
      <c r="E19" s="697"/>
      <c r="F19" s="364"/>
      <c r="G19" s="365"/>
      <c r="H19" s="365"/>
      <c r="I19" s="365"/>
      <c r="J19" s="365"/>
      <c r="K19" s="366"/>
      <c r="M19" s="79" t="s">
        <v>980</v>
      </c>
      <c r="N19" s="56"/>
      <c r="O19" s="56"/>
    </row>
    <row r="20" spans="1:15" ht="14.45" customHeight="1">
      <c r="A20" s="15"/>
      <c r="B20" s="221" t="s">
        <v>981</v>
      </c>
      <c r="C20" s="685"/>
      <c r="D20" s="686"/>
      <c r="E20" s="222" t="s">
        <v>137</v>
      </c>
      <c r="F20" s="256" t="s">
        <v>982</v>
      </c>
      <c r="G20" s="715"/>
      <c r="H20" s="715"/>
      <c r="I20" s="715"/>
      <c r="J20" s="715"/>
      <c r="K20" s="716"/>
      <c r="M20" s="64"/>
      <c r="N20" s="56"/>
      <c r="O20" s="56"/>
    </row>
    <row r="21" spans="1:15" ht="17.100000000000001" customHeight="1">
      <c r="A21" s="15"/>
      <c r="B21" s="711"/>
      <c r="C21" s="659"/>
      <c r="D21" s="708"/>
      <c r="E21" s="727"/>
      <c r="F21" s="728"/>
      <c r="G21" s="729"/>
      <c r="H21" s="729"/>
      <c r="I21" s="729"/>
      <c r="J21" s="729"/>
      <c r="K21" s="730"/>
      <c r="M21" s="56"/>
      <c r="N21" s="56"/>
      <c r="O21" s="56"/>
    </row>
    <row r="22" spans="1:15" ht="17.100000000000001" customHeight="1">
      <c r="A22" s="15"/>
      <c r="B22" s="711"/>
      <c r="C22" s="659"/>
      <c r="D22" s="708"/>
      <c r="E22" s="727"/>
      <c r="F22" s="728"/>
      <c r="G22" s="729"/>
      <c r="H22" s="729"/>
      <c r="I22" s="729"/>
      <c r="J22" s="729"/>
      <c r="K22" s="730"/>
      <c r="M22" s="56"/>
      <c r="N22" s="56"/>
      <c r="O22" s="56"/>
    </row>
    <row r="23" spans="1:15" ht="75.75" customHeight="1">
      <c r="A23" s="15"/>
      <c r="B23" s="687"/>
      <c r="C23" s="688"/>
      <c r="D23" s="689"/>
      <c r="E23" s="697"/>
      <c r="F23" s="720"/>
      <c r="G23" s="721"/>
      <c r="H23" s="721"/>
      <c r="I23" s="721"/>
      <c r="J23" s="721"/>
      <c r="K23" s="722"/>
      <c r="M23" s="56"/>
      <c r="N23" s="56"/>
      <c r="O23" s="56"/>
    </row>
    <row r="24" spans="1:15" ht="17.100000000000001" customHeight="1">
      <c r="A24" s="15"/>
      <c r="B24" s="15"/>
      <c r="C24" s="15"/>
      <c r="D24" s="15"/>
      <c r="E24" s="15"/>
      <c r="F24" s="15"/>
      <c r="G24" s="15"/>
      <c r="H24" s="15"/>
      <c r="I24" s="15"/>
      <c r="J24" s="15"/>
      <c r="K24" s="15"/>
      <c r="M24" s="56"/>
      <c r="N24" s="56"/>
      <c r="O24" s="56"/>
    </row>
    <row r="25" spans="1:15" ht="17.100000000000001" customHeight="1">
      <c r="A25" s="15"/>
      <c r="B25" s="15"/>
      <c r="C25" s="15"/>
      <c r="D25" s="15"/>
      <c r="E25" s="15"/>
      <c r="F25" s="15"/>
      <c r="G25" s="15"/>
      <c r="H25" s="15"/>
      <c r="I25" s="15"/>
      <c r="J25" s="15"/>
      <c r="K25" s="15"/>
      <c r="M25" s="56"/>
      <c r="N25" s="56"/>
      <c r="O25" s="56"/>
    </row>
    <row r="26" spans="1:15" ht="17.100000000000001" customHeight="1">
      <c r="A26" s="15"/>
      <c r="B26" s="15"/>
      <c r="C26" s="15"/>
      <c r="D26" s="15"/>
      <c r="E26" s="15"/>
      <c r="F26" s="15"/>
      <c r="G26" s="15"/>
      <c r="H26" s="15"/>
      <c r="I26" s="15"/>
      <c r="J26" s="15"/>
      <c r="K26" s="15"/>
      <c r="M26" s="56"/>
      <c r="N26" s="56"/>
      <c r="O26" s="56"/>
    </row>
    <row r="27" spans="1:15" ht="17.100000000000001" customHeight="1">
      <c r="A27" s="15"/>
      <c r="B27" s="15"/>
      <c r="C27" s="15"/>
      <c r="D27" s="15"/>
      <c r="E27" s="15"/>
      <c r="F27" s="15"/>
      <c r="G27" s="15"/>
      <c r="H27" s="15"/>
      <c r="I27" s="15"/>
      <c r="J27" s="15"/>
      <c r="K27" s="15"/>
      <c r="M27" s="56"/>
      <c r="N27" s="56"/>
      <c r="O27" s="56"/>
    </row>
    <row r="28" spans="1:15" ht="17.100000000000001" customHeight="1">
      <c r="A28" s="15"/>
      <c r="B28" s="15"/>
      <c r="C28" s="15"/>
      <c r="D28" s="15"/>
      <c r="E28" s="15"/>
      <c r="F28" s="15"/>
      <c r="G28" s="15"/>
      <c r="H28" s="15"/>
      <c r="I28" s="15"/>
      <c r="J28" s="15"/>
      <c r="K28" s="15"/>
      <c r="M28" s="56"/>
      <c r="N28" s="56"/>
      <c r="O28" s="56"/>
    </row>
    <row r="29" spans="1:15" ht="17.100000000000001" customHeight="1">
      <c r="A29" s="15"/>
      <c r="B29" s="15"/>
      <c r="C29" s="15"/>
      <c r="D29" s="15"/>
      <c r="E29" s="15"/>
      <c r="F29" s="15"/>
      <c r="G29" s="15"/>
      <c r="H29" s="15"/>
      <c r="I29" s="15"/>
      <c r="J29" s="15"/>
      <c r="K29" s="15"/>
      <c r="M29" s="56"/>
      <c r="N29" s="56"/>
      <c r="O29" s="56"/>
    </row>
    <row r="30" spans="1:15" ht="17.100000000000001" customHeight="1">
      <c r="A30" s="15"/>
      <c r="B30" s="15"/>
      <c r="C30" s="15"/>
      <c r="D30" s="15"/>
      <c r="E30" s="15"/>
      <c r="F30" s="15"/>
      <c r="G30" s="15"/>
      <c r="H30" s="15"/>
      <c r="I30" s="15"/>
      <c r="J30" s="15"/>
      <c r="K30" s="15"/>
      <c r="M30" s="56"/>
      <c r="N30" s="56"/>
      <c r="O30" s="56"/>
    </row>
    <row r="31" spans="1:15" ht="17.100000000000001" customHeight="1">
      <c r="A31" s="15"/>
      <c r="B31" s="15"/>
      <c r="C31" s="15"/>
      <c r="D31" s="15"/>
      <c r="E31" s="15"/>
      <c r="F31" s="15"/>
      <c r="G31" s="15"/>
      <c r="H31" s="15"/>
      <c r="I31" s="15"/>
      <c r="J31" s="15"/>
      <c r="K31" s="15"/>
      <c r="M31" s="56"/>
      <c r="N31" s="56"/>
      <c r="O31" s="56"/>
    </row>
    <row r="32" spans="1:15" ht="17.100000000000001" customHeight="1">
      <c r="A32" s="15"/>
      <c r="B32" s="15"/>
      <c r="C32" s="15"/>
      <c r="D32" s="15"/>
      <c r="E32" s="15"/>
      <c r="F32" s="15"/>
      <c r="G32" s="15"/>
      <c r="H32" s="15"/>
      <c r="I32" s="15"/>
      <c r="J32" s="15"/>
      <c r="K32" s="15"/>
      <c r="M32" s="56"/>
      <c r="N32" s="56"/>
      <c r="O32" s="56"/>
    </row>
    <row r="33" spans="1:15" ht="17.100000000000001" customHeight="1">
      <c r="A33" s="15"/>
      <c r="B33" s="15"/>
      <c r="C33" s="15"/>
      <c r="D33" s="15"/>
      <c r="E33" s="15"/>
      <c r="F33" s="15"/>
      <c r="G33" s="15"/>
      <c r="H33" s="15"/>
      <c r="I33" s="15"/>
      <c r="J33" s="15"/>
      <c r="K33" s="15"/>
      <c r="M33" s="56"/>
      <c r="N33" s="56"/>
      <c r="O33" s="56"/>
    </row>
    <row r="34" spans="1:15" ht="17.100000000000001" customHeight="1">
      <c r="A34" s="15"/>
      <c r="B34" s="15"/>
      <c r="C34" s="15"/>
      <c r="D34" s="15"/>
      <c r="E34" s="15"/>
      <c r="F34" s="15"/>
      <c r="G34" s="15"/>
      <c r="H34" s="15"/>
      <c r="I34" s="15"/>
      <c r="J34" s="15"/>
      <c r="K34" s="15"/>
      <c r="M34" s="56"/>
      <c r="N34" s="56"/>
      <c r="O34" s="56"/>
    </row>
    <row r="35" spans="1:15" ht="17.100000000000001" customHeight="1">
      <c r="A35" s="15"/>
      <c r="B35" s="15"/>
      <c r="C35" s="15"/>
      <c r="D35" s="15"/>
      <c r="E35" s="15"/>
      <c r="F35" s="15"/>
      <c r="G35" s="15"/>
      <c r="H35" s="15"/>
      <c r="I35" s="15"/>
      <c r="J35" s="15"/>
      <c r="K35" s="15"/>
      <c r="M35" s="56"/>
      <c r="N35" s="56"/>
      <c r="O35" s="56"/>
    </row>
    <row r="36" spans="1:15" ht="17.100000000000001" customHeight="1">
      <c r="A36" s="15"/>
      <c r="B36" s="15"/>
      <c r="C36" s="15"/>
      <c r="D36" s="15"/>
      <c r="E36" s="15"/>
      <c r="F36" s="15"/>
      <c r="G36" s="15"/>
      <c r="H36" s="15"/>
      <c r="I36" s="15"/>
      <c r="J36" s="15"/>
      <c r="K36" s="15"/>
      <c r="M36" s="56"/>
      <c r="N36" s="56"/>
      <c r="O36" s="56"/>
    </row>
    <row r="37" spans="1:15" ht="17.100000000000001" customHeight="1">
      <c r="A37" s="15"/>
      <c r="B37" s="15"/>
      <c r="C37" s="15"/>
      <c r="D37" s="15"/>
      <c r="E37" s="15"/>
      <c r="F37" s="15"/>
      <c r="G37" s="15"/>
      <c r="H37" s="15"/>
      <c r="I37" s="15"/>
      <c r="J37" s="15"/>
      <c r="K37" s="15"/>
      <c r="M37" s="56"/>
      <c r="N37" s="56"/>
      <c r="O37" s="56"/>
    </row>
    <row r="38" spans="1:15" ht="17.100000000000001" customHeight="1">
      <c r="A38" s="15"/>
      <c r="B38" s="15"/>
      <c r="C38" s="15"/>
      <c r="D38" s="15"/>
      <c r="E38" s="15"/>
      <c r="F38" s="15"/>
      <c r="G38" s="15"/>
      <c r="H38" s="15"/>
      <c r="I38" s="15"/>
      <c r="J38" s="15"/>
      <c r="K38" s="15"/>
      <c r="M38" s="56"/>
      <c r="N38" s="56"/>
      <c r="O38" s="56"/>
    </row>
    <row r="39" spans="1:15" ht="17.100000000000001" customHeight="1">
      <c r="A39" s="15"/>
      <c r="B39" s="15"/>
      <c r="C39" s="15"/>
      <c r="D39" s="15"/>
      <c r="E39" s="15"/>
      <c r="F39" s="15"/>
      <c r="G39" s="15"/>
      <c r="H39" s="15"/>
      <c r="I39" s="15"/>
      <c r="J39" s="15"/>
      <c r="K39" s="15"/>
      <c r="M39" s="69" t="s">
        <v>0</v>
      </c>
      <c r="N39" s="56"/>
      <c r="O39" s="56"/>
    </row>
  </sheetData>
  <sheetProtection sheet="1" formatCells="0" formatColumns="0" formatRows="0" insertColumns="0" insertRows="0" insertHyperlinks="0"/>
  <mergeCells count="17">
    <mergeCell ref="B2:K2"/>
    <mergeCell ref="B20:D23"/>
    <mergeCell ref="B12:D15"/>
    <mergeCell ref="B8:D11"/>
    <mergeCell ref="F8:K11"/>
    <mergeCell ref="F20:K23"/>
    <mergeCell ref="F16:K19"/>
    <mergeCell ref="B6:D7"/>
    <mergeCell ref="B16:D19"/>
    <mergeCell ref="F6:K7"/>
    <mergeCell ref="B4:K5"/>
    <mergeCell ref="E8:E11"/>
    <mergeCell ref="E12:E15"/>
    <mergeCell ref="E20:E23"/>
    <mergeCell ref="F12:K15"/>
    <mergeCell ref="E6:E7"/>
    <mergeCell ref="E16:E19"/>
  </mergeCells>
  <dataValidations count="1">
    <dataValidation type="list" allowBlank="1" showInputMessage="1" showErrorMessage="1" prompt="Select Yes or No" sqref="E8:E23" xr:uid="{08048B2E-503B-4B71-9679-9BC8DF226F9B}">
      <formula1>"Yes, No"</formula1>
    </dataValidation>
  </dataValidations>
  <hyperlinks>
    <hyperlink ref="M17" r:id="rId1" xr:uid="{00000000-0004-0000-0E00-000000000000}"/>
    <hyperlink ref="M19" r:id="rId2" xr:uid="{00000000-0004-0000-0E00-000001000000}"/>
  </hyperlinks>
  <pageMargins left="0.25" right="0.25" top="0.75" bottom="0.75" header="0.3" footer="0.3"/>
  <pageSetup paperSize="5"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tabColor theme="3" tint="0.499984740745262"/>
  </sheetPr>
  <dimension ref="A1:Y57"/>
  <sheetViews>
    <sheetView showGridLines="0" topLeftCell="A63" zoomScaleNormal="100" zoomScaleSheetLayoutView="100" workbookViewId="0">
      <selection activeCell="I53" sqref="I53"/>
    </sheetView>
  </sheetViews>
  <sheetFormatPr defaultColWidth="8.85546875" defaultRowHeight="15"/>
  <cols>
    <col min="1" max="1" width="1.85546875" customWidth="1"/>
  </cols>
  <sheetData>
    <row r="1" spans="1:25">
      <c r="A1" s="15"/>
      <c r="B1" s="15"/>
      <c r="C1" s="15"/>
      <c r="D1" s="15"/>
      <c r="E1" s="15"/>
      <c r="F1" s="15"/>
      <c r="G1" s="15"/>
      <c r="H1" s="15"/>
      <c r="I1" s="15"/>
      <c r="J1" s="15"/>
      <c r="K1" s="15"/>
    </row>
    <row r="2" spans="1:25" ht="19.5" customHeight="1">
      <c r="A2" s="15"/>
      <c r="B2" s="498" t="s">
        <v>983</v>
      </c>
      <c r="C2" s="659"/>
      <c r="D2" s="659"/>
      <c r="E2" s="659"/>
      <c r="F2" s="659"/>
      <c r="G2" s="659"/>
      <c r="H2" s="659"/>
      <c r="I2" s="659"/>
      <c r="J2" s="659"/>
      <c r="K2" s="659"/>
      <c r="M2" s="101" t="s">
        <v>682</v>
      </c>
    </row>
    <row r="3" spans="1:25" ht="17.100000000000001" customHeight="1">
      <c r="A3" s="15"/>
      <c r="B3" s="18"/>
      <c r="C3" s="18"/>
      <c r="D3" s="18"/>
      <c r="E3" s="18"/>
      <c r="F3" s="18"/>
      <c r="G3" s="18"/>
      <c r="H3" s="18"/>
      <c r="I3" s="18"/>
      <c r="J3" s="18"/>
      <c r="K3" s="18"/>
      <c r="M3" s="114" t="s">
        <v>984</v>
      </c>
      <c r="N3" s="112"/>
      <c r="O3" s="113"/>
      <c r="P3" s="113"/>
      <c r="Q3" s="113"/>
      <c r="R3" s="113"/>
      <c r="S3" s="113"/>
      <c r="T3" s="113"/>
      <c r="U3" s="113"/>
      <c r="V3" s="113"/>
      <c r="W3" s="113"/>
      <c r="X3" s="113"/>
      <c r="Y3" s="113"/>
    </row>
    <row r="4" spans="1:25" ht="14.45" customHeight="1">
      <c r="A4" s="15"/>
      <c r="B4" s="625" t="s">
        <v>985</v>
      </c>
      <c r="C4" s="731"/>
      <c r="D4" s="731"/>
      <c r="E4" s="731"/>
      <c r="F4" s="731"/>
      <c r="G4" s="731"/>
      <c r="H4" s="731"/>
      <c r="I4" s="731"/>
      <c r="J4" s="731"/>
      <c r="K4" s="732"/>
      <c r="M4" s="56"/>
      <c r="N4" s="56"/>
    </row>
    <row r="5" spans="1:25" ht="24" customHeight="1">
      <c r="A5" s="15"/>
      <c r="B5" s="733"/>
      <c r="C5" s="734"/>
      <c r="D5" s="734"/>
      <c r="E5" s="734"/>
      <c r="F5" s="734"/>
      <c r="G5" s="734"/>
      <c r="H5" s="734"/>
      <c r="I5" s="734"/>
      <c r="J5" s="734"/>
      <c r="K5" s="735"/>
      <c r="M5" s="56"/>
      <c r="N5" s="56"/>
    </row>
    <row r="6" spans="1:25" ht="17.25" customHeight="1">
      <c r="A6" s="15"/>
      <c r="B6" s="399" t="s">
        <v>986</v>
      </c>
      <c r="C6" s="685"/>
      <c r="D6" s="686"/>
      <c r="E6" s="222" t="s">
        <v>137</v>
      </c>
      <c r="F6" s="713"/>
      <c r="G6" s="713"/>
      <c r="H6" s="713"/>
      <c r="I6" s="713"/>
      <c r="J6" s="713"/>
      <c r="K6" s="714"/>
      <c r="M6" s="56" t="s">
        <v>987</v>
      </c>
      <c r="N6" s="56"/>
    </row>
    <row r="7" spans="1:25" ht="35.25" customHeight="1">
      <c r="A7" s="15"/>
      <c r="B7" s="687"/>
      <c r="C7" s="688"/>
      <c r="D7" s="689"/>
      <c r="E7" s="724"/>
      <c r="F7" s="672"/>
      <c r="G7" s="672"/>
      <c r="H7" s="672"/>
      <c r="I7" s="672"/>
      <c r="J7" s="672"/>
      <c r="K7" s="726"/>
      <c r="M7" s="56"/>
      <c r="N7" s="56"/>
    </row>
    <row r="8" spans="1:25" ht="182.25" customHeight="1">
      <c r="A8" s="15"/>
      <c r="B8" s="597" t="s">
        <v>988</v>
      </c>
      <c r="C8" s="685"/>
      <c r="D8" s="685"/>
      <c r="E8" s="462" t="s">
        <v>989</v>
      </c>
      <c r="F8" s="601"/>
      <c r="G8" s="601"/>
      <c r="H8" s="601"/>
      <c r="I8" s="601"/>
      <c r="J8" s="601"/>
      <c r="K8" s="601"/>
      <c r="L8" s="156"/>
      <c r="M8" s="118" t="s">
        <v>990</v>
      </c>
      <c r="N8" s="56"/>
    </row>
    <row r="9" spans="1:25" ht="174" customHeight="1">
      <c r="A9" s="15"/>
      <c r="B9" s="687"/>
      <c r="C9" s="688"/>
      <c r="D9" s="688"/>
      <c r="E9" s="602"/>
      <c r="F9" s="602"/>
      <c r="G9" s="602"/>
      <c r="H9" s="602"/>
      <c r="I9" s="602"/>
      <c r="J9" s="602"/>
      <c r="K9" s="602"/>
      <c r="L9" s="156"/>
      <c r="M9" s="118" t="s">
        <v>991</v>
      </c>
      <c r="N9" s="56"/>
    </row>
    <row r="10" spans="1:25" ht="14.45" customHeight="1">
      <c r="A10" s="15"/>
      <c r="B10" s="624" t="s">
        <v>992</v>
      </c>
      <c r="C10" s="685"/>
      <c r="D10" s="685"/>
      <c r="E10" s="613"/>
      <c r="F10" s="736"/>
      <c r="G10" s="736"/>
      <c r="H10" s="736"/>
      <c r="I10" s="736"/>
      <c r="J10" s="736"/>
      <c r="K10" s="736"/>
      <c r="L10" s="156"/>
      <c r="M10" s="56"/>
      <c r="N10" s="56"/>
    </row>
    <row r="11" spans="1:25" ht="14.45" customHeight="1">
      <c r="A11" s="15"/>
      <c r="B11" s="711"/>
      <c r="C11" s="659"/>
      <c r="D11" s="737"/>
      <c r="E11" s="736"/>
      <c r="F11" s="736"/>
      <c r="G11" s="736"/>
      <c r="H11" s="736"/>
      <c r="I11" s="736"/>
      <c r="J11" s="736"/>
      <c r="K11" s="736"/>
      <c r="L11" s="156"/>
      <c r="M11" s="65" t="s">
        <v>993</v>
      </c>
      <c r="N11" s="56"/>
    </row>
    <row r="12" spans="1:25" ht="17.100000000000001" customHeight="1">
      <c r="A12" s="15"/>
      <c r="B12" s="711"/>
      <c r="C12" s="659"/>
      <c r="D12" s="737"/>
      <c r="E12" s="736"/>
      <c r="F12" s="736"/>
      <c r="G12" s="736"/>
      <c r="H12" s="736"/>
      <c r="I12" s="736"/>
      <c r="J12" s="736"/>
      <c r="K12" s="736"/>
      <c r="L12" s="156"/>
      <c r="M12" s="56"/>
      <c r="N12" s="56"/>
    </row>
    <row r="13" spans="1:25" ht="17.100000000000001" customHeight="1">
      <c r="A13" s="15"/>
      <c r="B13" s="687"/>
      <c r="C13" s="688"/>
      <c r="D13" s="688"/>
      <c r="E13" s="736"/>
      <c r="F13" s="736"/>
      <c r="G13" s="736"/>
      <c r="H13" s="736"/>
      <c r="I13" s="736"/>
      <c r="J13" s="736"/>
      <c r="K13" s="736"/>
      <c r="L13" s="156"/>
      <c r="M13" s="56"/>
      <c r="N13" s="56"/>
    </row>
    <row r="14" spans="1:25" ht="139.5" customHeight="1">
      <c r="A14" s="15"/>
      <c r="B14" s="622" t="s">
        <v>994</v>
      </c>
      <c r="C14" s="685"/>
      <c r="D14" s="685"/>
      <c r="E14" s="405" t="s">
        <v>995</v>
      </c>
      <c r="F14" s="381"/>
      <c r="G14" s="381"/>
      <c r="H14" s="381"/>
      <c r="I14" s="381"/>
      <c r="J14" s="381"/>
      <c r="K14" s="621"/>
      <c r="L14" s="156"/>
      <c r="M14" s="65" t="s">
        <v>996</v>
      </c>
      <c r="N14" s="56"/>
    </row>
    <row r="15" spans="1:25" ht="139.5" customHeight="1">
      <c r="A15" s="15"/>
      <c r="B15" s="711"/>
      <c r="C15" s="659"/>
      <c r="D15" s="737"/>
      <c r="E15" s="361"/>
      <c r="F15" s="362"/>
      <c r="G15" s="362"/>
      <c r="H15" s="362"/>
      <c r="I15" s="362"/>
      <c r="J15" s="362"/>
      <c r="K15" s="598"/>
      <c r="L15" s="156"/>
      <c r="M15" s="65" t="s">
        <v>997</v>
      </c>
      <c r="N15" s="56"/>
    </row>
    <row r="16" spans="1:25" ht="57" customHeight="1">
      <c r="A16" s="15"/>
      <c r="B16" s="687"/>
      <c r="C16" s="688"/>
      <c r="D16" s="688"/>
      <c r="E16" s="364"/>
      <c r="F16" s="365"/>
      <c r="G16" s="365"/>
      <c r="H16" s="365"/>
      <c r="I16" s="365"/>
      <c r="J16" s="365"/>
      <c r="K16" s="599"/>
      <c r="L16" s="156"/>
      <c r="M16" s="56"/>
      <c r="N16" s="56"/>
    </row>
    <row r="17" spans="1:14" ht="15.75" customHeight="1">
      <c r="A17" s="15"/>
      <c r="B17" s="424" t="s">
        <v>998</v>
      </c>
      <c r="C17" s="685"/>
      <c r="D17" s="685"/>
      <c r="E17" s="613" t="s">
        <v>137</v>
      </c>
      <c r="F17" s="736"/>
      <c r="G17" s="736"/>
      <c r="H17" s="736"/>
      <c r="I17" s="736"/>
      <c r="J17" s="736"/>
      <c r="K17" s="736"/>
      <c r="L17" s="156"/>
      <c r="M17" s="56" t="s">
        <v>999</v>
      </c>
      <c r="N17" s="56"/>
    </row>
    <row r="18" spans="1:14" ht="17.100000000000001" customHeight="1">
      <c r="A18" s="15"/>
      <c r="B18" s="711"/>
      <c r="C18" s="659"/>
      <c r="D18" s="737"/>
      <c r="E18" s="736"/>
      <c r="F18" s="736"/>
      <c r="G18" s="736"/>
      <c r="H18" s="736"/>
      <c r="I18" s="736"/>
      <c r="J18" s="736"/>
      <c r="K18" s="736"/>
      <c r="L18" s="156"/>
      <c r="M18" s="56"/>
      <c r="N18" s="56"/>
    </row>
    <row r="19" spans="1:14" ht="17.100000000000001" customHeight="1">
      <c r="A19" s="15"/>
      <c r="B19" s="711"/>
      <c r="C19" s="659"/>
      <c r="D19" s="737"/>
      <c r="E19" s="736"/>
      <c r="F19" s="736"/>
      <c r="G19" s="736"/>
      <c r="H19" s="736"/>
      <c r="I19" s="736"/>
      <c r="J19" s="736"/>
      <c r="K19" s="736"/>
      <c r="L19" s="156"/>
      <c r="M19" s="56" t="s">
        <v>1000</v>
      </c>
      <c r="N19" s="56"/>
    </row>
    <row r="20" spans="1:14" ht="51" customHeight="1">
      <c r="A20" s="15"/>
      <c r="B20" s="623" t="s">
        <v>1001</v>
      </c>
      <c r="C20" s="685"/>
      <c r="D20" s="685"/>
      <c r="E20" s="614" t="s">
        <v>1002</v>
      </c>
      <c r="F20" s="615"/>
      <c r="G20" s="615"/>
      <c r="H20" s="615"/>
      <c r="I20" s="615"/>
      <c r="J20" s="615"/>
      <c r="K20" s="616"/>
      <c r="L20" s="156"/>
      <c r="M20" s="56" t="s">
        <v>1003</v>
      </c>
      <c r="N20" s="56"/>
    </row>
    <row r="21" spans="1:14" ht="51" customHeight="1">
      <c r="A21" s="15"/>
      <c r="B21" s="711"/>
      <c r="C21" s="659"/>
      <c r="D21" s="737"/>
      <c r="E21" s="617"/>
      <c r="F21" s="362"/>
      <c r="G21" s="362"/>
      <c r="H21" s="362"/>
      <c r="I21" s="362"/>
      <c r="J21" s="362"/>
      <c r="K21" s="598"/>
      <c r="L21" s="156"/>
      <c r="M21" s="56"/>
      <c r="N21" s="56"/>
    </row>
    <row r="22" spans="1:14" ht="51" customHeight="1">
      <c r="A22" s="15"/>
      <c r="B22" s="711"/>
      <c r="C22" s="659"/>
      <c r="D22" s="737"/>
      <c r="E22" s="617"/>
      <c r="F22" s="362"/>
      <c r="G22" s="362"/>
      <c r="H22" s="362"/>
      <c r="I22" s="362"/>
      <c r="J22" s="362"/>
      <c r="K22" s="598"/>
      <c r="L22" s="156"/>
      <c r="M22" s="56"/>
      <c r="N22" s="56"/>
    </row>
    <row r="23" spans="1:14" ht="51" customHeight="1">
      <c r="A23" s="15"/>
      <c r="B23" s="711"/>
      <c r="C23" s="659"/>
      <c r="D23" s="737"/>
      <c r="E23" s="617"/>
      <c r="F23" s="362"/>
      <c r="G23" s="362"/>
      <c r="H23" s="362"/>
      <c r="I23" s="362"/>
      <c r="J23" s="362"/>
      <c r="K23" s="598"/>
      <c r="L23" s="156"/>
      <c r="M23" s="56"/>
      <c r="N23" s="56"/>
    </row>
    <row r="24" spans="1:14" ht="51" customHeight="1">
      <c r="A24" s="15"/>
      <c r="B24" s="711"/>
      <c r="C24" s="659"/>
      <c r="D24" s="737"/>
      <c r="E24" s="617"/>
      <c r="F24" s="362"/>
      <c r="G24" s="362"/>
      <c r="H24" s="362"/>
      <c r="I24" s="362"/>
      <c r="J24" s="362"/>
      <c r="K24" s="598"/>
      <c r="L24" s="156"/>
      <c r="M24" s="56"/>
      <c r="N24" s="56"/>
    </row>
    <row r="25" spans="1:14" ht="40.5" customHeight="1">
      <c r="A25" s="15"/>
      <c r="B25" s="711"/>
      <c r="C25" s="737"/>
      <c r="D25" s="737"/>
      <c r="E25" s="618"/>
      <c r="F25" s="619"/>
      <c r="G25" s="619"/>
      <c r="H25" s="619"/>
      <c r="I25" s="619"/>
      <c r="J25" s="619"/>
      <c r="K25" s="620"/>
      <c r="L25" s="156"/>
      <c r="M25" s="56"/>
      <c r="N25" s="56"/>
    </row>
    <row r="26" spans="1:14" ht="23.25" customHeight="1">
      <c r="A26" s="165"/>
      <c r="B26" s="612" t="s">
        <v>1004</v>
      </c>
      <c r="C26" s="738"/>
      <c r="D26" s="738"/>
      <c r="E26" s="361" t="s">
        <v>1005</v>
      </c>
      <c r="F26" s="362"/>
      <c r="G26" s="362"/>
      <c r="H26" s="362"/>
      <c r="I26" s="362"/>
      <c r="J26" s="362"/>
      <c r="K26" s="598"/>
      <c r="M26" s="56"/>
      <c r="N26" s="56"/>
    </row>
    <row r="27" spans="1:14" ht="23.25" customHeight="1">
      <c r="A27" s="165"/>
      <c r="B27" s="738"/>
      <c r="C27" s="738"/>
      <c r="D27" s="738"/>
      <c r="E27" s="361"/>
      <c r="F27" s="362"/>
      <c r="G27" s="362"/>
      <c r="H27" s="362"/>
      <c r="I27" s="362"/>
      <c r="J27" s="362"/>
      <c r="K27" s="598"/>
      <c r="M27" s="55" t="s">
        <v>1006</v>
      </c>
      <c r="N27" s="56"/>
    </row>
    <row r="28" spans="1:14" ht="23.25" customHeight="1">
      <c r="A28" s="165"/>
      <c r="B28" s="738"/>
      <c r="C28" s="738"/>
      <c r="D28" s="738"/>
      <c r="E28" s="361"/>
      <c r="F28" s="362"/>
      <c r="G28" s="362"/>
      <c r="H28" s="362"/>
      <c r="I28" s="362"/>
      <c r="J28" s="362"/>
      <c r="K28" s="598"/>
      <c r="M28" s="56"/>
      <c r="N28" s="56"/>
    </row>
    <row r="29" spans="1:14" ht="23.25" customHeight="1">
      <c r="A29" s="165"/>
      <c r="B29" s="738"/>
      <c r="C29" s="738"/>
      <c r="D29" s="738"/>
      <c r="E29" s="361"/>
      <c r="F29" s="362"/>
      <c r="G29" s="362"/>
      <c r="H29" s="362"/>
      <c r="I29" s="362"/>
      <c r="J29" s="362"/>
      <c r="K29" s="598"/>
      <c r="M29" s="56" t="s">
        <v>1007</v>
      </c>
      <c r="N29" s="56"/>
    </row>
    <row r="30" spans="1:14" ht="23.25" customHeight="1">
      <c r="A30" s="165"/>
      <c r="B30" s="738"/>
      <c r="C30" s="738"/>
      <c r="D30" s="738"/>
      <c r="E30" s="361"/>
      <c r="F30" s="362"/>
      <c r="G30" s="362"/>
      <c r="H30" s="362"/>
      <c r="I30" s="362"/>
      <c r="J30" s="362"/>
      <c r="K30" s="598"/>
      <c r="M30" s="56" t="s">
        <v>1008</v>
      </c>
      <c r="N30" s="56"/>
    </row>
    <row r="31" spans="1:14" ht="23.25" customHeight="1">
      <c r="A31" s="165"/>
      <c r="B31" s="738"/>
      <c r="C31" s="738"/>
      <c r="D31" s="738"/>
      <c r="E31" s="361"/>
      <c r="F31" s="362"/>
      <c r="G31" s="362"/>
      <c r="H31" s="362"/>
      <c r="I31" s="362"/>
      <c r="J31" s="362"/>
      <c r="K31" s="598"/>
      <c r="M31" s="56"/>
      <c r="N31" s="56"/>
    </row>
    <row r="32" spans="1:14" ht="23.25" customHeight="1">
      <c r="A32" s="165"/>
      <c r="B32" s="738"/>
      <c r="C32" s="738"/>
      <c r="D32" s="738"/>
      <c r="E32" s="361"/>
      <c r="F32" s="362"/>
      <c r="G32" s="362"/>
      <c r="H32" s="362"/>
      <c r="I32" s="362"/>
      <c r="J32" s="362"/>
      <c r="K32" s="598"/>
      <c r="M32" s="56" t="s">
        <v>1009</v>
      </c>
      <c r="N32" s="56"/>
    </row>
    <row r="33" spans="1:20" ht="23.25" customHeight="1">
      <c r="A33" s="165"/>
      <c r="B33" s="738"/>
      <c r="C33" s="738"/>
      <c r="D33" s="738"/>
      <c r="E33" s="361"/>
      <c r="F33" s="362"/>
      <c r="G33" s="362"/>
      <c r="H33" s="362"/>
      <c r="I33" s="362"/>
      <c r="J33" s="362"/>
      <c r="K33" s="598"/>
      <c r="M33" s="56" t="s">
        <v>1010</v>
      </c>
      <c r="N33" s="56"/>
    </row>
    <row r="34" spans="1:20" ht="23.25" customHeight="1">
      <c r="A34" s="165"/>
      <c r="B34" s="738"/>
      <c r="C34" s="738"/>
      <c r="D34" s="738"/>
      <c r="E34" s="361"/>
      <c r="F34" s="362"/>
      <c r="G34" s="362"/>
      <c r="H34" s="362"/>
      <c r="I34" s="362"/>
      <c r="J34" s="362"/>
      <c r="K34" s="598"/>
      <c r="M34" s="56"/>
      <c r="N34" s="56"/>
    </row>
    <row r="35" spans="1:20" ht="23.25" customHeight="1">
      <c r="A35" s="165"/>
      <c r="B35" s="738"/>
      <c r="C35" s="738"/>
      <c r="D35" s="738"/>
      <c r="E35" s="361"/>
      <c r="F35" s="362"/>
      <c r="G35" s="362"/>
      <c r="H35" s="362"/>
      <c r="I35" s="362"/>
      <c r="J35" s="362"/>
      <c r="K35" s="598"/>
      <c r="M35" s="56" t="s">
        <v>1011</v>
      </c>
      <c r="N35" s="56"/>
    </row>
    <row r="36" spans="1:20" ht="23.25" customHeight="1">
      <c r="A36" s="165"/>
      <c r="B36" s="738"/>
      <c r="C36" s="738"/>
      <c r="D36" s="738"/>
      <c r="E36" s="361"/>
      <c r="F36" s="362"/>
      <c r="G36" s="362"/>
      <c r="H36" s="362"/>
      <c r="I36" s="362"/>
      <c r="J36" s="362"/>
      <c r="K36" s="598"/>
      <c r="M36" s="56" t="s">
        <v>1012</v>
      </c>
      <c r="N36" s="56"/>
    </row>
    <row r="37" spans="1:20" ht="23.25" customHeight="1">
      <c r="A37" s="165"/>
      <c r="B37" s="738"/>
      <c r="C37" s="738"/>
      <c r="D37" s="738"/>
      <c r="E37" s="361"/>
      <c r="F37" s="362"/>
      <c r="G37" s="362"/>
      <c r="H37" s="362"/>
      <c r="I37" s="362"/>
      <c r="J37" s="362"/>
      <c r="K37" s="598"/>
      <c r="M37" s="56" t="s">
        <v>1013</v>
      </c>
      <c r="N37" s="56"/>
    </row>
    <row r="38" spans="1:20" ht="23.25" customHeight="1">
      <c r="A38" s="165"/>
      <c r="B38" s="738"/>
      <c r="C38" s="738"/>
      <c r="D38" s="738"/>
      <c r="E38" s="361"/>
      <c r="F38" s="362"/>
      <c r="G38" s="362"/>
      <c r="H38" s="362"/>
      <c r="I38" s="362"/>
      <c r="J38" s="362"/>
      <c r="K38" s="598"/>
      <c r="M38" s="27"/>
    </row>
    <row r="39" spans="1:20" ht="39" customHeight="1">
      <c r="A39" s="165"/>
      <c r="B39" s="738"/>
      <c r="C39" s="738"/>
      <c r="D39" s="738"/>
      <c r="E39" s="364"/>
      <c r="F39" s="365"/>
      <c r="G39" s="365"/>
      <c r="H39" s="365"/>
      <c r="I39" s="365"/>
      <c r="J39" s="365"/>
      <c r="K39" s="599"/>
      <c r="M39" s="96" t="s">
        <v>1014</v>
      </c>
      <c r="N39" s="97"/>
      <c r="O39" s="48"/>
      <c r="P39" s="48"/>
      <c r="Q39" s="48"/>
      <c r="R39" s="48"/>
      <c r="S39" s="48"/>
      <c r="T39" s="49"/>
    </row>
    <row r="40" spans="1:20" ht="14.45" customHeight="1">
      <c r="A40" s="15"/>
      <c r="B40" s="556" t="s">
        <v>1015</v>
      </c>
      <c r="C40" s="737"/>
      <c r="D40" s="708"/>
      <c r="E40" s="603" t="s">
        <v>1016</v>
      </c>
      <c r="F40" s="604"/>
      <c r="G40" s="604"/>
      <c r="H40" s="604"/>
      <c r="I40" s="604"/>
      <c r="J40" s="604"/>
      <c r="K40" s="605"/>
      <c r="M40" s="98"/>
      <c r="N40" s="56"/>
      <c r="T40" s="51"/>
    </row>
    <row r="41" spans="1:20" ht="17.100000000000001" customHeight="1">
      <c r="A41" s="15"/>
      <c r="B41" s="711"/>
      <c r="C41" s="659"/>
      <c r="D41" s="708"/>
      <c r="E41" s="606"/>
      <c r="F41" s="607"/>
      <c r="G41" s="607"/>
      <c r="H41" s="607"/>
      <c r="I41" s="607"/>
      <c r="J41" s="607"/>
      <c r="K41" s="608"/>
      <c r="M41" s="98" t="s">
        <v>1017</v>
      </c>
      <c r="N41" s="56"/>
      <c r="T41" s="51"/>
    </row>
    <row r="42" spans="1:20" ht="17.100000000000001" customHeight="1">
      <c r="A42" s="15"/>
      <c r="B42" s="711"/>
      <c r="C42" s="659"/>
      <c r="D42" s="708"/>
      <c r="E42" s="606"/>
      <c r="F42" s="607"/>
      <c r="G42" s="607"/>
      <c r="H42" s="607"/>
      <c r="I42" s="607"/>
      <c r="J42" s="607"/>
      <c r="K42" s="608"/>
      <c r="M42" s="98"/>
      <c r="N42" s="56"/>
      <c r="T42" s="51"/>
    </row>
    <row r="43" spans="1:20" ht="17.100000000000001" customHeight="1">
      <c r="A43" s="15"/>
      <c r="B43" s="687"/>
      <c r="C43" s="688"/>
      <c r="D43" s="689"/>
      <c r="E43" s="609"/>
      <c r="F43" s="610"/>
      <c r="G43" s="610"/>
      <c r="H43" s="610"/>
      <c r="I43" s="610"/>
      <c r="J43" s="610"/>
      <c r="K43" s="611"/>
      <c r="M43" s="98" t="s">
        <v>1018</v>
      </c>
      <c r="N43" s="56"/>
      <c r="T43" s="51"/>
    </row>
    <row r="44" spans="1:20" ht="38.25" customHeight="1">
      <c r="A44" s="15"/>
      <c r="B44" s="399" t="s">
        <v>1019</v>
      </c>
      <c r="C44" s="685"/>
      <c r="D44" s="686"/>
      <c r="E44" s="412" t="s">
        <v>1020</v>
      </c>
      <c r="F44" s="531"/>
      <c r="G44" s="531"/>
      <c r="H44" s="531"/>
      <c r="I44" s="531"/>
      <c r="J44" s="531"/>
      <c r="K44" s="592"/>
      <c r="M44" s="98"/>
      <c r="N44" s="56"/>
      <c r="T44" s="51"/>
    </row>
    <row r="45" spans="1:20" ht="103.5" customHeight="1">
      <c r="A45" s="15"/>
      <c r="B45" s="711"/>
      <c r="C45" s="659"/>
      <c r="D45" s="708"/>
      <c r="E45" s="414"/>
      <c r="F45" s="532"/>
      <c r="G45" s="532"/>
      <c r="H45" s="532"/>
      <c r="I45" s="532"/>
      <c r="J45" s="532"/>
      <c r="K45" s="593"/>
      <c r="M45" s="98" t="s">
        <v>24</v>
      </c>
      <c r="N45" s="56"/>
      <c r="T45" s="51"/>
    </row>
    <row r="46" spans="1:20" ht="118.5" customHeight="1">
      <c r="A46" s="15"/>
      <c r="B46" s="711"/>
      <c r="C46" s="659"/>
      <c r="D46" s="708"/>
      <c r="E46" s="414"/>
      <c r="F46" s="532"/>
      <c r="G46" s="532"/>
      <c r="H46" s="532"/>
      <c r="I46" s="532"/>
      <c r="J46" s="532"/>
      <c r="K46" s="593"/>
      <c r="M46" s="98"/>
      <c r="N46" s="56"/>
      <c r="T46" s="51"/>
    </row>
    <row r="47" spans="1:20" ht="394.5" customHeight="1">
      <c r="A47" s="15"/>
      <c r="B47" s="687"/>
      <c r="C47" s="688"/>
      <c r="D47" s="689"/>
      <c r="E47" s="505"/>
      <c r="F47" s="533"/>
      <c r="G47" s="533"/>
      <c r="H47" s="533"/>
      <c r="I47" s="533"/>
      <c r="J47" s="533"/>
      <c r="K47" s="600"/>
      <c r="M47" s="99" t="s">
        <v>25</v>
      </c>
      <c r="N47" s="56"/>
      <c r="T47" s="51"/>
    </row>
    <row r="48" spans="1:20" ht="14.45" customHeight="1">
      <c r="A48" s="15"/>
      <c r="B48" s="399" t="s">
        <v>1021</v>
      </c>
      <c r="C48" s="685"/>
      <c r="D48" s="686"/>
      <c r="E48" s="412" t="s">
        <v>1022</v>
      </c>
      <c r="F48" s="531"/>
      <c r="G48" s="531"/>
      <c r="H48" s="531"/>
      <c r="I48" s="531"/>
      <c r="J48" s="531"/>
      <c r="K48" s="592"/>
      <c r="M48" s="100"/>
      <c r="N48" s="56"/>
      <c r="T48" s="51"/>
    </row>
    <row r="49" spans="1:22" ht="17.100000000000001" customHeight="1">
      <c r="A49" s="15"/>
      <c r="B49" s="711"/>
      <c r="C49" s="659"/>
      <c r="D49" s="708"/>
      <c r="E49" s="414"/>
      <c r="F49" s="532"/>
      <c r="G49" s="532"/>
      <c r="H49" s="532"/>
      <c r="I49" s="532"/>
      <c r="J49" s="532"/>
      <c r="K49" s="593"/>
      <c r="M49" s="99" t="s">
        <v>26</v>
      </c>
      <c r="N49" s="56"/>
      <c r="T49" s="51"/>
    </row>
    <row r="50" spans="1:22" ht="17.100000000000001" customHeight="1">
      <c r="A50" s="15"/>
      <c r="B50" s="711"/>
      <c r="C50" s="659"/>
      <c r="D50" s="708"/>
      <c r="E50" s="414"/>
      <c r="F50" s="532"/>
      <c r="G50" s="532"/>
      <c r="H50" s="532"/>
      <c r="I50" s="532"/>
      <c r="J50" s="532"/>
      <c r="K50" s="593"/>
      <c r="M50" s="100"/>
      <c r="N50" s="56"/>
      <c r="T50" s="51"/>
    </row>
    <row r="51" spans="1:22" ht="17.100000000000001" customHeight="1">
      <c r="A51" s="15"/>
      <c r="B51" s="687"/>
      <c r="C51" s="688"/>
      <c r="D51" s="689"/>
      <c r="E51" s="594"/>
      <c r="F51" s="595"/>
      <c r="G51" s="595"/>
      <c r="H51" s="595"/>
      <c r="I51" s="595"/>
      <c r="J51" s="595"/>
      <c r="K51" s="596"/>
      <c r="M51" s="99" t="s">
        <v>28</v>
      </c>
      <c r="N51" s="56"/>
      <c r="T51" s="51"/>
    </row>
    <row r="52" spans="1:22" ht="17.100000000000001" customHeight="1">
      <c r="M52" s="50"/>
      <c r="N52" s="56"/>
      <c r="T52" s="51"/>
    </row>
    <row r="53" spans="1:22" ht="17.100000000000001" customHeight="1">
      <c r="M53" s="98" t="s">
        <v>31</v>
      </c>
      <c r="T53" s="51"/>
    </row>
    <row r="54" spans="1:22">
      <c r="M54" s="28"/>
      <c r="N54" s="29"/>
      <c r="O54" s="29"/>
      <c r="P54" s="29"/>
      <c r="Q54" s="29"/>
      <c r="R54" s="29"/>
      <c r="S54" s="29"/>
      <c r="T54" s="30"/>
    </row>
    <row r="55" spans="1:22">
      <c r="M55" s="33"/>
      <c r="V55" s="81"/>
    </row>
    <row r="56" spans="1:22">
      <c r="M56" s="86"/>
    </row>
    <row r="57" spans="1:22" ht="15.6" customHeight="1">
      <c r="M57" s="71" t="s">
        <v>0</v>
      </c>
    </row>
  </sheetData>
  <sheetProtection sheet="1" formatCells="0" formatColumns="0" formatRows="0" insertColumns="0" insertRows="0" insertHyperlinks="0"/>
  <mergeCells count="22">
    <mergeCell ref="B2:K2"/>
    <mergeCell ref="E17:K19"/>
    <mergeCell ref="B14:D16"/>
    <mergeCell ref="B6:D7"/>
    <mergeCell ref="B20:D25"/>
    <mergeCell ref="B10:D13"/>
    <mergeCell ref="B4:K5"/>
    <mergeCell ref="E48:K51"/>
    <mergeCell ref="B48:D51"/>
    <mergeCell ref="B44:D47"/>
    <mergeCell ref="E6:K7"/>
    <mergeCell ref="B8:D9"/>
    <mergeCell ref="B40:D43"/>
    <mergeCell ref="B17:D19"/>
    <mergeCell ref="E26:K39"/>
    <mergeCell ref="E44:K47"/>
    <mergeCell ref="E8:K9"/>
    <mergeCell ref="E40:K43"/>
    <mergeCell ref="B26:D39"/>
    <mergeCell ref="E10:K13"/>
    <mergeCell ref="E20:K25"/>
    <mergeCell ref="E14:K16"/>
  </mergeCells>
  <dataValidations count="1">
    <dataValidation type="list" allowBlank="1" showInputMessage="1" showErrorMessage="1" prompt="Select Yes or No" sqref="E6:K7 E17:K19" xr:uid="{00000000-0002-0000-0F00-000000000000}">
      <formula1>"Yes, No"</formula1>
    </dataValidation>
  </dataValidations>
  <hyperlinks>
    <hyperlink ref="E40:K43" r:id="rId1" display="https://www.fao.org/gfcm/about/funding/gef/fishebm-med/en/   " xr:uid="{1524618C-E6AA-48F2-B582-438606E84BB0}"/>
  </hyperlinks>
  <pageMargins left="0.25" right="0.25" top="0.75" bottom="0.75" header="0.3" footer="0.3"/>
  <pageSetup paperSize="5"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3">
    <tabColor theme="3" tint="0.499984740745262"/>
  </sheetPr>
  <dimension ref="A1:M58"/>
  <sheetViews>
    <sheetView showGridLines="0" topLeftCell="B1" zoomScaleNormal="100" zoomScaleSheetLayoutView="100" workbookViewId="0">
      <selection activeCell="U23" sqref="U23"/>
    </sheetView>
  </sheetViews>
  <sheetFormatPr defaultColWidth="8.85546875" defaultRowHeight="15"/>
  <cols>
    <col min="1" max="1" width="1.42578125" customWidth="1"/>
  </cols>
  <sheetData>
    <row r="1" spans="1:13">
      <c r="A1" s="15"/>
      <c r="B1" s="15"/>
      <c r="C1" s="15"/>
      <c r="D1" s="15"/>
      <c r="E1" s="15"/>
      <c r="F1" s="15"/>
      <c r="G1" s="15"/>
      <c r="H1" s="15"/>
      <c r="I1" s="15"/>
      <c r="J1" s="15"/>
      <c r="K1" s="15"/>
    </row>
    <row r="2" spans="1:13" ht="19.5" customHeight="1">
      <c r="A2" s="15"/>
      <c r="B2" s="498" t="s">
        <v>1023</v>
      </c>
      <c r="C2" s="659"/>
      <c r="D2" s="659"/>
      <c r="E2" s="659"/>
      <c r="F2" s="659"/>
      <c r="G2" s="659"/>
      <c r="H2" s="659"/>
      <c r="I2" s="659"/>
      <c r="J2" s="659"/>
      <c r="K2" s="659"/>
      <c r="M2" s="101" t="s">
        <v>682</v>
      </c>
    </row>
    <row r="3" spans="1:13">
      <c r="A3" s="15"/>
      <c r="B3" s="15"/>
      <c r="C3" s="15"/>
      <c r="D3" s="15"/>
      <c r="E3" s="15"/>
      <c r="F3" s="15"/>
      <c r="G3" s="15"/>
      <c r="H3" s="15"/>
      <c r="I3" s="15"/>
      <c r="J3" s="15"/>
      <c r="K3" s="15"/>
    </row>
    <row r="4" spans="1:13" ht="14.45" customHeight="1">
      <c r="A4" s="15"/>
      <c r="B4" s="626" t="s">
        <v>1024</v>
      </c>
      <c r="C4" s="685"/>
      <c r="D4" s="685"/>
      <c r="E4" s="685"/>
      <c r="F4" s="685"/>
      <c r="G4" s="685"/>
      <c r="H4" s="685"/>
      <c r="I4" s="685"/>
      <c r="J4" s="685"/>
      <c r="K4" s="686"/>
      <c r="M4" s="55" t="s">
        <v>723</v>
      </c>
    </row>
    <row r="5" spans="1:13" ht="17.100000000000001" customHeight="1">
      <c r="A5" s="15"/>
      <c r="B5" s="687"/>
      <c r="C5" s="688"/>
      <c r="D5" s="688"/>
      <c r="E5" s="688"/>
      <c r="F5" s="688"/>
      <c r="G5" s="688"/>
      <c r="H5" s="688"/>
      <c r="I5" s="688"/>
      <c r="J5" s="688"/>
      <c r="K5" s="689"/>
      <c r="M5" s="56"/>
    </row>
    <row r="6" spans="1:13" ht="14.45" customHeight="1">
      <c r="A6" s="15"/>
      <c r="B6" s="222" t="s">
        <v>1025</v>
      </c>
      <c r="C6" s="713"/>
      <c r="D6" s="713"/>
      <c r="E6" s="713"/>
      <c r="F6" s="713"/>
      <c r="G6" s="713"/>
      <c r="H6" s="713"/>
      <c r="I6" s="713"/>
      <c r="J6" s="713"/>
      <c r="K6" s="714"/>
      <c r="M6" s="56" t="s">
        <v>1026</v>
      </c>
    </row>
    <row r="7" spans="1:13" ht="17.100000000000001" customHeight="1">
      <c r="A7" s="15"/>
      <c r="B7" s="724"/>
      <c r="C7" s="725"/>
      <c r="D7" s="725"/>
      <c r="E7" s="725"/>
      <c r="F7" s="725"/>
      <c r="G7" s="725"/>
      <c r="H7" s="725"/>
      <c r="I7" s="725"/>
      <c r="J7" s="725"/>
      <c r="K7" s="726"/>
      <c r="M7" s="56"/>
    </row>
    <row r="8" spans="1:13" ht="17.100000000000001" customHeight="1">
      <c r="A8" s="15"/>
      <c r="B8" s="724"/>
      <c r="C8" s="725"/>
      <c r="D8" s="725"/>
      <c r="E8" s="725"/>
      <c r="F8" s="725"/>
      <c r="G8" s="725"/>
      <c r="H8" s="725"/>
      <c r="I8" s="725"/>
      <c r="J8" s="725"/>
      <c r="K8" s="726"/>
      <c r="M8" s="56" t="s">
        <v>1027</v>
      </c>
    </row>
    <row r="9" spans="1:13" ht="17.100000000000001" customHeight="1">
      <c r="A9" s="15"/>
      <c r="B9" s="724"/>
      <c r="C9" s="725"/>
      <c r="D9" s="725"/>
      <c r="E9" s="725"/>
      <c r="F9" s="725"/>
      <c r="G9" s="725"/>
      <c r="H9" s="725"/>
      <c r="I9" s="725"/>
      <c r="J9" s="725"/>
      <c r="K9" s="726"/>
      <c r="M9" s="56"/>
    </row>
    <row r="10" spans="1:13" ht="17.100000000000001" customHeight="1">
      <c r="A10" s="15"/>
      <c r="B10" s="724"/>
      <c r="C10" s="725"/>
      <c r="D10" s="725"/>
      <c r="E10" s="725"/>
      <c r="F10" s="725"/>
      <c r="G10" s="725"/>
      <c r="H10" s="725"/>
      <c r="I10" s="725"/>
      <c r="J10" s="725"/>
      <c r="K10" s="726"/>
      <c r="M10" s="56"/>
    </row>
    <row r="11" spans="1:13" ht="17.100000000000001" customHeight="1">
      <c r="A11" s="15"/>
      <c r="B11" s="724"/>
      <c r="C11" s="725"/>
      <c r="D11" s="725"/>
      <c r="E11" s="725"/>
      <c r="F11" s="725"/>
      <c r="G11" s="725"/>
      <c r="H11" s="725"/>
      <c r="I11" s="725"/>
      <c r="J11" s="725"/>
      <c r="K11" s="726"/>
      <c r="M11" s="56" t="s">
        <v>1028</v>
      </c>
    </row>
    <row r="12" spans="1:13" ht="17.100000000000001" customHeight="1">
      <c r="A12" s="15"/>
      <c r="B12" s="724"/>
      <c r="C12" s="725"/>
      <c r="D12" s="725"/>
      <c r="E12" s="725"/>
      <c r="F12" s="725"/>
      <c r="G12" s="725"/>
      <c r="H12" s="725"/>
      <c r="I12" s="725"/>
      <c r="J12" s="725"/>
      <c r="K12" s="726"/>
      <c r="M12" s="56"/>
    </row>
    <row r="13" spans="1:13" ht="17.100000000000001" customHeight="1">
      <c r="A13" s="15"/>
      <c r="B13" s="724"/>
      <c r="C13" s="725"/>
      <c r="D13" s="725"/>
      <c r="E13" s="725"/>
      <c r="F13" s="725"/>
      <c r="G13" s="725"/>
      <c r="H13" s="725"/>
      <c r="I13" s="725"/>
      <c r="J13" s="725"/>
      <c r="K13" s="726"/>
      <c r="M13" s="56" t="s">
        <v>1029</v>
      </c>
    </row>
    <row r="14" spans="1:13" ht="17.100000000000001" customHeight="1">
      <c r="A14" s="15"/>
      <c r="B14" s="724"/>
      <c r="C14" s="725"/>
      <c r="D14" s="725"/>
      <c r="E14" s="725"/>
      <c r="F14" s="725"/>
      <c r="G14" s="725"/>
      <c r="H14" s="725"/>
      <c r="I14" s="725"/>
      <c r="J14" s="725"/>
      <c r="K14" s="726"/>
      <c r="M14" s="92" t="s">
        <v>1030</v>
      </c>
    </row>
    <row r="15" spans="1:13" ht="17.100000000000001" customHeight="1">
      <c r="A15" s="15"/>
      <c r="B15" s="724"/>
      <c r="C15" s="725"/>
      <c r="D15" s="725"/>
      <c r="E15" s="725"/>
      <c r="F15" s="725"/>
      <c r="G15" s="725"/>
      <c r="H15" s="725"/>
      <c r="I15" s="725"/>
      <c r="J15" s="725"/>
      <c r="K15" s="726"/>
      <c r="M15" s="56"/>
    </row>
    <row r="16" spans="1:13" ht="17.100000000000001" customHeight="1">
      <c r="A16" s="15"/>
      <c r="B16" s="724"/>
      <c r="C16" s="725"/>
      <c r="D16" s="725"/>
      <c r="E16" s="725"/>
      <c r="F16" s="725"/>
      <c r="G16" s="725"/>
      <c r="H16" s="725"/>
      <c r="I16" s="725"/>
      <c r="J16" s="725"/>
      <c r="K16" s="726"/>
      <c r="M16" s="56" t="s">
        <v>1031</v>
      </c>
    </row>
    <row r="17" spans="1:13" ht="17.100000000000001" customHeight="1">
      <c r="A17" s="15"/>
      <c r="B17" s="724"/>
      <c r="C17" s="725"/>
      <c r="D17" s="725"/>
      <c r="E17" s="725"/>
      <c r="F17" s="725"/>
      <c r="G17" s="725"/>
      <c r="H17" s="725"/>
      <c r="I17" s="725"/>
      <c r="J17" s="725"/>
      <c r="K17" s="726"/>
      <c r="M17" s="93" t="s">
        <v>1032</v>
      </c>
    </row>
    <row r="18" spans="1:13" ht="17.100000000000001" customHeight="1">
      <c r="A18" s="15"/>
      <c r="B18" s="724"/>
      <c r="C18" s="725"/>
      <c r="D18" s="725"/>
      <c r="E18" s="725"/>
      <c r="F18" s="725"/>
      <c r="G18" s="725"/>
      <c r="H18" s="725"/>
      <c r="I18" s="725"/>
      <c r="J18" s="725"/>
      <c r="K18" s="726"/>
      <c r="M18" s="56"/>
    </row>
    <row r="19" spans="1:13" ht="17.100000000000001" customHeight="1">
      <c r="A19" s="15"/>
      <c r="B19" s="724"/>
      <c r="C19" s="725"/>
      <c r="D19" s="725"/>
      <c r="E19" s="725"/>
      <c r="F19" s="725"/>
      <c r="G19" s="725"/>
      <c r="H19" s="725"/>
      <c r="I19" s="725"/>
      <c r="J19" s="725"/>
      <c r="K19" s="726"/>
      <c r="M19" s="56"/>
    </row>
    <row r="20" spans="1:13" ht="17.100000000000001" customHeight="1">
      <c r="A20" s="15"/>
      <c r="B20" s="724"/>
      <c r="C20" s="725"/>
      <c r="D20" s="725"/>
      <c r="E20" s="725"/>
      <c r="F20" s="725"/>
      <c r="G20" s="725"/>
      <c r="H20" s="725"/>
      <c r="I20" s="725"/>
      <c r="J20" s="725"/>
      <c r="K20" s="726"/>
      <c r="M20" s="56" t="s">
        <v>1033</v>
      </c>
    </row>
    <row r="21" spans="1:13" ht="17.100000000000001" customHeight="1">
      <c r="A21" s="15"/>
      <c r="B21" s="724"/>
      <c r="C21" s="725"/>
      <c r="D21" s="725"/>
      <c r="E21" s="725"/>
      <c r="F21" s="725"/>
      <c r="G21" s="725"/>
      <c r="H21" s="725"/>
      <c r="I21" s="725"/>
      <c r="J21" s="725"/>
      <c r="K21" s="726"/>
      <c r="M21" s="92" t="s">
        <v>1034</v>
      </c>
    </row>
    <row r="22" spans="1:13">
      <c r="A22" s="15"/>
      <c r="B22" s="724"/>
      <c r="C22" s="725"/>
      <c r="D22" s="725"/>
      <c r="E22" s="725"/>
      <c r="F22" s="725"/>
      <c r="G22" s="725"/>
      <c r="H22" s="725"/>
      <c r="I22" s="725"/>
      <c r="J22" s="725"/>
      <c r="K22" s="726"/>
    </row>
    <row r="23" spans="1:13">
      <c r="A23" s="15"/>
      <c r="B23" s="724"/>
      <c r="C23" s="725"/>
      <c r="D23" s="725"/>
      <c r="E23" s="725"/>
      <c r="F23" s="725"/>
      <c r="G23" s="725"/>
      <c r="H23" s="725"/>
      <c r="I23" s="725"/>
      <c r="J23" s="725"/>
      <c r="K23" s="726"/>
    </row>
    <row r="24" spans="1:13">
      <c r="A24" s="15"/>
      <c r="B24" s="724"/>
      <c r="C24" s="725"/>
      <c r="D24" s="725"/>
      <c r="E24" s="725"/>
      <c r="F24" s="725"/>
      <c r="G24" s="725"/>
      <c r="H24" s="725"/>
      <c r="I24" s="725"/>
      <c r="J24" s="725"/>
      <c r="K24" s="726"/>
    </row>
    <row r="25" spans="1:13">
      <c r="A25" s="15"/>
      <c r="B25" s="724"/>
      <c r="C25" s="725"/>
      <c r="D25" s="725"/>
      <c r="E25" s="725"/>
      <c r="F25" s="725"/>
      <c r="G25" s="725"/>
      <c r="H25" s="725"/>
      <c r="I25" s="725"/>
      <c r="J25" s="725"/>
      <c r="K25" s="726"/>
    </row>
    <row r="26" spans="1:13">
      <c r="A26" s="15"/>
      <c r="B26" s="724"/>
      <c r="C26" s="725"/>
      <c r="D26" s="725"/>
      <c r="E26" s="725"/>
      <c r="F26" s="725"/>
      <c r="G26" s="725"/>
      <c r="H26" s="725"/>
      <c r="I26" s="725"/>
      <c r="J26" s="725"/>
      <c r="K26" s="726"/>
    </row>
    <row r="27" spans="1:13">
      <c r="A27" s="15"/>
      <c r="B27" s="724"/>
      <c r="C27" s="725"/>
      <c r="D27" s="725"/>
      <c r="E27" s="725"/>
      <c r="F27" s="725"/>
      <c r="G27" s="725"/>
      <c r="H27" s="725"/>
      <c r="I27" s="725"/>
      <c r="J27" s="725"/>
      <c r="K27" s="726"/>
    </row>
    <row r="28" spans="1:13">
      <c r="A28" s="15"/>
      <c r="B28" s="724"/>
      <c r="C28" s="725"/>
      <c r="D28" s="725"/>
      <c r="E28" s="725"/>
      <c r="F28" s="725"/>
      <c r="G28" s="725"/>
      <c r="H28" s="725"/>
      <c r="I28" s="725"/>
      <c r="J28" s="725"/>
      <c r="K28" s="726"/>
    </row>
    <row r="29" spans="1:13">
      <c r="A29" s="15"/>
      <c r="B29" s="724"/>
      <c r="C29" s="725"/>
      <c r="D29" s="725"/>
      <c r="E29" s="725"/>
      <c r="F29" s="725"/>
      <c r="G29" s="725"/>
      <c r="H29" s="725"/>
      <c r="I29" s="725"/>
      <c r="J29" s="725"/>
      <c r="K29" s="726"/>
    </row>
    <row r="30" spans="1:13">
      <c r="A30" s="15"/>
      <c r="B30" s="724"/>
      <c r="C30" s="725"/>
      <c r="D30" s="725"/>
      <c r="E30" s="725"/>
      <c r="F30" s="725"/>
      <c r="G30" s="725"/>
      <c r="H30" s="725"/>
      <c r="I30" s="725"/>
      <c r="J30" s="725"/>
      <c r="K30" s="726"/>
    </row>
    <row r="31" spans="1:13">
      <c r="A31" s="15"/>
      <c r="B31" s="724"/>
      <c r="C31" s="725"/>
      <c r="D31" s="725"/>
      <c r="E31" s="725"/>
      <c r="F31" s="725"/>
      <c r="G31" s="725"/>
      <c r="H31" s="725"/>
      <c r="I31" s="725"/>
      <c r="J31" s="725"/>
      <c r="K31" s="726"/>
    </row>
    <row r="32" spans="1:13">
      <c r="A32" s="15"/>
      <c r="B32" s="724"/>
      <c r="C32" s="725"/>
      <c r="D32" s="725"/>
      <c r="E32" s="725"/>
      <c r="F32" s="725"/>
      <c r="G32" s="725"/>
      <c r="H32" s="725"/>
      <c r="I32" s="725"/>
      <c r="J32" s="725"/>
      <c r="K32" s="726"/>
    </row>
    <row r="33" spans="1:11">
      <c r="A33" s="15"/>
      <c r="B33" s="724"/>
      <c r="C33" s="725"/>
      <c r="D33" s="725"/>
      <c r="E33" s="725"/>
      <c r="F33" s="725"/>
      <c r="G33" s="725"/>
      <c r="H33" s="725"/>
      <c r="I33" s="725"/>
      <c r="J33" s="725"/>
      <c r="K33" s="726"/>
    </row>
    <row r="34" spans="1:11">
      <c r="A34" s="15"/>
      <c r="B34" s="724"/>
      <c r="C34" s="725"/>
      <c r="D34" s="725"/>
      <c r="E34" s="725"/>
      <c r="F34" s="725"/>
      <c r="G34" s="725"/>
      <c r="H34" s="725"/>
      <c r="I34" s="725"/>
      <c r="J34" s="725"/>
      <c r="K34" s="726"/>
    </row>
    <row r="35" spans="1:11">
      <c r="A35" s="15"/>
      <c r="B35" s="724"/>
      <c r="C35" s="725"/>
      <c r="D35" s="725"/>
      <c r="E35" s="725"/>
      <c r="F35" s="725"/>
      <c r="G35" s="725"/>
      <c r="H35" s="725"/>
      <c r="I35" s="725"/>
      <c r="J35" s="725"/>
      <c r="K35" s="726"/>
    </row>
    <row r="36" spans="1:11">
      <c r="A36" s="15"/>
      <c r="B36" s="724"/>
      <c r="C36" s="725"/>
      <c r="D36" s="725"/>
      <c r="E36" s="725"/>
      <c r="F36" s="725"/>
      <c r="G36" s="725"/>
      <c r="H36" s="725"/>
      <c r="I36" s="725"/>
      <c r="J36" s="725"/>
      <c r="K36" s="726"/>
    </row>
    <row r="37" spans="1:11">
      <c r="A37" s="15"/>
      <c r="B37" s="724"/>
      <c r="C37" s="725"/>
      <c r="D37" s="725"/>
      <c r="E37" s="725"/>
      <c r="F37" s="725"/>
      <c r="G37" s="725"/>
      <c r="H37" s="725"/>
      <c r="I37" s="725"/>
      <c r="J37" s="725"/>
      <c r="K37" s="726"/>
    </row>
    <row r="38" spans="1:11">
      <c r="A38" s="15"/>
      <c r="B38" s="724"/>
      <c r="C38" s="725"/>
      <c r="D38" s="725"/>
      <c r="E38" s="725"/>
      <c r="F38" s="725"/>
      <c r="G38" s="725"/>
      <c r="H38" s="725"/>
      <c r="I38" s="725"/>
      <c r="J38" s="725"/>
      <c r="K38" s="726"/>
    </row>
    <row r="39" spans="1:11">
      <c r="A39" s="15"/>
      <c r="B39" s="724"/>
      <c r="C39" s="725"/>
      <c r="D39" s="725"/>
      <c r="E39" s="725"/>
      <c r="F39" s="725"/>
      <c r="G39" s="725"/>
      <c r="H39" s="725"/>
      <c r="I39" s="725"/>
      <c r="J39" s="725"/>
      <c r="K39" s="726"/>
    </row>
    <row r="40" spans="1:11">
      <c r="A40" s="15"/>
      <c r="B40" s="717"/>
      <c r="C40" s="718"/>
      <c r="D40" s="718"/>
      <c r="E40" s="718"/>
      <c r="F40" s="718"/>
      <c r="G40" s="718"/>
      <c r="H40" s="718"/>
      <c r="I40" s="718"/>
      <c r="J40" s="718"/>
      <c r="K40" s="719"/>
    </row>
    <row r="41" spans="1:11">
      <c r="A41" s="15"/>
      <c r="B41" s="15"/>
      <c r="C41" s="15"/>
      <c r="D41" s="15"/>
      <c r="E41" s="15"/>
      <c r="F41" s="15"/>
      <c r="G41" s="15"/>
      <c r="H41" s="15"/>
      <c r="I41" s="15"/>
      <c r="J41" s="15"/>
      <c r="K41" s="15"/>
    </row>
    <row r="42" spans="1:11">
      <c r="A42" s="15"/>
      <c r="B42" s="15"/>
      <c r="C42" s="15"/>
      <c r="D42" s="15"/>
      <c r="E42" s="15"/>
      <c r="F42" s="15"/>
      <c r="G42" s="15"/>
      <c r="H42" s="15"/>
      <c r="I42" s="15"/>
      <c r="J42" s="15"/>
      <c r="K42" s="15"/>
    </row>
    <row r="43" spans="1:11">
      <c r="A43" s="15"/>
      <c r="B43" s="15"/>
      <c r="C43" s="15"/>
      <c r="D43" s="15"/>
      <c r="E43" s="15"/>
      <c r="F43" s="15"/>
      <c r="G43" s="15"/>
      <c r="H43" s="15"/>
      <c r="I43" s="15"/>
      <c r="J43" s="15"/>
      <c r="K43" s="15"/>
    </row>
    <row r="44" spans="1:11">
      <c r="A44" s="15"/>
      <c r="B44" s="15"/>
      <c r="C44" s="15"/>
      <c r="D44" s="15"/>
      <c r="E44" s="15"/>
      <c r="F44" s="15"/>
      <c r="G44" s="15"/>
      <c r="H44" s="15"/>
      <c r="I44" s="15"/>
      <c r="J44" s="15"/>
      <c r="K44" s="15"/>
    </row>
    <row r="45" spans="1:11">
      <c r="A45" s="15"/>
      <c r="B45" s="15"/>
      <c r="C45" s="15"/>
      <c r="D45" s="15"/>
      <c r="E45" s="15"/>
      <c r="F45" s="15"/>
      <c r="G45" s="15"/>
      <c r="H45" s="15"/>
      <c r="I45" s="15"/>
      <c r="J45" s="15"/>
      <c r="K45" s="15"/>
    </row>
    <row r="46" spans="1:11">
      <c r="A46" s="15"/>
      <c r="B46" s="15"/>
      <c r="C46" s="15"/>
      <c r="D46" s="15"/>
      <c r="E46" s="15"/>
      <c r="F46" s="15"/>
      <c r="G46" s="15"/>
      <c r="H46" s="15"/>
      <c r="I46" s="15"/>
      <c r="J46" s="15"/>
      <c r="K46" s="15"/>
    </row>
    <row r="47" spans="1:11">
      <c r="A47" s="15"/>
      <c r="B47" s="15"/>
      <c r="C47" s="15"/>
      <c r="D47" s="15"/>
      <c r="E47" s="15"/>
      <c r="F47" s="15"/>
      <c r="G47" s="15"/>
      <c r="H47" s="15"/>
      <c r="I47" s="15"/>
      <c r="J47" s="15"/>
      <c r="K47" s="15"/>
    </row>
    <row r="48" spans="1:11">
      <c r="A48" s="15"/>
      <c r="B48" s="15"/>
      <c r="C48" s="15"/>
      <c r="D48" s="15"/>
      <c r="E48" s="15"/>
      <c r="F48" s="15"/>
      <c r="G48" s="15"/>
      <c r="H48" s="15"/>
      <c r="I48" s="15"/>
      <c r="J48" s="15"/>
      <c r="K48" s="15"/>
    </row>
    <row r="49" spans="1:13">
      <c r="A49" s="15"/>
      <c r="B49" s="15"/>
      <c r="C49" s="15"/>
      <c r="D49" s="15"/>
      <c r="E49" s="15"/>
      <c r="F49" s="15"/>
      <c r="G49" s="15"/>
      <c r="H49" s="15"/>
      <c r="I49" s="15"/>
      <c r="J49" s="15"/>
      <c r="K49" s="15"/>
    </row>
    <row r="50" spans="1:13">
      <c r="A50" s="15"/>
      <c r="B50" s="15"/>
      <c r="C50" s="15"/>
      <c r="D50" s="15"/>
      <c r="E50" s="15"/>
      <c r="F50" s="15"/>
      <c r="G50" s="15"/>
      <c r="H50" s="15"/>
      <c r="I50" s="15"/>
      <c r="J50" s="15"/>
      <c r="K50" s="15"/>
    </row>
    <row r="51" spans="1:13">
      <c r="A51" s="15"/>
      <c r="B51" s="15"/>
      <c r="C51" s="15"/>
      <c r="D51" s="15"/>
      <c r="E51" s="15"/>
      <c r="F51" s="15"/>
      <c r="G51" s="15"/>
      <c r="H51" s="15"/>
      <c r="I51" s="15"/>
      <c r="J51" s="15"/>
      <c r="K51" s="15"/>
    </row>
    <row r="52" spans="1:13">
      <c r="A52" s="15"/>
      <c r="B52" s="15"/>
      <c r="C52" s="15"/>
      <c r="D52" s="15"/>
      <c r="E52" s="15"/>
      <c r="F52" s="15"/>
      <c r="G52" s="15"/>
      <c r="H52" s="15"/>
      <c r="I52" s="15"/>
      <c r="J52" s="15"/>
      <c r="K52" s="15"/>
    </row>
    <row r="53" spans="1:13">
      <c r="A53" s="15"/>
      <c r="B53" s="15"/>
      <c r="C53" s="15"/>
      <c r="D53" s="15"/>
      <c r="E53" s="15"/>
      <c r="F53" s="15"/>
      <c r="G53" s="15"/>
      <c r="H53" s="15"/>
      <c r="I53" s="15"/>
      <c r="J53" s="15"/>
      <c r="K53" s="15"/>
    </row>
    <row r="54" spans="1:13">
      <c r="A54" s="15"/>
      <c r="B54" s="15"/>
      <c r="C54" s="15"/>
      <c r="D54" s="15"/>
      <c r="E54" s="15"/>
      <c r="F54" s="15"/>
      <c r="G54" s="15"/>
      <c r="H54" s="15"/>
      <c r="I54" s="15"/>
      <c r="J54" s="15"/>
      <c r="K54" s="15"/>
    </row>
    <row r="55" spans="1:13">
      <c r="A55" s="15"/>
      <c r="B55" s="15"/>
      <c r="C55" s="15"/>
      <c r="D55" s="15"/>
      <c r="E55" s="15"/>
      <c r="F55" s="15"/>
      <c r="G55" s="15"/>
      <c r="H55" s="15"/>
      <c r="I55" s="15"/>
      <c r="J55" s="15"/>
      <c r="K55" s="15"/>
    </row>
    <row r="56" spans="1:13">
      <c r="A56" s="15"/>
      <c r="B56" s="15"/>
      <c r="C56" s="15"/>
      <c r="D56" s="15"/>
      <c r="E56" s="15"/>
      <c r="F56" s="15"/>
      <c r="G56" s="15"/>
      <c r="H56" s="15"/>
      <c r="I56" s="15"/>
      <c r="J56" s="15"/>
      <c r="K56" s="15"/>
    </row>
    <row r="57" spans="1:13" ht="15.6" customHeight="1">
      <c r="A57" s="15"/>
      <c r="B57" s="15"/>
      <c r="C57" s="15"/>
      <c r="D57" s="15"/>
      <c r="E57" s="15"/>
      <c r="F57" s="15"/>
      <c r="G57" s="15"/>
      <c r="H57" s="15"/>
      <c r="I57" s="15"/>
      <c r="J57" s="15"/>
      <c r="K57" s="15"/>
      <c r="M57" s="71" t="s">
        <v>0</v>
      </c>
    </row>
    <row r="58" spans="1:13">
      <c r="A58" s="15"/>
      <c r="B58" s="15"/>
      <c r="C58" s="15"/>
      <c r="D58" s="15"/>
      <c r="E58" s="15"/>
      <c r="F58" s="15"/>
      <c r="G58" s="15"/>
      <c r="H58" s="15"/>
      <c r="I58" s="15"/>
      <c r="J58" s="15"/>
      <c r="K58" s="15"/>
    </row>
  </sheetData>
  <sheetProtection sheet="1" formatCells="0" formatColumns="0" formatRows="0" insertColumns="0" insertRows="0" insertHyperlinks="0"/>
  <mergeCells count="3">
    <mergeCell ref="B6:K40"/>
    <mergeCell ref="B4:K5"/>
    <mergeCell ref="B2:K2"/>
  </mergeCells>
  <hyperlinks>
    <hyperlink ref="M14" r:id="rId1" xr:uid="{00000000-0004-0000-1000-000000000000}"/>
    <hyperlink ref="M17" r:id="rId2" xr:uid="{00000000-0004-0000-1000-000001000000}"/>
    <hyperlink ref="M21" r:id="rId3" display="https://www.thegef.org/documents/indigenous-peoples" xr:uid="{00000000-0004-0000-1000-000002000000}"/>
  </hyperlinks>
  <pageMargins left="0.25" right="0.25" top="0.75" bottom="0.75" header="0.3" footer="0.3"/>
  <pageSetup paperSize="5"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tabColor theme="3" tint="0.499984740745262"/>
  </sheetPr>
  <dimension ref="A1:Z50"/>
  <sheetViews>
    <sheetView showGridLines="0" topLeftCell="A23" zoomScaleNormal="100" zoomScaleSheetLayoutView="110" workbookViewId="0">
      <selection activeCell="D32" sqref="D32:H32"/>
    </sheetView>
  </sheetViews>
  <sheetFormatPr defaultColWidth="8.85546875" defaultRowHeight="15"/>
  <cols>
    <col min="1" max="1" width="1.140625" customWidth="1"/>
    <col min="20" max="20" width="16" customWidth="1"/>
    <col min="23" max="23" width="13.28515625" customWidth="1"/>
  </cols>
  <sheetData>
    <row r="1" spans="1:26" ht="19.5" customHeight="1">
      <c r="A1" s="15"/>
      <c r="B1" s="15"/>
      <c r="C1" s="15"/>
      <c r="D1" s="15"/>
      <c r="E1" s="15"/>
      <c r="F1" s="15"/>
      <c r="G1" s="15"/>
      <c r="H1" s="15"/>
      <c r="I1" s="15"/>
      <c r="J1" s="15"/>
      <c r="K1" s="15"/>
      <c r="L1" s="15"/>
      <c r="M1" s="15"/>
      <c r="N1" s="15"/>
      <c r="O1" s="15"/>
      <c r="P1" s="15"/>
      <c r="Q1" s="15"/>
      <c r="S1" s="101" t="s">
        <v>682</v>
      </c>
    </row>
    <row r="2" spans="1:26" ht="17.100000000000001" customHeight="1">
      <c r="A2" s="15"/>
      <c r="B2" s="498" t="s">
        <v>1035</v>
      </c>
      <c r="C2" s="659"/>
      <c r="D2" s="659"/>
      <c r="E2" s="659"/>
      <c r="F2" s="659"/>
      <c r="G2" s="659"/>
      <c r="H2" s="659"/>
      <c r="I2" s="659"/>
      <c r="J2" s="659"/>
      <c r="K2" s="659"/>
      <c r="L2" s="659"/>
      <c r="M2" s="659"/>
      <c r="N2" s="659"/>
      <c r="O2" s="659"/>
      <c r="P2" s="659"/>
      <c r="Q2" s="15"/>
      <c r="S2" s="55" t="s">
        <v>723</v>
      </c>
      <c r="T2" s="56"/>
      <c r="U2" s="56"/>
      <c r="V2" s="56"/>
      <c r="W2" s="56"/>
    </row>
    <row r="3" spans="1:26" ht="17.100000000000001" customHeight="1">
      <c r="A3" s="15"/>
      <c r="B3" s="641"/>
      <c r="C3" s="659"/>
      <c r="D3" s="659"/>
      <c r="E3" s="659"/>
      <c r="F3" s="659"/>
      <c r="G3" s="659"/>
      <c r="H3" s="659"/>
      <c r="I3" s="659"/>
      <c r="J3" s="659"/>
      <c r="K3" s="659"/>
      <c r="L3" s="659"/>
      <c r="M3" s="659"/>
      <c r="N3" s="659"/>
      <c r="O3" s="659"/>
      <c r="P3" s="659"/>
      <c r="Q3" s="15"/>
      <c r="S3" s="56" t="s">
        <v>1036</v>
      </c>
      <c r="T3" s="56"/>
      <c r="U3" s="56"/>
      <c r="V3" s="56"/>
      <c r="W3" s="56"/>
    </row>
    <row r="4" spans="1:26" ht="14.45" customHeight="1">
      <c r="A4" s="15"/>
      <c r="B4" s="642" t="s">
        <v>1037</v>
      </c>
      <c r="C4" s="644"/>
      <c r="D4" s="642" t="s">
        <v>1038</v>
      </c>
      <c r="E4" s="643"/>
      <c r="F4" s="643"/>
      <c r="G4" s="643"/>
      <c r="H4" s="644"/>
      <c r="I4" s="642" t="s">
        <v>1039</v>
      </c>
      <c r="J4" s="644"/>
      <c r="K4" s="642" t="s">
        <v>1040</v>
      </c>
      <c r="L4" s="643"/>
      <c r="M4" s="644"/>
      <c r="N4" s="642" t="s">
        <v>1041</v>
      </c>
      <c r="O4" s="643"/>
      <c r="P4" s="644"/>
      <c r="Q4" s="15"/>
      <c r="S4" s="56"/>
      <c r="T4" s="56"/>
      <c r="U4" s="56"/>
      <c r="V4" s="56"/>
      <c r="W4" s="56"/>
    </row>
    <row r="5" spans="1:26" ht="51.75" customHeight="1">
      <c r="A5" s="15"/>
      <c r="B5" s="645"/>
      <c r="C5" s="647"/>
      <c r="D5" s="645"/>
      <c r="E5" s="646"/>
      <c r="F5" s="646"/>
      <c r="G5" s="646"/>
      <c r="H5" s="647"/>
      <c r="I5" s="645"/>
      <c r="J5" s="647"/>
      <c r="K5" s="645"/>
      <c r="L5" s="646"/>
      <c r="M5" s="647"/>
      <c r="N5" s="645"/>
      <c r="O5" s="646"/>
      <c r="P5" s="647"/>
      <c r="Q5" s="15"/>
      <c r="S5" s="58" t="s">
        <v>1042</v>
      </c>
      <c r="T5" s="56"/>
      <c r="U5" s="56"/>
      <c r="V5" s="56"/>
      <c r="W5" s="56"/>
    </row>
    <row r="6" spans="1:26" ht="17.100000000000001" customHeight="1">
      <c r="A6" s="15"/>
      <c r="B6" s="399" t="s">
        <v>1043</v>
      </c>
      <c r="C6" s="662"/>
      <c r="D6" s="399" t="s">
        <v>1044</v>
      </c>
      <c r="E6" s="661"/>
      <c r="F6" s="661"/>
      <c r="G6" s="661"/>
      <c r="H6" s="662"/>
      <c r="I6" s="399" t="s">
        <v>1045</v>
      </c>
      <c r="J6" s="662"/>
      <c r="K6" s="632">
        <v>1500000</v>
      </c>
      <c r="L6" s="633"/>
      <c r="M6" s="634"/>
      <c r="N6" s="635">
        <v>1800000</v>
      </c>
      <c r="O6" s="636"/>
      <c r="P6" s="637"/>
      <c r="Q6" s="15"/>
      <c r="S6" s="56"/>
      <c r="T6" s="56"/>
      <c r="U6" s="56"/>
      <c r="V6" s="56"/>
      <c r="W6" s="56"/>
    </row>
    <row r="7" spans="1:26" ht="17.100000000000001" customHeight="1">
      <c r="A7" s="15"/>
      <c r="B7" s="399" t="s">
        <v>1043</v>
      </c>
      <c r="C7" s="662"/>
      <c r="D7" s="399" t="s">
        <v>1044</v>
      </c>
      <c r="E7" s="661"/>
      <c r="F7" s="661"/>
      <c r="G7" s="661"/>
      <c r="H7" s="662"/>
      <c r="I7" s="399" t="s">
        <v>1046</v>
      </c>
      <c r="J7" s="662"/>
      <c r="K7" s="632">
        <v>0</v>
      </c>
      <c r="L7" s="633"/>
      <c r="M7" s="634"/>
      <c r="N7" s="635">
        <v>2500000</v>
      </c>
      <c r="O7" s="636"/>
      <c r="P7" s="637"/>
      <c r="Q7" s="15"/>
      <c r="S7" s="65" t="s">
        <v>1047</v>
      </c>
      <c r="T7" s="64"/>
      <c r="U7" s="64"/>
      <c r="V7" s="64"/>
      <c r="W7" s="64"/>
      <c r="X7" s="38"/>
      <c r="Y7" s="38"/>
    </row>
    <row r="8" spans="1:26" ht="17.100000000000001" customHeight="1">
      <c r="A8" s="15"/>
      <c r="B8" s="399" t="s">
        <v>1043</v>
      </c>
      <c r="C8" s="662"/>
      <c r="D8" s="399" t="s">
        <v>1044</v>
      </c>
      <c r="E8" s="661"/>
      <c r="F8" s="661"/>
      <c r="G8" s="661"/>
      <c r="H8" s="662"/>
      <c r="I8" s="399" t="s">
        <v>1048</v>
      </c>
      <c r="J8" s="662"/>
      <c r="K8" s="632">
        <v>0</v>
      </c>
      <c r="L8" s="633"/>
      <c r="M8" s="634"/>
      <c r="N8" s="635">
        <v>82600</v>
      </c>
      <c r="O8" s="636"/>
      <c r="P8" s="637"/>
      <c r="Q8" s="15"/>
      <c r="S8" s="65"/>
      <c r="T8" s="64"/>
      <c r="U8" s="64"/>
      <c r="V8" s="64"/>
      <c r="W8" s="64"/>
      <c r="X8" s="38"/>
      <c r="Y8" s="38"/>
    </row>
    <row r="9" spans="1:26" ht="17.100000000000001" customHeight="1">
      <c r="A9" s="15"/>
      <c r="B9" s="399" t="s">
        <v>1043</v>
      </c>
      <c r="C9" s="662"/>
      <c r="D9" s="399" t="s">
        <v>1049</v>
      </c>
      <c r="E9" s="661"/>
      <c r="F9" s="661"/>
      <c r="G9" s="661"/>
      <c r="H9" s="662"/>
      <c r="I9" s="399" t="s">
        <v>1048</v>
      </c>
      <c r="J9" s="662"/>
      <c r="K9" s="632">
        <v>4522757</v>
      </c>
      <c r="L9" s="633"/>
      <c r="M9" s="634"/>
      <c r="N9" s="635">
        <v>7935442</v>
      </c>
      <c r="O9" s="636"/>
      <c r="P9" s="637"/>
      <c r="Q9" s="15"/>
      <c r="S9" s="65"/>
      <c r="T9" s="64"/>
      <c r="U9" s="64"/>
      <c r="V9" s="64"/>
      <c r="W9" s="64"/>
      <c r="X9" s="38"/>
      <c r="Y9" s="38"/>
    </row>
    <row r="10" spans="1:26" ht="17.100000000000001" customHeight="1">
      <c r="A10" s="15"/>
      <c r="B10" s="399" t="s">
        <v>1050</v>
      </c>
      <c r="C10" s="662"/>
      <c r="D10" s="399" t="s">
        <v>1051</v>
      </c>
      <c r="E10" s="661"/>
      <c r="F10" s="661"/>
      <c r="G10" s="661"/>
      <c r="H10" s="662"/>
      <c r="I10" s="399" t="s">
        <v>1048</v>
      </c>
      <c r="J10" s="662"/>
      <c r="K10" s="632">
        <v>11150000</v>
      </c>
      <c r="L10" s="633"/>
      <c r="M10" s="634"/>
      <c r="N10" s="635">
        <v>0</v>
      </c>
      <c r="O10" s="636"/>
      <c r="P10" s="637"/>
      <c r="Q10" s="15"/>
      <c r="S10" s="65"/>
      <c r="T10" s="56"/>
      <c r="U10" s="56"/>
      <c r="V10" s="56"/>
      <c r="W10" s="56"/>
    </row>
    <row r="11" spans="1:26" ht="17.100000000000001" customHeight="1">
      <c r="A11" s="15"/>
      <c r="B11" s="399" t="s">
        <v>1052</v>
      </c>
      <c r="C11" s="662"/>
      <c r="D11" s="399" t="s">
        <v>1053</v>
      </c>
      <c r="E11" s="661"/>
      <c r="F11" s="661"/>
      <c r="G11" s="661"/>
      <c r="H11" s="662"/>
      <c r="I11" s="399" t="s">
        <v>1048</v>
      </c>
      <c r="J11" s="662"/>
      <c r="K11" s="632">
        <v>1650000</v>
      </c>
      <c r="L11" s="633"/>
      <c r="M11" s="634"/>
      <c r="N11" s="635">
        <v>0</v>
      </c>
      <c r="O11" s="636"/>
      <c r="P11" s="637"/>
      <c r="Q11" s="15"/>
      <c r="S11" s="65" t="s">
        <v>1054</v>
      </c>
      <c r="T11" s="56"/>
      <c r="U11" s="56"/>
      <c r="V11" s="56"/>
      <c r="W11" s="56"/>
    </row>
    <row r="12" spans="1:26" ht="17.100000000000001" customHeight="1">
      <c r="A12" s="15"/>
      <c r="B12" s="399" t="s">
        <v>1052</v>
      </c>
      <c r="C12" s="662"/>
      <c r="D12" s="399" t="s">
        <v>1055</v>
      </c>
      <c r="E12" s="661"/>
      <c r="F12" s="661"/>
      <c r="G12" s="661"/>
      <c r="H12" s="662"/>
      <c r="I12" s="399" t="s">
        <v>1046</v>
      </c>
      <c r="J12" s="662"/>
      <c r="K12" s="632">
        <v>13678937.17</v>
      </c>
      <c r="L12" s="633"/>
      <c r="M12" s="634"/>
      <c r="N12" s="635">
        <v>13678937.17</v>
      </c>
      <c r="O12" s="636"/>
      <c r="P12" s="637"/>
      <c r="Q12" s="15"/>
      <c r="S12" s="56"/>
      <c r="T12" s="56"/>
      <c r="U12" s="56"/>
      <c r="V12" s="56"/>
      <c r="W12" s="56"/>
    </row>
    <row r="13" spans="1:26" ht="17.100000000000001" customHeight="1">
      <c r="A13" s="15"/>
      <c r="B13" s="399" t="s">
        <v>1052</v>
      </c>
      <c r="C13" s="662"/>
      <c r="D13" s="399" t="s">
        <v>1055</v>
      </c>
      <c r="E13" s="661"/>
      <c r="F13" s="661"/>
      <c r="G13" s="661"/>
      <c r="H13" s="662"/>
      <c r="I13" s="399" t="s">
        <v>1048</v>
      </c>
      <c r="J13" s="662"/>
      <c r="K13" s="632">
        <v>2400000</v>
      </c>
      <c r="L13" s="633"/>
      <c r="M13" s="634"/>
      <c r="N13" s="635">
        <v>2400000</v>
      </c>
      <c r="O13" s="636"/>
      <c r="P13" s="637"/>
      <c r="Q13" s="15"/>
      <c r="S13" s="56" t="s">
        <v>1056</v>
      </c>
      <c r="T13" s="56"/>
      <c r="U13" s="56"/>
      <c r="V13" s="56"/>
      <c r="W13" s="56"/>
    </row>
    <row r="14" spans="1:26" ht="17.100000000000001" customHeight="1">
      <c r="A14" s="15"/>
      <c r="B14" s="399" t="s">
        <v>1050</v>
      </c>
      <c r="C14" s="662"/>
      <c r="D14" s="399" t="s">
        <v>1057</v>
      </c>
      <c r="E14" s="661"/>
      <c r="F14" s="661"/>
      <c r="G14" s="661"/>
      <c r="H14" s="662"/>
      <c r="I14" s="399" t="s">
        <v>1046</v>
      </c>
      <c r="J14" s="662"/>
      <c r="K14" s="632">
        <v>27000</v>
      </c>
      <c r="L14" s="633"/>
      <c r="M14" s="634"/>
      <c r="N14" s="627">
        <v>0</v>
      </c>
      <c r="O14" s="628"/>
      <c r="P14" s="629"/>
      <c r="Q14" s="15"/>
      <c r="S14" s="56"/>
      <c r="T14" s="56"/>
      <c r="U14" s="56"/>
      <c r="V14" s="56"/>
      <c r="W14" s="56"/>
    </row>
    <row r="15" spans="1:26" ht="17.100000000000001" customHeight="1">
      <c r="A15" s="15"/>
      <c r="B15" s="399" t="s">
        <v>1050</v>
      </c>
      <c r="C15" s="662"/>
      <c r="D15" s="399" t="s">
        <v>1057</v>
      </c>
      <c r="E15" s="661"/>
      <c r="F15" s="661"/>
      <c r="G15" s="661"/>
      <c r="H15" s="662"/>
      <c r="I15" s="399" t="s">
        <v>1048</v>
      </c>
      <c r="J15" s="662"/>
      <c r="K15" s="632">
        <v>37200</v>
      </c>
      <c r="L15" s="633"/>
      <c r="M15" s="634"/>
      <c r="N15" s="627">
        <v>248000</v>
      </c>
      <c r="O15" s="628"/>
      <c r="P15" s="629"/>
      <c r="Q15" s="15"/>
      <c r="S15" s="648" t="s">
        <v>1037</v>
      </c>
      <c r="T15" s="661"/>
      <c r="U15" s="648" t="s">
        <v>1038</v>
      </c>
      <c r="V15" s="661"/>
      <c r="W15" s="661"/>
      <c r="X15" s="649" t="s">
        <v>1039</v>
      </c>
      <c r="Y15" s="661"/>
      <c r="Z15" s="661"/>
    </row>
    <row r="16" spans="1:26" ht="17.100000000000001" customHeight="1">
      <c r="A16" s="15"/>
      <c r="B16" s="399" t="s">
        <v>1052</v>
      </c>
      <c r="C16" s="662"/>
      <c r="D16" s="399" t="s">
        <v>1058</v>
      </c>
      <c r="E16" s="661"/>
      <c r="F16" s="661"/>
      <c r="G16" s="661"/>
      <c r="H16" s="662"/>
      <c r="I16" s="399" t="s">
        <v>1046</v>
      </c>
      <c r="J16" s="662"/>
      <c r="K16" s="632">
        <v>125000</v>
      </c>
      <c r="L16" s="633"/>
      <c r="M16" s="634"/>
      <c r="N16" s="627">
        <v>0</v>
      </c>
      <c r="O16" s="628"/>
      <c r="P16" s="629"/>
      <c r="Q16" s="15"/>
      <c r="S16" s="59" t="s">
        <v>1059</v>
      </c>
      <c r="T16" s="60"/>
      <c r="U16" s="87" t="s">
        <v>1060</v>
      </c>
      <c r="V16" s="88"/>
      <c r="W16" s="88"/>
      <c r="X16" s="25" t="s">
        <v>1061</v>
      </c>
      <c r="Y16" s="32"/>
      <c r="Z16" s="31"/>
    </row>
    <row r="17" spans="1:26" ht="17.100000000000001" customHeight="1">
      <c r="A17" s="15"/>
      <c r="B17" s="399" t="s">
        <v>1052</v>
      </c>
      <c r="C17" s="662"/>
      <c r="D17" s="275" t="s">
        <v>1062</v>
      </c>
      <c r="E17" s="661"/>
      <c r="F17" s="661"/>
      <c r="G17" s="661"/>
      <c r="H17" s="661"/>
      <c r="I17" s="399" t="s">
        <v>1048</v>
      </c>
      <c r="J17" s="662"/>
      <c r="K17" s="632">
        <v>1300000</v>
      </c>
      <c r="L17" s="633"/>
      <c r="M17" s="634"/>
      <c r="N17" s="635">
        <v>0</v>
      </c>
      <c r="O17" s="636"/>
      <c r="P17" s="637"/>
      <c r="Q17" s="15"/>
      <c r="S17" s="61" t="s">
        <v>1059</v>
      </c>
      <c r="T17" s="63"/>
      <c r="U17" s="89" t="s">
        <v>1060</v>
      </c>
      <c r="V17" s="89"/>
      <c r="W17" s="89"/>
      <c r="X17" s="28" t="s">
        <v>1063</v>
      </c>
      <c r="Y17" s="37"/>
      <c r="Z17" s="36"/>
    </row>
    <row r="18" spans="1:26" ht="17.100000000000001" customHeight="1">
      <c r="A18" s="15"/>
      <c r="B18" s="399" t="s">
        <v>1052</v>
      </c>
      <c r="C18" s="662"/>
      <c r="D18" s="275" t="s">
        <v>1064</v>
      </c>
      <c r="E18" s="661"/>
      <c r="F18" s="661"/>
      <c r="G18" s="661"/>
      <c r="H18" s="661"/>
      <c r="I18" s="399" t="s">
        <v>1048</v>
      </c>
      <c r="J18" s="662"/>
      <c r="K18" s="632">
        <v>4000000</v>
      </c>
      <c r="L18" s="633"/>
      <c r="M18" s="634"/>
      <c r="N18" s="627">
        <v>3328252</v>
      </c>
      <c r="O18" s="628"/>
      <c r="P18" s="629"/>
      <c r="Q18" s="15"/>
      <c r="S18" s="61"/>
      <c r="T18" s="62"/>
      <c r="U18" s="89"/>
      <c r="V18" s="90"/>
      <c r="W18" s="90"/>
      <c r="X18" s="28"/>
      <c r="Y18" s="37"/>
      <c r="Z18" s="36"/>
    </row>
    <row r="19" spans="1:26" ht="17.100000000000001" customHeight="1">
      <c r="A19" s="15"/>
      <c r="B19" s="399" t="s">
        <v>1052</v>
      </c>
      <c r="C19" s="662"/>
      <c r="D19" s="399" t="s">
        <v>1064</v>
      </c>
      <c r="E19" s="661"/>
      <c r="F19" s="661"/>
      <c r="G19" s="661"/>
      <c r="H19" s="662"/>
      <c r="I19" s="399" t="s">
        <v>1046</v>
      </c>
      <c r="J19" s="662"/>
      <c r="K19" s="632">
        <v>6000000</v>
      </c>
      <c r="L19" s="633"/>
      <c r="M19" s="634"/>
      <c r="N19" s="627">
        <v>5882613</v>
      </c>
      <c r="O19" s="628"/>
      <c r="P19" s="629"/>
      <c r="Q19" s="15"/>
      <c r="S19" s="56"/>
      <c r="T19" s="56"/>
      <c r="U19" s="56"/>
      <c r="V19" s="56"/>
      <c r="W19" s="56"/>
    </row>
    <row r="20" spans="1:26" ht="17.100000000000001" customHeight="1">
      <c r="A20" s="15"/>
      <c r="B20" s="399" t="s">
        <v>1052</v>
      </c>
      <c r="C20" s="662"/>
      <c r="D20" s="399" t="s">
        <v>1065</v>
      </c>
      <c r="E20" s="661"/>
      <c r="F20" s="661"/>
      <c r="G20" s="661"/>
      <c r="H20" s="662"/>
      <c r="I20" s="399" t="s">
        <v>1048</v>
      </c>
      <c r="J20" s="662"/>
      <c r="K20" s="632">
        <v>2300000</v>
      </c>
      <c r="L20" s="633"/>
      <c r="M20" s="634"/>
      <c r="N20" s="635">
        <v>2300000</v>
      </c>
      <c r="O20" s="636"/>
      <c r="P20" s="637"/>
      <c r="Q20" s="15"/>
      <c r="S20" s="55" t="s">
        <v>1066</v>
      </c>
      <c r="T20" s="56"/>
      <c r="U20" s="56"/>
      <c r="V20" s="56"/>
      <c r="W20" s="56"/>
    </row>
    <row r="21" spans="1:26" ht="17.100000000000001" customHeight="1">
      <c r="A21" s="15"/>
      <c r="B21" s="399" t="s">
        <v>1067</v>
      </c>
      <c r="C21" s="662"/>
      <c r="D21" s="399" t="s">
        <v>1068</v>
      </c>
      <c r="E21" s="661"/>
      <c r="F21" s="661"/>
      <c r="G21" s="661"/>
      <c r="H21" s="662"/>
      <c r="I21" s="399" t="s">
        <v>1046</v>
      </c>
      <c r="J21" s="662"/>
      <c r="K21" s="632">
        <v>1633340.77</v>
      </c>
      <c r="L21" s="633"/>
      <c r="M21" s="634"/>
      <c r="N21" s="635">
        <v>1633340.77</v>
      </c>
      <c r="O21" s="636"/>
      <c r="P21" s="637"/>
      <c r="Q21" s="15"/>
      <c r="S21" s="56"/>
      <c r="T21" s="56"/>
      <c r="U21" s="56"/>
      <c r="V21" s="56"/>
      <c r="W21" s="56"/>
    </row>
    <row r="22" spans="1:26" ht="17.100000000000001" customHeight="1">
      <c r="A22" s="15"/>
      <c r="B22" s="399" t="s">
        <v>1069</v>
      </c>
      <c r="C22" s="662"/>
      <c r="D22" s="399" t="s">
        <v>305</v>
      </c>
      <c r="E22" s="661"/>
      <c r="F22" s="661"/>
      <c r="G22" s="661"/>
      <c r="H22" s="662"/>
      <c r="I22" s="399" t="s">
        <v>1048</v>
      </c>
      <c r="J22" s="662"/>
      <c r="K22" s="632">
        <v>500000</v>
      </c>
      <c r="L22" s="633"/>
      <c r="M22" s="634"/>
      <c r="N22" s="627">
        <v>5000</v>
      </c>
      <c r="O22" s="628"/>
      <c r="P22" s="629"/>
      <c r="Q22" s="15"/>
      <c r="S22" s="65" t="s">
        <v>1047</v>
      </c>
      <c r="T22" s="64"/>
      <c r="U22" s="64"/>
      <c r="V22" s="64"/>
      <c r="W22" s="64"/>
      <c r="X22" s="38"/>
      <c r="Y22" s="38"/>
    </row>
    <row r="23" spans="1:26" ht="17.100000000000001" customHeight="1">
      <c r="A23" s="15"/>
      <c r="B23" s="399" t="s">
        <v>1050</v>
      </c>
      <c r="C23" s="662"/>
      <c r="D23" s="399" t="s">
        <v>903</v>
      </c>
      <c r="E23" s="661"/>
      <c r="F23" s="661"/>
      <c r="G23" s="661"/>
      <c r="H23" s="662"/>
      <c r="I23" s="399" t="s">
        <v>1048</v>
      </c>
      <c r="J23" s="662"/>
      <c r="K23" s="632">
        <v>105400</v>
      </c>
      <c r="L23" s="633"/>
      <c r="M23" s="634"/>
      <c r="N23" s="635">
        <v>0</v>
      </c>
      <c r="O23" s="636"/>
      <c r="P23" s="637"/>
      <c r="Q23" s="15"/>
      <c r="S23" s="65"/>
      <c r="T23" s="56"/>
      <c r="U23" s="56"/>
      <c r="V23" s="56"/>
      <c r="W23" s="56"/>
    </row>
    <row r="24" spans="1:26" ht="27.75" customHeight="1">
      <c r="A24" s="15"/>
      <c r="B24" s="399" t="s">
        <v>1070</v>
      </c>
      <c r="C24" s="662"/>
      <c r="D24" s="399" t="s">
        <v>324</v>
      </c>
      <c r="E24" s="661"/>
      <c r="F24" s="661"/>
      <c r="G24" s="661"/>
      <c r="H24" s="662"/>
      <c r="I24" s="399" t="s">
        <v>1071</v>
      </c>
      <c r="J24" s="662"/>
      <c r="K24" s="632">
        <v>1500000</v>
      </c>
      <c r="L24" s="633"/>
      <c r="M24" s="634"/>
      <c r="N24" s="627">
        <v>2461096.2799999998</v>
      </c>
      <c r="O24" s="628"/>
      <c r="P24" s="629"/>
      <c r="Q24" s="15"/>
      <c r="S24" s="65" t="s">
        <v>1054</v>
      </c>
      <c r="T24" s="56"/>
      <c r="U24" s="56"/>
      <c r="V24" s="56"/>
      <c r="W24" s="56"/>
    </row>
    <row r="25" spans="1:26" ht="33" customHeight="1">
      <c r="A25" s="15"/>
      <c r="B25" s="399" t="s">
        <v>1070</v>
      </c>
      <c r="C25" s="662"/>
      <c r="D25" s="399" t="s">
        <v>326</v>
      </c>
      <c r="E25" s="661"/>
      <c r="F25" s="661"/>
      <c r="G25" s="661"/>
      <c r="H25" s="662"/>
      <c r="I25" s="399" t="s">
        <v>1048</v>
      </c>
      <c r="J25" s="662"/>
      <c r="K25" s="632">
        <v>10048434</v>
      </c>
      <c r="L25" s="633"/>
      <c r="M25" s="634"/>
      <c r="N25" s="627">
        <v>143678.16</v>
      </c>
      <c r="O25" s="628"/>
      <c r="P25" s="629"/>
      <c r="Q25" s="15"/>
      <c r="S25" s="56"/>
      <c r="T25" s="56"/>
      <c r="U25" s="56"/>
      <c r="V25" s="56"/>
      <c r="W25" s="56"/>
    </row>
    <row r="26" spans="1:26" ht="17.100000000000001" customHeight="1">
      <c r="A26" s="15"/>
      <c r="B26" s="399" t="s">
        <v>1052</v>
      </c>
      <c r="C26" s="662"/>
      <c r="D26" s="399" t="s">
        <v>1072</v>
      </c>
      <c r="E26" s="661"/>
      <c r="F26" s="661"/>
      <c r="G26" s="661"/>
      <c r="H26" s="662"/>
      <c r="I26" s="399" t="s">
        <v>1048</v>
      </c>
      <c r="J26" s="662"/>
      <c r="K26" s="632">
        <v>1008000</v>
      </c>
      <c r="L26" s="633"/>
      <c r="M26" s="634"/>
      <c r="N26" s="635">
        <v>0</v>
      </c>
      <c r="O26" s="636"/>
      <c r="P26" s="637"/>
      <c r="Q26" s="15"/>
      <c r="S26" s="56" t="s">
        <v>1056</v>
      </c>
      <c r="T26" s="56"/>
      <c r="U26" s="56"/>
      <c r="V26" s="56"/>
      <c r="W26" s="56"/>
    </row>
    <row r="27" spans="1:26" ht="17.100000000000001" customHeight="1">
      <c r="A27" s="15"/>
      <c r="B27" s="399" t="s">
        <v>1050</v>
      </c>
      <c r="C27" s="662"/>
      <c r="D27" s="399" t="s">
        <v>1073</v>
      </c>
      <c r="E27" s="661"/>
      <c r="F27" s="661"/>
      <c r="G27" s="661"/>
      <c r="H27" s="662"/>
      <c r="I27" s="399" t="s">
        <v>1048</v>
      </c>
      <c r="J27" s="662"/>
      <c r="K27" s="632">
        <v>195000</v>
      </c>
      <c r="L27" s="633"/>
      <c r="M27" s="634"/>
      <c r="N27" s="627">
        <v>0</v>
      </c>
      <c r="O27" s="628"/>
      <c r="P27" s="629"/>
      <c r="Q27" s="15"/>
      <c r="S27" s="56"/>
      <c r="T27" s="56"/>
      <c r="U27" s="56"/>
      <c r="V27" s="56"/>
      <c r="W27" s="56"/>
    </row>
    <row r="28" spans="1:26" ht="35.25" customHeight="1">
      <c r="A28" s="15"/>
      <c r="B28" s="399" t="s">
        <v>1070</v>
      </c>
      <c r="C28" s="662"/>
      <c r="D28" s="399" t="s">
        <v>1074</v>
      </c>
      <c r="E28" s="661"/>
      <c r="F28" s="661"/>
      <c r="G28" s="661"/>
      <c r="H28" s="662"/>
      <c r="I28" s="399" t="s">
        <v>1071</v>
      </c>
      <c r="J28" s="662"/>
      <c r="K28" s="632">
        <v>2000000</v>
      </c>
      <c r="L28" s="633"/>
      <c r="M28" s="634"/>
      <c r="N28" s="635">
        <v>1975000</v>
      </c>
      <c r="O28" s="636"/>
      <c r="P28" s="637"/>
      <c r="Q28" s="15"/>
      <c r="S28" s="648" t="s">
        <v>1037</v>
      </c>
      <c r="T28" s="661"/>
      <c r="U28" s="648" t="s">
        <v>1038</v>
      </c>
      <c r="V28" s="661"/>
      <c r="W28" s="661"/>
      <c r="X28" s="649" t="s">
        <v>1039</v>
      </c>
      <c r="Y28" s="661"/>
      <c r="Z28" s="661"/>
    </row>
    <row r="29" spans="1:26" ht="17.100000000000001" customHeight="1">
      <c r="A29" s="15"/>
      <c r="B29" s="399" t="s">
        <v>1052</v>
      </c>
      <c r="C29" s="662"/>
      <c r="D29" s="399" t="s">
        <v>1075</v>
      </c>
      <c r="E29" s="661"/>
      <c r="F29" s="661"/>
      <c r="G29" s="661"/>
      <c r="H29" s="662"/>
      <c r="I29" s="399" t="s">
        <v>1048</v>
      </c>
      <c r="J29" s="662"/>
      <c r="K29" s="632">
        <v>1779115</v>
      </c>
      <c r="L29" s="633"/>
      <c r="M29" s="634"/>
      <c r="N29" s="635">
        <v>1779115</v>
      </c>
      <c r="O29" s="636"/>
      <c r="P29" s="637"/>
      <c r="Q29" s="15"/>
      <c r="S29" s="59" t="s">
        <v>1059</v>
      </c>
      <c r="T29" s="60"/>
      <c r="U29" s="87" t="s">
        <v>1060</v>
      </c>
      <c r="V29" s="88"/>
      <c r="W29" s="88"/>
      <c r="X29" s="25" t="s">
        <v>1061</v>
      </c>
      <c r="Y29" s="32"/>
      <c r="Z29" s="31"/>
    </row>
    <row r="30" spans="1:26" ht="17.100000000000001" customHeight="1">
      <c r="A30" s="15"/>
      <c r="B30" s="399" t="s">
        <v>1052</v>
      </c>
      <c r="C30" s="662"/>
      <c r="D30" s="275" t="s">
        <v>1076</v>
      </c>
      <c r="E30" s="661"/>
      <c r="F30" s="661"/>
      <c r="G30" s="661"/>
      <c r="H30" s="661"/>
      <c r="I30" s="399" t="s">
        <v>1048</v>
      </c>
      <c r="J30" s="662"/>
      <c r="K30" s="652">
        <v>800000</v>
      </c>
      <c r="L30" s="633"/>
      <c r="M30" s="633"/>
      <c r="N30" s="635">
        <v>900000</v>
      </c>
      <c r="O30" s="636"/>
      <c r="P30" s="637"/>
      <c r="Q30" s="15"/>
      <c r="S30" s="61" t="s">
        <v>1059</v>
      </c>
      <c r="T30" s="63"/>
      <c r="U30" s="89" t="s">
        <v>1060</v>
      </c>
      <c r="V30" s="89"/>
      <c r="W30" s="89"/>
      <c r="X30" s="28" t="s">
        <v>1063</v>
      </c>
      <c r="Y30" s="37"/>
      <c r="Z30" s="36"/>
    </row>
    <row r="31" spans="1:26" ht="17.100000000000001" customHeight="1">
      <c r="A31" s="15"/>
      <c r="B31" s="399" t="s">
        <v>1052</v>
      </c>
      <c r="C31" s="662"/>
      <c r="D31" s="275" t="s">
        <v>1077</v>
      </c>
      <c r="E31" s="661"/>
      <c r="F31" s="661"/>
      <c r="G31" s="661"/>
      <c r="H31" s="661"/>
      <c r="I31" s="399" t="s">
        <v>1046</v>
      </c>
      <c r="J31" s="662"/>
      <c r="K31" s="650">
        <v>3767470</v>
      </c>
      <c r="L31" s="651"/>
      <c r="M31" s="651"/>
      <c r="N31" s="635">
        <v>2912066</v>
      </c>
      <c r="O31" s="636"/>
      <c r="P31" s="637"/>
      <c r="Q31" s="15"/>
      <c r="S31" s="61"/>
      <c r="T31" s="63"/>
      <c r="U31" s="89"/>
      <c r="V31" s="89"/>
      <c r="W31" s="89"/>
      <c r="X31" s="28"/>
      <c r="Y31" s="37"/>
      <c r="Z31" s="36"/>
    </row>
    <row r="32" spans="1:26" ht="17.100000000000001" customHeight="1">
      <c r="A32" s="15"/>
      <c r="B32" s="399" t="s">
        <v>1078</v>
      </c>
      <c r="C32" s="662"/>
      <c r="D32" s="275" t="s">
        <v>1079</v>
      </c>
      <c r="E32" s="661"/>
      <c r="F32" s="661"/>
      <c r="G32" s="661"/>
      <c r="H32" s="661"/>
      <c r="I32" s="399" t="s">
        <v>1048</v>
      </c>
      <c r="J32" s="662"/>
      <c r="K32" s="650">
        <v>0</v>
      </c>
      <c r="L32" s="651"/>
      <c r="M32" s="651"/>
      <c r="N32" s="635">
        <v>3360</v>
      </c>
      <c r="O32" s="636"/>
      <c r="P32" s="637"/>
      <c r="Q32" s="15"/>
      <c r="S32" s="61"/>
      <c r="T32" s="63"/>
      <c r="U32" s="89"/>
      <c r="V32" s="89"/>
      <c r="W32" s="89"/>
      <c r="X32" s="28"/>
      <c r="Y32" s="37"/>
      <c r="Z32" s="36"/>
    </row>
    <row r="33" spans="1:26" ht="17.100000000000001" customHeight="1">
      <c r="A33" s="15"/>
      <c r="B33" s="399" t="s">
        <v>1078</v>
      </c>
      <c r="C33" s="662"/>
      <c r="D33" s="275" t="s">
        <v>1079</v>
      </c>
      <c r="E33" s="661"/>
      <c r="F33" s="661"/>
      <c r="G33" s="661"/>
      <c r="H33" s="661"/>
      <c r="I33" s="399" t="s">
        <v>1080</v>
      </c>
      <c r="J33" s="662"/>
      <c r="K33" s="650">
        <v>0</v>
      </c>
      <c r="L33" s="651"/>
      <c r="M33" s="651"/>
      <c r="N33" s="635">
        <v>7500</v>
      </c>
      <c r="O33" s="636"/>
      <c r="P33" s="637"/>
      <c r="Q33" s="15"/>
      <c r="S33" s="61"/>
      <c r="T33" s="62"/>
      <c r="U33" s="89"/>
      <c r="V33" s="90"/>
      <c r="W33" s="90"/>
      <c r="X33" s="28"/>
      <c r="Y33" s="37"/>
      <c r="Z33" s="36"/>
    </row>
    <row r="34" spans="1:26" ht="17.100000000000001" customHeight="1">
      <c r="A34" s="15"/>
      <c r="B34" s="399" t="s">
        <v>1078</v>
      </c>
      <c r="C34" s="662"/>
      <c r="D34" s="275" t="s">
        <v>1081</v>
      </c>
      <c r="E34" s="661"/>
      <c r="F34" s="661"/>
      <c r="G34" s="661"/>
      <c r="H34" s="661"/>
      <c r="I34" s="399" t="s">
        <v>1080</v>
      </c>
      <c r="J34" s="662"/>
      <c r="K34" s="650">
        <v>0</v>
      </c>
      <c r="L34" s="651"/>
      <c r="M34" s="651"/>
      <c r="N34" s="635">
        <v>11000</v>
      </c>
      <c r="O34" s="636"/>
      <c r="P34" s="637"/>
      <c r="Q34" s="15"/>
      <c r="S34" s="159"/>
      <c r="T34" s="214"/>
      <c r="U34" s="159"/>
      <c r="V34" s="214"/>
      <c r="W34" s="214"/>
      <c r="X34" s="156"/>
      <c r="Y34" s="215"/>
      <c r="Z34" s="215"/>
    </row>
    <row r="35" spans="1:26" ht="17.100000000000001" customHeight="1">
      <c r="A35" s="15"/>
      <c r="B35" s="399" t="s">
        <v>1078</v>
      </c>
      <c r="C35" s="662"/>
      <c r="D35" s="275" t="s">
        <v>1082</v>
      </c>
      <c r="E35" s="661"/>
      <c r="F35" s="661"/>
      <c r="G35" s="661"/>
      <c r="H35" s="661"/>
      <c r="I35" s="399" t="s">
        <v>1048</v>
      </c>
      <c r="J35" s="662"/>
      <c r="K35" s="650">
        <v>0</v>
      </c>
      <c r="L35" s="651"/>
      <c r="M35" s="651"/>
      <c r="N35" s="635">
        <v>6000</v>
      </c>
      <c r="O35" s="636"/>
      <c r="P35" s="637"/>
      <c r="Q35" s="15"/>
      <c r="S35" s="159"/>
      <c r="T35" s="214"/>
      <c r="U35" s="159"/>
      <c r="V35" s="214"/>
      <c r="W35" s="214"/>
      <c r="X35" s="156"/>
      <c r="Y35" s="215"/>
      <c r="Z35" s="215"/>
    </row>
    <row r="36" spans="1:26" ht="17.100000000000001" customHeight="1">
      <c r="A36" s="15"/>
      <c r="B36" s="399" t="s">
        <v>1078</v>
      </c>
      <c r="C36" s="662"/>
      <c r="D36" s="275" t="s">
        <v>1082</v>
      </c>
      <c r="E36" s="661"/>
      <c r="F36" s="661"/>
      <c r="G36" s="661"/>
      <c r="H36" s="661"/>
      <c r="I36" s="399" t="s">
        <v>1080</v>
      </c>
      <c r="J36" s="662"/>
      <c r="K36" s="650">
        <v>0</v>
      </c>
      <c r="L36" s="651"/>
      <c r="M36" s="651"/>
      <c r="N36" s="635">
        <v>20000</v>
      </c>
      <c r="O36" s="636"/>
      <c r="P36" s="637"/>
      <c r="Q36" s="15"/>
      <c r="S36" s="159"/>
      <c r="T36" s="214"/>
      <c r="U36" s="159"/>
      <c r="V36" s="214"/>
      <c r="W36" s="214"/>
      <c r="X36" s="156"/>
      <c r="Y36" s="215"/>
      <c r="Z36" s="215"/>
    </row>
    <row r="37" spans="1:26" ht="17.100000000000001" customHeight="1">
      <c r="A37" s="15"/>
      <c r="B37" s="631" t="s">
        <v>1083</v>
      </c>
      <c r="C37" s="662"/>
      <c r="D37" s="399"/>
      <c r="E37" s="661"/>
      <c r="F37" s="661"/>
      <c r="G37" s="661"/>
      <c r="H37" s="662"/>
      <c r="I37" s="639" t="s">
        <v>1083</v>
      </c>
      <c r="J37" s="662"/>
      <c r="K37" s="630">
        <f>SUM(K6:K32)</f>
        <v>72027653.939999998</v>
      </c>
      <c r="L37" s="661"/>
      <c r="M37" s="662"/>
      <c r="N37" s="630">
        <f>SUM(N6:N36)</f>
        <v>52013000.380000003</v>
      </c>
      <c r="O37" s="661"/>
      <c r="P37" s="662"/>
      <c r="Q37" s="15"/>
      <c r="S37" s="55" t="s">
        <v>1084</v>
      </c>
      <c r="T37" s="56"/>
      <c r="U37" s="56"/>
      <c r="V37" s="56"/>
      <c r="W37" s="56"/>
    </row>
    <row r="38" spans="1:26" ht="17.100000000000001" customHeight="1">
      <c r="A38" s="15"/>
      <c r="B38" s="623"/>
      <c r="C38" s="685"/>
      <c r="D38" s="685"/>
      <c r="E38" s="685"/>
      <c r="F38" s="685"/>
      <c r="G38" s="685"/>
      <c r="H38" s="685"/>
      <c r="I38" s="685"/>
      <c r="J38" s="685"/>
      <c r="K38" s="685"/>
      <c r="L38" s="685"/>
      <c r="M38" s="685"/>
      <c r="N38" s="685"/>
      <c r="O38" s="685"/>
      <c r="P38" s="685"/>
      <c r="Q38" s="15"/>
      <c r="S38" s="55" t="s">
        <v>1085</v>
      </c>
      <c r="T38" s="56"/>
      <c r="U38" s="56"/>
      <c r="V38" s="56"/>
      <c r="W38" s="56"/>
    </row>
    <row r="39" spans="1:26" ht="17.100000000000001" customHeight="1">
      <c r="A39" s="15"/>
      <c r="B39" s="711"/>
      <c r="C39" s="659"/>
      <c r="D39" s="659"/>
      <c r="E39" s="659"/>
      <c r="F39" s="659"/>
      <c r="G39" s="659"/>
      <c r="H39" s="659"/>
      <c r="I39" s="659"/>
      <c r="J39" s="659"/>
      <c r="K39" s="659"/>
      <c r="L39" s="659"/>
      <c r="M39" s="659"/>
      <c r="N39" s="659"/>
      <c r="O39" s="659"/>
      <c r="P39" s="659"/>
      <c r="Q39" s="15"/>
      <c r="S39" s="55" t="s">
        <v>1086</v>
      </c>
      <c r="T39" s="56"/>
      <c r="U39" s="56"/>
      <c r="V39" s="56"/>
      <c r="W39" s="56"/>
    </row>
    <row r="40" spans="1:26" ht="17.100000000000001" customHeight="1">
      <c r="A40" s="15"/>
      <c r="B40" s="640" t="s">
        <v>1087</v>
      </c>
      <c r="C40" s="725"/>
      <c r="D40" s="725"/>
      <c r="E40" s="725"/>
      <c r="F40" s="725"/>
      <c r="G40" s="725"/>
      <c r="H40" s="725"/>
      <c r="I40" s="725"/>
      <c r="J40" s="725"/>
      <c r="K40" s="725"/>
      <c r="L40" s="725"/>
      <c r="M40" s="725"/>
      <c r="N40" s="725"/>
      <c r="O40" s="725"/>
      <c r="P40" s="725"/>
      <c r="Q40" s="15"/>
      <c r="S40" s="56"/>
      <c r="T40" s="56"/>
      <c r="U40" s="56"/>
      <c r="V40" s="56"/>
      <c r="W40" s="56"/>
    </row>
    <row r="41" spans="1:26" ht="17.100000000000001" customHeight="1">
      <c r="A41" s="15"/>
      <c r="B41" s="724"/>
      <c r="C41" s="725"/>
      <c r="D41" s="725"/>
      <c r="E41" s="725"/>
      <c r="F41" s="725"/>
      <c r="G41" s="725"/>
      <c r="H41" s="725"/>
      <c r="I41" s="725"/>
      <c r="J41" s="725"/>
      <c r="K41" s="725"/>
      <c r="L41" s="725"/>
      <c r="M41" s="725"/>
      <c r="N41" s="725"/>
      <c r="O41" s="725"/>
      <c r="P41" s="725"/>
      <c r="Q41" s="15"/>
      <c r="T41" s="56"/>
      <c r="U41" s="56"/>
      <c r="V41" s="56"/>
      <c r="W41" s="56"/>
    </row>
    <row r="42" spans="1:26" ht="17.100000000000001" customHeight="1">
      <c r="A42" s="15"/>
      <c r="B42" s="724"/>
      <c r="C42" s="725"/>
      <c r="D42" s="725"/>
      <c r="E42" s="725"/>
      <c r="F42" s="725"/>
      <c r="G42" s="725"/>
      <c r="H42" s="725"/>
      <c r="I42" s="725"/>
      <c r="J42" s="725"/>
      <c r="K42" s="725"/>
      <c r="L42" s="725"/>
      <c r="M42" s="725"/>
      <c r="N42" s="725"/>
      <c r="O42" s="725"/>
      <c r="P42" s="725"/>
      <c r="Q42" s="15"/>
      <c r="S42" s="56" t="s">
        <v>1088</v>
      </c>
      <c r="T42" s="56"/>
      <c r="U42" s="56"/>
      <c r="V42" s="56"/>
      <c r="W42" s="56"/>
    </row>
    <row r="43" spans="1:26" ht="17.100000000000001" customHeight="1">
      <c r="A43" s="15"/>
      <c r="B43" s="724"/>
      <c r="C43" s="725"/>
      <c r="D43" s="725"/>
      <c r="E43" s="725"/>
      <c r="F43" s="725"/>
      <c r="G43" s="725"/>
      <c r="H43" s="725"/>
      <c r="I43" s="725"/>
      <c r="J43" s="725"/>
      <c r="K43" s="725"/>
      <c r="L43" s="725"/>
      <c r="M43" s="725"/>
      <c r="N43" s="725"/>
      <c r="O43" s="725"/>
      <c r="P43" s="725"/>
      <c r="Q43" s="15"/>
      <c r="S43" s="91"/>
      <c r="T43" s="56"/>
      <c r="U43" s="56"/>
      <c r="V43" s="56"/>
      <c r="W43" s="56"/>
    </row>
    <row r="44" spans="1:26" ht="17.100000000000001" customHeight="1">
      <c r="A44" s="15"/>
      <c r="B44" s="638" t="s">
        <v>1089</v>
      </c>
      <c r="C44" s="659"/>
      <c r="D44" s="659"/>
      <c r="E44" s="659"/>
      <c r="F44" s="659"/>
      <c r="G44" s="659"/>
      <c r="H44" s="659"/>
      <c r="I44" s="659"/>
      <c r="J44" s="659"/>
      <c r="K44" s="659"/>
      <c r="L44" s="659"/>
      <c r="M44" s="659"/>
      <c r="N44" s="659"/>
      <c r="O44" s="659"/>
      <c r="P44" s="659"/>
      <c r="Q44" s="15"/>
      <c r="S44" s="79" t="s">
        <v>1090</v>
      </c>
      <c r="T44" s="56"/>
      <c r="U44" s="56"/>
      <c r="V44" s="56"/>
      <c r="W44" s="56"/>
    </row>
    <row r="45" spans="1:26" ht="17.100000000000001" customHeight="1">
      <c r="A45" s="15"/>
      <c r="B45" s="659"/>
      <c r="C45" s="659"/>
      <c r="D45" s="659"/>
      <c r="E45" s="659"/>
      <c r="F45" s="659"/>
      <c r="G45" s="659"/>
      <c r="H45" s="659"/>
      <c r="I45" s="659"/>
      <c r="J45" s="659"/>
      <c r="K45" s="659"/>
      <c r="L45" s="659"/>
      <c r="M45" s="659"/>
      <c r="N45" s="659"/>
      <c r="O45" s="659"/>
      <c r="P45" s="659"/>
      <c r="Q45" s="15"/>
      <c r="T45" s="56"/>
      <c r="U45" s="56"/>
      <c r="V45" s="56"/>
      <c r="W45" s="56"/>
    </row>
    <row r="46" spans="1:26" ht="17.100000000000001" customHeight="1">
      <c r="A46" s="15"/>
      <c r="B46" s="659"/>
      <c r="C46" s="659"/>
      <c r="D46" s="659"/>
      <c r="E46" s="659"/>
      <c r="F46" s="659"/>
      <c r="G46" s="659"/>
      <c r="H46" s="659"/>
      <c r="I46" s="659"/>
      <c r="J46" s="659"/>
      <c r="K46" s="659"/>
      <c r="L46" s="659"/>
      <c r="M46" s="659"/>
      <c r="N46" s="659"/>
      <c r="O46" s="659"/>
      <c r="P46" s="659"/>
      <c r="Q46" s="15"/>
      <c r="S46" s="69" t="s">
        <v>0</v>
      </c>
      <c r="T46" s="56"/>
      <c r="U46" s="56"/>
      <c r="V46" s="56"/>
      <c r="W46" s="56"/>
    </row>
    <row r="47" spans="1:26" ht="17.100000000000001" customHeight="1">
      <c r="S47" s="56"/>
      <c r="T47" s="56"/>
      <c r="U47" s="56"/>
      <c r="V47" s="56"/>
      <c r="W47" s="56"/>
    </row>
    <row r="48" spans="1:26" ht="17.100000000000001" customHeight="1">
      <c r="S48" s="56"/>
      <c r="T48" s="56"/>
      <c r="U48" s="56"/>
      <c r="V48" s="56"/>
      <c r="W48" s="56"/>
    </row>
    <row r="49" spans="19:23" ht="17.100000000000001" customHeight="1">
      <c r="S49" s="56"/>
      <c r="T49" s="56"/>
      <c r="U49" s="56"/>
      <c r="V49" s="56"/>
      <c r="W49" s="56"/>
    </row>
    <row r="50" spans="19:23" ht="17.100000000000001" customHeight="1">
      <c r="T50" s="56"/>
      <c r="U50" s="56"/>
      <c r="V50" s="56"/>
      <c r="W50" s="56"/>
    </row>
  </sheetData>
  <sheetProtection sheet="1" formatCells="0" formatColumns="0" formatRows="0" insertColumns="0" insertRows="0" insertHyperlinks="0"/>
  <mergeCells count="176">
    <mergeCell ref="B35:C35"/>
    <mergeCell ref="D35:H35"/>
    <mergeCell ref="I35:J35"/>
    <mergeCell ref="K35:M35"/>
    <mergeCell ref="N35:P35"/>
    <mergeCell ref="B36:C36"/>
    <mergeCell ref="D36:H36"/>
    <mergeCell ref="I36:J36"/>
    <mergeCell ref="K36:M36"/>
    <mergeCell ref="N36:P36"/>
    <mergeCell ref="B33:C33"/>
    <mergeCell ref="D33:H33"/>
    <mergeCell ref="I33:J33"/>
    <mergeCell ref="K33:M33"/>
    <mergeCell ref="N33:P33"/>
    <mergeCell ref="B34:C34"/>
    <mergeCell ref="D34:H34"/>
    <mergeCell ref="I34:J34"/>
    <mergeCell ref="K34:M34"/>
    <mergeCell ref="N34:P34"/>
    <mergeCell ref="K8:M8"/>
    <mergeCell ref="N8:P8"/>
    <mergeCell ref="B9:C9"/>
    <mergeCell ref="D9:H9"/>
    <mergeCell ref="I9:J9"/>
    <mergeCell ref="K9:M9"/>
    <mergeCell ref="N9:P9"/>
    <mergeCell ref="B32:C32"/>
    <mergeCell ref="D32:H32"/>
    <mergeCell ref="I32:J32"/>
    <mergeCell ref="K32:M32"/>
    <mergeCell ref="N32:P32"/>
    <mergeCell ref="B31:C31"/>
    <mergeCell ref="D31:H31"/>
    <mergeCell ref="I31:J31"/>
    <mergeCell ref="K31:M31"/>
    <mergeCell ref="N31:P31"/>
    <mergeCell ref="B30:C30"/>
    <mergeCell ref="D30:H30"/>
    <mergeCell ref="I30:J30"/>
    <mergeCell ref="K30:M30"/>
    <mergeCell ref="N30:P30"/>
    <mergeCell ref="D27:H27"/>
    <mergeCell ref="I27:J27"/>
    <mergeCell ref="S28:T28"/>
    <mergeCell ref="U28:W28"/>
    <mergeCell ref="X28:Z28"/>
    <mergeCell ref="B29:C29"/>
    <mergeCell ref="D29:H29"/>
    <mergeCell ref="I29:J29"/>
    <mergeCell ref="K29:M29"/>
    <mergeCell ref="N29:P29"/>
    <mergeCell ref="B28:C28"/>
    <mergeCell ref="D28:H28"/>
    <mergeCell ref="I28:J28"/>
    <mergeCell ref="K28:M28"/>
    <mergeCell ref="N28:P28"/>
    <mergeCell ref="K27:M27"/>
    <mergeCell ref="N27:P27"/>
    <mergeCell ref="B26:C26"/>
    <mergeCell ref="D26:H26"/>
    <mergeCell ref="I26:J26"/>
    <mergeCell ref="K26:M26"/>
    <mergeCell ref="N26:P26"/>
    <mergeCell ref="X15:Z15"/>
    <mergeCell ref="K19:M19"/>
    <mergeCell ref="I20:J20"/>
    <mergeCell ref="K18:M18"/>
    <mergeCell ref="B18:C18"/>
    <mergeCell ref="B20:C20"/>
    <mergeCell ref="B25:C25"/>
    <mergeCell ref="D25:H25"/>
    <mergeCell ref="I25:J25"/>
    <mergeCell ref="K25:M25"/>
    <mergeCell ref="N25:P25"/>
    <mergeCell ref="B24:C24"/>
    <mergeCell ref="D24:H24"/>
    <mergeCell ref="I24:J24"/>
    <mergeCell ref="K24:M24"/>
    <mergeCell ref="N24:P24"/>
    <mergeCell ref="B10:C10"/>
    <mergeCell ref="N6:P6"/>
    <mergeCell ref="N17:P17"/>
    <mergeCell ref="I14:J14"/>
    <mergeCell ref="K6:M6"/>
    <mergeCell ref="B12:C12"/>
    <mergeCell ref="I16:J16"/>
    <mergeCell ref="N7:P7"/>
    <mergeCell ref="D17:H17"/>
    <mergeCell ref="K16:M16"/>
    <mergeCell ref="K7:M7"/>
    <mergeCell ref="N11:P11"/>
    <mergeCell ref="B16:C16"/>
    <mergeCell ref="B15:C15"/>
    <mergeCell ref="K12:M12"/>
    <mergeCell ref="D11:H11"/>
    <mergeCell ref="K11:M11"/>
    <mergeCell ref="I15:J15"/>
    <mergeCell ref="K13:M13"/>
    <mergeCell ref="B13:C13"/>
    <mergeCell ref="D12:H12"/>
    <mergeCell ref="B8:C8"/>
    <mergeCell ref="D8:H8"/>
    <mergeCell ref="I8:J8"/>
    <mergeCell ref="B3:P3"/>
    <mergeCell ref="K4:M5"/>
    <mergeCell ref="B2:P2"/>
    <mergeCell ref="N4:P5"/>
    <mergeCell ref="D6:H6"/>
    <mergeCell ref="U15:W15"/>
    <mergeCell ref="B11:C11"/>
    <mergeCell ref="D20:H20"/>
    <mergeCell ref="K17:M17"/>
    <mergeCell ref="N13:P13"/>
    <mergeCell ref="N15:P15"/>
    <mergeCell ref="D15:H15"/>
    <mergeCell ref="N18:P18"/>
    <mergeCell ref="S15:T15"/>
    <mergeCell ref="B4:C5"/>
    <mergeCell ref="I4:J5"/>
    <mergeCell ref="D4:H5"/>
    <mergeCell ref="I17:J17"/>
    <mergeCell ref="N20:P20"/>
    <mergeCell ref="N10:P10"/>
    <mergeCell ref="K14:M14"/>
    <mergeCell ref="K10:M10"/>
    <mergeCell ref="N12:P12"/>
    <mergeCell ref="I7:J7"/>
    <mergeCell ref="B44:P46"/>
    <mergeCell ref="D14:H14"/>
    <mergeCell ref="B6:C6"/>
    <mergeCell ref="B17:C17"/>
    <mergeCell ref="I12:J12"/>
    <mergeCell ref="I37:J37"/>
    <mergeCell ref="D16:H16"/>
    <mergeCell ref="N14:P14"/>
    <mergeCell ref="I11:J11"/>
    <mergeCell ref="B7:C7"/>
    <mergeCell ref="B38:P39"/>
    <mergeCell ref="N16:P16"/>
    <mergeCell ref="I13:J13"/>
    <mergeCell ref="B40:P43"/>
    <mergeCell ref="B19:C19"/>
    <mergeCell ref="D7:H7"/>
    <mergeCell ref="D19:H19"/>
    <mergeCell ref="K20:M20"/>
    <mergeCell ref="I10:J10"/>
    <mergeCell ref="I19:J19"/>
    <mergeCell ref="D18:H18"/>
    <mergeCell ref="K15:M15"/>
    <mergeCell ref="D10:H10"/>
    <mergeCell ref="I6:J6"/>
    <mergeCell ref="D37:H37"/>
    <mergeCell ref="N19:P19"/>
    <mergeCell ref="B14:C14"/>
    <mergeCell ref="N37:P37"/>
    <mergeCell ref="I18:J18"/>
    <mergeCell ref="D13:H13"/>
    <mergeCell ref="B37:C37"/>
    <mergeCell ref="K37:M37"/>
    <mergeCell ref="B21:C21"/>
    <mergeCell ref="D21:H21"/>
    <mergeCell ref="I21:J21"/>
    <mergeCell ref="K21:M21"/>
    <mergeCell ref="N21:P21"/>
    <mergeCell ref="B22:C22"/>
    <mergeCell ref="D22:H22"/>
    <mergeCell ref="I22:J22"/>
    <mergeCell ref="K22:M22"/>
    <mergeCell ref="N22:P22"/>
    <mergeCell ref="B23:C23"/>
    <mergeCell ref="D23:H23"/>
    <mergeCell ref="I23:J23"/>
    <mergeCell ref="K23:M23"/>
    <mergeCell ref="N23:P23"/>
    <mergeCell ref="B27:C27"/>
  </mergeCells>
  <dataValidations count="4">
    <dataValidation type="list" allowBlank="1" showInputMessage="1" showErrorMessage="1" prompt="Select source of co-financing" sqref="B6:C36" xr:uid="{00000000-0002-0000-1100-000000000000}">
      <formula1>"Recipient Country Government, GEF Agency, Donor Agency, Private Sector, Civil Society Organization, Beneficiaries, Others"</formula1>
    </dataValidation>
    <dataValidation type="list" allowBlank="1" showInputMessage="1" showErrorMessage="1" prompt="Select Type of Co-financing" sqref="I6:J36" xr:uid="{00000000-0002-0000-1100-000001000000}">
      <formula1>"Grant, Loan, Guarantee, Equity Investment, In-kind, Public Investment, Other "</formula1>
    </dataValidation>
    <dataValidation type="list" allowBlank="1" sqref="B6:B36" xr:uid="{00000000-0002-0000-1100-000002000000}">
      <formula1>"Recipient Country Government,GEF Agency,Donor Agency,Private Sector,Civil Society Organization,Beneficiaries,Others"</formula1>
    </dataValidation>
    <dataValidation type="list" allowBlank="1" sqref="I6:I36" xr:uid="{00000000-0002-0000-1100-000003000000}">
      <formula1>"Grant,Loan,Guarantee,Equity Investment,In-kind,Public Investment,Other"</formula1>
    </dataValidation>
  </dataValidations>
  <hyperlinks>
    <hyperlink ref="B44" r:id="rId1" display="27 Sources of Co-financing may include: GEF Agency, Donor Agency, Recipient Country Government, Private Sector, Civil Society Organization, Beneficiaries, Other._x000d__x000a_28 Grant, Loan, Equity Investment, Guarantee, In-Kind, Public Investment, Other (please refer to the Guidelines on co-financing for definitions_x000d__x000a_GEF CoFinancing Guidelines 2018" xr:uid="{00000000-0004-0000-1100-000000000000}"/>
    <hyperlink ref="S44" r:id="rId2" display="For more information, refer to the GEF Co-financing guidelines (click here)" xr:uid="{00000000-0004-0000-1100-000001000000}"/>
  </hyperlinks>
  <pageMargins left="0.25" right="0.25" top="0.75" bottom="0.75" header="0.3" footer="0.3"/>
  <pageSetup paperSize="5"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5">
    <tabColor theme="3" tint="0.499984740745262"/>
  </sheetPr>
  <dimension ref="A1:AE50"/>
  <sheetViews>
    <sheetView showGridLines="0" zoomScaleNormal="100" zoomScaleSheetLayoutView="110" workbookViewId="0">
      <selection activeCell="I10" sqref="I10:K10"/>
    </sheetView>
  </sheetViews>
  <sheetFormatPr defaultColWidth="8.85546875" defaultRowHeight="15"/>
  <cols>
    <col min="1" max="1" width="1.42578125" customWidth="1"/>
    <col min="20" max="20" width="23.7109375" customWidth="1"/>
  </cols>
  <sheetData>
    <row r="1" spans="1:31" ht="17.100000000000001" customHeight="1">
      <c r="A1" s="15"/>
      <c r="B1" s="322"/>
      <c r="C1" s="659"/>
      <c r="D1" s="659"/>
      <c r="E1" s="659"/>
      <c r="F1" s="659"/>
      <c r="G1" s="659"/>
      <c r="H1" s="659"/>
      <c r="I1" s="659"/>
      <c r="J1" s="659"/>
      <c r="K1" s="659"/>
      <c r="L1" s="659"/>
      <c r="M1" s="659"/>
      <c r="N1" s="659"/>
      <c r="O1" s="659"/>
      <c r="P1" s="15"/>
      <c r="Q1" s="15"/>
      <c r="R1" s="15"/>
      <c r="T1" s="55" t="s">
        <v>825</v>
      </c>
    </row>
    <row r="2" spans="1:31" ht="19.5" customHeight="1">
      <c r="A2" s="15"/>
      <c r="B2" s="498" t="s">
        <v>1091</v>
      </c>
      <c r="C2" s="659"/>
      <c r="D2" s="659"/>
      <c r="E2" s="659"/>
      <c r="F2" s="659"/>
      <c r="G2" s="659"/>
      <c r="H2" s="659"/>
      <c r="I2" s="659"/>
      <c r="J2" s="659"/>
      <c r="K2" s="659"/>
      <c r="L2" s="659"/>
      <c r="M2" s="659"/>
      <c r="N2" s="659"/>
      <c r="O2" s="659"/>
      <c r="P2" s="15"/>
      <c r="Q2" s="15"/>
      <c r="R2" s="15"/>
      <c r="T2" s="101" t="s">
        <v>682</v>
      </c>
    </row>
    <row r="3" spans="1:31">
      <c r="A3" s="15"/>
      <c r="B3" s="322"/>
      <c r="C3" s="659"/>
      <c r="D3" s="659"/>
      <c r="E3" s="659"/>
      <c r="F3" s="659"/>
      <c r="G3" s="659"/>
      <c r="H3" s="659"/>
      <c r="I3" s="659"/>
      <c r="J3" s="659"/>
      <c r="K3" s="659"/>
      <c r="L3" s="659"/>
      <c r="M3" s="659"/>
      <c r="N3" s="659"/>
      <c r="O3" s="659"/>
      <c r="P3" s="15"/>
      <c r="Q3" s="15"/>
      <c r="R3" s="15"/>
    </row>
    <row r="4" spans="1:31" ht="14.45" customHeight="1">
      <c r="A4" s="15"/>
      <c r="B4" s="655" t="s">
        <v>1092</v>
      </c>
      <c r="C4" s="659"/>
      <c r="D4" s="659"/>
      <c r="E4" s="659"/>
      <c r="F4" s="659"/>
      <c r="G4" s="659"/>
      <c r="H4" s="659"/>
      <c r="I4" s="659"/>
      <c r="J4" s="659"/>
      <c r="K4" s="659"/>
      <c r="L4" s="659"/>
      <c r="M4" s="659"/>
      <c r="N4" s="659"/>
      <c r="O4" s="659"/>
      <c r="P4" s="15"/>
      <c r="Q4" s="15"/>
      <c r="R4" s="15"/>
      <c r="T4" s="56" t="s">
        <v>1093</v>
      </c>
    </row>
    <row r="5" spans="1:31" ht="17.100000000000001" customHeight="1">
      <c r="A5" s="15"/>
      <c r="B5" s="659"/>
      <c r="C5" s="659"/>
      <c r="D5" s="659"/>
      <c r="E5" s="659"/>
      <c r="F5" s="659"/>
      <c r="G5" s="659"/>
      <c r="H5" s="659"/>
      <c r="I5" s="659"/>
      <c r="J5" s="659"/>
      <c r="K5" s="659"/>
      <c r="L5" s="659"/>
      <c r="M5" s="659"/>
      <c r="N5" s="659"/>
      <c r="O5" s="659"/>
      <c r="P5" s="15"/>
      <c r="Q5" s="15"/>
      <c r="R5" s="15"/>
      <c r="T5" s="56"/>
    </row>
    <row r="6" spans="1:31" ht="17.100000000000001" customHeight="1">
      <c r="A6" s="15"/>
      <c r="B6" s="656" t="s">
        <v>1094</v>
      </c>
      <c r="C6" s="659"/>
      <c r="D6" s="659"/>
      <c r="E6" s="659"/>
      <c r="F6" s="659"/>
      <c r="G6" s="659"/>
      <c r="H6" s="659"/>
      <c r="I6" s="659"/>
      <c r="J6" s="659"/>
      <c r="K6" s="191" t="s">
        <v>1095</v>
      </c>
      <c r="L6" s="15"/>
      <c r="M6" s="15"/>
      <c r="N6" s="15"/>
      <c r="O6" s="15"/>
      <c r="P6" s="15"/>
      <c r="Q6" s="15"/>
      <c r="R6" s="15"/>
      <c r="T6" s="56" t="s">
        <v>1096</v>
      </c>
    </row>
    <row r="7" spans="1:31" ht="17.100000000000001" customHeight="1">
      <c r="A7" s="15"/>
      <c r="B7" s="9"/>
      <c r="C7" s="9"/>
      <c r="D7" s="9"/>
      <c r="E7" s="9"/>
      <c r="F7" s="9"/>
      <c r="G7" s="9"/>
      <c r="H7" s="9"/>
      <c r="I7" s="9"/>
      <c r="J7" s="9"/>
      <c r="K7" s="15"/>
      <c r="L7" s="15"/>
      <c r="M7" s="15"/>
      <c r="N7" s="15"/>
      <c r="O7" s="15"/>
      <c r="P7" s="15"/>
      <c r="Q7" s="15"/>
      <c r="R7" s="15"/>
      <c r="T7" s="56"/>
    </row>
    <row r="8" spans="1:31" ht="17.100000000000001" customHeight="1">
      <c r="A8" s="15"/>
      <c r="B8" s="15"/>
      <c r="C8" s="15"/>
      <c r="D8" s="15"/>
      <c r="E8" s="15"/>
      <c r="F8" s="15"/>
      <c r="G8" s="15"/>
      <c r="H8" s="15"/>
      <c r="I8" s="15"/>
      <c r="J8" s="15"/>
      <c r="K8" s="15"/>
      <c r="L8" s="15"/>
      <c r="M8" s="15"/>
      <c r="N8" s="15"/>
      <c r="O8" s="15"/>
      <c r="P8" s="15"/>
      <c r="Q8" s="15"/>
      <c r="R8" s="15"/>
      <c r="T8" s="56"/>
    </row>
    <row r="9" spans="1:31" ht="17.45" customHeight="1">
      <c r="A9" s="15"/>
      <c r="B9" s="657" t="s">
        <v>1097</v>
      </c>
      <c r="C9" s="661"/>
      <c r="D9" s="662"/>
      <c r="E9" s="657" t="s">
        <v>1098</v>
      </c>
      <c r="F9" s="662"/>
      <c r="G9" s="657" t="s">
        <v>1099</v>
      </c>
      <c r="H9" s="662"/>
      <c r="I9" s="657" t="s">
        <v>1100</v>
      </c>
      <c r="J9" s="661"/>
      <c r="K9" s="662"/>
      <c r="L9" s="657" t="s">
        <v>1101</v>
      </c>
      <c r="M9" s="661"/>
      <c r="N9" s="661"/>
      <c r="O9" s="662"/>
      <c r="P9" s="15"/>
      <c r="Q9" s="15"/>
      <c r="R9" s="15"/>
      <c r="T9" s="56" t="s">
        <v>1102</v>
      </c>
      <c r="U9" s="26"/>
    </row>
    <row r="10" spans="1:31" ht="17.45" customHeight="1">
      <c r="A10" s="15"/>
      <c r="B10" s="658"/>
      <c r="C10" s="653"/>
      <c r="D10" s="653"/>
      <c r="E10" s="658"/>
      <c r="F10" s="654"/>
      <c r="G10" s="653"/>
      <c r="H10" s="654"/>
      <c r="I10" s="653"/>
      <c r="J10" s="653"/>
      <c r="K10" s="654"/>
      <c r="L10" s="222"/>
      <c r="M10" s="673"/>
      <c r="N10" s="673"/>
      <c r="O10" s="674"/>
      <c r="P10" s="15"/>
      <c r="Q10" s="15"/>
      <c r="R10" s="15"/>
      <c r="T10" s="56" t="s">
        <v>1103</v>
      </c>
      <c r="U10" s="26"/>
    </row>
    <row r="11" spans="1:31" ht="17.45" customHeight="1">
      <c r="A11" s="15"/>
      <c r="B11" s="222"/>
      <c r="C11" s="673"/>
      <c r="D11" s="674"/>
      <c r="E11" s="222"/>
      <c r="F11" s="674"/>
      <c r="G11" s="222"/>
      <c r="H11" s="674"/>
      <c r="I11" s="222"/>
      <c r="J11" s="673"/>
      <c r="K11" s="674"/>
      <c r="L11" s="222"/>
      <c r="M11" s="673"/>
      <c r="N11" s="673"/>
      <c r="O11" s="674"/>
      <c r="P11" s="15"/>
      <c r="Q11" s="15"/>
      <c r="R11" s="15"/>
      <c r="T11" s="56"/>
      <c r="U11" s="26"/>
    </row>
    <row r="12" spans="1:31" ht="17.100000000000001" customHeight="1">
      <c r="A12" s="15"/>
      <c r="B12" s="222"/>
      <c r="C12" s="673"/>
      <c r="D12" s="674"/>
      <c r="E12" s="222"/>
      <c r="F12" s="674"/>
      <c r="G12" s="222"/>
      <c r="H12" s="674"/>
      <c r="I12" s="222"/>
      <c r="J12" s="673"/>
      <c r="K12" s="674"/>
      <c r="L12" s="222"/>
      <c r="M12" s="673"/>
      <c r="N12" s="673"/>
      <c r="O12" s="674"/>
      <c r="P12" s="15"/>
      <c r="Q12" s="15"/>
      <c r="R12" s="15"/>
      <c r="T12" s="56"/>
      <c r="U12" s="26"/>
      <c r="V12" s="1"/>
      <c r="W12" s="1"/>
      <c r="X12" s="1"/>
      <c r="Y12" s="1"/>
      <c r="Z12" s="1"/>
      <c r="AA12" s="1"/>
      <c r="AB12" s="1"/>
      <c r="AC12" s="1"/>
      <c r="AD12" s="1"/>
      <c r="AE12" s="1"/>
    </row>
    <row r="13" spans="1:31" ht="17.100000000000001" customHeight="1">
      <c r="A13" s="15"/>
      <c r="B13" s="222"/>
      <c r="C13" s="673"/>
      <c r="D13" s="674"/>
      <c r="E13" s="222"/>
      <c r="F13" s="674"/>
      <c r="G13" s="222"/>
      <c r="H13" s="674"/>
      <c r="I13" s="222"/>
      <c r="J13" s="673"/>
      <c r="K13" s="674"/>
      <c r="L13" s="222"/>
      <c r="M13" s="673"/>
      <c r="N13" s="673"/>
      <c r="O13" s="674"/>
      <c r="P13" s="15"/>
      <c r="Q13" s="15"/>
      <c r="R13" s="15"/>
      <c r="T13" s="56"/>
      <c r="U13" s="26"/>
      <c r="V13" s="1"/>
      <c r="W13" s="1"/>
      <c r="X13" s="1"/>
      <c r="Y13" s="1"/>
      <c r="Z13" s="1"/>
      <c r="AA13" s="1"/>
      <c r="AB13" s="1"/>
      <c r="AC13" s="1"/>
      <c r="AD13" s="1"/>
      <c r="AE13" s="1"/>
    </row>
    <row r="14" spans="1:31" ht="17.100000000000001" customHeight="1">
      <c r="A14" s="15"/>
      <c r="B14" s="222"/>
      <c r="C14" s="673"/>
      <c r="D14" s="674"/>
      <c r="E14" s="222"/>
      <c r="F14" s="674"/>
      <c r="G14" s="222"/>
      <c r="H14" s="674"/>
      <c r="I14" s="222"/>
      <c r="J14" s="673"/>
      <c r="K14" s="674"/>
      <c r="L14" s="222"/>
      <c r="M14" s="673"/>
      <c r="N14" s="673"/>
      <c r="O14" s="674"/>
      <c r="P14" s="15"/>
      <c r="Q14" s="15"/>
      <c r="R14" s="15"/>
      <c r="T14" s="55" t="s">
        <v>1104</v>
      </c>
      <c r="U14" s="26"/>
      <c r="V14" s="1"/>
      <c r="W14" s="1"/>
      <c r="X14" s="1"/>
      <c r="Y14" s="1"/>
      <c r="Z14" s="1"/>
      <c r="AA14" s="1"/>
      <c r="AB14" s="1"/>
      <c r="AC14" s="1"/>
      <c r="AD14" s="1"/>
      <c r="AE14" s="1"/>
    </row>
    <row r="15" spans="1:31" ht="17.100000000000001" customHeight="1">
      <c r="A15" s="15"/>
      <c r="B15" s="222"/>
      <c r="C15" s="673"/>
      <c r="D15" s="674"/>
      <c r="E15" s="222"/>
      <c r="F15" s="674"/>
      <c r="G15" s="222"/>
      <c r="H15" s="674"/>
      <c r="I15" s="222"/>
      <c r="J15" s="673"/>
      <c r="K15" s="674"/>
      <c r="L15" s="222"/>
      <c r="M15" s="673"/>
      <c r="N15" s="673"/>
      <c r="O15" s="674"/>
      <c r="P15" s="15"/>
      <c r="Q15" s="15"/>
      <c r="R15" s="15"/>
      <c r="T15" s="56"/>
      <c r="U15" s="26"/>
      <c r="V15" s="1"/>
      <c r="W15" s="1"/>
      <c r="X15" s="1"/>
      <c r="Y15" s="1"/>
      <c r="Z15" s="1"/>
      <c r="AA15" s="1"/>
      <c r="AB15" s="1"/>
      <c r="AC15" s="1"/>
      <c r="AD15" s="1"/>
      <c r="AE15" s="1"/>
    </row>
    <row r="16" spans="1:31" ht="17.100000000000001" customHeight="1">
      <c r="A16" s="15"/>
      <c r="B16" s="222"/>
      <c r="C16" s="673"/>
      <c r="D16" s="674"/>
      <c r="E16" s="222"/>
      <c r="F16" s="674"/>
      <c r="G16" s="222"/>
      <c r="H16" s="674"/>
      <c r="I16" s="222"/>
      <c r="J16" s="673"/>
      <c r="K16" s="674"/>
      <c r="L16" s="222"/>
      <c r="M16" s="673"/>
      <c r="N16" s="673"/>
      <c r="O16" s="674"/>
      <c r="P16" s="15"/>
      <c r="Q16" s="15"/>
      <c r="R16" s="15"/>
      <c r="T16" s="56" t="s">
        <v>1105</v>
      </c>
      <c r="U16" s="26"/>
      <c r="V16" s="1"/>
      <c r="W16" s="1"/>
      <c r="X16" s="1"/>
      <c r="Y16" s="1"/>
      <c r="Z16" s="1"/>
      <c r="AA16" s="1"/>
      <c r="AB16" s="1"/>
      <c r="AC16" s="1"/>
      <c r="AD16" s="1"/>
      <c r="AE16" s="1"/>
    </row>
    <row r="17" spans="1:31" ht="17.45" customHeight="1">
      <c r="A17" s="15"/>
      <c r="B17" s="222"/>
      <c r="C17" s="673"/>
      <c r="D17" s="674"/>
      <c r="E17" s="222"/>
      <c r="F17" s="674"/>
      <c r="G17" s="222"/>
      <c r="H17" s="674"/>
      <c r="I17" s="222"/>
      <c r="J17" s="673"/>
      <c r="K17" s="674"/>
      <c r="L17" s="222"/>
      <c r="M17" s="673"/>
      <c r="N17" s="673"/>
      <c r="O17" s="674"/>
      <c r="P17" s="15"/>
      <c r="Q17" s="15"/>
      <c r="R17" s="15"/>
      <c r="T17" s="65" t="s">
        <v>1106</v>
      </c>
      <c r="U17" s="26"/>
      <c r="V17" s="1"/>
      <c r="W17" s="1"/>
      <c r="X17" s="1"/>
      <c r="Y17" s="1"/>
      <c r="Z17" s="1"/>
      <c r="AA17" s="1"/>
      <c r="AB17" s="1"/>
      <c r="AC17" s="1"/>
      <c r="AD17" s="1"/>
      <c r="AE17" s="1"/>
    </row>
    <row r="18" spans="1:31" ht="17.45" customHeight="1">
      <c r="A18" s="15"/>
      <c r="B18" s="222"/>
      <c r="C18" s="673"/>
      <c r="D18" s="674"/>
      <c r="E18" s="222"/>
      <c r="F18" s="674"/>
      <c r="G18" s="222"/>
      <c r="H18" s="674"/>
      <c r="I18" s="222"/>
      <c r="J18" s="673"/>
      <c r="K18" s="674"/>
      <c r="L18" s="222"/>
      <c r="M18" s="673"/>
      <c r="N18" s="673"/>
      <c r="O18" s="674"/>
      <c r="P18" s="15"/>
      <c r="Q18" s="15"/>
      <c r="R18" s="15"/>
      <c r="T18" s="94"/>
      <c r="U18" s="1"/>
      <c r="V18" s="1"/>
      <c r="W18" s="1"/>
      <c r="X18" s="1"/>
      <c r="Y18" s="1"/>
      <c r="Z18" s="1"/>
      <c r="AA18" s="1"/>
      <c r="AB18" s="1"/>
      <c r="AC18" s="1"/>
      <c r="AD18" s="1"/>
      <c r="AE18" s="1"/>
    </row>
    <row r="19" spans="1:31" ht="17.45" customHeight="1">
      <c r="A19" s="15"/>
      <c r="B19" s="222"/>
      <c r="C19" s="673"/>
      <c r="D19" s="674"/>
      <c r="E19" s="222"/>
      <c r="F19" s="674"/>
      <c r="G19" s="222"/>
      <c r="H19" s="674"/>
      <c r="I19" s="222"/>
      <c r="J19" s="673"/>
      <c r="K19" s="674"/>
      <c r="L19" s="222"/>
      <c r="M19" s="673"/>
      <c r="N19" s="673"/>
      <c r="O19" s="674"/>
      <c r="P19" s="15"/>
      <c r="Q19" s="15"/>
      <c r="R19" s="15"/>
      <c r="T19" s="56" t="s">
        <v>1107</v>
      </c>
      <c r="U19" s="1"/>
      <c r="V19" s="1"/>
      <c r="W19" s="1"/>
      <c r="X19" s="1"/>
      <c r="Y19" s="1"/>
      <c r="Z19" s="1"/>
      <c r="AA19" s="1"/>
      <c r="AB19" s="1"/>
      <c r="AC19" s="1"/>
      <c r="AD19" s="1"/>
      <c r="AE19" s="1"/>
    </row>
    <row r="20" spans="1:31" ht="17.45" customHeight="1">
      <c r="A20" s="15"/>
      <c r="B20" s="222"/>
      <c r="C20" s="673"/>
      <c r="D20" s="674"/>
      <c r="E20" s="222"/>
      <c r="F20" s="674"/>
      <c r="G20" s="222"/>
      <c r="H20" s="674"/>
      <c r="I20" s="222"/>
      <c r="J20" s="673"/>
      <c r="K20" s="674"/>
      <c r="L20" s="222"/>
      <c r="M20" s="673"/>
      <c r="N20" s="673"/>
      <c r="O20" s="674"/>
      <c r="P20" s="15"/>
      <c r="Q20" s="15"/>
      <c r="R20" s="15"/>
      <c r="T20" s="94"/>
      <c r="U20" s="1"/>
      <c r="V20" s="1"/>
      <c r="W20" s="1"/>
      <c r="X20" s="1"/>
      <c r="Y20" s="1"/>
      <c r="Z20" s="1"/>
      <c r="AA20" s="1"/>
      <c r="AB20" s="1"/>
      <c r="AC20" s="1"/>
      <c r="AD20" s="1"/>
      <c r="AE20" s="1"/>
    </row>
    <row r="21" spans="1:31" ht="17.45" customHeight="1">
      <c r="A21" s="15"/>
      <c r="B21" s="222"/>
      <c r="C21" s="673"/>
      <c r="D21" s="674"/>
      <c r="E21" s="222"/>
      <c r="F21" s="674"/>
      <c r="G21" s="222"/>
      <c r="H21" s="674"/>
      <c r="I21" s="222"/>
      <c r="J21" s="673"/>
      <c r="K21" s="674"/>
      <c r="L21" s="222"/>
      <c r="M21" s="673"/>
      <c r="N21" s="673"/>
      <c r="O21" s="674"/>
      <c r="P21" s="15"/>
      <c r="Q21" s="15"/>
      <c r="R21" s="15"/>
      <c r="T21" s="95" t="s">
        <v>1108</v>
      </c>
      <c r="U21" s="1"/>
      <c r="V21" s="1"/>
      <c r="W21" s="1"/>
      <c r="X21" s="1"/>
      <c r="Y21" s="1"/>
      <c r="Z21" s="1"/>
      <c r="AA21" s="1"/>
      <c r="AB21" s="1"/>
      <c r="AC21" s="1"/>
      <c r="AD21" s="1"/>
      <c r="AE21" s="1"/>
    </row>
    <row r="22" spans="1:31" ht="17.45" customHeight="1">
      <c r="A22" s="15"/>
      <c r="B22" s="222"/>
      <c r="C22" s="673"/>
      <c r="D22" s="674"/>
      <c r="E22" s="222"/>
      <c r="F22" s="674"/>
      <c r="G22" s="222"/>
      <c r="H22" s="674"/>
      <c r="I22" s="222"/>
      <c r="J22" s="673"/>
      <c r="K22" s="674"/>
      <c r="L22" s="222"/>
      <c r="M22" s="673"/>
      <c r="N22" s="673"/>
      <c r="O22" s="674"/>
      <c r="P22" s="15"/>
      <c r="Q22" s="15"/>
      <c r="R22" s="15"/>
      <c r="T22" s="95" t="s">
        <v>1109</v>
      </c>
      <c r="U22" s="1"/>
      <c r="V22" s="1"/>
      <c r="W22" s="1"/>
      <c r="X22" s="1"/>
      <c r="Y22" s="1"/>
      <c r="Z22" s="1"/>
      <c r="AA22" s="1"/>
      <c r="AB22" s="1"/>
      <c r="AC22" s="1"/>
      <c r="AD22" s="1"/>
      <c r="AE22" s="1"/>
    </row>
    <row r="23" spans="1:31" ht="17.45" customHeight="1">
      <c r="A23" s="15"/>
      <c r="B23" s="222"/>
      <c r="C23" s="673"/>
      <c r="D23" s="674"/>
      <c r="E23" s="222"/>
      <c r="F23" s="674"/>
      <c r="G23" s="222"/>
      <c r="H23" s="674"/>
      <c r="I23" s="222"/>
      <c r="J23" s="673"/>
      <c r="K23" s="674"/>
      <c r="L23" s="222"/>
      <c r="M23" s="673"/>
      <c r="N23" s="673"/>
      <c r="O23" s="674"/>
      <c r="P23" s="15"/>
      <c r="Q23" s="15"/>
      <c r="R23" s="15"/>
      <c r="T23" s="95" t="s">
        <v>1110</v>
      </c>
      <c r="U23" s="1"/>
      <c r="V23" s="1"/>
      <c r="W23" s="1"/>
      <c r="X23" s="1"/>
      <c r="Y23" s="1"/>
      <c r="Z23" s="1"/>
      <c r="AA23" s="1"/>
      <c r="AB23" s="1"/>
      <c r="AC23" s="1"/>
      <c r="AD23" s="1"/>
      <c r="AE23" s="1"/>
    </row>
    <row r="24" spans="1:31" ht="17.45" customHeight="1">
      <c r="A24" s="15"/>
      <c r="B24" s="222"/>
      <c r="C24" s="673"/>
      <c r="D24" s="674"/>
      <c r="E24" s="222"/>
      <c r="F24" s="674"/>
      <c r="G24" s="222"/>
      <c r="H24" s="674"/>
      <c r="I24" s="222"/>
      <c r="J24" s="673"/>
      <c r="K24" s="674"/>
      <c r="L24" s="222"/>
      <c r="M24" s="673"/>
      <c r="N24" s="673"/>
      <c r="O24" s="674"/>
      <c r="P24" s="15"/>
      <c r="Q24" s="15"/>
      <c r="R24" s="15"/>
      <c r="T24" s="95" t="s">
        <v>1111</v>
      </c>
      <c r="U24" s="1"/>
      <c r="V24" s="1"/>
      <c r="W24" s="1"/>
      <c r="X24" s="1"/>
      <c r="Y24" s="1"/>
      <c r="Z24" s="1"/>
      <c r="AA24" s="1"/>
      <c r="AB24" s="1"/>
      <c r="AC24" s="1"/>
      <c r="AD24" s="1"/>
      <c r="AE24" s="1"/>
    </row>
    <row r="25" spans="1:31" ht="17.45" customHeight="1">
      <c r="A25" s="15"/>
      <c r="B25" s="222"/>
      <c r="C25" s="673"/>
      <c r="D25" s="674"/>
      <c r="E25" s="222"/>
      <c r="F25" s="674"/>
      <c r="G25" s="222"/>
      <c r="H25" s="674"/>
      <c r="I25" s="222"/>
      <c r="J25" s="673"/>
      <c r="K25" s="674"/>
      <c r="L25" s="222"/>
      <c r="M25" s="673"/>
      <c r="N25" s="673"/>
      <c r="O25" s="674"/>
      <c r="P25" s="15"/>
      <c r="Q25" s="15"/>
      <c r="R25" s="15"/>
      <c r="T25" s="94"/>
      <c r="U25" s="1"/>
      <c r="V25" s="1"/>
      <c r="W25" s="1"/>
      <c r="X25" s="1"/>
      <c r="Y25" s="1"/>
      <c r="Z25" s="1"/>
      <c r="AA25" s="1"/>
      <c r="AB25" s="1"/>
      <c r="AC25" s="1"/>
      <c r="AD25" s="1"/>
      <c r="AE25" s="1"/>
    </row>
    <row r="26" spans="1:31" ht="17.45" customHeight="1">
      <c r="A26" s="15"/>
      <c r="B26" s="222"/>
      <c r="C26" s="673"/>
      <c r="D26" s="674"/>
      <c r="E26" s="222"/>
      <c r="F26" s="674"/>
      <c r="G26" s="222"/>
      <c r="H26" s="674"/>
      <c r="I26" s="222"/>
      <c r="J26" s="673"/>
      <c r="K26" s="674"/>
      <c r="L26" s="222"/>
      <c r="M26" s="673"/>
      <c r="N26" s="673"/>
      <c r="O26" s="674"/>
      <c r="P26" s="15"/>
      <c r="Q26" s="15"/>
      <c r="R26" s="15"/>
      <c r="T26" s="56" t="s">
        <v>1112</v>
      </c>
      <c r="U26" s="1"/>
      <c r="V26" s="1"/>
      <c r="W26" s="1"/>
      <c r="X26" s="1"/>
      <c r="Y26" s="1"/>
      <c r="Z26" s="1"/>
      <c r="AA26" s="1"/>
      <c r="AB26" s="1"/>
      <c r="AC26" s="1"/>
      <c r="AD26" s="1"/>
      <c r="AE26" s="1"/>
    </row>
    <row r="27" spans="1:31" ht="17.45" customHeight="1">
      <c r="A27" s="15"/>
      <c r="B27" s="222"/>
      <c r="C27" s="673"/>
      <c r="D27" s="674"/>
      <c r="E27" s="222"/>
      <c r="F27" s="674"/>
      <c r="G27" s="222"/>
      <c r="H27" s="674"/>
      <c r="I27" s="222"/>
      <c r="J27" s="673"/>
      <c r="K27" s="674"/>
      <c r="L27" s="222"/>
      <c r="M27" s="673"/>
      <c r="N27" s="673"/>
      <c r="O27" s="674"/>
      <c r="P27" s="15"/>
      <c r="Q27" s="15"/>
      <c r="R27" s="15"/>
    </row>
    <row r="28" spans="1:31" ht="17.45" customHeight="1">
      <c r="A28" s="15"/>
      <c r="B28" s="222"/>
      <c r="C28" s="673"/>
      <c r="D28" s="674"/>
      <c r="E28" s="222"/>
      <c r="F28" s="674"/>
      <c r="G28" s="222"/>
      <c r="H28" s="674"/>
      <c r="I28" s="222"/>
      <c r="J28" s="673"/>
      <c r="K28" s="674"/>
      <c r="L28" s="222"/>
      <c r="M28" s="673"/>
      <c r="N28" s="673"/>
      <c r="O28" s="674"/>
      <c r="P28" s="15"/>
      <c r="Q28" s="15"/>
      <c r="R28" s="15"/>
    </row>
    <row r="29" spans="1:31" ht="17.45" customHeight="1">
      <c r="A29" s="15"/>
      <c r="B29" s="222"/>
      <c r="C29" s="673"/>
      <c r="D29" s="674"/>
      <c r="E29" s="222"/>
      <c r="F29" s="674"/>
      <c r="G29" s="222"/>
      <c r="H29" s="674"/>
      <c r="I29" s="222"/>
      <c r="J29" s="673"/>
      <c r="K29" s="674"/>
      <c r="L29" s="222"/>
      <c r="M29" s="673"/>
      <c r="N29" s="673"/>
      <c r="O29" s="674"/>
      <c r="P29" s="15"/>
      <c r="Q29" s="15"/>
      <c r="R29" s="15"/>
    </row>
    <row r="30" spans="1:31" ht="17.45" customHeight="1">
      <c r="A30" s="15"/>
      <c r="B30" s="222"/>
      <c r="C30" s="673"/>
      <c r="D30" s="674"/>
      <c r="E30" s="222"/>
      <c r="F30" s="674"/>
      <c r="G30" s="222"/>
      <c r="H30" s="674"/>
      <c r="I30" s="222"/>
      <c r="J30" s="673"/>
      <c r="K30" s="674"/>
      <c r="L30" s="222"/>
      <c r="M30" s="673"/>
      <c r="N30" s="673"/>
      <c r="O30" s="674"/>
      <c r="P30" s="15"/>
      <c r="Q30" s="15"/>
      <c r="R30" s="15"/>
    </row>
    <row r="31" spans="1:31" ht="17.45" customHeight="1">
      <c r="A31" s="15"/>
      <c r="B31" s="222"/>
      <c r="C31" s="673"/>
      <c r="D31" s="674"/>
      <c r="E31" s="222"/>
      <c r="F31" s="674"/>
      <c r="G31" s="222"/>
      <c r="H31" s="674"/>
      <c r="I31" s="222"/>
      <c r="J31" s="673"/>
      <c r="K31" s="674"/>
      <c r="L31" s="222"/>
      <c r="M31" s="673"/>
      <c r="N31" s="673"/>
      <c r="O31" s="674"/>
      <c r="P31" s="15"/>
      <c r="Q31" s="15"/>
      <c r="R31" s="15"/>
      <c r="U31" s="26"/>
    </row>
    <row r="32" spans="1:31" ht="17.45" customHeight="1">
      <c r="A32" s="15"/>
      <c r="B32" s="222"/>
      <c r="C32" s="673"/>
      <c r="D32" s="674"/>
      <c r="E32" s="222"/>
      <c r="F32" s="674"/>
      <c r="G32" s="222"/>
      <c r="H32" s="674"/>
      <c r="I32" s="222"/>
      <c r="J32" s="673"/>
      <c r="K32" s="674"/>
      <c r="L32" s="222"/>
      <c r="M32" s="673"/>
      <c r="N32" s="673"/>
      <c r="O32" s="674"/>
      <c r="P32" s="15"/>
      <c r="Q32" s="15"/>
      <c r="R32" s="15"/>
      <c r="U32" s="26"/>
    </row>
    <row r="33" spans="1:21" ht="17.45" customHeight="1">
      <c r="A33" s="15"/>
      <c r="B33" s="222"/>
      <c r="C33" s="673"/>
      <c r="D33" s="674"/>
      <c r="E33" s="222"/>
      <c r="F33" s="674"/>
      <c r="G33" s="222"/>
      <c r="H33" s="674"/>
      <c r="I33" s="222"/>
      <c r="J33" s="673"/>
      <c r="K33" s="674"/>
      <c r="L33" s="222"/>
      <c r="M33" s="673"/>
      <c r="N33" s="673"/>
      <c r="O33" s="674"/>
      <c r="P33" s="15"/>
      <c r="Q33" s="15"/>
      <c r="R33" s="15"/>
      <c r="U33" s="26"/>
    </row>
    <row r="34" spans="1:21" ht="17.45" customHeight="1">
      <c r="A34" s="15"/>
      <c r="B34" s="222"/>
      <c r="C34" s="673"/>
      <c r="D34" s="674"/>
      <c r="E34" s="222"/>
      <c r="F34" s="674"/>
      <c r="G34" s="222"/>
      <c r="H34" s="674"/>
      <c r="I34" s="222"/>
      <c r="J34" s="673"/>
      <c r="K34" s="674"/>
      <c r="L34" s="222"/>
      <c r="M34" s="673"/>
      <c r="N34" s="673"/>
      <c r="O34" s="674"/>
      <c r="P34" s="15"/>
      <c r="Q34" s="15"/>
      <c r="R34" s="15"/>
      <c r="U34" s="26"/>
    </row>
    <row r="35" spans="1:21" ht="17.45" customHeight="1">
      <c r="A35" s="15"/>
      <c r="B35" s="222"/>
      <c r="C35" s="673"/>
      <c r="D35" s="674"/>
      <c r="E35" s="222"/>
      <c r="F35" s="674"/>
      <c r="G35" s="222"/>
      <c r="H35" s="674"/>
      <c r="I35" s="222"/>
      <c r="J35" s="673"/>
      <c r="K35" s="674"/>
      <c r="L35" s="222"/>
      <c r="M35" s="673"/>
      <c r="N35" s="673"/>
      <c r="O35" s="674"/>
      <c r="P35" s="15"/>
      <c r="Q35" s="15"/>
      <c r="R35" s="15"/>
      <c r="U35" s="26"/>
    </row>
    <row r="36" spans="1:21" ht="17.45" customHeight="1">
      <c r="A36" s="15"/>
      <c r="B36" s="222"/>
      <c r="C36" s="673"/>
      <c r="D36" s="674"/>
      <c r="E36" s="222"/>
      <c r="F36" s="674"/>
      <c r="G36" s="222"/>
      <c r="H36" s="674"/>
      <c r="I36" s="222"/>
      <c r="J36" s="673"/>
      <c r="K36" s="674"/>
      <c r="L36" s="222"/>
      <c r="M36" s="673"/>
      <c r="N36" s="673"/>
      <c r="O36" s="674"/>
      <c r="P36" s="15"/>
      <c r="Q36" s="15"/>
      <c r="R36" s="15"/>
      <c r="T36" s="26"/>
      <c r="U36" s="26"/>
    </row>
    <row r="37" spans="1:21" ht="17.45" customHeight="1">
      <c r="A37" s="15"/>
      <c r="B37" s="222"/>
      <c r="C37" s="673"/>
      <c r="D37" s="674"/>
      <c r="E37" s="222"/>
      <c r="F37" s="674"/>
      <c r="G37" s="222"/>
      <c r="H37" s="674"/>
      <c r="I37" s="222"/>
      <c r="J37" s="673"/>
      <c r="K37" s="674"/>
      <c r="L37" s="222"/>
      <c r="M37" s="673"/>
      <c r="N37" s="673"/>
      <c r="O37" s="674"/>
      <c r="P37" s="15"/>
      <c r="Q37" s="15"/>
      <c r="R37" s="15"/>
      <c r="T37" s="33"/>
      <c r="U37" s="26"/>
    </row>
    <row r="38" spans="1:21" ht="17.45" customHeight="1">
      <c r="A38" s="15"/>
      <c r="B38" s="222"/>
      <c r="C38" s="673"/>
      <c r="D38" s="674"/>
      <c r="E38" s="222"/>
      <c r="F38" s="674"/>
      <c r="G38" s="222"/>
      <c r="H38" s="674"/>
      <c r="I38" s="222"/>
      <c r="J38" s="673"/>
      <c r="K38" s="674"/>
      <c r="L38" s="222"/>
      <c r="M38" s="673"/>
      <c r="N38" s="673"/>
      <c r="O38" s="674"/>
      <c r="P38" s="15"/>
      <c r="Q38" s="15"/>
      <c r="R38" s="15"/>
      <c r="U38" s="26"/>
    </row>
    <row r="39" spans="1:21" ht="17.45" customHeight="1">
      <c r="A39" s="15"/>
      <c r="B39" s="222"/>
      <c r="C39" s="673"/>
      <c r="D39" s="674"/>
      <c r="E39" s="222"/>
      <c r="F39" s="674"/>
      <c r="G39" s="222"/>
      <c r="H39" s="674"/>
      <c r="I39" s="222"/>
      <c r="J39" s="673"/>
      <c r="K39" s="674"/>
      <c r="L39" s="222"/>
      <c r="M39" s="673"/>
      <c r="N39" s="673"/>
      <c r="O39" s="674"/>
      <c r="P39" s="15"/>
      <c r="Q39" s="15"/>
      <c r="R39" s="15"/>
      <c r="U39" s="26"/>
    </row>
    <row r="40" spans="1:21" ht="17.45" customHeight="1">
      <c r="A40" s="15"/>
      <c r="B40" s="222"/>
      <c r="C40" s="673"/>
      <c r="D40" s="674"/>
      <c r="E40" s="222"/>
      <c r="F40" s="674"/>
      <c r="G40" s="222"/>
      <c r="H40" s="674"/>
      <c r="I40" s="222"/>
      <c r="J40" s="673"/>
      <c r="K40" s="674"/>
      <c r="L40" s="222"/>
      <c r="M40" s="673"/>
      <c r="N40" s="673"/>
      <c r="O40" s="674"/>
      <c r="P40" s="15"/>
      <c r="Q40" s="15"/>
      <c r="R40" s="15"/>
      <c r="U40" s="26"/>
    </row>
    <row r="41" spans="1:21">
      <c r="A41" s="15"/>
      <c r="B41" s="222"/>
      <c r="C41" s="673"/>
      <c r="D41" s="674"/>
      <c r="E41" s="222"/>
      <c r="F41" s="674"/>
      <c r="G41" s="222"/>
      <c r="H41" s="674"/>
      <c r="I41" s="222"/>
      <c r="J41" s="673"/>
      <c r="K41" s="674"/>
      <c r="L41" s="222"/>
      <c r="M41" s="673"/>
      <c r="N41" s="673"/>
      <c r="O41" s="674"/>
      <c r="P41" s="15"/>
      <c r="Q41" s="15"/>
      <c r="R41" s="15"/>
      <c r="T41" s="40"/>
      <c r="U41" s="26"/>
    </row>
    <row r="42" spans="1:21">
      <c r="A42" s="15"/>
      <c r="B42" s="222"/>
      <c r="C42" s="673"/>
      <c r="D42" s="674"/>
      <c r="E42" s="222"/>
      <c r="F42" s="674"/>
      <c r="G42" s="222"/>
      <c r="H42" s="674"/>
      <c r="I42" s="222"/>
      <c r="J42" s="673"/>
      <c r="K42" s="674"/>
      <c r="L42" s="222"/>
      <c r="M42" s="673"/>
      <c r="N42" s="673"/>
      <c r="O42" s="674"/>
      <c r="P42" s="15"/>
      <c r="Q42" s="15"/>
      <c r="R42" s="15"/>
      <c r="T42" s="1"/>
      <c r="U42" s="26"/>
    </row>
    <row r="43" spans="1:21">
      <c r="A43" s="15"/>
      <c r="B43" s="222"/>
      <c r="C43" s="673"/>
      <c r="D43" s="674"/>
      <c r="E43" s="222"/>
      <c r="F43" s="674"/>
      <c r="G43" s="222"/>
      <c r="H43" s="674"/>
      <c r="I43" s="222"/>
      <c r="J43" s="673"/>
      <c r="K43" s="674"/>
      <c r="L43" s="222"/>
      <c r="M43" s="673"/>
      <c r="N43" s="673"/>
      <c r="O43" s="674"/>
      <c r="P43" s="15"/>
      <c r="Q43" s="15"/>
      <c r="R43" s="15"/>
      <c r="T43" s="41"/>
      <c r="U43" s="26"/>
    </row>
    <row r="44" spans="1:21">
      <c r="A44" s="15"/>
      <c r="B44" s="222"/>
      <c r="C44" s="673"/>
      <c r="D44" s="674"/>
      <c r="E44" s="222"/>
      <c r="F44" s="674"/>
      <c r="G44" s="222"/>
      <c r="H44" s="674"/>
      <c r="I44" s="222"/>
      <c r="J44" s="673"/>
      <c r="K44" s="674"/>
      <c r="L44" s="222"/>
      <c r="M44" s="673"/>
      <c r="N44" s="673"/>
      <c r="O44" s="674"/>
      <c r="P44" s="15"/>
      <c r="Q44" s="15"/>
      <c r="R44" s="15"/>
      <c r="T44" s="41"/>
      <c r="U44" s="26"/>
    </row>
    <row r="45" spans="1:21" ht="17.45" customHeight="1">
      <c r="A45" s="15"/>
      <c r="B45" s="222"/>
      <c r="C45" s="673"/>
      <c r="D45" s="674"/>
      <c r="E45" s="222"/>
      <c r="F45" s="674"/>
      <c r="G45" s="222"/>
      <c r="H45" s="674"/>
      <c r="I45" s="222"/>
      <c r="J45" s="673"/>
      <c r="K45" s="674"/>
      <c r="L45" s="222"/>
      <c r="M45" s="673"/>
      <c r="N45" s="673"/>
      <c r="O45" s="674"/>
      <c r="P45" s="15"/>
      <c r="Q45" s="15"/>
      <c r="R45" s="15"/>
      <c r="T45" s="41"/>
    </row>
    <row r="46" spans="1:21" ht="17.45" customHeight="1">
      <c r="A46" s="15"/>
      <c r="B46" s="222"/>
      <c r="C46" s="673"/>
      <c r="D46" s="674"/>
      <c r="E46" s="222"/>
      <c r="F46" s="674"/>
      <c r="G46" s="222"/>
      <c r="H46" s="674"/>
      <c r="I46" s="222"/>
      <c r="J46" s="673"/>
      <c r="K46" s="674"/>
      <c r="L46" s="222"/>
      <c r="M46" s="673"/>
      <c r="N46" s="673"/>
      <c r="O46" s="674"/>
      <c r="P46" s="15"/>
      <c r="Q46" s="15"/>
      <c r="R46" s="15"/>
      <c r="T46" s="41"/>
    </row>
    <row r="47" spans="1:21">
      <c r="A47" s="15"/>
      <c r="B47" s="15"/>
      <c r="C47" s="15"/>
      <c r="D47" s="15"/>
      <c r="E47" s="15"/>
      <c r="F47" s="15"/>
      <c r="G47" s="15"/>
      <c r="H47" s="15"/>
      <c r="I47" s="15"/>
      <c r="J47" s="15"/>
      <c r="K47" s="15"/>
      <c r="L47" s="15"/>
      <c r="M47" s="15"/>
      <c r="N47" s="15"/>
      <c r="O47" s="15"/>
      <c r="P47" s="15"/>
      <c r="Q47" s="15"/>
      <c r="R47" s="15"/>
      <c r="T47" s="1"/>
    </row>
    <row r="48" spans="1:21">
      <c r="A48" s="15"/>
      <c r="B48" s="15"/>
      <c r="C48" s="15"/>
      <c r="D48" s="15"/>
      <c r="E48" s="15"/>
      <c r="F48" s="15"/>
      <c r="G48" s="15"/>
      <c r="H48" s="15"/>
      <c r="I48" s="15"/>
      <c r="J48" s="15"/>
      <c r="K48" s="15"/>
      <c r="L48" s="15"/>
      <c r="M48" s="15"/>
      <c r="N48" s="15"/>
      <c r="O48" s="15"/>
      <c r="P48" s="15"/>
      <c r="Q48" s="15"/>
      <c r="R48" s="15"/>
    </row>
    <row r="49" spans="1:20">
      <c r="A49" s="15"/>
      <c r="B49" s="326"/>
      <c r="C49" s="659"/>
      <c r="D49" s="659"/>
      <c r="E49" s="659"/>
      <c r="F49" s="659"/>
      <c r="G49" s="659"/>
      <c r="H49" s="659"/>
      <c r="I49" s="659"/>
      <c r="J49" s="659"/>
      <c r="K49" s="659"/>
      <c r="L49" s="659"/>
      <c r="M49" s="659"/>
      <c r="N49" s="659"/>
      <c r="O49" s="659"/>
      <c r="P49" s="15"/>
      <c r="Q49" s="15"/>
      <c r="R49" s="15"/>
      <c r="T49" s="27"/>
    </row>
    <row r="50" spans="1:20" ht="17.100000000000001" customHeight="1">
      <c r="A50" s="15"/>
      <c r="B50" s="659"/>
      <c r="C50" s="659"/>
      <c r="D50" s="659"/>
      <c r="E50" s="659"/>
      <c r="F50" s="659"/>
      <c r="G50" s="659"/>
      <c r="H50" s="659"/>
      <c r="I50" s="659"/>
      <c r="J50" s="659"/>
      <c r="K50" s="659"/>
      <c r="L50" s="659"/>
      <c r="M50" s="659"/>
      <c r="N50" s="659"/>
      <c r="O50" s="659"/>
      <c r="P50" s="15"/>
      <c r="Q50" s="15"/>
      <c r="R50" s="15"/>
      <c r="T50" s="69" t="s">
        <v>0</v>
      </c>
    </row>
  </sheetData>
  <sheetProtection sheet="1" formatCells="0" formatColumns="0" formatRows="0" insertColumns="0" insertRows="0" insertHyperlinks="0"/>
  <mergeCells count="196">
    <mergeCell ref="I46:K46"/>
    <mergeCell ref="B27:D27"/>
    <mergeCell ref="E37:F37"/>
    <mergeCell ref="B18:D18"/>
    <mergeCell ref="G31:H31"/>
    <mergeCell ref="G46:H46"/>
    <mergeCell ref="G40:H40"/>
    <mergeCell ref="E21:F21"/>
    <mergeCell ref="L41:O41"/>
    <mergeCell ref="E46:F46"/>
    <mergeCell ref="B41:D41"/>
    <mergeCell ref="B35:D35"/>
    <mergeCell ref="L43:O43"/>
    <mergeCell ref="I31:K31"/>
    <mergeCell ref="I40:K40"/>
    <mergeCell ref="L24:O24"/>
    <mergeCell ref="B25:D25"/>
    <mergeCell ref="L18:O18"/>
    <mergeCell ref="L33:O33"/>
    <mergeCell ref="E43:F43"/>
    <mergeCell ref="B46:D46"/>
    <mergeCell ref="L46:O46"/>
    <mergeCell ref="B42:D42"/>
    <mergeCell ref="E41:F41"/>
    <mergeCell ref="B1:O1"/>
    <mergeCell ref="E30:F30"/>
    <mergeCell ref="L13:O13"/>
    <mergeCell ref="G30:H30"/>
    <mergeCell ref="B32:D32"/>
    <mergeCell ref="E11:F11"/>
    <mergeCell ref="I9:K9"/>
    <mergeCell ref="B26:D26"/>
    <mergeCell ref="E45:F45"/>
    <mergeCell ref="G14:H14"/>
    <mergeCell ref="G45:H45"/>
    <mergeCell ref="I30:K30"/>
    <mergeCell ref="L15:O15"/>
    <mergeCell ref="B16:D16"/>
    <mergeCell ref="G29:H29"/>
    <mergeCell ref="L23:O23"/>
    <mergeCell ref="I11:K11"/>
    <mergeCell ref="B40:D40"/>
    <mergeCell ref="E28:F28"/>
    <mergeCell ref="G19:H19"/>
    <mergeCell ref="G28:H28"/>
    <mergeCell ref="I35:K35"/>
    <mergeCell ref="B15:D15"/>
    <mergeCell ref="I44:K44"/>
    <mergeCell ref="E9:F9"/>
    <mergeCell ref="B24:D24"/>
    <mergeCell ref="B33:D33"/>
    <mergeCell ref="I19:K19"/>
    <mergeCell ref="G43:H43"/>
    <mergeCell ref="E24:F24"/>
    <mergeCell ref="L9:O9"/>
    <mergeCell ref="E33:F33"/>
    <mergeCell ref="G27:H27"/>
    <mergeCell ref="E42:F42"/>
    <mergeCell ref="G36:H36"/>
    <mergeCell ref="I43:K43"/>
    <mergeCell ref="I18:K18"/>
    <mergeCell ref="E17:F17"/>
    <mergeCell ref="G17:H17"/>
    <mergeCell ref="L11:O11"/>
    <mergeCell ref="I33:K33"/>
    <mergeCell ref="E35:F35"/>
    <mergeCell ref="I42:K42"/>
    <mergeCell ref="E10:F10"/>
    <mergeCell ref="G10:H10"/>
    <mergeCell ref="E19:F19"/>
    <mergeCell ref="L37:O37"/>
    <mergeCell ref="G15:H15"/>
    <mergeCell ref="G41:H41"/>
    <mergeCell ref="L35:O35"/>
    <mergeCell ref="I26:K26"/>
    <mergeCell ref="L25:O25"/>
    <mergeCell ref="I16:K16"/>
    <mergeCell ref="I41:K41"/>
    <mergeCell ref="L20:O20"/>
    <mergeCell ref="B21:D21"/>
    <mergeCell ref="L29:O29"/>
    <mergeCell ref="B39:D39"/>
    <mergeCell ref="E18:F18"/>
    <mergeCell ref="B19:D19"/>
    <mergeCell ref="E38:F38"/>
    <mergeCell ref="G38:H38"/>
    <mergeCell ref="G9:H9"/>
    <mergeCell ref="I25:K25"/>
    <mergeCell ref="B14:D14"/>
    <mergeCell ref="L44:O44"/>
    <mergeCell ref="L22:O22"/>
    <mergeCell ref="B23:D23"/>
    <mergeCell ref="G11:H11"/>
    <mergeCell ref="G42:H42"/>
    <mergeCell ref="B13:D13"/>
    <mergeCell ref="E39:F39"/>
    <mergeCell ref="G39:H39"/>
    <mergeCell ref="E44:F44"/>
    <mergeCell ref="E20:F20"/>
    <mergeCell ref="E29:F29"/>
    <mergeCell ref="I39:K39"/>
    <mergeCell ref="G37:H37"/>
    <mergeCell ref="E13:F13"/>
    <mergeCell ref="B9:D9"/>
    <mergeCell ref="L16:O16"/>
    <mergeCell ref="E40:F40"/>
    <mergeCell ref="E14:F14"/>
    <mergeCell ref="I12:K12"/>
    <mergeCell ref="I21:K21"/>
    <mergeCell ref="B10:D10"/>
    <mergeCell ref="B6:J6"/>
    <mergeCell ref="B36:D36"/>
    <mergeCell ref="G24:H24"/>
    <mergeCell ref="B45:D45"/>
    <mergeCell ref="G33:H33"/>
    <mergeCell ref="E26:F26"/>
    <mergeCell ref="L42:O42"/>
    <mergeCell ref="G26:H26"/>
    <mergeCell ref="G35:H35"/>
    <mergeCell ref="E16:F16"/>
    <mergeCell ref="B31:D31"/>
    <mergeCell ref="G16:H16"/>
    <mergeCell ref="L39:O39"/>
    <mergeCell ref="L30:O30"/>
    <mergeCell ref="I27:K27"/>
    <mergeCell ref="E25:F25"/>
    <mergeCell ref="G25:H25"/>
    <mergeCell ref="L32:O32"/>
    <mergeCell ref="I20:K20"/>
    <mergeCell ref="G13:H13"/>
    <mergeCell ref="I29:K29"/>
    <mergeCell ref="I37:K37"/>
    <mergeCell ref="B17:D17"/>
    <mergeCell ref="L21:O21"/>
    <mergeCell ref="B12:D12"/>
    <mergeCell ref="L10:O10"/>
    <mergeCell ref="B29:D29"/>
    <mergeCell ref="B38:D38"/>
    <mergeCell ref="G21:H21"/>
    <mergeCell ref="B11:D11"/>
    <mergeCell ref="I32:K32"/>
    <mergeCell ref="L34:O34"/>
    <mergeCell ref="E23:F23"/>
    <mergeCell ref="I15:K15"/>
    <mergeCell ref="E32:F32"/>
    <mergeCell ref="G32:H32"/>
    <mergeCell ref="L26:O26"/>
    <mergeCell ref="B22:D22"/>
    <mergeCell ref="B49:O50"/>
    <mergeCell ref="L17:O17"/>
    <mergeCell ref="B2:O2"/>
    <mergeCell ref="I17:K17"/>
    <mergeCell ref="B30:D30"/>
    <mergeCell ref="G18:H18"/>
    <mergeCell ref="B20:D20"/>
    <mergeCell ref="E34:F34"/>
    <mergeCell ref="L19:O19"/>
    <mergeCell ref="G34:H34"/>
    <mergeCell ref="L28:O28"/>
    <mergeCell ref="I10:K10"/>
    <mergeCell ref="B4:O5"/>
    <mergeCell ref="E27:F27"/>
    <mergeCell ref="L12:O12"/>
    <mergeCell ref="I34:K34"/>
    <mergeCell ref="E36:F36"/>
    <mergeCell ref="G20:H20"/>
    <mergeCell ref="L14:O14"/>
    <mergeCell ref="L45:O45"/>
    <mergeCell ref="I36:K36"/>
    <mergeCell ref="I45:K45"/>
    <mergeCell ref="L38:O38"/>
    <mergeCell ref="E22:F22"/>
    <mergeCell ref="B3:O3"/>
    <mergeCell ref="G23:H23"/>
    <mergeCell ref="B44:D44"/>
    <mergeCell ref="B34:D34"/>
    <mergeCell ref="L27:O27"/>
    <mergeCell ref="B28:D28"/>
    <mergeCell ref="L36:O36"/>
    <mergeCell ref="I24:K24"/>
    <mergeCell ref="B37:D37"/>
    <mergeCell ref="G44:H44"/>
    <mergeCell ref="B43:D43"/>
    <mergeCell ref="G22:H22"/>
    <mergeCell ref="E12:F12"/>
    <mergeCell ref="L31:O31"/>
    <mergeCell ref="G12:H12"/>
    <mergeCell ref="L40:O40"/>
    <mergeCell ref="I28:K28"/>
    <mergeCell ref="I22:K22"/>
    <mergeCell ref="I14:K14"/>
    <mergeCell ref="I23:K23"/>
    <mergeCell ref="E31:F31"/>
    <mergeCell ref="I38:K38"/>
    <mergeCell ref="E15:F15"/>
    <mergeCell ref="I13:K13"/>
  </mergeCells>
  <dataValidations count="1">
    <dataValidation type="list" allowBlank="1" showInputMessage="1" showErrorMessage="1" prompt="Select Yes or No" sqref="K6:K7" xr:uid="{00000000-0002-0000-1200-000000000000}">
      <formula1>"Yes, No"</formula1>
    </dataValidation>
  </dataValidations>
  <hyperlinks>
    <hyperlink ref="T21" r:id="rId1" location="• Open Street Map" display="https://www.openstreetmap.org/ - • Open Street Map" xr:uid="{00000000-0004-0000-1200-000000000000}"/>
    <hyperlink ref="T22" r:id="rId2" location="• GEO Names" display="http://www.geonames.org/ - • GEO Names" xr:uid="{00000000-0004-0000-1200-000001000000}"/>
    <hyperlink ref="T23" r:id="rId3" location="• Coordinates Converter" display="https://coordinates-converter.com/ - • Coordinates Converter" xr:uid="{00000000-0004-0000-1200-000002000000}"/>
    <hyperlink ref="T24" r:id="rId4" location="• GEF Portal World Bank – Geocoding User Guide (Word document)" display="https://gefportal.worldbank.org/App/assets/general/Geocoding User Guide.docx - • GEF Portal World Bank – Geocoding User Guide (Word document)" xr:uid="{00000000-0004-0000-1200-000003000000}"/>
  </hyperlinks>
  <pageMargins left="0.25" right="0.25" top="0.75" bottom="0.75" header="0.3" footer="0.3"/>
  <pageSetup paperSize="5" orientation="landscape" r:id="rId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tabColor theme="3" tint="0.749992370372631"/>
  </sheetPr>
  <dimension ref="A1:A32"/>
  <sheetViews>
    <sheetView showGridLines="0" zoomScaleNormal="100" zoomScaleSheetLayoutView="140" workbookViewId="0">
      <selection activeCell="F4" sqref="F4"/>
    </sheetView>
  </sheetViews>
  <sheetFormatPr defaultColWidth="8.85546875" defaultRowHeight="15"/>
  <cols>
    <col min="1" max="1" width="104.28515625" customWidth="1"/>
  </cols>
  <sheetData>
    <row r="1" spans="1:1">
      <c r="A1" s="2"/>
    </row>
    <row r="2" spans="1:1">
      <c r="A2" s="42" t="s">
        <v>1113</v>
      </c>
    </row>
    <row r="3" spans="1:1">
      <c r="A3" s="22"/>
    </row>
    <row r="4" spans="1:1" ht="84" customHeight="1">
      <c r="A4" s="43" t="s">
        <v>1114</v>
      </c>
    </row>
    <row r="5" spans="1:1">
      <c r="A5" s="44" t="s">
        <v>1115</v>
      </c>
    </row>
    <row r="6" spans="1:1">
      <c r="A6" s="41" t="s">
        <v>1116</v>
      </c>
    </row>
    <row r="7" spans="1:1" ht="15" customHeight="1">
      <c r="A7" s="41" t="s">
        <v>1117</v>
      </c>
    </row>
    <row r="8" spans="1:1" ht="15.75" customHeight="1">
      <c r="A8" s="41" t="s">
        <v>1118</v>
      </c>
    </row>
    <row r="9" spans="1:1">
      <c r="A9" s="41" t="s">
        <v>1119</v>
      </c>
    </row>
    <row r="10" spans="1:1">
      <c r="A10" s="7"/>
    </row>
    <row r="11" spans="1:1">
      <c r="A11" s="7"/>
    </row>
    <row r="12" spans="1:1">
      <c r="A12" s="7"/>
    </row>
    <row r="13" spans="1:1">
      <c r="A13" s="7"/>
    </row>
    <row r="14" spans="1:1">
      <c r="A14" s="2"/>
    </row>
    <row r="15" spans="1:1">
      <c r="A15" s="2"/>
    </row>
    <row r="16" spans="1:1">
      <c r="A16" s="2"/>
    </row>
    <row r="17" spans="1:1">
      <c r="A17" s="2"/>
    </row>
    <row r="18" spans="1:1">
      <c r="A18" s="2"/>
    </row>
    <row r="19" spans="1:1">
      <c r="A19" s="2"/>
    </row>
    <row r="20" spans="1:1">
      <c r="A20" s="2"/>
    </row>
    <row r="21" spans="1:1">
      <c r="A21" s="2"/>
    </row>
    <row r="22" spans="1:1">
      <c r="A22" s="2"/>
    </row>
    <row r="23" spans="1:1">
      <c r="A23" s="2"/>
    </row>
    <row r="24" spans="1:1" ht="16.5" customHeight="1">
      <c r="A24" s="465" t="s">
        <v>1120</v>
      </c>
    </row>
    <row r="25" spans="1:1">
      <c r="A25" s="659"/>
    </row>
    <row r="26" spans="1:1">
      <c r="A26" s="659"/>
    </row>
    <row r="27" spans="1:1">
      <c r="A27" s="659"/>
    </row>
    <row r="28" spans="1:1">
      <c r="A28" s="659"/>
    </row>
    <row r="29" spans="1:1">
      <c r="A29" s="659"/>
    </row>
    <row r="30" spans="1:1">
      <c r="A30" s="659"/>
    </row>
    <row r="31" spans="1:1">
      <c r="A31" s="659"/>
    </row>
    <row r="32" spans="1:1">
      <c r="A32" s="2"/>
    </row>
  </sheetData>
  <sheetProtection sheet="1" formatCells="0" formatColumns="0" formatRows="0" insertColumns="0" insertRows="0" insertHyperlinks="0"/>
  <mergeCells count="1">
    <mergeCell ref="A24:A31"/>
  </mergeCells>
  <hyperlinks>
    <hyperlink ref="A6" r:id="rId1" xr:uid="{00000000-0004-0000-1500-000000000000}"/>
    <hyperlink ref="A7" r:id="rId2" xr:uid="{00000000-0004-0000-1500-000001000000}"/>
    <hyperlink ref="A8" r:id="rId3" xr:uid="{00000000-0004-0000-1500-000002000000}"/>
    <hyperlink ref="A9" r:id="rId4" xr:uid="{00000000-0004-0000-1500-000003000000}"/>
  </hyperlinks>
  <pageMargins left="0.25" right="0.25" top="0.75" bottom="0.75" header="0.3" footer="0.3"/>
  <pageSetup paperSize="5" orientation="portrait"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GEF Metadata Fields" ma:contentTypeID="0x010100CA180EB8F33F63418428635F27B6F156000F53EAF1684BBC4ABF8741DF09638CAF" ma:contentTypeVersion="2" ma:contentTypeDescription="This site content has been created to have all the document metadata values from GEF Portal." ma:contentTypeScope="" ma:versionID="543c2f68ae91f99c7e0b3b0c25c67a94">
  <xsd:schema xmlns:xsd="http://www.w3.org/2001/XMLSchema" xmlns:xs="http://www.w3.org/2001/XMLSchema" xmlns:p="http://schemas.microsoft.com/office/2006/metadata/properties" xmlns:ns2="b8caa731-411c-4ce8-a2a6-5b517e250d33" targetNamespace="http://schemas.microsoft.com/office/2006/metadata/properties" ma:root="true" ma:fieldsID="9ebd9224d2355b98b2ac4f1d88128baf" ns2:_="">
    <xsd:import namespace="b8caa731-411c-4ce8-a2a6-5b517e250d33"/>
    <xsd:element name="properties">
      <xsd:complexType>
        <xsd:sequence>
          <xsd:element name="documentManagement">
            <xsd:complexType>
              <xsd:all>
                <xsd:element ref="ns2:GEF_Agencies" minOccurs="0"/>
                <xsd:element ref="ns2:GEF_Country" minOccurs="0"/>
                <xsd:element ref="ns2:GEF_DocumentCategory" minOccurs="0"/>
                <xsd:element ref="ns2:GEF_DocumentClassification" minOccurs="0"/>
                <xsd:element ref="ns2:GEF_DocumentPrefix" minOccurs="0"/>
                <xsd:element ref="ns2:GEF_DocumentTitle" minOccurs="0"/>
                <xsd:element ref="ns2:GEF_DocumentType" minOccurs="0"/>
                <xsd:element ref="ns2:GEF_FocalArea" minOccurs="0"/>
                <xsd:element ref="ns2:GEF_ID" minOccurs="0"/>
                <xsd:element ref="ns2:GEF_Phase" minOccurs="0"/>
                <xsd:element ref="ns2:GEF_ProjectID" minOccurs="0"/>
                <xsd:element ref="ns2:GEF_ProjectTitle" minOccurs="0"/>
                <xsd:element ref="ns2:GEF_ProjectType" minOccurs="0"/>
                <xsd:element ref="ns2:GEF_ProjectTypeSubType1" minOccurs="0"/>
                <xsd:element ref="ns2:GEF_ProjectTypeSubType2" minOccurs="0"/>
                <xsd:element ref="ns2:GEF_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GEF_Agencies" ma:index="8" nillable="true" ma:displayName="GEF_Agencies" ma:internalName="GEF_Agencies">
      <xsd:simpleType>
        <xsd:restriction base="dms:Note"/>
      </xsd:simpleType>
    </xsd:element>
    <xsd:element name="GEF_Country" ma:index="9" nillable="true" ma:displayName="GEF_Country" ma:internalName="GEF_Country">
      <xsd:simpleType>
        <xsd:restriction base="dms:Note"/>
      </xsd:simpleType>
    </xsd:element>
    <xsd:element name="GEF_DocumentCategory" ma:index="10" nillable="true" ma:displayName="GEF_DocumentCategory" ma:internalName="GEF_DocumentCategory">
      <xsd:simpleType>
        <xsd:restriction base="dms:Text">
          <xsd:maxLength value="255"/>
        </xsd:restriction>
      </xsd:simpleType>
    </xsd:element>
    <xsd:element name="GEF_DocumentClassification" ma:index="11" nillable="true" ma:displayName="GEF_DocumentClassification" ma:internalName="GEF_DocumentClassification">
      <xsd:simpleType>
        <xsd:restriction base="dms:Text">
          <xsd:maxLength value="255"/>
        </xsd:restriction>
      </xsd:simpleType>
    </xsd:element>
    <xsd:element name="GEF_DocumentPrefix" ma:index="12" nillable="true" ma:displayName="GEF_DocumentPrefix" ma:internalName="GEF_DocumentPrefix">
      <xsd:simpleType>
        <xsd:restriction base="dms:Text">
          <xsd:maxLength value="255"/>
        </xsd:restriction>
      </xsd:simpleType>
    </xsd:element>
    <xsd:element name="GEF_DocumentTitle" ma:index="13" nillable="true" ma:displayName="GEF_DocumentTitle" ma:internalName="GEF_DocumentTitle">
      <xsd:simpleType>
        <xsd:restriction base="dms:Text">
          <xsd:maxLength value="255"/>
        </xsd:restriction>
      </xsd:simpleType>
    </xsd:element>
    <xsd:element name="GEF_DocumentType" ma:index="14" nillable="true" ma:displayName="GEF_DocumentType" ma:internalName="GEF_DocumentType">
      <xsd:simpleType>
        <xsd:restriction base="dms:Text">
          <xsd:maxLength value="255"/>
        </xsd:restriction>
      </xsd:simpleType>
    </xsd:element>
    <xsd:element name="GEF_FocalArea" ma:index="15" nillable="true" ma:displayName="GEF_FocalArea" ma:internalName="GEF_FocalArea">
      <xsd:simpleType>
        <xsd:restriction base="dms:Text">
          <xsd:maxLength value="255"/>
        </xsd:restriction>
      </xsd:simpleType>
    </xsd:element>
    <xsd:element name="GEF_ID" ma:index="16" nillable="true" ma:displayName="GEF_ID" ma:internalName="GEF_ID">
      <xsd:simpleType>
        <xsd:restriction base="dms:Text">
          <xsd:maxLength value="255"/>
        </xsd:restriction>
      </xsd:simpleType>
    </xsd:element>
    <xsd:element name="GEF_Phase" ma:index="17" nillable="true" ma:displayName="GEF_Phase" ma:internalName="GEF_Phase">
      <xsd:simpleType>
        <xsd:restriction base="dms:Text">
          <xsd:maxLength value="255"/>
        </xsd:restriction>
      </xsd:simpleType>
    </xsd:element>
    <xsd:element name="GEF_ProjectID" ma:index="18" nillable="true" ma:displayName="GEF_ProjectID" ma:internalName="GEF_ProjectID">
      <xsd:simpleType>
        <xsd:restriction base="dms:Text">
          <xsd:maxLength value="255"/>
        </xsd:restriction>
      </xsd:simpleType>
    </xsd:element>
    <xsd:element name="GEF_ProjectTitle" ma:index="19" nillable="true" ma:displayName="GEF_ProjectTitle" ma:internalName="GEF_ProjectTitle">
      <xsd:simpleType>
        <xsd:restriction base="dms:Note"/>
      </xsd:simpleType>
    </xsd:element>
    <xsd:element name="GEF_ProjectType" ma:index="20" nillable="true" ma:displayName="GEF_ProjectType" ma:internalName="GEF_ProjectType">
      <xsd:simpleType>
        <xsd:restriction base="dms:Text">
          <xsd:maxLength value="255"/>
        </xsd:restriction>
      </xsd:simpleType>
    </xsd:element>
    <xsd:element name="GEF_ProjectTypeSubType1" ma:index="21" nillable="true" ma:displayName="GEF_ProjectTypeSubType1" ma:internalName="GEF_ProjectTypeSubType1">
      <xsd:simpleType>
        <xsd:restriction base="dms:Text">
          <xsd:maxLength value="255"/>
        </xsd:restriction>
      </xsd:simpleType>
    </xsd:element>
    <xsd:element name="GEF_ProjectTypeSubType2" ma:index="22" nillable="true" ma:displayName="GEF_ProjectTypeSubType2" ma:internalName="GEF_ProjectTypeSubType2">
      <xsd:simpleType>
        <xsd:restriction base="dms:Text">
          <xsd:maxLength value="255"/>
        </xsd:restriction>
      </xsd:simpleType>
    </xsd:element>
    <xsd:element name="GEF_TrustFund" ma:index="23" nillable="true" ma:displayName="GEF_TrustFund" ma:internalName="GEF_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GEF_DocumentPrefix xmlns="b8caa731-411c-4ce8-a2a6-5b517e250d33">Project Implementation Report (PIR)</GEF_DocumentPrefix>
    <GEF_DocumentType xmlns="b8caa731-411c-4ce8-a2a6-5b517e250d33">PIR 2</GEF_DocumentType>
    <GEF_Phase xmlns="b8caa731-411c-4ce8-a2a6-5b517e250d33">GEF - 7</GEF_Phase>
    <GEF_FocalArea xmlns="b8caa731-411c-4ce8-a2a6-5b517e250d33">Multi Focal Area</GEF_FocalArea>
    <GEF_ProjectType xmlns="b8caa731-411c-4ce8-a2a6-5b517e250d33">FSP</GEF_ProjectType>
    <GEF_DocumentClassification xmlns="b8caa731-411c-4ce8-a2a6-5b517e250d33">Public</GEF_DocumentClassification>
    <GEF_ProjectTitle xmlns="b8caa731-411c-4ce8-a2a6-5b517e250d33">Fisheries and Ecosystem Based Management for the Blue Economy of the Mediterranean  - (FishEBM MED)</GEF_ProjectTitle>
    <GEF_ProjectTypeSubType2 xmlns="b8caa731-411c-4ce8-a2a6-5b517e250d33" xsi:nil="true"/>
    <GEF_ProjectID xmlns="b8caa731-411c-4ce8-a2a6-5b517e250d33">99c584f5-8b6a-ea11-a811-000d3a337c9e</GEF_ProjectID>
    <GEF_ProjectTypeSubType1 xmlns="b8caa731-411c-4ce8-a2a6-5b517e250d33" xsi:nil="true"/>
    <GEF_Country xmlns="b8caa731-411c-4ce8-a2a6-5b517e250d33">Regional (Albania, Algeria, Lebanon, Libya, Montenegro, Morocco, Tunisia, Türkiye)</GEF_Country>
    <GEF_Agencies xmlns="b8caa731-411c-4ce8-a2a6-5b517e250d33" xsi:nil="true"/>
    <GEF_TrustFund xmlns="b8caa731-411c-4ce8-a2a6-5b517e250d33">GET</GEF_TrustFund>
    <GEF_ID xmlns="b8caa731-411c-4ce8-a2a6-5b517e250d33">10560</GEF_ID>
    <GEF_DocumentCategory xmlns="b8caa731-411c-4ce8-a2a6-5b517e250d33">M and E Document</GEF_DocumentCategory>
    <GEF_DocumentTitle xmlns="b8caa731-411c-4ce8-a2a6-5b517e250d33">GEF-10560_2026PIR_FAO_Global</GEF_DocumentTitle>
  </documentManagement>
</p:properties>
</file>

<file path=customXml/itemProps1.xml><?xml version="1.0" encoding="utf-8"?>
<ds:datastoreItem xmlns:ds="http://schemas.openxmlformats.org/officeDocument/2006/customXml" ds:itemID="{3BE05086-E085-4717-9EDF-EA02805497A1}"/>
</file>

<file path=customXml/itemProps2.xml><?xml version="1.0" encoding="utf-8"?>
<ds:datastoreItem xmlns:ds="http://schemas.openxmlformats.org/officeDocument/2006/customXml" ds:itemID="{F7B9B2BE-865D-4B7A-A8E9-19FC2B05732E}"/>
</file>

<file path=customXml/itemProps3.xml><?xml version="1.0" encoding="utf-8"?>
<ds:datastoreItem xmlns:ds="http://schemas.openxmlformats.org/officeDocument/2006/customXml" ds:itemID="{166D934E-BC4C-4180-B736-01C6C16D8E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Wulseh, Chancelyne (OCBD)</dc:creator>
  <cp:keywords/>
  <dc:description/>
  <cp:lastModifiedBy>Abera, Ydidiya (OCBFD)</cp:lastModifiedBy>
  <cp:revision/>
  <dcterms:created xsi:type="dcterms:W3CDTF">2025-03-28T08:41:42Z</dcterms:created>
  <dcterms:modified xsi:type="dcterms:W3CDTF">2026-09-01T10:51:58Z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0x010100CA180EB8F33F63418428635F27B6F156000F53EAF1684BBC4ABF8741DF09638CAF</vt:lpwstr>
  </property>
  <property fmtid="{D5CDD505-2E9C-101B-9397-08002B2CF9AE}" pid="3" name="MediaServiceImageTags">
    <vt:lpwstr/>
  </property>
  <property fmtid="{D5CDD505-2E9C-101B-9397-08002B2CF9AE}" pid="4" name="Order">
    <vt:r8>9434400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ProjectStatus">
    <vt:lpwstr/>
  </property>
  <property fmtid="{D5CDD505-2E9C-101B-9397-08002B2CF9AE}" pid="12" name="lcf76f155ced4ddcb4097134ff3c332f">
    <vt:lpwstr/>
  </property>
  <property fmtid="{D5CDD505-2E9C-101B-9397-08002B2CF9AE}" pid="13" name="TaxCatchAll">
    <vt:lpwstr/>
  </property>
</Properties>
</file>