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mc:AlternateContent xmlns:mc="http://schemas.openxmlformats.org/markup-compatibility/2006">
    <mc:Choice Requires="x15">
      <x15ac:absPath xmlns:x15ac="http://schemas.microsoft.com/office/spreadsheetml/2010/11/ac" url="https://unfao-my.sharepoint.com/personal/chancelyne_wulseh_fao_org/Documents/Documents/Junior Consultant _OCB-GEF/PIRs/PIR 2025/Finalized PIR 2025/"/>
    </mc:Choice>
  </mc:AlternateContent>
  <xr:revisionPtr revIDLastSave="82" documentId="8_{12DAE6F6-9BD2-4017-8817-9EB652E51C9D}" xr6:coauthVersionLast="47" xr6:coauthVersionMax="47" xr10:uidLastSave="{F6347E9A-08D7-467A-BFF6-3AFB6FE2FBFB}"/>
  <bookViews>
    <workbookView xWindow="28680" yWindow="-120" windowWidth="29040" windowHeight="15720" tabRatio="898" activeTab="1" xr2:uid="{00000000-000D-0000-FFFF-FFFF00000000}"/>
  </bookViews>
  <sheets>
    <sheet name="Table of Contents" sheetId="1" r:id="rId1"/>
    <sheet name="1. Basic project data" sheetId="2" r:id="rId2"/>
    <sheet name="_Calc" sheetId="3" state="hidden" r:id="rId3"/>
    <sheet name="Countries" sheetId="4" state="hidden" r:id="rId4"/>
    <sheet name="TypeofTrustFund" sheetId="5" state="hidden" r:id="rId5"/>
    <sheet name="FocalArea" sheetId="6" state="hidden" r:id="rId6"/>
    <sheet name="2. Progress towards outcomes" sheetId="7" r:id="rId7"/>
    <sheet name="3. Implementation Progress" sheetId="8" r:id="rId8"/>
    <sheet name="4. Summary_Progress &amp; Challenge" sheetId="9" r:id="rId9"/>
    <sheet name="5. ESS Risk" sheetId="10" r:id="rId10"/>
    <sheet name="6. Risks to the Project" sheetId="11" r:id="rId11"/>
    <sheet name="7. Follow-up on Mid-term review" sheetId="12" r:id="rId12"/>
    <sheet name="8. Minor project amendments" sheetId="13" r:id="rId13"/>
    <sheet name="9. Stakeholders' Engagement" sheetId="14" r:id="rId14"/>
    <sheet name="10. Gender Mainstreaming" sheetId="15" r:id="rId15"/>
    <sheet name="11. Knowledge Management" sheetId="16" r:id="rId16"/>
    <sheet name="12. Indigenous &amp; Local Involve." sheetId="17" r:id="rId17"/>
    <sheet name="13. Co-Financing Table" sheetId="18" r:id="rId18"/>
    <sheet name="14. GEO Location" sheetId="19" r:id="rId19"/>
    <sheet name="Annex" sheetId="22" r:id="rId20"/>
  </sheets>
  <definedNames>
    <definedName name="Countries">Countries!$A$2:$A$250</definedName>
    <definedName name="DevCells" localSheetId="6">'2. Progress towards outcomes'!#REF!</definedName>
    <definedName name="DevCells">#REF!</definedName>
    <definedName name="DevRatings" localSheetId="6">'2. Progress towards outcomes'!#REF!</definedName>
    <definedName name="DevRatings">#REF!</definedName>
    <definedName name="DevScore" localSheetId="6">#REF!</definedName>
    <definedName name="DevScore">_Calc!$D$20</definedName>
    <definedName name="ImpCells">'3. Implementation Progress'!$D$70:$M$72</definedName>
    <definedName name="ImpRatings">'3. Implementation Progress'!$D$70:$M$72</definedName>
    <definedName name="ImpScore" localSheetId="6">#REF!</definedName>
    <definedName name="ImpScore">_Calc!$D$21</definedName>
    <definedName name="NumRating" localSheetId="6">#REF!</definedName>
    <definedName name="NumRating">_Calc!$B$2:$B$9</definedName>
    <definedName name="_xlnm.Print_Area" localSheetId="1">'1. Basic project data'!$A$1:$J$84</definedName>
    <definedName name="_xlnm.Print_Area" localSheetId="14">'10. Gender Mainstreaming'!$A$1:$K$27</definedName>
    <definedName name="_xlnm.Print_Area" localSheetId="15">'11. Knowledge Management'!$A$1:$K$54</definedName>
    <definedName name="_xlnm.Print_Area" localSheetId="16">'12. Indigenous &amp; Local Involve.'!$A$1:$K$58</definedName>
    <definedName name="_xlnm.Print_Area" localSheetId="17">'13. Co-Financing Table'!$A$1:$Q$24</definedName>
    <definedName name="_xlnm.Print_Area" localSheetId="18">'14. GEO Location'!$A$1:$Q$26</definedName>
    <definedName name="_xlnm.Print_Area" localSheetId="6">'2. Progress towards outcomes'!$A$1:$J$32</definedName>
    <definedName name="_xlnm.Print_Area" localSheetId="7">'3. Implementation Progress'!$A$1:$M$92</definedName>
    <definedName name="_xlnm.Print_Area" localSheetId="8">'4. Summary_Progress &amp; Challenge'!$A$1:$L$45</definedName>
    <definedName name="_xlnm.Print_Area" localSheetId="9">'5. ESS Risk'!$A$1:$K$56</definedName>
    <definedName name="_xlnm.Print_Area" localSheetId="10">'6. Risks to the Project'!$A$1:$P$87</definedName>
    <definedName name="_xlnm.Print_Area" localSheetId="11">'7. Follow-up on Mid-term review'!$A$1:$K$51</definedName>
    <definedName name="_xlnm.Print_Area" localSheetId="12">'8. Minor project amendments'!$A$1:$K$58</definedName>
    <definedName name="_xlnm.Print_Area" localSheetId="13">'9. Stakeholders'' Engagement'!$A$1:$L$26</definedName>
    <definedName name="_xlnm.Print_Area" localSheetId="19">Annex!$A$1:$A$32</definedName>
    <definedName name="_xlnm.Print_Area" localSheetId="0">'Table of Contents'!$A$1:$K$31</definedName>
    <definedName name="TxtRating" localSheetId="6">#REF!</definedName>
    <definedName name="TxtRating">_Calc!$A$2:$A$9</definedName>
    <definedName name="Weights" localSheetId="6">#REF!</definedName>
    <definedName name="Weights">_Calc!$E$14:$I$14</definedName>
    <definedName name="Weights2" localSheetId="6">#REF!</definedName>
    <definedName name="Weights2">_Calc!$E$17:$H$17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1" i="3" l="1" a="1"/>
  <c r="D21" i="3" s="1"/>
  <c r="N19" i="18"/>
  <c r="K19" i="18"/>
  <c r="E25" i="2" s="1"/>
  <c r="D15" i="7"/>
  <c r="C15" i="7"/>
  <c r="D20" i="3" s="1" a="1"/>
  <c r="D20" i="3" s="1"/>
  <c r="B15" i="7"/>
  <c r="E35" i="2"/>
  <c r="B24" i="1"/>
  <c r="B23" i="1"/>
  <c r="B22" i="1"/>
  <c r="B21" i="1"/>
  <c r="B20" i="1"/>
  <c r="B19" i="1"/>
  <c r="B18" i="1"/>
  <c r="B17" i="1"/>
  <c r="B16" i="1"/>
  <c r="B15" i="1"/>
  <c r="B14" i="1"/>
  <c r="B13" i="1"/>
  <c r="B12" i="1"/>
  <c r="B11" i="1"/>
  <c r="B10"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<sst xmlns="http://schemas.openxmlformats.org/spreadsheetml/2006/main" count="888" uniqueCount="760">
  <si>
    <t>FAO-GEF Project Implementation Report</t>
  </si>
  <si>
    <t>2025 – Revised Template</t>
  </si>
  <si>
    <t>Period covered: 1 July 2024 to 30 June 2025</t>
  </si>
  <si>
    <t xml:space="preserve">Table of Contents </t>
  </si>
  <si>
    <t xml:space="preserve">IMPORTANT DISCLAIMER: </t>
  </si>
  <si>
    <t xml:space="preserve">The final version of this PIR will be submitted to the GEF Secretariat.  </t>
  </si>
  <si>
    <t xml:space="preserve">The report will then be publicly available on the GEF website (click here). </t>
  </si>
  <si>
    <t xml:space="preserve">Sensitive information should be submitted in Annex to be uploaded separately. </t>
  </si>
  <si>
    <t>In such cases, please contact faogef-pir-support@fao.org for guidance.</t>
  </si>
  <si>
    <t xml:space="preserve">1. Basic Project Data </t>
  </si>
  <si>
    <t>General Information</t>
  </si>
  <si>
    <t xml:space="preserve">Region: </t>
  </si>
  <si>
    <t>Country(ies):</t>
  </si>
  <si>
    <t>Project Title:</t>
  </si>
  <si>
    <t xml:space="preserve">FAO Project Symbol: </t>
  </si>
  <si>
    <t>GEF ID:</t>
  </si>
  <si>
    <t>Type of Trust Fund(s):</t>
  </si>
  <si>
    <t xml:space="preserve">GEF Focal Area(s): </t>
  </si>
  <si>
    <t xml:space="preserve">Project Executing Partners: </t>
  </si>
  <si>
    <t>Initial project duration (years):</t>
  </si>
  <si>
    <t>Project Dates</t>
  </si>
  <si>
    <t xml:space="preserve">GEF CEO Endorsement Date: </t>
  </si>
  <si>
    <t>Actual Agency Approval Date</t>
  </si>
  <si>
    <t xml:space="preserve">Project Implementation Start Date/EOD: </t>
  </si>
  <si>
    <t>First Disbursement Date</t>
  </si>
  <si>
    <t>Planned Project End Date/NTE1:</t>
  </si>
  <si>
    <t>Revised project implementation End date (if approved)2:</t>
  </si>
  <si>
    <t>Actual Completion Date:</t>
  </si>
  <si>
    <t>Expected Financial Closure Date:</t>
  </si>
  <si>
    <t xml:space="preserve">Funding </t>
  </si>
  <si>
    <t xml:space="preserve">GEF Grant Amount (USD): </t>
  </si>
  <si>
    <t>Total GEF grant delivery 
(as of June 30, 2025 (USD):</t>
  </si>
  <si>
    <t>Total Co-financing amount (USD)3:</t>
  </si>
  <si>
    <t>Total estimated co-financing materialized as of June 30, 20254:</t>
  </si>
  <si>
    <t xml:space="preserve">M &amp; E Milestones </t>
  </si>
  <si>
    <t xml:space="preserve">Date of Last Project Steering Committee (PSC) Meeting: </t>
  </si>
  <si>
    <t xml:space="preserve">Expected Mid-term Review date5: </t>
  </si>
  <si>
    <t xml:space="preserve">Actual Mid-term review date (if already completed): </t>
  </si>
  <si>
    <t xml:space="preserve">Expected Terminal Evaluation Date6: </t>
  </si>
  <si>
    <t xml:space="preserve">Overall ratings </t>
  </si>
  <si>
    <t xml:space="preserve">Overall rating of progress towards achieving objectives/outcomes (cumulative): </t>
  </si>
  <si>
    <t xml:space="preserve">Overall implementation progess rating: </t>
  </si>
  <si>
    <t xml:space="preserve">Overall risk rating: </t>
  </si>
  <si>
    <t>Status</t>
  </si>
  <si>
    <t>Implementation Status (1st PIR, 2nd PIR, etc. Final PIR):</t>
  </si>
  <si>
    <t xml:space="preserve">1 Date that was originally foreseen at the project’s operationalization and indicated in FPMIS.
2 If NTE extension has been requested and approved by the FAO-GEF Coordination Unit.
3 This is the total amount of co-financing as included in the CEO Document/Project Document.
4 Please  refer to the Section 13 of this report where updated co-financing estimates are requested and indicate the total co-financing amount materialized. 
5 The Mid-Term Review (MTR) should take place after the 2nd PIR, around half-point between EOD and NTE. The MTR report in English should be submitted to the GEF Secretariat within 4 years of the CEO Endorsement date.
6 The Terminal Evaluation date should be discussed with OED 6 months before the project’s NTE date. </t>
  </si>
  <si>
    <t>Project Contacts</t>
  </si>
  <si>
    <t xml:space="preserve">Contact </t>
  </si>
  <si>
    <t>Name, Title, Division/Institution</t>
  </si>
  <si>
    <t>E-mail</t>
  </si>
  <si>
    <t>Project Coordinator (PC)</t>
  </si>
  <si>
    <t>Budget Holder (BH)</t>
  </si>
  <si>
    <t>GEF Operational Focal Point (GEF OFP)</t>
  </si>
  <si>
    <t>Lead Technical Officer (LTO)</t>
  </si>
  <si>
    <t>GEF Technical Officer (GTO)</t>
  </si>
  <si>
    <t>Key Project Management Unit Personnel</t>
  </si>
  <si>
    <t xml:space="preserve">Please indicate the composition of the PMU as per the Terms of Reference in the ProDoc. If any new position was establised during the project implementation, please insert it accordingly. </t>
  </si>
  <si>
    <t>Position planned (as per ProDoc)</t>
  </si>
  <si>
    <t>Position filled (Yes/No)</t>
  </si>
  <si>
    <t xml:space="preserve">Start date, Name, Contact </t>
  </si>
  <si>
    <t>Comments</t>
  </si>
  <si>
    <t>Rating text</t>
  </si>
  <si>
    <t>Score</t>
  </si>
  <si>
    <t>Highly Unsatisfactory (HU)</t>
  </si>
  <si>
    <t>Unsatisfactory (U)</t>
  </si>
  <si>
    <t>Moderately Unsatisfactory (MU)</t>
  </si>
  <si>
    <t>Moderately Satisfactory (MS)</t>
  </si>
  <si>
    <t>Satisfactory (S)</t>
  </si>
  <si>
    <t>Highly Satisfactory (HS)</t>
  </si>
  <si>
    <t>Unknown</t>
  </si>
  <si>
    <t>Not Rated</t>
  </si>
  <si>
    <t>for DevScore</t>
  </si>
  <si>
    <t>Person</t>
  </si>
  <si>
    <t>PM/Coord</t>
  </si>
  <si>
    <t>Budget Holder</t>
  </si>
  <si>
    <t>LTO</t>
  </si>
  <si>
    <t>GEF OFP</t>
  </si>
  <si>
    <t>GTO</t>
  </si>
  <si>
    <t>Weight %</t>
  </si>
  <si>
    <t>For ImpScore</t>
  </si>
  <si>
    <t xml:space="preserve">Once you've filled in 2. Progress towards outcomes &amp; 3. Implementation Progress </t>
  </si>
  <si>
    <t>Please double click and press enter on Cells D20 and D21</t>
  </si>
  <si>
    <t>Select Country</t>
  </si>
  <si>
    <t>Afghanistan</t>
  </si>
  <si>
    <t>Åland Islands</t>
  </si>
  <si>
    <t>Albania</t>
  </si>
  <si>
    <t>Algeria</t>
  </si>
  <si>
    <t>American Samoa</t>
  </si>
  <si>
    <t>Andorra</t>
  </si>
  <si>
    <t>Angola</t>
  </si>
  <si>
    <t>Anguilla</t>
  </si>
  <si>
    <t>Antarctica</t>
  </si>
  <si>
    <t>Antigua and Barbuda</t>
  </si>
  <si>
    <t>Argentina</t>
  </si>
  <si>
    <t>Armenia</t>
  </si>
  <si>
    <t>Aruba</t>
  </si>
  <si>
    <t>Australia</t>
  </si>
  <si>
    <t>Austria</t>
  </si>
  <si>
    <t>Azerbaijan</t>
  </si>
  <si>
    <t>Bahamas</t>
  </si>
  <si>
    <t>Bahrain</t>
  </si>
  <si>
    <t>Bangladesh</t>
  </si>
  <si>
    <t>Barbados</t>
  </si>
  <si>
    <t>Belarus</t>
  </si>
  <si>
    <t>Belgium</t>
  </si>
  <si>
    <t>Belize</t>
  </si>
  <si>
    <t>Benin</t>
  </si>
  <si>
    <t>Bermuda</t>
  </si>
  <si>
    <t>Bhutan</t>
  </si>
  <si>
    <t>Bolivia (Plurinational State of)</t>
  </si>
  <si>
    <t>Bonaire, Sint Eustatius and Saba</t>
  </si>
  <si>
    <t>Bosnia and Herzegovina</t>
  </si>
  <si>
    <t>Botswana</t>
  </si>
  <si>
    <t>Bouvet Island</t>
  </si>
  <si>
    <t>Brazil</t>
  </si>
  <si>
    <t>British Indian Ocean Territory</t>
  </si>
  <si>
    <t>British Virgin Islands</t>
  </si>
  <si>
    <t>Brunei Darussalam</t>
  </si>
  <si>
    <t>Bulgaria</t>
  </si>
  <si>
    <t>Burkina Faso</t>
  </si>
  <si>
    <t>Burundi</t>
  </si>
  <si>
    <t>Cabo Verde</t>
  </si>
  <si>
    <t>Cambodia</t>
  </si>
  <si>
    <t>Cameroon</t>
  </si>
  <si>
    <t>Canada</t>
  </si>
  <si>
    <t>Cayman Islands</t>
  </si>
  <si>
    <t>Central African Republic</t>
  </si>
  <si>
    <t>Chad</t>
  </si>
  <si>
    <t>Chile</t>
  </si>
  <si>
    <t>China</t>
  </si>
  <si>
    <t>China, Hong Kong Special Administrative Region</t>
  </si>
  <si>
    <t>China, Macao Special Administrative Region</t>
  </si>
  <si>
    <t>Christmas Island</t>
  </si>
  <si>
    <t>Cocos (Keeling) Islands</t>
  </si>
  <si>
    <t>Colombia</t>
  </si>
  <si>
    <t>Comoros</t>
  </si>
  <si>
    <t>Congo</t>
  </si>
  <si>
    <t>Cook Islands</t>
  </si>
  <si>
    <t>Costa Rica</t>
  </si>
  <si>
    <t>Côte d’Ivoire</t>
  </si>
  <si>
    <t>Croatia</t>
  </si>
  <si>
    <t>Cuba</t>
  </si>
  <si>
    <t>Curaçao</t>
  </si>
  <si>
    <t>Cyprus</t>
  </si>
  <si>
    <t>Czechia</t>
  </si>
  <si>
    <t>Democratic People's Republic of Korea</t>
  </si>
  <si>
    <t>Democratic Republic of the Congo</t>
  </si>
  <si>
    <t>Denmark</t>
  </si>
  <si>
    <t>Djibouti</t>
  </si>
  <si>
    <t>Dominica</t>
  </si>
  <si>
    <t>Dominican Republic</t>
  </si>
  <si>
    <t>Ecuador</t>
  </si>
  <si>
    <t>Egypt</t>
  </si>
  <si>
    <t>El Salvador</t>
  </si>
  <si>
    <t>Equatorial Guinea</t>
  </si>
  <si>
    <t>Eritrea</t>
  </si>
  <si>
    <t>Estonia</t>
  </si>
  <si>
    <t>Eswatini</t>
  </si>
  <si>
    <t>Ethiopia</t>
  </si>
  <si>
    <t>Falkland Islands (Malvinas)</t>
  </si>
  <si>
    <t>Faroe Islands</t>
  </si>
  <si>
    <t>Fiji</t>
  </si>
  <si>
    <t>Finland</t>
  </si>
  <si>
    <t>France</t>
  </si>
  <si>
    <t>French Guiana</t>
  </si>
  <si>
    <t>French Polynesia</t>
  </si>
  <si>
    <t>French Southern Territories</t>
  </si>
  <si>
    <t>Gabon</t>
  </si>
  <si>
    <t>Gambia</t>
  </si>
  <si>
    <t>Georgia</t>
  </si>
  <si>
    <t>Germany</t>
  </si>
  <si>
    <t>Ghana</t>
  </si>
  <si>
    <t>Gibraltar</t>
  </si>
  <si>
    <t>Greece</t>
  </si>
  <si>
    <t>Greenland</t>
  </si>
  <si>
    <t>Grenada</t>
  </si>
  <si>
    <t>Guadeloupe</t>
  </si>
  <si>
    <t>Guam</t>
  </si>
  <si>
    <t>Guatemala</t>
  </si>
  <si>
    <t>Guernsey</t>
  </si>
  <si>
    <t>Guinea</t>
  </si>
  <si>
    <t>Guinea-Bissau</t>
  </si>
  <si>
    <t>Guyana</t>
  </si>
  <si>
    <t>Haiti</t>
  </si>
  <si>
    <t>Heard Island and McDonald Islands</t>
  </si>
  <si>
    <t>Holy See</t>
  </si>
  <si>
    <t>Honduras</t>
  </si>
  <si>
    <t>Hungary</t>
  </si>
  <si>
    <t>Iceland</t>
  </si>
  <si>
    <t>India</t>
  </si>
  <si>
    <t>Indonesia</t>
  </si>
  <si>
    <t>Iran (Islamic Republic of)</t>
  </si>
  <si>
    <t>Iraq</t>
  </si>
  <si>
    <t>Ireland</t>
  </si>
  <si>
    <t>Isle of Man</t>
  </si>
  <si>
    <t>Israel</t>
  </si>
  <si>
    <t>Italy</t>
  </si>
  <si>
    <t>Jamaica</t>
  </si>
  <si>
    <t>Japan</t>
  </si>
  <si>
    <t>Jersey</t>
  </si>
  <si>
    <t>Jordan</t>
  </si>
  <si>
    <t>Kazakhstan</t>
  </si>
  <si>
    <t>Kenya</t>
  </si>
  <si>
    <t>Kiribati</t>
  </si>
  <si>
    <t>Kuwait</t>
  </si>
  <si>
    <t>Kyrgyzstan</t>
  </si>
  <si>
    <t>Lao People's Democratic Republic</t>
  </si>
  <si>
    <t>Latvia</t>
  </si>
  <si>
    <t>Lebanon</t>
  </si>
  <si>
    <t>Lesotho</t>
  </si>
  <si>
    <t>Liberia</t>
  </si>
  <si>
    <t>Libya</t>
  </si>
  <si>
    <t>Liechtenstein</t>
  </si>
  <si>
    <t>Lithuania</t>
  </si>
  <si>
    <t>Luxembourg</t>
  </si>
  <si>
    <t>Madagascar</t>
  </si>
  <si>
    <t>Malawi</t>
  </si>
  <si>
    <t>Malaysia</t>
  </si>
  <si>
    <t>Maldives</t>
  </si>
  <si>
    <t>Mali</t>
  </si>
  <si>
    <t>Malta</t>
  </si>
  <si>
    <t>Marshall Islands</t>
  </si>
  <si>
    <t>Martinique</t>
  </si>
  <si>
    <t>Mauritania</t>
  </si>
  <si>
    <t>Mauritius</t>
  </si>
  <si>
    <t>Mayotte</t>
  </si>
  <si>
    <t>Mexico</t>
  </si>
  <si>
    <t>Micronesia (Federated States of)</t>
  </si>
  <si>
    <t>Monaco</t>
  </si>
  <si>
    <t>Mongolia</t>
  </si>
  <si>
    <t>Montenegro</t>
  </si>
  <si>
    <t>Montserrat</t>
  </si>
  <si>
    <t>Morocco</t>
  </si>
  <si>
    <t>Mozambique</t>
  </si>
  <si>
    <t>Myanmar</t>
  </si>
  <si>
    <t>Namibia</t>
  </si>
  <si>
    <t>Nauru</t>
  </si>
  <si>
    <t>Nepal</t>
  </si>
  <si>
    <t>Netherlands (Kingdom of the)</t>
  </si>
  <si>
    <t>New Caledonia</t>
  </si>
  <si>
    <t>New Zealand</t>
  </si>
  <si>
    <t>Nicaragua</t>
  </si>
  <si>
    <t>Niger</t>
  </si>
  <si>
    <t>Nigeria</t>
  </si>
  <si>
    <t>Niue</t>
  </si>
  <si>
    <t>Norfolk Island</t>
  </si>
  <si>
    <t>North Macedonia</t>
  </si>
  <si>
    <t>Northern Mariana Islands</t>
  </si>
  <si>
    <t>Norway</t>
  </si>
  <si>
    <t>Oman</t>
  </si>
  <si>
    <t>Pakistan</t>
  </si>
  <si>
    <t>Palau</t>
  </si>
  <si>
    <t>Panama</t>
  </si>
  <si>
    <t>Papua New Guinea</t>
  </si>
  <si>
    <t>Paraguay</t>
  </si>
  <si>
    <t>Peru</t>
  </si>
  <si>
    <t>Philippines</t>
  </si>
  <si>
    <t>Pitcairn</t>
  </si>
  <si>
    <t>Poland</t>
  </si>
  <si>
    <t>Portugal</t>
  </si>
  <si>
    <t>Puerto Rico</t>
  </si>
  <si>
    <t>Qatar</t>
  </si>
  <si>
    <t>Republic of Korea</t>
  </si>
  <si>
    <t>Republic of Moldova</t>
  </si>
  <si>
    <t>Réunion</t>
  </si>
  <si>
    <t>Romania</t>
  </si>
  <si>
    <t>Russian Federation</t>
  </si>
  <si>
    <t>Rwanda</t>
  </si>
  <si>
    <t>Saint Barthélemy</t>
  </si>
  <si>
    <t>Saint Helena</t>
  </si>
  <si>
    <t>Saint Kitts and Nevis</t>
  </si>
  <si>
    <t>Saint Lucia</t>
  </si>
  <si>
    <t>Saint Martin (French Part)</t>
  </si>
  <si>
    <t>Saint Pierre and Miquelon</t>
  </si>
  <si>
    <t>Saint Vincent and the Grenadines</t>
  </si>
  <si>
    <t>Sint Eustatius and Saba</t>
  </si>
  <si>
    <t>Samoa</t>
  </si>
  <si>
    <t>San Marino</t>
  </si>
  <si>
    <t>Sao Tome and Principe</t>
  </si>
  <si>
    <t>Saudi Arabia</t>
  </si>
  <si>
    <t>Senegal</t>
  </si>
  <si>
    <t>Serbia</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</si>
  <si>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</si>
  <si>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</si>
  <si>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</si>
  <si>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</si>
  <si>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</si>
  <si>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</si>
  <si>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</si>
  <si>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</si>
  <si>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</si>
  <si>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</si>
  <si>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</si>
  <si>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</si>
  <si>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</si>
  <si>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State of Palestine</t>
  </si>
  <si>
    <t>Sudan</t>
  </si>
  <si>
    <t>Suriname</t>
  </si>
  <si>
    <t>Svalbard and Jan Mayen Islands</t>
  </si>
  <si>
    <t>Sweden</t>
  </si>
  <si>
    <t>Switzerland</t>
  </si>
  <si>
    <t>Syrian Arab Republic</t>
  </si>
  <si>
    <t>Tajikistan</t>
  </si>
  <si>
    <t>Thailand</t>
  </si>
  <si>
    <t>Timor-Leste</t>
  </si>
  <si>
    <t>Togo</t>
  </si>
  <si>
    <t>Tokelau</t>
  </si>
  <si>
    <t>Tonga</t>
  </si>
  <si>
    <t>Trinidad and Tobago</t>
  </si>
  <si>
    <t>Tunisia</t>
  </si>
  <si>
    <t>Türkiye</t>
  </si>
  <si>
    <t>Turkmenistan</t>
  </si>
  <si>
    <t>Turks and Caicos Islands</t>
  </si>
  <si>
    <t>Tuvalu</t>
  </si>
  <si>
    <t>Uganda</t>
  </si>
  <si>
    <t>Ukraine</t>
  </si>
  <si>
    <t>United Arab Emirates</t>
  </si>
  <si>
    <t>United Kingdom of Great Britain and Northern Ireland</t>
  </si>
  <si>
    <t>United Republic of Tanzania</t>
  </si>
  <si>
    <t>United States Minor Outlying Islands</t>
  </si>
  <si>
    <t>United States of America</t>
  </si>
  <si>
    <t>United States Virgin Islands</t>
  </si>
  <si>
    <t>Uruguay</t>
  </si>
  <si>
    <t>Uzbekistan</t>
  </si>
  <si>
    <t>Vanuatu</t>
  </si>
  <si>
    <t>Venezuela (Bolivarian Republic of)</t>
  </si>
  <si>
    <t>Viet Nam</t>
  </si>
  <si>
    <t>Wallis and Futuna Islands</t>
  </si>
  <si>
    <t>Western Sahara</t>
  </si>
  <si>
    <t>Yemen</t>
  </si>
  <si>
    <t>Zambia</t>
  </si>
  <si>
    <t>Zimbabwe</t>
  </si>
  <si>
    <t>Type of Trust Fund</t>
  </si>
  <si>
    <t>Capacity-building Initiative for Transparency (CBIT)</t>
  </si>
  <si>
    <t>Global Biodiversity Framework Fund (GBFF)</t>
  </si>
  <si>
    <t>Global Environment Facility Trust Fund (GFF)</t>
  </si>
  <si>
    <t>Least Developed Countries Fund (LDCF)</t>
  </si>
  <si>
    <t>Special Climate Change Fund (SCCF)</t>
  </si>
  <si>
    <t>Small Grants Program (SGP)</t>
  </si>
  <si>
    <t>Focal Area</t>
  </si>
  <si>
    <t>Multi Focal Area</t>
  </si>
  <si>
    <t>Biodiversity</t>
  </si>
  <si>
    <t>Chemicals and Waste</t>
  </si>
  <si>
    <t>Chemicals/PoPs</t>
  </si>
  <si>
    <t>Climate Change</t>
  </si>
  <si>
    <t>Climate Change Adaptation</t>
  </si>
  <si>
    <t>Climate Change Mitigation</t>
  </si>
  <si>
    <t>International Waters</t>
  </si>
  <si>
    <t>Land Degradation</t>
  </si>
  <si>
    <t>2. Progress towards Achieving Project Objective(s) (Development objective)</t>
  </si>
  <si>
    <t>(All inputs in this section should be cumulative from project start, not annual)</t>
  </si>
  <si>
    <t>Please indicate the project’s main progress towards achieving its objective(s) and the cumulative level of achievement of each outcome since the start of project implementation.</t>
  </si>
  <si>
    <t>Project or Development Objective</t>
  </si>
  <si>
    <t>Outcomes</t>
  </si>
  <si>
    <t>Outcome indicators</t>
  </si>
  <si>
    <t>Baseline</t>
  </si>
  <si>
    <t>Mid-term Target</t>
  </si>
  <si>
    <t>End-of-project Target</t>
  </si>
  <si>
    <t>Cumulative progress level at 30 June 2025</t>
  </si>
  <si>
    <t>% of cumulative progress</t>
  </si>
  <si>
    <t>Progress rating</t>
  </si>
  <si>
    <t>Average Cumulative progress toward outcomes (%)</t>
  </si>
  <si>
    <t xml:space="preserve">Time elapsed since project start/EOD vs Planned Project End Date </t>
  </si>
  <si>
    <t>% of delivery</t>
  </si>
  <si>
    <t>Development Objective (DO) Ratings, and Overall Assessment</t>
  </si>
  <si>
    <t>Please note that the overall DO ratings should be substantiated by evidence and progress reported above. The ratings and comments should reflect the overall progress of results since project start</t>
  </si>
  <si>
    <t>Project Manager/ Coordinator</t>
  </si>
  <si>
    <t>Lead Technical Officer</t>
  </si>
  <si>
    <t>GEF Operational Focal Point</t>
  </si>
  <si>
    <t>FY2025 Development
Objective rating</t>
  </si>
  <si>
    <t>Comments/reasons justifying the ratings for FY2025 and any changes (positive or negative) in the ratings since the previous reporting period</t>
  </si>
  <si>
    <t>Measures to address MS, MU, U and HU ratings on Section 2 above</t>
  </si>
  <si>
    <t>Outcome</t>
  </si>
  <si>
    <t>Action(s) to be taken</t>
  </si>
  <si>
    <t>By whom?</t>
  </si>
  <si>
    <t>By When?</t>
  </si>
  <si>
    <t>3. Implementation Progress (IP)</t>
  </si>
  <si>
    <t>(Please indicate progress achieved during this FY as per the Implementation Plan/Annual Workplan)</t>
  </si>
  <si>
    <t xml:space="preserve">Outcomes and outputs </t>
  </si>
  <si>
    <t>Indicators (as per the logical framework)</t>
  </si>
  <si>
    <t>Main achievements in the last 12 months 
(please DO NOT repeat results reported in previous year PIR)</t>
  </si>
  <si>
    <t>Describe any variance 9 in delivering outputs</t>
  </si>
  <si>
    <t xml:space="preserve">Implementation Progress (IP) , and Overall Assessment </t>
  </si>
  <si>
    <t>Please note that the overall IP ratings should be substantiated by evidence and progress reported above. The ratings and comments shoud reflect the overall progress of results during the fiscal year (July 1 2024, to June 30, 2025)</t>
  </si>
  <si>
    <t xml:space="preserve">Project Manager/ Coordinator </t>
  </si>
  <si>
    <t>GEF Operational Focal Point (OFP)</t>
  </si>
  <si>
    <t>FY2025 Implementation Objective rating10</t>
  </si>
  <si>
    <t xml:space="preserve">9 Variance refers to the difference between the expected and actual progress at the time of reporting.
10 Implementation Progress Rating – A rating of the extent to which the implementation of a project’s components and activities is in compliance with the projects approved implementation plan. 
</t>
  </si>
  <si>
    <t xml:space="preserve">4. Summary on progress and challenges </t>
  </si>
  <si>
    <t>Please provide a summary paragraph on project implementation progress consistent with the information reported in section 2 and 3 of the PIR (Max 400 words) (This section will be uploaded to the GEF portal)</t>
  </si>
  <si>
    <t>Please provide a summary paragraph on challenges of project implementation consistent with the information reported in section 2 and 3 of the PIR (Max 400 words) (This section will be uploaded to the GEF portal)</t>
  </si>
  <si>
    <t>Implementation of Exit Strategy</t>
  </si>
  <si>
    <t xml:space="preserve">Has the project developed an Exit Strategy? If yes, please describe the progress to implement it.
</t>
  </si>
  <si>
    <t xml:space="preserve">How is the project enhancing institutional capacities to foster country ownership for more durable / sustained results?
</t>
  </si>
  <si>
    <t>5. Environmental and Social Safeguards (ESS): risks from the project</t>
  </si>
  <si>
    <t>Initial ESS Risk Classification (at CEO Endorsement/Approval Stage)</t>
  </si>
  <si>
    <t xml:space="preserve"> </t>
  </si>
  <si>
    <t>New environmental and social risks.</t>
  </si>
  <si>
    <t>Progress made towards implementing the Enivronmental and Social Management Plan (ESMP) (only for Moderate and High Risk Projects)</t>
  </si>
  <si>
    <t>Grievance Redress Mechanism (GRM)</t>
  </si>
  <si>
    <t>6. Risks to the Project</t>
  </si>
  <si>
    <t>The following table summarizes risks identified in the Project Document and reflects also any new risks identified during the project implementation.</t>
  </si>
  <si>
    <t>Type of risk</t>
  </si>
  <si>
    <t>Risk rating11</t>
  </si>
  <si>
    <t>Identified in the ProDoc Y/N</t>
  </si>
  <si>
    <t>Description of Risk</t>
  </si>
  <si>
    <t>Mitigation measure implemented</t>
  </si>
  <si>
    <t>Project overall risk rating (Low, Moderate, Substantial or High):</t>
  </si>
  <si>
    <t>FY2024 rating</t>
  </si>
  <si>
    <t>FY2025 rating</t>
  </si>
  <si>
    <t>Comments/reason for the rating for FY2025 and any changes (positive or negative) in the rating since the previous reporting period</t>
  </si>
  <si>
    <t xml:space="preserve">11 Risk ratings means a rating of the overall risk of factors internal or external  to the project which may affect implementation or prospects for achieving project objectives. Risk of projects should be rated on the following scale: Low, Moderate, Substantial or High. </t>
  </si>
  <si>
    <t>7. Follow-up on Mid-term review or supervision mission</t>
  </si>
  <si>
    <t xml:space="preserve">If the project had an MTR or a supervision mission in 2024, please report on how the recommendations were implemented during this fiscal year as indicated in the Management Response or in the supervision mission report. </t>
  </si>
  <si>
    <t>MTR or supervision mission recommendations</t>
  </si>
  <si>
    <t>Measures implemented during this Fiscal Year</t>
  </si>
  <si>
    <t xml:space="preserve">Recommendation 1: </t>
  </si>
  <si>
    <t xml:space="preserve">Recommendation 2: </t>
  </si>
  <si>
    <t>Recommendation 3:</t>
  </si>
  <si>
    <t>Recommendation …</t>
  </si>
  <si>
    <t>Recommendation…</t>
  </si>
  <si>
    <t>8. Minor project amendments</t>
  </si>
  <si>
    <t>Minor amendments are changes to the design or implementation that do not have significant impact on the project objectives or scope, or an increase of the GEF project financing up to 5% as described in Annex 9 of the GEF Project and Program Cycle Policy Guidelines 12. Please describe any minor changes that the project has made under the relevant category or categories and provide supporting documents as an annex to this report if available. (This section will be uploaded to the GEF Portal)</t>
  </si>
  <si>
    <t xml:space="preserve">Category of change </t>
  </si>
  <si>
    <t xml:space="preserve">Provide a description of the change </t>
  </si>
  <si>
    <t>Indicate the timing of the change</t>
  </si>
  <si>
    <t>Approved by</t>
  </si>
  <si>
    <t>Results framework</t>
  </si>
  <si>
    <t>Components and cost</t>
  </si>
  <si>
    <t xml:space="preserve">Institutional and implementation arrangements </t>
  </si>
  <si>
    <t>Financial management</t>
  </si>
  <si>
    <t>Implementation schedule</t>
  </si>
  <si>
    <t>Executing Entity</t>
  </si>
  <si>
    <t>Executing Entity Category</t>
  </si>
  <si>
    <t>Minor project objective change</t>
  </si>
  <si>
    <t>Safeguards</t>
  </si>
  <si>
    <t>Risk analysis</t>
  </si>
  <si>
    <t>Increase of GEF project financing up to 5%</t>
  </si>
  <si>
    <t>Co-financing</t>
  </si>
  <si>
    <t>Location of project activity</t>
  </si>
  <si>
    <t>Other minor project amendment (define)</t>
  </si>
  <si>
    <t>12 GEF Council meeting documents, guidelines, project and program cycle policy 2020 update</t>
  </si>
  <si>
    <t>9. Stakeholders' Engagement</t>
  </si>
  <si>
    <t>Please report on progress, challeges, and outcomes on stakeholder engagement (based on the description of the Stakeholder Engagement Plan) included at CEO Endorsement/Approval during this reporting period. (This section will be uploaded to the GEF Portal)</t>
  </si>
  <si>
    <t>Profile</t>
  </si>
  <si>
    <t xml:space="preserve">Stakeholder name </t>
  </si>
  <si>
    <t>Type of partnership</t>
  </si>
  <si>
    <t xml:space="preserve">Progress, results &amp; Challenges on Stakeholder's Engagement </t>
  </si>
  <si>
    <t>10. Gender Mainstreaming</t>
  </si>
  <si>
    <t>Information on Progress on Gender-responsive measures as documented at CEO Endorsement/Approval in the gender action plan or equivalent (when applicable) during this reporting period. (This section will be uploaded to the GEF Portal)</t>
  </si>
  <si>
    <t>Category</t>
  </si>
  <si>
    <t>Yes/No</t>
  </si>
  <si>
    <t xml:space="preserve">Briefly describe progress and results achieved during this reporting period. </t>
  </si>
  <si>
    <t>a. Closing gender gaps in access to and control overal natural resources</t>
  </si>
  <si>
    <t>b. Improving women's participation and decision making</t>
  </si>
  <si>
    <t>c. generating socio-economic benefits or services for women</t>
  </si>
  <si>
    <t>Any other good practices on gender</t>
  </si>
  <si>
    <t>11. Knowledge and Learning Activities</t>
  </si>
  <si>
    <t>Knowledge activities/products (when applicable), as outlined in Knowledge Management (and Learning) Approach approved at CEO Endorsement/Approval, during this reporting period. (This section will be uploaded to the GEF Portal)</t>
  </si>
  <si>
    <t>Knowledge management and Learning (KML):
Does the project have a KML strategy?</t>
  </si>
  <si>
    <t>Yes</t>
  </si>
  <si>
    <t>If YES, what is the implementation progress? 
In your answer, please describe how the project is fostering knowledge sharing and learning among stakeholders at national and sub-national level.</t>
  </si>
  <si>
    <t xml:space="preserve"> If NO, how does the project identify, collect and document good practices? </t>
  </si>
  <si>
    <t xml:space="preserve">Please list good practices, including key-technical and/or institutional innovations, from the project thus far. </t>
  </si>
  <si>
    <t>Communication strategy:
Does the project have a communication strategy?</t>
  </si>
  <si>
    <t xml:space="preserve"> Please provide a brief overview of the communications successes and challenges this fiscal year.</t>
  </si>
  <si>
    <t xml:space="preserve">Human-interest story:
Please share a human-interest story from your project, focusing on how the project has helped to improve people's livelihoods while contributing to achieving the expected Global Environmental Benefits. Please indicate any Socio-economic Co-benefits that were generated by the project. Include at least one beneficiary quote and perspective, and please also include related photos and photo credits. </t>
  </si>
  <si>
    <t>Please provide links to related website, social media account</t>
  </si>
  <si>
    <t xml:space="preserve">Please provide a list of publications, leaflets, video materials, newsletters, or other communications assets publised on the web, if any. </t>
  </si>
  <si>
    <t>Please indicate the Communication and/or knowledge management focal point's name and contact detais.</t>
  </si>
  <si>
    <t xml:space="preserve">12. Indigenous Peoples and Local Communites Involvement </t>
  </si>
  <si>
    <t>Are Indigenous Peoples and local communities involved in the project (as per the approved Project Document)? If yes, please briefly explain.</t>
  </si>
  <si>
    <t>13. Co-Financing Table</t>
  </si>
  <si>
    <t>Sources of Co-financing</t>
  </si>
  <si>
    <t>Name of Co-financer</t>
  </si>
  <si>
    <t>Type of Co-financing</t>
  </si>
  <si>
    <t>Amount Confirmed at CEO endorsement/approval (in USD)</t>
  </si>
  <si>
    <t>Actual Amount Materialized at 30 June 2025 (in USD)</t>
  </si>
  <si>
    <t>GEF Agency</t>
  </si>
  <si>
    <t>Total</t>
  </si>
  <si>
    <t xml:space="preserve">Please explain any significant changes in project co-financing since CEO Endorsement/Approval, or differences between the pledged and materialized co-financing amounts. </t>
  </si>
  <si>
    <t>GEF CoFinancing Guidelines 2018</t>
  </si>
  <si>
    <t>14. Geo Location Information</t>
  </si>
  <si>
    <t xml:space="preserve">This section should be completed ONLY by projects with 1st PIR and in case the geographic coverage of project activities has changed since last reporting period.
This information is required by GEF Secretariat in GEF Portal
</t>
  </si>
  <si>
    <t xml:space="preserve">Are there any changes in the geographic coverage of the project activities since the last PIR report? </t>
  </si>
  <si>
    <t>Location Name</t>
  </si>
  <si>
    <t>Latitude</t>
  </si>
  <si>
    <t>Longitude</t>
  </si>
  <si>
    <t>Geo Name ID</t>
  </si>
  <si>
    <t>Location &amp; Activity Description*</t>
  </si>
  <si>
    <t>Annex. Monitoring Area-based GEF Core Indicator Commitments and Progress with FERM</t>
  </si>
  <si>
    <t>The Framework for Ecosystem Restoration Monitoring (FERM), developed by FAO, is the official monitoring platform for tracking global progress and disseminating good practices for the UN Decade of Ecosystem Restoration. The FERM can serve as an integrated GIS-based platform, providing GEF staff and all relevant stakeholders the chance to display the progress of committed versus achieved land under restoration or under improved management for conservation and sustainable use, along with clear results such as the percentage of project achievement. Having a common tracking and monitoring platform allows users to comprehensively assess and report on project progress. A user-friendly dashboard showcasing project results gives stakeholders a clear understanding of the extent to which project targets have been achieved. Projects with area-based GEF Core Indicators (GEF Core Indicators 1-5 and LDCF Core Indicator 2) are encouraged to register in the FERM platform.</t>
  </si>
  <si>
    <t>Useful links:</t>
  </si>
  <si>
    <t>• FERM website</t>
  </si>
  <si>
    <t>• FERM User Guide (PDF)</t>
  </si>
  <si>
    <t>• FERM YouTube channel</t>
  </si>
  <si>
    <t>• Email Carmen Morales</t>
  </si>
  <si>
    <t>26 It also supports countries in reporting areas under restoration for the Kunming-Montreal GBF Target 2 (areas under restoration) for which FAO is the custodian agency.</t>
  </si>
  <si>
    <t>Asia and the Pacific (RAP)</t>
  </si>
  <si>
    <t>Fiji, Vanuatu, Solomon Islands</t>
  </si>
  <si>
    <t>Enhancing water-food security and climate resilience in volcanic island countries of the Pacific</t>
  </si>
  <si>
    <t>GCP/SAP/002/GFF</t>
  </si>
  <si>
    <t>IW</t>
  </si>
  <si>
    <t>Pacific Community (SPC)</t>
  </si>
  <si>
    <t>31/06/2028</t>
  </si>
  <si>
    <t>1st PIR</t>
  </si>
  <si>
    <t>Chief Technical Advisor</t>
  </si>
  <si>
    <t>12/02/2024, Peter Sinclair, petes@spc.int</t>
  </si>
  <si>
    <t>Project Technical Advisor</t>
  </si>
  <si>
    <t>26/06/2024, Andreas Antoniou, andreasa@spc.int</t>
  </si>
  <si>
    <t>Project Implementation Officer</t>
  </si>
  <si>
    <t>12/02/2024, Saimoni Waibuta, saimoniw@spc.int</t>
  </si>
  <si>
    <t>Finance Officer</t>
  </si>
  <si>
    <t>01/05/2024, Neelam Chand, neelamc@spc.int</t>
  </si>
  <si>
    <t>Water Resources Specialist (Solomon Islands)</t>
  </si>
  <si>
    <t>01/04/2024, Sam Buchanan, samb@spc.int</t>
  </si>
  <si>
    <t>Water Resources Specialist (Vanuatu)</t>
  </si>
  <si>
    <t>01/06/2024, Aga McCarthney, agam@spc.int</t>
  </si>
  <si>
    <t>Andreas will stop with this role on 01/08/2025</t>
  </si>
  <si>
    <t>Governments have limited capacity
engaging with public and private
investors due to limited knowledge
and data.</t>
  </si>
  <si>
    <t>Governments in
possession of
knowledge products
that support
engagement with
public/private investors.</t>
  </si>
  <si>
    <t>Outcome 1.1: The knowledge of the exploitable groundwater resources is improved in the three project island
states.</t>
  </si>
  <si>
    <t>Outcome 2.1: Sound groundwater governance frameworks and policies are adopted.</t>
  </si>
  <si>
    <t>Number of
countries with
improved
groundwater
governance
(policies,
legislation,
management
plans).</t>
  </si>
  <si>
    <t>Evidence of improved Government capacity to engage with public/ private
investors because of improved knowledge of the exploitable groundwater resources.</t>
  </si>
  <si>
    <t>Development of
knowledge products in progress.</t>
  </si>
  <si>
    <t>0: Fiji has recently endorsed a
groundwater policy, but further
developments are needed.</t>
  </si>
  <si>
    <t>Development of
improved groundwater governance frameworks in progress in all three countries.</t>
  </si>
  <si>
    <t>3: Three countries
supported with
improved groundwater governance frameworks (policies, legislation, management plans), approved by the Steering Committee and submitted for adoption by governments.</t>
  </si>
  <si>
    <t>Outcome 3.1:
Groundwater is integrated into water resources management
practices.</t>
  </si>
  <si>
    <t>Increased level of integration of groundwater into water resources management practices.</t>
  </si>
  <si>
    <t>0: Groundwater only marginally
addressed in water resources management practices.</t>
  </si>
  <si>
    <t>Groundwater
development,
monitoring, and
management
interventions are
being developed.</t>
  </si>
  <si>
    <t>Groundwater
development,
monitoring, and
management
interventions are
successfully
implemented and have been approved by the Steering committee.</t>
  </si>
  <si>
    <t>Outcome 4.1: Enhanced
national capacities in
groundwater assessment,
monitoring and
management.</t>
  </si>
  <si>
    <t>Number of
trainees - gender
balanced -
participating in
training workshops and knowledge
sharing events.</t>
  </si>
  <si>
    <t>0: Knowledge and experience in
groundwater science, exploitation, monitoring and management is scarce in project countries.</t>
  </si>
  <si>
    <t>30: At least 30
trainees participating in
training modules
and knowledge
sharing events.</t>
  </si>
  <si>
    <t>60: At least 60 trainees (20 for each country)
participating in training modules and knowledge sharing events (participation of at least 40% women).</t>
  </si>
  <si>
    <t>Core Indicator 4.3: Area of landscapes under sustainable land management in production
systems</t>
  </si>
  <si>
    <t>35,358 hectares</t>
  </si>
  <si>
    <t>Core Indicator 11: Direct beneficiaries</t>
  </si>
  <si>
    <t>150,588 (72,000 female, 78,588 male)</t>
  </si>
  <si>
    <t>Outcome 1.1: The knowledge of the exploitable groundwater resources is improved in the three project island states.</t>
  </si>
  <si>
    <t>Output 1.1.1: An assessment of the potential and current state of the groundwater resources in the three project islands is produced.</t>
  </si>
  <si>
    <t>Number of macro-scale (island-level) groundwater assessment reports produced.</t>
  </si>
  <si>
    <t>Output 1.1.2: Technical-economic feasibility studies of the exploitation of volcanic aquifers and of their strategic uses are produced</t>
  </si>
  <si>
    <t>Number of feasibility study reports produced.</t>
  </si>
  <si>
    <t>Output 1.1.3: Dialogue with potential public and private investors is facilitated by presenting Outputs 1.1.1 and 1.1.2 to Governments.</t>
  </si>
  <si>
    <t>Number of national workshops conducted with government agencies, private investors, IFIs, and donors.</t>
  </si>
  <si>
    <t>Output 2.1.1: National efforts in reviewing existing legislations and developing new groundwater policies are supported.</t>
  </si>
  <si>
    <t>Number of policy/ legislation documents drafted/reviewed and submitted for adoption.</t>
  </si>
  <si>
    <t>Output 2.1.2: Aquifer conceptual models and diagnostic analyses of the current state of one selected “primary aquifer” in each of the project countries are developed.</t>
  </si>
  <si>
    <t>Number of aquifer conceptual models and diagnostic analysis reports developed including consideration for gender issues, and focusing on quantity-quality issues, climate variability and change, groundwater uses and users, water nexus conflicts.</t>
  </si>
  <si>
    <t>Output 2.1.3: Aquifer management plans are drafted to complement existing catchment plans where available, and address groundwater issues where they exist.</t>
  </si>
  <si>
    <t>Number of aquifer management plans drafted including consideration for gender issues.</t>
  </si>
  <si>
    <t>Outcome 3.1: Groundwater is integrated into IWRM policies and practices.</t>
  </si>
  <si>
    <t>Output 3.1.1: Groundwater and water resource monitoring systems to assess the impacts from competing groundwater uses and to improve water resource management are installed in selected developed aquifers.</t>
  </si>
  <si>
    <t xml:space="preserve">Number of monitoring systems (monitoring bores, rainfall and stream/spring gauges) installed, and field tested to support selected developed aquifers. </t>
  </si>
  <si>
    <t>Output 3.1.2: Land use management measures to demonstrate improved environmental and water resources benefits and management in selected hot-spots are integrated into existing practice.</t>
  </si>
  <si>
    <t>Number of land use management measures implemented for improved water resources quality and management.</t>
  </si>
  <si>
    <t>Output 3.1.3: Small-scale demonstrations in groundwater utilization to address water and food security are trialled in selected hot-spots.</t>
  </si>
  <si>
    <t>Number of small-scale (rural) groundwater exploitation systems developed.</t>
  </si>
  <si>
    <t>Output 3.1.4: Operational and management plans to help coordinate water drilling activities are developed.</t>
  </si>
  <si>
    <t xml:space="preserve">1. Number of national operational and management plans for drilling units drafted. 
2. Status of drilling standardisation at the national level. </t>
  </si>
  <si>
    <t xml:space="preserve">Output 4.1.1: Capacities of water and land administrators are strengthened through training in groundwater assessment, monitoring, and management. </t>
  </si>
  <si>
    <t>Number of government public employees reporting improved knowledge in groundwater science, assessment, management, monitoring and advanced drilling techniques (gender balanced).</t>
  </si>
  <si>
    <t>Output 4.1.2: Project website and knowledge management platform created.</t>
  </si>
  <si>
    <t>1. Project website in place.
2. Communication strategy drafted and endorsed by the Steering Committee.</t>
  </si>
  <si>
    <t>Output 4.1.3: Contribution to IW:LEARN activities, including sharing of results globally focusing on SIDS.</t>
  </si>
  <si>
    <t>Level of engagement in IW:LEARN through participation and delivery of key products.</t>
  </si>
  <si>
    <t>Same as above.</t>
  </si>
  <si>
    <t>Outcome 4.1: Enhanced national capacities in groundwater assessment, monitoring and management.</t>
  </si>
  <si>
    <t>Project was presented during IWC10 and IW:LEARN twinning opportunities in planning stage.</t>
  </si>
  <si>
    <t>Groundwater monitoring sites are in place in all three countries, supporting data collection and groundwater management.
Groundwater development interventions are currently being being installed in all three countries.</t>
  </si>
  <si>
    <t>0: Sustainable land management in production systems is expected to be realized when the majority of project interventions are in place (including aquifer management plans, monitoring systems, and groundwater production systems).</t>
  </si>
  <si>
    <t>0: Direct beneficiaries expected as soon as sustainable groundwater supply systems are in place.</t>
  </si>
  <si>
    <t>Project implementation is progressing according to plan in all project countries. Recruitment of Water Resource Specialists in Vanuatu and Solomon Islands, the dedicated technical support from the SPC technical team based in Suva, Fiji, and the close collaboration with the lead national agencies (through Letters of Agreement) and main national stakeholders has resulted in effective project implementation and targeted capacity building at the national level.</t>
  </si>
  <si>
    <t>In-kind</t>
  </si>
  <si>
    <t>FAO Regular Programme – RAP regional office</t>
  </si>
  <si>
    <t>FAO Regular Programme – SAP sub-regional office</t>
  </si>
  <si>
    <t>FAO Regular Programme – HQ</t>
  </si>
  <si>
    <t>FAO TCP Project TCP/SAP/3811</t>
  </si>
  <si>
    <t>Others</t>
  </si>
  <si>
    <t>SPC senior management</t>
  </si>
  <si>
    <t>SPC specialized equipment</t>
  </si>
  <si>
    <t>Recipient Country Government</t>
  </si>
  <si>
    <t>Annual budget Mineral Resources Department Fiji</t>
  </si>
  <si>
    <t>Annual budget Department of Water Resources Vanuatu</t>
  </si>
  <si>
    <t>Annual budget Water Sector Development Program Solomon Islands</t>
  </si>
  <si>
    <t>Donor Agency</t>
  </si>
  <si>
    <t>ADB/EU "Urban Water Supply and Sanitation Sector Project" Solomon Islands</t>
  </si>
  <si>
    <t>GCF "Climate Information Services for Resilient Development in Vanuatu" project</t>
  </si>
  <si>
    <t>Viti Levu island, Fiji</t>
  </si>
  <si>
    <t>18.1781° S</t>
  </si>
  <si>
    <t>178.2668° E</t>
  </si>
  <si>
    <t>Island-wide groundwater potentiality mapping (Output 1.1.1)</t>
  </si>
  <si>
    <t>Priority aquifer: aquifer conceptualisation and diagnostic analysis (Output 2.1.2), aquifer management plan (Output 2.1.3), water resource monitoring systems (Output 3.1.1), Land use management measures (Output 3.1.2)</t>
  </si>
  <si>
    <t>Espiritu Santo island, Vanuatu</t>
  </si>
  <si>
    <t>15.51514° S</t>
  </si>
  <si>
    <t>167.17136° E</t>
  </si>
  <si>
    <t>Sarakata catchment, Vanuatu</t>
  </si>
  <si>
    <t>Ba Province, Fiji</t>
  </si>
  <si>
    <t>17.55° S</t>
  </si>
  <si>
    <t>177.67° E</t>
  </si>
  <si>
    <t>Technical-economic feasibility studies (Output 2.1.2), water resources monitoring (Output 3.1.1), land use management measures (Output 3.1.2), small scale demonstrations of groundwater utilization (Output 3.1.3)</t>
  </si>
  <si>
    <t>Ra Province, Fiji</t>
  </si>
  <si>
    <t>17.35° S</t>
  </si>
  <si>
    <t>178.05° E</t>
  </si>
  <si>
    <t>15.35° S</t>
  </si>
  <si>
    <t>167.20° E</t>
  </si>
  <si>
    <t>Canal Fanafo Area Council, Espiritu Santo, Vanuatu</t>
  </si>
  <si>
    <t>East Santo Area Council, Espiritu Santo, Vanuatu</t>
  </si>
  <si>
    <t>15.34867° S</t>
  </si>
  <si>
    <t>167.10797° E</t>
  </si>
  <si>
    <t>West Ambae, Vanuatu</t>
  </si>
  <si>
    <t>Technical-economic feasibility studies (Output 2.1.2), small scale demonstrations of groundwater utilization (Output 3.1.3)</t>
  </si>
  <si>
    <t>Gizo island, Solomon Islands</t>
  </si>
  <si>
    <t>The site was not originally identified during the project design phase and therefore was not included in the Prodoc. However, at the request of the Solomon Islands Government in early 2025, the site was added due to a shift in government priorities and its suitability within the project's scope. The inclusion of Gizo Island will necessitate a corresponding reduction in the project scope on Guadalcanal. Activities to be undertaken in Gizo include: island-wide groundwater potentiality mapping (Output 1.1.1), technical-economic feasibility studies (Output 2.1.2), water resources monitoring (Output 3.1.1), land use management measures (Output 3.1.2), small scale demonstrations of groundwater utilization (Output 3.1.3)</t>
  </si>
  <si>
    <t>9.4333° S</t>
  </si>
  <si>
    <t>160.00° E</t>
  </si>
  <si>
    <t>Honiara Aquifer, Solomon Islands</t>
  </si>
  <si>
    <t>Priority aquifer: aquifer conceptualisation and diagnostic analysis (Output 2.1.2), aquifer management plan (Output 2.1.3), water resource monitoring systems (Output 3.1.1), land use management measures (Output 3.1.2)</t>
  </si>
  <si>
    <t>9.6167° S</t>
  </si>
  <si>
    <t>160.1833° E</t>
  </si>
  <si>
    <t>Guadalcanal Plains, Solomon Islands</t>
  </si>
  <si>
    <t>Technical-economic feasibility studies (Output 2.1.2)</t>
  </si>
  <si>
    <t>Yaqara catchment, Fiji</t>
  </si>
  <si>
    <t>Low</t>
  </si>
  <si>
    <t>None identified</t>
  </si>
  <si>
    <t>Lack of engagement on behalf of private industry</t>
  </si>
  <si>
    <t>Partnership &amp; Coordination</t>
  </si>
  <si>
    <t>Moderate</t>
  </si>
  <si>
    <t>Communication with the private drilling industry in Fiji was established early on through its inclusion during a regional drillers training workshop conducted in Fiji, in partnership with Fiji's Mineral Resources Department. 
Communication with the bottling water industry in Fiji has yet to be established - an effort should be made with Fiji Government (Ministry of Lands and Mineral Resources, Ministry of Commerce Trade, Tourism and Transport, and Fiji Revenue and Custom Services) to commence the dialogue with the industry (especially Fiji Water) and to proposed collaborative activities in the Yaqara aquifer.</t>
  </si>
  <si>
    <t>No suitable land areas are made accessible for water monitoring and water supply infrastructure</t>
  </si>
  <si>
    <t>Substantial</t>
  </si>
  <si>
    <t>Political</t>
  </si>
  <si>
    <t>To the extent possible, infrastructure will be installed within Government owned/leased land to avoid issues. If specific installations need to take place within private or customary-owned land, suitable consultations with landowners will take place to reach agreement. No concerns have appeared so far.</t>
  </si>
  <si>
    <t xml:space="preserve">Long term access to sites not guaranteed </t>
  </si>
  <si>
    <t>To the extent possible, sites are being selected within Government owned/leased land. Good communications strategies through consultation with communities, local governments and landowners will help to ensure commitment to project interventions. Such consultations are currently taking place in all three countries.</t>
  </si>
  <si>
    <t>Vandalism of installed monitoring infrastructure</t>
  </si>
  <si>
    <t>Safety &amp; Security</t>
  </si>
  <si>
    <t>Asset protection measures (fencing, housing, etc) will be put in place to protect equipment and infrastructure.</t>
  </si>
  <si>
    <t>Data needed for feasibility studies and conceptual models not sufficient</t>
  </si>
  <si>
    <t>Apart from existing data and information, remote sensing information is being used to complement spatial data gaps where they exist. The project is also collecting new in-situ information in strategic locations.</t>
  </si>
  <si>
    <t>Institutional</t>
  </si>
  <si>
    <t>Inability to establish groundwater production and monitoring boreholes due to difficulties of mobilizing conventional drilling rigs to remote locations.</t>
  </si>
  <si>
    <t>Operational &amp; Logistical</t>
  </si>
  <si>
    <t>Provincial and local governments may perceive infrastructural developments as being driven by central government.</t>
  </si>
  <si>
    <t>Good communications strategies through consultation with communities, local governments and landowners are helping to ensure commitment to project interventions.</t>
  </si>
  <si>
    <t>Absorptive capacity for knowledge transfer at the sub-national governance level may be inadequate and unsustainable.</t>
  </si>
  <si>
    <t>The project has been assessing the absorptive capacities in the identified areas before committing to any interventions; maximise opportunities to employ local staff in the activity.</t>
  </si>
  <si>
    <t>Possible lack of national and local buy-in for the development and adoption of aquifer management plans.</t>
  </si>
  <si>
    <t>Strategic</t>
  </si>
  <si>
    <t>Communication with local and national governance structures is being developed to ensure their cooperation through demonstrated value of aquifer management planning. National and local governments have identified risks to groundwater and addressing these risks by the project have direct benefits to the communities.</t>
  </si>
  <si>
    <t>The project could potentially pose risks related to OH&amp;S due to physical hazards during project construction.</t>
  </si>
  <si>
    <t>Strict OH&amp;S procedures are followed during drilling activities to prevent physical hazards.</t>
  </si>
  <si>
    <t>Environmental</t>
  </si>
  <si>
    <t>The proposed project interventions will potentially result in the generation of non-hazardous waste.</t>
  </si>
  <si>
    <t>Proper disposal of materials brought onsite (PVC pipes etc) is conducted to ensure that the environmental and social impacts are minimized.</t>
  </si>
  <si>
    <t>The identification and feasibility assessment of new groundwater resources could potentially further support uncapped groundwater development while failing to assure there is a balance between recharge and withdrawals.</t>
  </si>
  <si>
    <t>Through the governance reforms proposed under Component 2 (development and updating of groundwater legislation and policies) it is expected that a suitable evidence-based permitting system will be established and enforced, and groundwater development will be monitored through suitable infrastructure and coordination between relevant Government Departments and Ministries (proposed inter-ministerial committees). Specific measures such as groundwater allocation schemes, zoning, and incentives to enhance efficient water use will additionally be explored to ensure groundwater withdrawals are maintained within sustainable limits.</t>
  </si>
  <si>
    <t>No</t>
  </si>
  <si>
    <t>Travel to project sites using domestic flights is becoming challenging due to unreliable flight schedules and inflexible airline policies (Air Vanuatu).</t>
  </si>
  <si>
    <t>Relocation of country-based Water Resource Specialist to project site to minimize reliance to domestic flights and ensure the work is conducted more effectively.</t>
  </si>
  <si>
    <t>Considering the experience from project implementation so far, there is no need at this stage to increase the overall risk rating.</t>
  </si>
  <si>
    <t>PSC</t>
  </si>
  <si>
    <t>Minor amendments were made to the original Results Framework (Annex)</t>
  </si>
  <si>
    <t>https://gem.spc.int/projects/pacwells</t>
  </si>
  <si>
    <t>Joseph Hing, josephh@spc.int</t>
  </si>
  <si>
    <t>A GRM was incorporated into the stakeholder engagement plan (Annex I2 of the project document). A user-friendly version of the GRM was then developed and uploaded on the project website: https://gem.spc.int/projects/pacwells
(direct link: https://www.spc.int/digitallibrary/get/yq893).
No grievances have been received.</t>
  </si>
  <si>
    <t>Government Institutions</t>
  </si>
  <si>
    <t>Implementing Partner and Member of Steering Committee</t>
  </si>
  <si>
    <t>Water Authority of Fiji</t>
  </si>
  <si>
    <t>Strategic partner</t>
  </si>
  <si>
    <t>Department of Water and Sewerage, Fiji</t>
  </si>
  <si>
    <t>Private Sector entities</t>
  </si>
  <si>
    <t>Private drilling industry, Fiji</t>
  </si>
  <si>
    <t>Water bottling industry, Fiji</t>
  </si>
  <si>
    <t>Department of Water Resources (DOWR), Ministry of Lands and Natural Resources, Vanuatu</t>
  </si>
  <si>
    <t>Mineral Resources Department (MRD), Ministry of Lands and Mineral Resources, Fiji</t>
  </si>
  <si>
    <t>Department of Trades Measurement and Standards (DTMS), Ministry of Commerce, Trades, Tourism and Transport, Fiji</t>
  </si>
  <si>
    <t>Fiji Customs and Revenue Services (FCRS), Fiji</t>
  </si>
  <si>
    <t>Department of Environmental Protection and Conservation (DEPC), Ministry of Climate Change Adaptation, Meteorology &amp; Geohazard, Environment, Energy and Disaster Management, Vanuatu</t>
  </si>
  <si>
    <t>East Santo and Canal Fanafo Area Councils, Area Administrators</t>
  </si>
  <si>
    <t>Water Resources Management Division, Ministry of Mines, Energy and Rural Electrification, Solomon Islands</t>
  </si>
  <si>
    <t>Solomon Water</t>
  </si>
  <si>
    <t>Rural WASH Programme, Ministry of Health and Medical Services, Solomon Islands</t>
  </si>
  <si>
    <t>Letter of Agreement in place stipulating roles and responsibilities for joint project implementation. Close collaboration with this stakeholder is critical to ensure successful project delivery. The project is supporting the Department's priorities in identifying, developing, and establishing water supply systems for vulnerable farming communities in selected areas. This support is in the form of borehole drilling, drilling supervision, pumping test support, and potentially groundwater investigations. Additionally, the project supports capacity building of Government staff through training workshops on drilling and surveying techniques.</t>
  </si>
  <si>
    <t>Collaboration with WAF commenced in May 2025 and a Letter of Agreement is currently being drafted to formalise the collaboration. WAF is supporting the project with the installation of certain water tank and reticulation systems in selected areas where project groundwater bores (incl. solar-powered pumps) have been drilled. SPC is providing training and equipment to WAF to build their capacity in spring surveying techniques which in turn will benefit the project.</t>
  </si>
  <si>
    <t>Data on springs and community water supply systems in Fiji was provided by DWS, assisting with the planning of spring and borehole surveys across Viti Levu. The stakeholder should be kept informed about progress at least bi-annually and should be regularly invited to PSC meetings and other capacity building opportunities.</t>
  </si>
  <si>
    <t>FRCS, through its 2008 Water Resources Tax, administers the levying of payable tax to water bottling companies that extract water in its natural state from either springs or groundwater bores for commercial use. Through this tax, FRCS personnel visit the sites on a monthly basis to get the aggregated abstraction records and do verifications on the flow meters if and when required. An effort should be made to strengthen the partnership between MRD, DTMS and FRCS through an MOU to allow a government coordinated approach through joint monitoring of water bottling companies and data sharing.</t>
  </si>
  <si>
    <t>There is a need to address substandard groundwater drilling and construction and enforcing the completion of boreholes to sanitary standards across the entire drilling industry. MRD should be able to enforce sanitary standards to all completed boreholes to reduce the risk of groundwater contamination. 
Through the newly endorsed Groundwater Resources Development and Management Policy, MRD can issue drillers’ licensing to existing and new drilling companies and application of bore construction standards, bore location criteria and other regulatory requirements of similar drilling controls internationally.
There is a need for a national drilling registry including all bore locations, drilling logs, success rates, etc.
There is a need for capacity building in advanced drilling techniques.
As part of the project, the private drilling industry is supported through training workshops and engagement in project drilling activities to increase the drilling standards.</t>
  </si>
  <si>
    <t>Engagement with the stakeholder is yet to commence due to perceived hesitation on behalf of Fiji Government due to the sensitive nature of the engagement. It is critical that the engagement is driven by Government, through a whole-of-Government approach. The signing of a MOU between MRD, FRCS, and DTMS would solidify this Government commitment. It is important to demonstrate to the stakeholder that protecting their groundwater resources is of their own benefit, to ensure their operations are sustained in the long term.</t>
  </si>
  <si>
    <t>A solid relationship is in place with DEPC with the current Acting Director also being the GEF OFP for Vanuatu. The stakeholder is regularly kept informed about project updates and the joint implementation of specific activities is currently being planned to support the diagnostic analysis and management planning efforts in the Sarakata Catchment, Vanuatu.</t>
  </si>
  <si>
    <t>Department of Climate Change(DOCC), Ministry of Climate Change Adaptation, Meteorology &amp; Geohazard, Environment, Energy and Disaster Management, Vanuatu</t>
  </si>
  <si>
    <t>The stakeholder has attended national consultations and should be kept informed at least annually on project updates.</t>
  </si>
  <si>
    <t>Letter of Agreement in place stipulating roles and responsibilities for joint project implementation. Close collaboration with this stakeholder is critical to ensure successful project delivery. Department staff are regularly supporting national project activities, demonstrating commitment to jointly implement the project for the benefit of vunerable rural communities. A Grant Agreement between SPC and the Department is in place, supporting the drilling activities at the identified project sites. Department staff are regularly benefiting from capacity building activities organised by the project.</t>
  </si>
  <si>
    <t>Collaboration with Solomon Water commenced in early 2025, at the request to consider incorporating Gizo Island into the project scope to address some of the current Government priorities in the Western Province. An excellent collaboration is in place, as a result of the recent work conducted in Gizo to identify potential drilling targets for groundwater boreholes to support the water supply of Gizo Town. The project will be further supporting the stakeholder with the drilling of test holes and water supply bores in Gizo in late 2025.</t>
  </si>
  <si>
    <t>The project has collaborated with the RWASH programme and conducted site visits, spring, and borehole surveys in selected areas of Guadalcanal supporting outputs under project component 1. Opportunities to continue the collaboration and engagements with this stakeholder should be identified.</t>
  </si>
  <si>
    <t>The communication strategy is in draft format and has yet to be approved by the Steering Committee. It is expected that communication efforts will increase with the completion of the first project deliverables (e.g. water supply systems, policy/legislation reviews, etc)</t>
  </si>
  <si>
    <t>Draft story still under production: https://youtu.be/hQyPJSoY72E</t>
  </si>
  <si>
    <t>During the first PIR period, progress was achieved towards enhanced knowledge and understanding of groundwater resources (Outcome 1.1), improved groundwater governance (Outcome 2.1), groundwater integration into water resource management practices (Outcome 3.1), and increased national capacities (Outcome 4.1). Progress towards the core indicators will become more evident in the second half of the project, through the combined effect of the 4 project outcomes and as on-the-ground interventions become operational.</t>
  </si>
  <si>
    <t>The two national project coordinators (Water Resources Specialists) in Vanuatu and Solomon Islands completed a "People Centred Approach" regional training to support with GEDSI incorporation in project activities and stakeholder engagement requirements (https://gem.spc.int/updates/blog/dynamic-story/2024/08/ensuring-a-people-centred-approach-is-at-the-heart-of-spc-work)</t>
  </si>
  <si>
    <t>If applicable, please describe the process and current status of on-going/completed, legitimate consultations to obtain Free, Prior and Informed Consent (FPIC) with the indigenous communities. 
Do indigenous peoples and/or local communities have an active partcipation in the project activities? If yes, briefly describe how.
In all three project countries, Indigenous Peoples are the overwhelming majority of direct project beneficiaries. More specifically, 57% of the population of Fiji are indigenous Fijian, 99.2% of the indigenous population are “ni-Vanuatu”, and 95% of the population of Solomon Islands is indigenous Melanesian. Nevertheless, Melanesia is considered as a complex Pacific region with the greatest cultural and linguistic diversity.
As Indigenous Peoples represent the great majority of country populations a separate IP Plan has not been prepared. Instead, the elements of an IP Plan have been integrated into the project's overall design and Stakeholder Engagement Plan. They include: (i) Free, prior, and informed consultation leading to broad community support during project preparation; (ii) Measures to ensure culturally appropriate processes and benefits; (iii) Measures to ensure that adverse impacts are mitigated and (iv) Measures for disclosing key project documents in a language understandable to them. Community consultation and regular engagement with the community is integral and will be undertaken through the life of the project.</t>
  </si>
  <si>
    <t xml:space="preserve">The stakeholder represents the beneficiaries of project interventions in East Santo and Sarakata Catchment areas in Vanuatu. Area Administrators are key stakeholders whose support is critical to ensure the smooth implementation at the local level. The following principles are considered when engaging with communities and community representatives: (i) Free, prior, and informed consultation leading to broad community support; (ii) Measures to ensure culturally appropriate processes and benefits; (iii) Measures to ensure that adverse impacts are mitigated and (iv) Measures for disclosing key project documents in a language understandable to them. </t>
  </si>
  <si>
    <t>Project factsheet uploaded on website (https://gem.spc.int/projects/pacwells) Direct link: https://www.spc.int/digitallibrary/get/wgszo</t>
  </si>
  <si>
    <t>The project is ensuring alignment of capacity building activities with current country priorities and looks at opportunities to maximize impact of capacity building to ensure long term sustainability. For example, in August 2024 the project leveraged off an opportunity to expand the scope of a 2-week national drillers training workshop in Fiji by also inviting the private drilling industry as well as participants from the other two project countries, upscaling thus this national training event into a regional capacity building initiative, knowledge exchange opportunity and demonstration of South-South collaboration.</t>
  </si>
  <si>
    <t>Lucrezia Caon</t>
  </si>
  <si>
    <t>lucrezia.caon@fao.org</t>
  </si>
  <si>
    <t>Lucilla Minelli</t>
  </si>
  <si>
    <t>lucilla.minelli@fao.org</t>
  </si>
  <si>
    <t>Guangzhou Qu</t>
  </si>
  <si>
    <t>Guangzhou.Qu@fao.org</t>
  </si>
  <si>
    <t>Fiji: Dr. Sivendra Michael
Vanuatu: Mrs. Rolenas Tavue Baereleo
Solomon Islands: Mr. Thaddeus Siota</t>
  </si>
  <si>
    <t>Fiji: sivendra.michael@environment.gov.fj; senimili.baleicakau@environment.gov.fj; rchand008@environment.gov.fj
Vanuatu: rbaereleo@vanuatu.gov.vu
Solomon Islands: tsiota@mecdm.gov.sb; mhorokou@mecdm.gov.sb; htufah@mecdm.gov.sb</t>
  </si>
  <si>
    <t xml:space="preserve">The project is making steady progress across key areas. Policy and legislative reviews are underway to strengthen national water governance frameworks. Groundwater monitoring systems have been established in all participating countries, contributing to improved data collection and resource management. Implementation of groundwater development interventions has commenced, and capacity building efforts are advancing. 
While these developments are promising, and consistent with expectations for this early stage of the project, the measure of the project's effectiveness will be how this initial stage translates into measurable achievements against core indicators later in the project. The upcoming phase will therefore be pivotal for demonstrating on-the-ground impact and validating the project’s overall theory of change. </t>
  </si>
  <si>
    <t xml:space="preserve">The project is progressing well in establishing the technical and institutional foundations necessary for sustainable groundwater management. A range of outputs are ongoing and well-sequenced, though many remain in intermediate stages. The real impact will become more visible in subsequent phases as field installations are completed, policies are updated, and monitoring systems begin generating long-term data.
Capacity building efforts have shown early success, but continued focus on inclusivity - particularly gender balance - will be key. Strong government collaboration and emerging partnerships position the project well for further implementation. Continued momentum and effective coordination across technical, policy, and community engagement components will be essential to achieve the intended outcomes. 
There has been one deviation from the project document (i.e. shift from Guadalcanal to Gizo for component 1 and some outputs under component 3).  FAO would like to remind SPC to ensure that such variations are agreed by the Steering Committee.  </t>
  </si>
  <si>
    <t>Vanuatu has identified East Santo and West Ambae as the hot-spot sites. Investigations in East Santo were conducted in March-April 2025 and a number of targets were identified (Hog Harbour, Lathi, Kole) for drilling. Drilling activities are expected to commence in late August 2025, supported through the Grant Agreement between SPC and DOWR. Additional investigations may need to be conducted around East Santo and specifically around the Bene and Sara communities. Investigations in West Ambae are yet to be conducted under this project although an investigation was done by SPC in 2017. The resistivity data collected in 2017 should be relooked and ideally additional resistivity data would be collected under this project. These investigations will also be followed by drilling.
Solomon Islands had identified the Honiara Aquifer and the Guadalcanal Plains as hot-spot sites, however with the recent request by Solomon Islands to consider Gizo as a project site, groundwater supply demonstrations are expected to be implemented in Gizo. The recent Gizo investigation and report have recommended potential drilling targets which are expected to be drilled towards the end of 2025 (supported through the Grant Agreement between SPC and WRD). An effort should be made to achieve adequate yields (at least 20 L/sec in total) to support the water demand of Gizo Town. In the event that sufficient yields cannot be achieved, the drilled boreholes could at least be considered for water supply purposes of nearby communities which currently rely on springs. A final option would be to develop the Tirokogu Spring through the installation of a spring box.
In Fiji, particular focus is given towards supporting MRD with drilling supervision, pumping tests, and geophysical surveys. An effort is made to focus these activities within the Micro Projects Programme (MPP) areas where, between 2017 and 2018, SPC in collaboration with MRD identified a number of drilling targets and ever since MRD has been gradually drilling these targets as part of their annual budget plan. These areas reflect sugar cane farming sectors and therefore supporting the domestic water supply of these vulnerable farming communities contributes not only to water security but also to food security. Collaboration with the Water Authority of Fiji has also recently been established and a Letter of Agreement will be drafted and signed between SPC and WAF to support joint implementation of specific activities (mostly pipeline and water tank installation) related to the installation of community water supply systems. A productive borehole was drilled in Nabutautau (project site) and a supply system is currently being installed by a private contractor and in collaboration with MRD and WAF.</t>
  </si>
  <si>
    <t>As mentioned above, Solomon Islands requested consideration for Gizo Island to be included in the project scope, due to the pressing issues with the Gizo Town water supply. The request was justified as national priorities have changed in the last 4-5 years since project design. Even though some activities in Gizo have already taken place, the request will need to be formally approved by the PSC during the next PSC meeting.</t>
  </si>
  <si>
    <t>The variance between male and female participants is owed to the fact that the drilling sector is male dominated. Fiji is making an effort to achieve gender balance within Government Departments and this is very evident within the Mineral Resources Department. Vanuatu and Solomon Islands are lagging behind in that aspect.</t>
  </si>
  <si>
    <t>A project website is in place https://gem.spc.int/projects/pacwells and it is regularly updated with project deliverables (e.g. reports) and communication products (SPC articles, videos).
A draft communication strategy exists since project design stage but requires some changes and improvements. The strategy should be approved by the PSC during the next meeting.</t>
  </si>
  <si>
    <t>Project implementation is progressing according to plan in all project countries. A project management team was set up within SPC in Suva, Fiji, consisting of a Chief Technical Adviser, a Project Technical Adviser, a Project Implementation Officer, and a Finance/Admin Officer. The SPC team including its extension technical team and the two Water Resources Specialists based with the lead national agencies in Vanuatu and Solomon Islands, have been ensuring consistent delivery of technical activities at the national level. These included the delivery of geophysical surveys in Solomon Islands (Gizo) and Vanuatu (East Santo and Sarakata Catchment) to map and assess the groundwater potential (output 1.1.1, 1.1.2, 3.1.3) around selected communities (project sites), the undertaking of spring and borehole surveys and pumping tests to support data collection and feasibility assessment (output 1.1.2) of aquifer development, and the installation of water resources monitoring equipment (output 3.1.1) to support data collection and aquifer management (output 2.1.3). National efforts in reviewing and drafting water resource policy and legislation in Vanuatu and Solomon Islands (output 2.1.1) have been supported through the procurement of consultancies (ongoing). The drilling of groundwater supply boreholes was supported through the engagement of a local private consultant in Nabutautau Fiji, while grant agreements have been signed with the Government of Vanuatu and Solomon Islands to support drilling operations (output 3.1.3). Procurement of handheld water testing equipment, borehole loggers and rain gauges is supporting the capacity of the countries to monitor water resources (output 1.1.1, 2.1.3, 3.1.1). Capacity building activities (regional drillers workshop, targeted on-the-job training) provided by the technical SPC team and in-country specialists have contributed to exceeding the final target (output 4.1.1) that was identified during project design. Letters of Agreement have been signed with all three national lead agencies setting out the terms and conditions of a joint cooperation between the two parties to deliver on national project activities. A project website is in place with project deliverables and a communication strategy has been drafted and will be presented during the next PSC meeting for endorsement (output 4.1.2). A dedicated gender action plan was developed during the project design phase and efforts are made to incorporate the recommendations into project activities. For example, both Water Resources Specialists have attended a regional training workshop on People Centred Approaches in development projects. The project was represented during the IWC10 in Uruguay and a twinning event is currently being planned for late 2025, further supporting regional capacity building efforts in water resources management (output 4.1.3).</t>
  </si>
  <si>
    <t xml:space="preserve">DTMS oversees the establishment and operation of water bottling companies in Fiji. Upon compliance to all the trade and standard requirements, a certificate of production or license is issued. Part of DTMS’s role is to also install flow meter in every production bore within the companies’ land boundary, allowing the recording of groundwater abstracted volume over time. An effort should be made to strengthen the partnership between MRD, DTMS and FRCS through an MOU to allow a government coordinated approach through joint monitoring of water bottling companies and data sharing. </t>
  </si>
  <si>
    <t>Drafted data collection template for community and water committee consultations that will contribute to the development of further GESI activities and integration of GESI considerations within the project activities (see above).</t>
  </si>
  <si>
    <t>An airborne geophysical survey is being planned to assess the groundwater potential of Viti Levu at the island level. This will be the first water-related airborne geophysical survey conducted in Fiji. Other technical innovations included the collection of 3D geophyical (resistivity) data in Gizo (Solomon Islands) to inform the drilling operations for the Gizo Town water supply (report being drafted).</t>
  </si>
  <si>
    <t>No variance</t>
  </si>
  <si>
    <t>While the original plan (during project design) was to support Fiji with the drafting of the Groundwater Resources Development and Management Policy, the Policy was actually finalized before the project commencement and the focus was shifted towards Solomon Islands and Vanuatu. During the second PSC meeting conducted in Feb 2025, Fiji mentioned that while the groundwater policy was endorsed and launched in 2024, there are now plans to move forward with a legislation and MRD is seeking funds for the engagement of two consultants to support the development of the legislation. The Asian Development Bank (ADB) has indicated they can fund one consultant. The project should ensure that there would be available budget under the Fiji portion before committing to this. It is more likely that Fiji will only be supported through other forms of "improved groundwater governance frameworks" such as the drafting of aquifer management plans (Output 2.1.3).</t>
  </si>
  <si>
    <t>Activity not yet started. This activity should follow the aquifer conceptualization and diagnostic analyses produced under output 2.1.2.</t>
  </si>
  <si>
    <t>For Solomon Islands, a number of automatic loggers have already been installed in selected monitoring wells owned by Solomon Water, within the Honiara aquifer system. Additional monitoring systems may be installed in the Kongolai spring in Honiara (to be confirmed) measuring water level at the spring weir to allow for continuous spring flow estimation.
In Vanuatu, three automatic loggers have been installed in monitoring bores at the new Solway groundwater production borefield in Luganville, Santo, within the Sarakata catchment. Additional drilling of test/monitoring bores is planned under the project in the upstream parts of the Sarakata Catchment to assist with catchment management. These monitoring boreholes should be also equipped with automatic loggers measuring water level and EC, supporting output 2.1.3 (aquifer management plans).
In Fiji, an automatic logger has already been installed in a MRD monitoring borehole in the Yaqara catchment and two additional loggers are expected to be installed soon further upstream in the catchment. It is also highly recommended to install a number of loggers in existing boreholes strategically located within the Nadi Basin, to start collecting long-term data.
In addition to borehole loggers, a number of raingauges are expected to be installed. For now only Gizo Mile 6 is confirmed but additional sites may be considered (Sarakata upstream, West Ambae). Selected springs may also need to be monitored to support aquifer management. For now, only one spring has been identified at Mile 6, Gizo (Tirokogu Spring) where the project is supporting the reconstruction of the damaged weir including a V-notch weir and a housing to allow the installation of a water level, salinity, and turbidity sensor to monitor spring flow over time. A turbidity sensor was recently procured and a consultancy will soon be underway to reconstruct the weir.</t>
  </si>
  <si>
    <t>Some opportunities have been identified in Gizo, Solomon Islands, in the event that groundwater production at Mile 6 materializes. Solomon Water has indicated the need for catchment protection measures, especially in light of recent discussions with the Provincial Secretary and Solomon Water around possible developments in the area (dump site, housing plots, etc). Additional opportunities may also be possible in the Honiara aquifer, as part of the diagnostic analysis and aquifer management plan that will be developed (some preliminary dye tracing work was undertaken under this project, to identify travel times and flowpaths in the karstic system upstream of the Kongolai Spring in Honiara).
Opportunities likely exist in Vanuatu (Sarakata) through the ongoing DEPC work in the area and the potential collaboration with DEPC as part of the diagnostic study (output 2.1.2). Annual monitoring of land use (through the use of drones or satelite photos) could be potentially considered as land use management measure in the Sarakata. Scope is still being assessed,
Opportunities are yet to be identified in Fiji (Yaqara or Nadi Basin).</t>
  </si>
  <si>
    <t>Additional monitoring equipment being installed in Gizo, Solomon Islands</t>
  </si>
  <si>
    <t>Data collection to support the development of knowledge products is in progress. Maps and GIS products illustrating the groundwater development potential are expected to start being developed in Q4 2025 for Fiji and Q1 2026 for Solomon Islands and Vanuatu.</t>
  </si>
  <si>
    <t>0: Review of the Solomon Islands Water and Sanitation Policy and Implementation Plan is in progress and expected to be finalised by the end of July 2025. The revised Policy will then need to be approved by the PSC (during the next meeting) and then formally endorsed by Government (this process is outside the project's scope). The new Water Resources Bill (legislation) that is currently also being finalised (under a different project) will enable the implementation of the revised Policy.
Review of the Vanuatu Water Resources Management Act and the drafting of associated updates to the National Water Policy is in progress and expected to finish by 31 December 2025.
While the original plan (during project design) was to support Fiji with the drafting of the Groundwater Resources Development and Management Policy, the Policy was actually finalized before the project commencement and the focus was shifted towards Solomon Islands and Vanuatu. During the second PSC meeting conducted in Feb 2025, Fiji mentioned that while the groundwater policy was endorsed and launched in 2024, there are now plans to move forward with a legislation and MRD is seeking funds for the engagement of two consultants to support the development of the legislation. The Asian Development Bank (ADB) has indicated they can fund one consultant. The project should ensure that there would be available budget under the Fiji portion before committing to this. It is more likely that Fiji will be supported through other forms of "improved groundwater governance frameworks" such as aquifer management plans (Output 2.1.3).</t>
  </si>
  <si>
    <t>The target locations under this output are Viti Levu island (Fiji), Santo island (Vanuatu), and Guadalcanal island (Solomon Islands). In all three countries, existing relevant data and information, present in both digital and physical format, was collated and prepared for processing. This data includes existing geological maps, borehole data and drilling logs from the Honiara aquifer (Solomon Islands) and the Sarakata catchment (Vanuatu), and spring data from Viti Levu (Fiji). Additional data was collected in the field through borehole and spring surveys in the Eastern and Northern part of Viti Levu (Fiji), East Santo (Vanuatu), and North Central and Western part of Guadalcanal (Solomon Islands), including water quality data. Borehole loggers were installed in all three countries and additional loggers will be installed in the second half of 2025 to support long term data collection. Spatially distributed data was also produced (satellite rainfall data, slope maps, lineament analysis, water accumulation) for Viti Levu, Fiji (methodology replicable to the other two countries) to support the groundwater potentiality mapping. Activity still ongoing in all three countries.
Maps and GIS products illustrating the groundwater development potential are expected to start being developed in Q4 2025 for Fiji and Q1 2026 for Solomon Islands and Vanuatu. Expected completion dates are Q2 2026 for Fiji and Q3 2026 for Solomon Islands and Vanuatu.</t>
  </si>
  <si>
    <t>Gizo island (Solomon Islands) was not in the original scope but was considered at the request of the Water Resources Division (Ministry of Mines, Energy, and Rural Electrification) and Solomon Water (national water utility) due to the ongoing issues with the Gizo town (7,200 population) water supply. The project was able to accommodate the request given the volcanic nature of Gizo island and the relevance to the project scope. As a result, significant data collection is taking place in Gizo, and the scope of activities in Guadalcanal (original project site for Outputs 1.1.1 and 1.1.2) will be reduced to only cover the Honiara aquifer and the Guadalcanal Plains area. A formal request will be presented by Solomon Islands to the PSC during the next PSC meeting for approval. Additionally, a thorough evaluation of the new associated costs is being carried out, along with a strategic assessment to ensure that the change does not reduce contributions to the project indicators.</t>
  </si>
  <si>
    <t>Geophysical surveys were carried out in Vanuatu (Espiritu Santo) and the Solomon Islands (Gizo) to support feasibility studies on groundwater development for community and town water supply systems. Activity still ongoing and technical notes are being drafted. Feasibility studies in Solomon Islands (Gizo) are expected to be finalized in Q3 2026 whereas in Vanuatu it is expected that the activity will continue to 2027.
In Fiji, the Ba-Ra volcanics extending across the northern part of Viti Levu have been generally identified as the most likely geological formation for a feasibility study to be conducted, recognizing though that the study might have to zoom into more specific areas. The activity is expected to be completed in 2027.</t>
  </si>
  <si>
    <t>A national consultation was conducted in Port Vila, Vanuatu in March 2025, presenting preliminary results of Output 1.1.2. Activity still ongoing. Although national consultations have taken place presenting preliminary results from different field deployments, it is expected that a larger scale consultation will take place later on in the project in each of the project countries, presenting on the groundwater potentiality assessment (Output 1.1.1) and the feasibility studies (1.1.2).</t>
  </si>
  <si>
    <t>A consultancy is ongoing to support the review of the Solomon Islands Water and Sanitation Policy and Implementation Plan that was originally drafted in 2017. Activity still ongoing and expected to be finalized in August 2025. The revised Policy will then need to be approved by the PSC (during the next meeting) and then formally endorsed by Government (this process is outside the project's scope). The new Water Resources Bill (legislation) that is currently also being finalised (under a different project) will enable the implementation of the revised Policy.
Another consultancy is ongoing to support the review of the Vanuatu Water Resources Management Act and to draft associated updates to the National Water Policy. Activity still ongoing and expected to be complete by the end of 2025.</t>
  </si>
  <si>
    <t>The diagnostic analysis of the current state of a primary aquifer will likely focus on hydrogeological, socio-cultural, environmental, institutional, and governance data collection (refer to GEF TWAP project). The hydrogeological data will support the aquifer conceptualisation while the rest of the data will help assessing the current state of the aquifer. Focus on things like: existing water/groundwater users and uses (e.g. water bottling companies, hydropower, etc), issues of concern related to competitive uses, pollution, environmental issues, uncontrolled drilling/groundwater development (Honiara), presence/lack of governance frameworks, management plans, protection measures, etc.
For Solomon Islands, the Honiara Aquifer System was identified during the project design phase as the primary aquifer to be addressed by the project. Significant data exist, both in digital and physical format, and the project is making an effort to collate this information. Additional data is being collected through automatic loggers installed in a number of Solomon Water monitoring bores around Honiara while additional manual measurements have also been made in Solomon Water production wells.
In Vanuatu, the Sarakata Catchment was indicated during project design as the area for further analysis. It is assumed that an aquifer underlies the catchment and for the purposes of this project it is referred to as Sarakata Aquifer System. Test drilling, geological field observations, geology maps, and geophysical surveys will all contribute towards conceptualisation of such aquifer. Efforts are also being made to collaborate with the Department of Environmental Protection and Conservation (DEPC) to collect data that would contribute to the diagnostic analysis of the Sarakata catchment.
For Fiji, it is less clear whether the conceptualization/diagnostic analysis should focus on the entire Ba/Ra Volcanics, or a subset given the large extent of this geological formation, or even on the Yaqara Catchment/Aquifer or on the Nadi Basin (both indicated by Fiji as hot-spots to be addressed under Component 3 - either one or the other). The recommendation would be to link the conceptualization (part of output 2.1.2) with the feasibility study (output 1.1.2). This way the conceptualization could be done for the broader Ba/Ra volcanics whereas the diagnostic study could focus on a more discreet part of the Ba/Ra volcanics.</t>
  </si>
  <si>
    <t>Opportunities for land use management being assessed for Gizo, Solomon Islands.</t>
  </si>
  <si>
    <t>1. A contractor is currently being engaged to travel to Honiara, Solomon Islands and assess the condition and capacity of the Government drilling rig, ahead of the upcoming Gizo drilling campaign. This will be a good opportunity to start drafting an O&amp;M plan for Solomon Islands. A similar engagement is planned for Vanuatu for late 2026, at which point an O&amp;M plan can be drafted.
2. A dedicated session on drilling standards was included during a regional drillers training in Fiji (see Output 4.1.1). The concept of drilling standards was introduced to participants from all three countries.</t>
  </si>
  <si>
    <t>Challenges were mostly related to setting up financing and procurement modalities during the project start up. Letters of Agreement detailing the roles and responsibilities for project implementation at the national level had to be discussed, drafted, and reviewed by the national lead agency before they could be signed. Grant agreements had to be set up to allow the transfering of funds to the national lead agencies to allow for national drilling activities to commence. Preferred supplier agreements were put in place to enable and facilitate easy purchasing of technical equipment and the use of services to support project implementation. These measures are now all in place and the project is able to focus solely on the implementation of project activities.
Logistical challenges are being faced with domestic flights in Vanuatu, complicating the travel of SPC's in-country coordinator based in Port Vila to Espiritu Santo island (project site). The airline is currently following strict ticketing rules which are not compatible with SPC's procurement policy. As a result, the duty station of the SPC staff is being shifted to Luganville, Espiritu Santo, to facilitate implementation of national activities in Vanuatu.
Engaging with Solomon Water, one of the main stakeholders in the Solomon Islands, was proving difficult due to different priorities between the project and the national water utility. Even though Solomon Water was a main stakeholder shaping the project design during the project preparation phase in 2020-2021, these priorities changed over time (4 years). The project was able to effectively re-engage with Solomon Water by incorporating Gizo Island into the project scope, at the request of Solomon Water and the Water Resources Division (MMERE), due to the pressing issues affecting the water supply of Gizo Town. A formal request from the Solomon Islands will be presented to the PSC for approval. Also, an evaluation of the new associated costs is being carried out, along with a strategic assessment to ensure that the change does not reduce contributions to the project indicators.
There are challenges in involving women in capacity building activities (output 4.1.1) due to the national water resources sector and particularly the drilling sector being heavily male dominated. Efforts are made to involve all female government employees during capacity building activities. This has been successful in Fiji but not in Vanuatu or Solomon Islands where female employees are practically absent.</t>
  </si>
  <si>
    <t xml:space="preserve">Operating across multiple dimensions (countries, sectors, and disciplines) under the leadership of a well-established regional organization ensures long-term sustainability. Even though there are no plans to develop a dedicated Exit Strategy, SPC has a strong, ongoing commitment to supporting its member countries through long-term programmatic engagement aimed at institutional strengthening and sustainability. SPC responds directly to country-driven requests and provides the necessary technical backstopping to support national priorities. Building on experiences and lessons learned from previous regional projects, SPC helps establish processes that align with existing island governance systems, enhancing ownership and long-term viability. However, sustained impact also requires a strong and continued commitment from beneficiary countries and institutions to carry forward and build upon the work initiated through these efforts.
Knowledge and learning products are being housed in the project website, which is hosted under SPC's website to ensure the information is retained beyond the project.
The ongoing functionality beyond the project of monitoring and groundwater production systems will be additionally supported through training of beneficiary representatives (e.g. water committees) and government employees on O&amp;M of the systems.
Although the project cannot control the process of country endorsement of aquifer management plans after these are submitted for adoption, the project is making efforts in creating an enabling environment for the consideration of these management plans, through incorporation of relevant objectives into national policies and legislations (output 2.1.1).
 </t>
  </si>
  <si>
    <t>At the request of the Solomon Islands Government in early 2025, Gizo Island was incorporated into the project due to a shift in government priorities and its suitability within the project's scope. The inclusion of Gizo Island will necessitate a corresponding reduction in the project scope on Guadalcanal. Activities to be undertaken in Gizo include: island-wide groundwater potentiality mapping (Output 1.1.1), technical-economic feasibility studies (Output 2.1.2), water resources monitoring (Output 3.1.1), land use management measures (Output 3.1.2), small scale demonstrations of groundwater utilization (Output 3.1.3). A formal request from the Solomon Islands will be presented to the PSC for approval. Also, an evaluation of the new associated costs is being carried out, along with a strategic assessment to ensure that the change does not reduce contributions to the project indicators.</t>
  </si>
  <si>
    <r>
      <t xml:space="preserve">As part of the project, community and water committee consultation will be taking place in four communities in Santo, Vanuatu (2025, more to follow). To contribute to the GESI consideration of the project below are some suggested data collections for this initial consultations. This will not be a full GESI assessment but an initial data collection that will contribute to the development of further GESI activities and integration of GESI considerations within the project activities. This initial data collection is also linked to the project's GESI action plan, as highlighted below. 
</t>
    </r>
    <r>
      <rPr>
        <b/>
        <sz val="9"/>
        <rFont val="Arial"/>
        <family val="2"/>
      </rPr>
      <t xml:space="preserve">Community Water committee/ management team consultation 
</t>
    </r>
    <r>
      <rPr>
        <u/>
        <sz val="9"/>
        <rFont val="Arial"/>
        <family val="2"/>
      </rPr>
      <t>Data to collect from the Community Water committees</t>
    </r>
    <r>
      <rPr>
        <sz val="9"/>
        <rFont val="Arial"/>
        <family val="2"/>
      </rPr>
      <t xml:space="preserve">
Water committees within the four communities are already established. The below data collection is to better understand the different roles that people have within these committees and how you get to be on these committees. 
-How many men/ women/ people with a disability/ young people attended the community consultation?
-Who participates in the meetings? Who speaks in the consultation?
-Where did the consultation take place and at what time? Where there any barriers for people to participate in the consultation?
</t>
    </r>
    <r>
      <rPr>
        <u/>
        <sz val="9"/>
        <rFont val="Arial"/>
        <family val="2"/>
      </rPr>
      <t xml:space="preserve">Questions for water committee
</t>
    </r>
    <r>
      <rPr>
        <sz val="9"/>
        <rFont val="Arial"/>
        <family val="2"/>
      </rPr>
      <t xml:space="preserve">-How do people become members of the water committee? 
-Are there different positions on the water committee and how do people get to be in these roles?
-How do you ensure all the needs of the community are taken into consideration when making decision’s regarding water accessibility and usage within the community?
</t>
    </r>
    <r>
      <rPr>
        <u/>
        <sz val="9"/>
        <rFont val="Arial"/>
        <family val="2"/>
      </rPr>
      <t>Links to GESI Action Plan</t>
    </r>
    <r>
      <rPr>
        <sz val="9"/>
        <rFont val="Arial"/>
        <family val="2"/>
      </rPr>
      <t xml:space="preserve">
Overarching requirement 
6. Community assessments are undertaken in all Project sites, prior to any drilling or other works, in order to understand existing water management/ governance structures (i.e., Community Development, Water and Project Committees) to ensure the Project supports these arrangements.
Targets:
-Community assessment of water management arrangements in each Project Area of Interest involve women, youth, people with a disability and the elderly.
Indicators:
-Number of community assessments completed.
-SAAD disaggregated Community Assessment participant lists.
</t>
    </r>
    <r>
      <rPr>
        <b/>
        <sz val="9"/>
        <rFont val="Arial"/>
        <family val="2"/>
      </rPr>
      <t xml:space="preserve">Community Consultation/meeting </t>
    </r>
    <r>
      <rPr>
        <sz val="9"/>
        <rFont val="Arial"/>
        <family val="2"/>
      </rPr>
      <t xml:space="preserve">
These community consultations are being lead by government officers. SPC can collect the below information through observation during the community meetings.  
Data to collect from the community consultation
-What considerations did you take (egg: venue choice, time of day for the meeting ect) to ensure meaningful participation from all community members during community consultation? 
-Approx how many men/ women/ people with a disability/ young people attended the community consultation? 
-Who actively participated in the community consultation? Who do you notice is making the most contribution to the meeting? 
-Where there any barriers to community members active participation? 
-Was there any questions regarding the land access agreement that was directed at women’s right to land? 
</t>
    </r>
    <r>
      <rPr>
        <u/>
        <sz val="9"/>
        <rFont val="Arial"/>
        <family val="2"/>
      </rPr>
      <t>Links to GESI action plan</t>
    </r>
    <r>
      <rPr>
        <sz val="9"/>
        <rFont val="Arial"/>
        <family val="2"/>
      </rPr>
      <t xml:space="preserve">
Overarching requirement:
1. Gender equality and social inclusion are fully mainstreamed across all Project components and activities and the Project takes every opportunity to strengthen women’s voice and influence in groundwater planning, management, and governance.
Targets:
-Project/activity planning meetings are attended by a relatively equal number of women and men of different ages, and inclusive of people with a disability.
Indicators:
-Number of people who attend planning meetings disaggregated by gender, age and disability status
-Number of opportunities provided to women and other vulnerable groups to share local wisdom and gain knowledge and experience
Overarching requirement
7. Land access and use issues are fully assessed and addressed in adherence with established procedures and protocols prior to any Project interventions.
Targets:
-Project/activity planning meetings are attended by a relatively equal number of women and men of different ages, and inclusive of PWD.
-Increased cooperation and collaboration of land use for common good in accessing groundwater.
-Increased knowledge of and consideration of women’s landownership and rights.
Indicators:
-Number of people who attend planning meetings disaggregated by gender, age and disability status.
-Number of cases where women’s land rights are honored.
-New legal precedence set for respecting women’s land rights, were applicable.
-Land use negotiations reached by consensus and good will.</t>
    </r>
  </si>
  <si>
    <t>Communication specialist within SPC's GEM Division is providing targeted support when required. Private consultants have been engaged to develop communication products. An IW:LEARN twinning event (regional) is being planned for November 2025 to promote the exchange of good practices. The training material from the regional drillers training conducted in 2024 is being compiled for uploading on the project website.</t>
  </si>
  <si>
    <t>The project budget was amended to accommodate the following:
1. Salaries have increased from USD 1.6M to USD 2.58M to accommodate two Water Resource Specialists recruited by SPC in Vanuatu and Solomon Islands, to support the delivery of technical, financial, and administrative activities in the two countries. The two governments submitted formal written requests for these positions on 6th May 2024. The engagement of the two positions reflects the agreed TORs.  The Water Resources Specialists are 100% dedicated to the project and are helping to build government capacity.
2. Consultants have decreased from $641,123 to $270,885 as the 3 National Coordinator positions were replaced by the 2 Water Resource Specialists (Vanuatu and Solomons). For Fiji, that support is provided by the Project Technical Advisor, Project Implementation Officer, and Technical Support Officer.
3. Contracts have decreased from $1.79M to $1,315M as the Water Resource Specialists will be undertaking some of the activities that were originally expected to be outsourced (Structural Geology Analysis for three countries, Drilling supervision and logging each country). Also the unit costs for “Drilling” were reduced from $220 per meter to $134 per meter based on quotations that SPC received in Fiji.
4. The budget for audits and spot checks was shifted to FAO, as this is FAO's responsibility as Implementing Agency.
5. The budget for project Monitoring &amp; Evaluation was shifted to SPC as SPC is responsible for project monitoring.  Note - the budget for the MTR and TE remain with FAO.
These changes were endorsed at the PSC meeting that coincided with the Inception Workshop (6 June 2024), and were formalised through the an OPA amendment with FAO (signed 5th May 2025).</t>
  </si>
  <si>
    <t>PSC (6 June 2024) &amp; FAO (5th May 2025)</t>
  </si>
  <si>
    <t>A 2-week accredited regional drillers training was co-organised with the Mineral Resources Department of Fiji to upskill government and private drillers and hydrogeologists from the three project countries (52 participants – 47 male and 5 female).
In early 2025 and with the LOA between SPC and Fiji MRD in place, the project made an effort to strengthen collaboration with MRD. A number of engagements and capacity building opportunities took place. These included:
•	GIS training on hydrology (rainfall analysis, catchment delineation) and groundwater potentiality mapping (5 participants – 3f/2m).
•	Spring surveys 2024 and 2025: data collection using hand held meters, water sampling, data input into mWater (2 participants in 2024 1f/1m and 5 participants in 2025 3f/2m).
•	Pumping test (4 participants – 2f/2m).
Capacity building activities in Vanuatu included:
•	on-the-job training on groundwater assessment through field geophysical surveys (3 participants - male).
•	Spring/borehole surveys: data collection using hand held meters, installation of borehole loggers, water sampling (3 participants – male).
Capacity building activities in Solomon Islands included:
•	on-the-job training on groundwater assessment through field geophysical surveys (3 participants - male).
•	Spring/borehole surveys: data collection using hand held meters, installation of borehole loggers, water sampling (4 participants – 1f/3m).
Participants trained in total: 77 (64 male - 13 female).</t>
  </si>
  <si>
    <t>Existing drill rig assessments are being conducted by experts as part of this project to ensure the available government rigs are able to conduct the proposed work. Based on these assessments, the project will be supporting the upgrading of existing rigs. The assessment of the Solomon Islands rig is taking place in August 2025.</t>
  </si>
  <si>
    <t xml:space="preserve">The project is advancing steadily, with policy reviews strengthening water governance, groundwater monitoring systems operational in all target countries, and capacity-building initiatives underway. While early progress aligns with expectations, the next phase will be critical to deliver measurable impact and validate the project’s theory of change through tangible on-the-ground results. At the sametime, I am hopful in achieving all outcomes. </t>
  </si>
  <si>
    <t xml:space="preserve">The project is on track, laying good technical and institutional foundations for sustainable groundwater management, with key outputs advancing toward delivery. Impact will scale up as installations finish, policies are improved, and monitoring data collected and analysed. Early technical capacity gains are evident, but gender balance and inclusivity should be improved. The project is also benefiting from the strong government engagement. FAO notes a deviation in site focus and reminds SPC that all changes require Steering Committee approval and proper documentation and reporting to FAO.  </t>
  </si>
  <si>
    <t xml:space="preserve">The Project is progressing in line with the approved plan for the first year and a half. The initial progress has built the foundations for main objectives and outcomes (1.1, 2.1, and 3.1) to materialize. Progress towards Outcome 4.1 has advanced particularly well in enhancing national capacities in groundwater assessment, monitoring and management, reaching and exceeding already the end-of-project target. However, the national water resources sector (particularly the drilling sector) in two of the participating countries seem to lack a gender-balanced representation of employees which may pose a challenge to ensure gender equality and promote women’s empowerment across project activities. Partners are putting in place adaptive management solutions to ensure the highest possible representation of women in all capacity building activities. 
The project reported a cumulative 30% of co-financing materialized which is a positive indication of partners’ commitment. 
The rating is Satisfactory (S) with the ambition to improve to Highly Satisfactory (HS) during next phase of the project when most of the interventions become operational. </t>
  </si>
  <si>
    <t xml:space="preserve">The project is on track and showing steady progress across multiple outputs. There is strong coordination at both regional and national levels, and early signs indicate that the project is achieving — and in some areas exceeding — its intended targets. Continued attention to institutional strengthening, cross-sector cooperation, and inclusivity will be key to maintaining this positive trend and ensuring long-term impact. SPC as Executing Agency has demonstrated good implementation capacity; communication and coordination with Government Partners and the Implementing Agency have been very positive.  Engagement with IW:LEARN is ongoing and successful, with a joint milestone regional training being under development for delivery at the end of 2025 back-to-back with the RPSC. The rating is Satisfactory (S) with the ambition to improve to Highly Satisfactory (HS) during next phase of the project when most of the interventions become operational. </t>
  </si>
  <si>
    <t>GFF</t>
  </si>
  <si>
    <t>N/A</t>
  </si>
  <si>
    <r>
      <rPr>
        <sz val="9"/>
        <color rgb="FFFF0000"/>
        <rFont val="Arial"/>
        <family val="2"/>
      </rPr>
      <t>77</t>
    </r>
    <r>
      <rPr>
        <sz val="9"/>
        <rFont val="Arial"/>
        <family val="2"/>
      </rPr>
      <t xml:space="preserve"> participants already trained in drilling, water resource monitoring, surveying, and GIS aspects (</t>
    </r>
    <r>
      <rPr>
        <sz val="9"/>
        <color rgb="FFFF0000"/>
        <rFont val="Arial"/>
        <family val="2"/>
      </rPr>
      <t>64 male / 13 female</t>
    </r>
    <r>
      <rPr>
        <sz val="9"/>
        <rFont val="Arial"/>
        <family val="2"/>
      </rPr>
      <t>). Capacity building activities will continue throughout the project and the final target will be exceeded. There are challenges in involving women in capacity building activities due to the national water resources sector and particularly the drilling sector being heavily male dominated. Efforts are made to involve all female government employees during capacity building activities. This has been successful in Fiji but not in Vanuatu or Solomon Islands where female employees are practically absent.</t>
    </r>
  </si>
  <si>
    <r>
      <rPr>
        <b/>
        <sz val="8"/>
        <color theme="1"/>
        <rFont val="Arial"/>
        <family val="2"/>
      </rPr>
      <t xml:space="preserve">Fiji: </t>
    </r>
    <r>
      <rPr>
        <sz val="8"/>
        <color theme="1"/>
        <rFont val="Arial"/>
        <family val="2"/>
      </rPr>
      <t xml:space="preserve">
Project implementation is advancing in line with expectations across all participating countries. In Fiji, the technical groundwork has been laid through the establishment of groundwater monitoring systems and the initiation of policy review processes. Outputs are progressing in a logical sequence, with several components now transitioning from preparatory stages to field-level execution. While many activities remain in development, the project has successfully built the institutional and technical scaffolding needed to support long-term groundwater resilience. Early capacity-building efforts have been encouraging, and further emphasis on inclusive .participation, particularly gender equity, will be important as implementation deepens. The collaboration between national agencies and SPC through formal agreements has proven effective in aligning priorities and mobilizing resources. Fiji remains committed to supporting regional collaboration and ensuring that the lessons emerging from this initiative contribute meaningfully to sustainable water governance across the Pacific.
</t>
    </r>
    <r>
      <rPr>
        <b/>
        <sz val="8"/>
        <color theme="1"/>
        <rFont val="Arial"/>
        <family val="2"/>
      </rPr>
      <t xml:space="preserve">Solomon Island: </t>
    </r>
    <r>
      <rPr>
        <sz val="8"/>
        <color theme="1"/>
        <rFont val="Arial"/>
        <family val="2"/>
      </rPr>
      <t xml:space="preserve">
The project is progressing well with policy and legislative reviews conducted to strengthen national governance frameworks at the national level. It aligns well with the priority of the Solomon Islands Government. There is good progress on the groundwater monitoring as well as capacity building efforts.                                                  Although there is progress happening it is early to see the impacts at this stage, however, I am hopeful that we shall achieve all our outcomes as we progress.
</t>
    </r>
    <r>
      <rPr>
        <b/>
        <sz val="8"/>
        <color theme="1"/>
        <rFont val="Arial"/>
        <family val="2"/>
      </rPr>
      <t xml:space="preserve">Vanuatu: 
</t>
    </r>
    <r>
      <rPr>
        <sz val="8"/>
        <color theme="1"/>
        <rFont val="Arial"/>
        <family val="2"/>
      </rPr>
      <t>This project has been making excellent progress this year according to its national workplan and is on track to achieving its goals.  Field activities have been happening successfully on the ground and policy and legislation reviews are currently underway. The project activities are well aligned with the National Sustainable Development plan and the Department of Water resources priorities.  A key factor that stands out is that the project is currently building national capacity while implementing its activity which will contribute towards sustainability of the project once the project comes to an end.</t>
    </r>
  </si>
  <si>
    <r>
      <rPr>
        <b/>
        <sz val="8"/>
        <color theme="1"/>
        <rFont val="Arial"/>
        <family val="2"/>
      </rPr>
      <t xml:space="preserve">Fiji:
</t>
    </r>
    <r>
      <rPr>
        <sz val="8"/>
        <color theme="1"/>
        <rFont val="Arial"/>
        <family val="2"/>
      </rPr>
      <t xml:space="preserve">Project implementation is advancing in line with expectations. In Fiji, the technical groundwork has been laid through the establishment of groundwater monitoring systems and the initiation of policy review processes. I note with satisfaction that drilling operations in Nabutautau have been supported through local consultancy engagement. The procurement of water testing kits, borehole loggers, and rain gauges is strengthening national monitoring capacity. Outputs are progressing in a logical sequence, with several components now transitioning from preparatory stages to field-level execution. Capacity building has been a strong feature of Fiji’s engagement, with national specialists participating in the regional drillers workshop and receiving targeted on-the-job training. These efforts are helping to embed technical expertise within national institutions. The collaboration between national agencies and SPC through formal agreements has proven effective in aligning priorities and mobilizing resources. Fiji remains committed to supporting regional collaboration and ensuring that the lessons emerging from this initiative contribute meaningfully to sustainable water governance across the Pacific.
</t>
    </r>
    <r>
      <rPr>
        <b/>
        <sz val="8"/>
        <color theme="1"/>
        <rFont val="Arial"/>
        <family val="2"/>
      </rPr>
      <t xml:space="preserve">Solomon Island: 
</t>
    </r>
    <r>
      <rPr>
        <sz val="8"/>
        <color theme="1"/>
        <rFont val="Arial"/>
        <family val="2"/>
      </rPr>
      <t xml:space="preserve">The project is progressing well on the governance frameworks and policies with the review of the current policy as well as the new Water Resource Bill. Work on groundwater monitoring is also progressing in the selected sites as well as opportunities been identified in the process. Another success would be the capacity building however continued momentum and effective coordination is needed across all stakeholders to be able to achieve the intended outcomes.    It is early to see the real impacts at this stage however I believe real impact will be visible in the subsequent phases
</t>
    </r>
    <r>
      <rPr>
        <b/>
        <sz val="8"/>
        <color theme="1"/>
        <rFont val="Arial"/>
        <family val="2"/>
      </rPr>
      <t xml:space="preserve">Vanuatu: </t>
    </r>
    <r>
      <rPr>
        <sz val="8"/>
        <color theme="1"/>
        <rFont val="Arial"/>
        <family val="2"/>
      </rPr>
      <t xml:space="preserve">
Vanuatu component has been making good progress so far this year  laying a good foundation for technical and institutional management and sustainable use of ground water in Vanuatu.</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</si>
</sst>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409]* #,##0.00_ ;_-[$$-409]* \-#,##0.00\ ;_-[$$-409]* &quot;-&quot;??_ ;_-@_ "/>
    <numFmt numFmtId="165" formatCode="_-[$$-409]* #,##0.000000_ ;_-[$$-409]* \-#,##0.000000\ ;_-[$$-409]* &quot;-&quot;??_ ;_-@_ "/>
    <numFmt numFmtId="166" formatCode="&quot;$&quot;#,##0"/>
  </numFmts>
  <fonts count="59" x14ac:knownFonts="1">
    <font>
      <sz val="11"/>
      <color theme="1"/>
      <name val="Aptos Narrow"/>
      <family val="2"/>
      <scheme val="minor"/>
    </font>
    <font>
      <sz val="12"/>
      <color theme="1"/>
      <name val="Aptos Narrow"/>
      <family val="2"/>
      <scheme val="minor"/>
    </font>
    <font>
      <sz val="11"/>
      <color theme="1"/>
      <name val="Arial"/>
      <family val="2"/>
    </font>
    <font>
      <sz val="12"/>
      <color theme="1"/>
      <name val="Arial"/>
      <family val="2"/>
    </font>
    <font>
      <b/>
      <sz val="14"/>
      <color theme="1"/>
      <name val="Arial"/>
      <family val="2"/>
    </font>
    <font>
      <b/>
      <sz val="12"/>
      <color theme="1"/>
      <name val="Arial"/>
      <family val="2"/>
    </font>
    <font>
      <b/>
      <u/>
      <sz val="12"/>
      <color rgb="FFFF0000"/>
      <name val="Arial"/>
      <family val="2"/>
    </font>
    <font>
      <b/>
      <sz val="10"/>
      <color theme="1"/>
      <name val="Arial"/>
      <family val="2"/>
    </font>
    <font>
      <b/>
      <sz val="13"/>
      <color theme="1"/>
      <name val="Arial"/>
      <family val="2"/>
    </font>
    <font>
      <sz val="9"/>
      <color theme="1"/>
      <name val="Arial"/>
      <family val="2"/>
    </font>
    <font>
      <b/>
      <sz val="9"/>
      <color theme="1"/>
      <name val="Arial"/>
      <family val="2"/>
    </font>
    <font>
      <i/>
      <sz val="9"/>
      <color theme="1"/>
      <name val="Arial"/>
      <family val="2"/>
    </font>
    <font>
      <sz val="9.5"/>
      <color theme="1"/>
      <name val="Arial"/>
      <family val="2"/>
    </font>
    <font>
      <b/>
      <sz val="9.5"/>
      <color theme="1"/>
      <name val="Arial"/>
      <family val="2"/>
    </font>
    <font>
      <u/>
      <sz val="11"/>
      <color theme="10"/>
      <name val="Aptos Narrow"/>
      <family val="2"/>
      <scheme val="minor"/>
    </font>
    <font>
      <sz val="9.5"/>
      <color rgb="FF333333"/>
      <name val="Arial"/>
      <family val="2"/>
    </font>
    <font>
      <sz val="9"/>
      <color theme="1"/>
      <name val="Aptos Narrow"/>
      <family val="2"/>
      <scheme val="minor"/>
    </font>
    <font>
      <u/>
      <sz val="9.5"/>
      <color theme="10"/>
      <name val="Arial"/>
      <family val="2"/>
    </font>
    <font>
      <sz val="9"/>
      <name val="Arial"/>
      <family val="2"/>
    </font>
    <font>
      <b/>
      <i/>
      <sz val="9"/>
      <color theme="1"/>
      <name val="Arial"/>
      <family val="2"/>
    </font>
    <font>
      <sz val="8.5"/>
      <name val="Arial"/>
      <family val="2"/>
    </font>
    <font>
      <sz val="8.5"/>
      <color theme="1"/>
      <name val="Arial"/>
      <family val="2"/>
    </font>
    <font>
      <b/>
      <sz val="8.5"/>
      <color theme="1"/>
      <name val="Arial"/>
      <family val="2"/>
    </font>
    <font>
      <b/>
      <sz val="11"/>
      <color theme="1"/>
      <name val="Arial"/>
      <family val="2"/>
    </font>
    <font>
      <b/>
      <sz val="9"/>
      <name val="Arial"/>
      <family val="2"/>
    </font>
    <font>
      <b/>
      <sz val="11"/>
      <color theme="1"/>
      <name val="Aptos Narrow"/>
      <family val="2"/>
      <scheme val="minor"/>
    </font>
    <font>
      <i/>
      <sz val="7.5"/>
      <color theme="1"/>
      <name val="Arial"/>
      <family val="2"/>
    </font>
    <font>
      <sz val="7.5"/>
      <color theme="1"/>
      <name val="Arial"/>
      <family val="2"/>
    </font>
    <font>
      <sz val="11"/>
      <color rgb="FFFF0000"/>
      <name val="Aptos Narrow"/>
      <family val="2"/>
      <scheme val="minor"/>
    </font>
    <font>
      <sz val="9"/>
      <color rgb="FF000000"/>
      <name val="Arial"/>
      <family val="2"/>
    </font>
    <font>
      <b/>
      <sz val="8"/>
      <color theme="1"/>
      <name val="Arial"/>
      <family val="2"/>
    </font>
    <font>
      <i/>
      <sz val="9"/>
      <name val="Arial"/>
      <family val="2"/>
    </font>
    <font>
      <sz val="8.6999999999999993"/>
      <color theme="1"/>
      <name val="Arial"/>
      <family val="2"/>
    </font>
    <font>
      <u/>
      <sz val="10"/>
      <color rgb="FF0000FF"/>
      <name val="Arial"/>
      <family val="2"/>
    </font>
    <font>
      <u/>
      <sz val="10"/>
      <color rgb="FF0000FF"/>
      <name val="Aptos Narrow"/>
      <family val="2"/>
      <scheme val="minor"/>
    </font>
    <font>
      <b/>
      <sz val="9"/>
      <color theme="1"/>
      <name val="Aptos Narrow"/>
      <family val="2"/>
      <scheme val="minor"/>
    </font>
    <font>
      <sz val="9"/>
      <color rgb="FF000000"/>
      <name val="Aptos Narrow"/>
      <family val="2"/>
      <scheme val="minor"/>
    </font>
    <font>
      <sz val="13"/>
      <color theme="1"/>
      <name val="Aptos Narrow"/>
      <family val="2"/>
      <scheme val="minor"/>
    </font>
    <font>
      <sz val="11"/>
      <color rgb="FF000000"/>
      <name val="Aptos Narrow"/>
      <family val="2"/>
      <scheme val="minor"/>
    </font>
    <font>
      <b/>
      <sz val="9"/>
      <color rgb="FF000000"/>
      <name val="Arial"/>
      <family val="2"/>
    </font>
    <font>
      <sz val="11"/>
      <name val="Aptos Narrow"/>
      <family val="2"/>
      <scheme val="minor"/>
    </font>
    <font>
      <b/>
      <sz val="11"/>
      <name val="Aptos Narrow"/>
      <family val="2"/>
      <scheme val="minor"/>
    </font>
    <font>
      <sz val="13"/>
      <color theme="1"/>
      <name val="Arial"/>
      <family val="2"/>
    </font>
    <font>
      <b/>
      <sz val="10"/>
      <color rgb="FF000000"/>
      <name val="Arial"/>
      <family val="2"/>
    </font>
    <font>
      <sz val="11"/>
      <color rgb="FF000000"/>
      <name val="Aptos Narrow"/>
      <family val="2"/>
    </font>
    <font>
      <b/>
      <sz val="11"/>
      <color rgb="FF000000"/>
      <name val="Aptos Narrow"/>
      <family val="2"/>
    </font>
    <font>
      <b/>
      <sz val="10"/>
      <name val="Arial"/>
      <family val="2"/>
    </font>
    <font>
      <u/>
      <sz val="11"/>
      <name val="Aptos Narrow"/>
      <family val="2"/>
      <scheme val="minor"/>
    </font>
    <font>
      <b/>
      <sz val="9"/>
      <color rgb="FFFF0000"/>
      <name val="Arial"/>
      <family val="2"/>
    </font>
    <font>
      <i/>
      <sz val="11"/>
      <color rgb="FF000000"/>
      <name val="Aptos Narrow"/>
      <family val="2"/>
    </font>
    <font>
      <i/>
      <sz val="11"/>
      <color theme="1"/>
      <name val="Aptos Narrow"/>
      <family val="2"/>
      <scheme val="minor"/>
    </font>
    <font>
      <b/>
      <u/>
      <sz val="11"/>
      <color theme="1"/>
      <name val="Aptos Narrow"/>
      <family val="2"/>
      <scheme val="minor"/>
    </font>
    <font>
      <u/>
      <sz val="11"/>
      <color rgb="FF000000"/>
      <name val="Aptos Narrow"/>
      <family val="2"/>
    </font>
    <font>
      <b/>
      <sz val="11"/>
      <name val="Aptos Narrow"/>
      <family val="2"/>
    </font>
    <font>
      <sz val="9"/>
      <color rgb="FFFF0000"/>
      <name val="Arial"/>
      <family val="2"/>
    </font>
    <font>
      <u/>
      <sz val="9"/>
      <name val="Arial"/>
      <family val="2"/>
    </font>
    <font>
      <b/>
      <sz val="11"/>
      <name val="Arial"/>
      <family val="2"/>
    </font>
    <font>
      <sz val="8"/>
      <color theme="1"/>
      <name val="Arial"/>
      <family val="2"/>
    </font>
    <font>
      <sz val="8"/>
      <color theme="1"/>
      <name val="Aptos Narrow"/>
      <family val="2"/>
      <scheme val="minor"/>
    </font>
  </fonts>
  <fills count="15">
    <fill>
      <patternFill patternType="none"/>
    </fill>
    <fill>
      <patternFill patternType="gray125"/>
    </fill>
    <fill>
      <patternFill patternType="solid">
        <fgColor rgb="FFA6C7DA"/>
        <bgColor indexed="64"/>
      </patternFill>
    </fill>
    <fill>
      <patternFill patternType="solid">
        <fgColor rgb="FFE7F0F5"/>
        <bgColor indexed="64"/>
      </patternFill>
    </fill>
    <fill>
      <patternFill patternType="solid">
        <fgColor theme="0" tint="-0.14999847407452621"/>
        <bgColor indexed="64"/>
      </patternFill>
    </fill>
    <fill>
      <patternFill patternType="solid">
        <fgColor theme="0"/>
        <bgColor indexed="64"/>
      </patternFill>
    </fill>
    <fill>
      <patternFill patternType="solid">
        <fgColor rgb="FFFAFAFA"/>
        <bgColor indexed="64"/>
      </patternFill>
    </fill>
    <fill>
      <patternFill patternType="solid">
        <fgColor rgb="FFF9F9F9"/>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rgb="FFBDD7EE"/>
      </patternFill>
    </fill>
    <fill>
      <patternFill patternType="solid">
        <fgColor theme="3" tint="0.89999084444715716"/>
        <bgColor indexed="64"/>
      </patternFill>
    </fill>
  </fills>
  <borders count="5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rgb="FFDDDDDD"/>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indexed="64"/>
      </right>
      <top style="thin">
        <color rgb="FF000000"/>
      </top>
      <bottom style="thin">
        <color indexed="64"/>
      </bottom>
      <diagonal/>
    </border>
    <border>
      <left style="thin">
        <color indexed="64"/>
      </left>
      <right style="thin">
        <color indexed="64"/>
      </right>
      <top style="thin">
        <color rgb="FF000000"/>
      </top>
      <bottom style="thin">
        <color indexed="64"/>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style="thin">
        <color rgb="FF000000"/>
      </right>
      <top/>
      <bottom/>
      <diagonal/>
    </border>
    <border>
      <left/>
      <right style="thin">
        <color rgb="FF000000"/>
      </right>
      <top style="thin">
        <color indexed="64"/>
      </top>
      <bottom/>
      <diagonal/>
    </border>
    <border>
      <left/>
      <right style="thin">
        <color rgb="FF000000"/>
      </right>
      <top style="thin">
        <color indexed="64"/>
      </top>
      <bottom style="thin">
        <color indexed="64"/>
      </bottom>
      <diagonal/>
    </border>
    <border>
      <left/>
      <right style="thin">
        <color indexed="64"/>
      </right>
      <top style="thin">
        <color rgb="FF000000"/>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rgb="FF000000"/>
      </left>
      <right/>
      <top/>
      <bottom style="thin">
        <color indexed="64"/>
      </bottom>
      <diagonal/>
    </border>
    <border>
      <left style="thin">
        <color rgb="FF000000"/>
      </left>
      <right style="thin">
        <color rgb="FF000000"/>
      </right>
      <top style="thin">
        <color rgb="FF000000"/>
      </top>
      <bottom/>
      <diagonal/>
    </border>
    <border>
      <left style="thin">
        <color indexed="64"/>
      </left>
      <right style="thin">
        <color rgb="FF000000"/>
      </right>
      <top style="thin">
        <color indexed="64"/>
      </top>
      <bottom style="thin">
        <color indexed="64"/>
      </bottom>
      <diagonal/>
    </border>
    <border>
      <left style="thin">
        <color indexed="64"/>
      </left>
      <right style="thin">
        <color rgb="FF000000"/>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bottom/>
      <diagonal/>
    </border>
    <border>
      <left/>
      <right/>
      <top style="thin">
        <color rgb="FF000000"/>
      </top>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s>
  <cellStyleXfs count="2">
    <xf numFmtId="0" fontId="0" fillId="0" borderId="0"/>
    <xf numFmtId="0" fontId="14" fillId="0" borderId="0"/>
  </cellStyleXfs>
  <cellXfs count="439">
    <xf numFmtId="0" fontId="0" fillId="0" borderId="0" xfId="0"/>
    <xf numFmtId="0" fontId="0" fillId="0" borderId="0" xfId="0" applyAlignment="1">
      <alignment wrapText="1"/>
    </xf>
    <xf numFmtId="0" fontId="9" fillId="0" borderId="0" xfId="0" applyFont="1"/>
    <xf numFmtId="0" fontId="0" fillId="0" borderId="0" xfId="0" applyAlignment="1">
      <alignment vertical="top"/>
    </xf>
    <xf numFmtId="0" fontId="12" fillId="0" borderId="0" xfId="0" applyFont="1"/>
    <xf numFmtId="0" fontId="15" fillId="6" borderId="13" xfId="0" applyFont="1" applyFill="1" applyBorder="1" applyAlignment="1">
      <alignment vertical="top" wrapText="1"/>
    </xf>
    <xf numFmtId="0" fontId="15" fillId="7" borderId="13" xfId="0" applyFont="1" applyFill="1" applyBorder="1" applyAlignment="1">
      <alignment vertical="top" wrapText="1"/>
    </xf>
    <xf numFmtId="0" fontId="9" fillId="0" borderId="0" xfId="0" applyFont="1" applyAlignment="1">
      <alignment wrapText="1"/>
    </xf>
    <xf numFmtId="0" fontId="9" fillId="0" borderId="0" xfId="0" applyFont="1" applyAlignment="1">
      <alignment horizontal="left" vertical="top" wrapText="1"/>
    </xf>
    <xf numFmtId="0" fontId="9" fillId="0" borderId="0" xfId="0" applyFont="1" applyAlignment="1">
      <alignment vertical="top"/>
    </xf>
    <xf numFmtId="0" fontId="13" fillId="0" borderId="0" xfId="0" applyFont="1" applyAlignment="1">
      <alignment vertical="center"/>
    </xf>
    <xf numFmtId="0" fontId="17" fillId="0" borderId="0" xfId="1" applyFont="1" applyAlignment="1">
      <alignment horizontal="left"/>
    </xf>
    <xf numFmtId="0" fontId="12" fillId="0" borderId="0" xfId="0" applyFont="1" applyAlignment="1">
      <alignment horizontal="left"/>
    </xf>
    <xf numFmtId="0" fontId="12" fillId="0" borderId="0" xfId="0" applyFont="1" applyAlignment="1">
      <alignment horizontal="center" vertical="center"/>
    </xf>
    <xf numFmtId="0" fontId="12" fillId="0" borderId="0" xfId="0" applyFont="1" applyAlignment="1">
      <alignment horizontal="center"/>
    </xf>
    <xf numFmtId="0" fontId="9" fillId="0" borderId="0" xfId="0" applyFont="1" applyAlignment="1">
      <alignment vertical="top" wrapText="1"/>
    </xf>
    <xf numFmtId="0" fontId="9" fillId="0" borderId="0" xfId="0" applyFont="1" applyAlignment="1">
      <alignment horizontal="center" vertical="center"/>
    </xf>
    <xf numFmtId="0" fontId="10" fillId="0" borderId="0" xfId="0" applyFont="1" applyAlignment="1">
      <alignment horizontal="center"/>
    </xf>
    <xf numFmtId="0" fontId="10" fillId="0" borderId="0" xfId="0" applyFont="1" applyAlignment="1">
      <alignment horizontal="center" vertical="top" wrapText="1"/>
    </xf>
    <xf numFmtId="0" fontId="13" fillId="0" borderId="0" xfId="0" applyFont="1" applyAlignment="1">
      <alignment horizontal="left"/>
    </xf>
    <xf numFmtId="0" fontId="12" fillId="0" borderId="0" xfId="0" quotePrefix="1" applyFont="1" applyAlignment="1">
      <alignment horizontal="left"/>
    </xf>
    <xf numFmtId="0" fontId="12" fillId="0" borderId="0" xfId="0" quotePrefix="1" applyFont="1"/>
    <xf numFmtId="0" fontId="9" fillId="0" borderId="1" xfId="0" applyFont="1" applyBorder="1" applyAlignment="1">
      <alignment vertical="top" wrapText="1"/>
    </xf>
    <xf numFmtId="0" fontId="10" fillId="0" borderId="0" xfId="0" applyFont="1" applyAlignment="1">
      <alignment horizontal="left"/>
    </xf>
    <xf numFmtId="0" fontId="7" fillId="0" borderId="0" xfId="0" applyFont="1" applyAlignment="1">
      <alignment horizontal="left"/>
    </xf>
    <xf numFmtId="0" fontId="14" fillId="0" borderId="0" xfId="1"/>
    <xf numFmtId="0" fontId="25" fillId="0" borderId="0" xfId="0" applyFont="1"/>
    <xf numFmtId="0" fontId="10" fillId="0" borderId="0" xfId="0" applyFont="1"/>
    <xf numFmtId="0" fontId="0" fillId="0" borderId="0" xfId="0" applyAlignment="1">
      <alignment vertical="center" wrapText="1"/>
    </xf>
    <xf numFmtId="0" fontId="34" fillId="0" borderId="0" xfId="1" applyFont="1" applyAlignment="1">
      <alignment wrapText="1"/>
    </xf>
    <xf numFmtId="0" fontId="23" fillId="0" borderId="0" xfId="0" applyFont="1" applyAlignment="1">
      <alignment horizontal="left"/>
    </xf>
    <xf numFmtId="0" fontId="16" fillId="0" borderId="0" xfId="0" applyFont="1" applyAlignment="1">
      <alignment vertical="top" wrapText="1"/>
    </xf>
    <xf numFmtId="0" fontId="35" fillId="0" borderId="0" xfId="0" applyFont="1" applyAlignment="1">
      <alignment wrapText="1"/>
    </xf>
    <xf numFmtId="0" fontId="0" fillId="0" borderId="0" xfId="0" applyAlignment="1">
      <alignment horizontal="left"/>
    </xf>
    <xf numFmtId="0" fontId="9" fillId="0" borderId="0" xfId="0" applyFont="1" applyAlignment="1">
      <alignment horizontal="left"/>
    </xf>
    <xf numFmtId="0" fontId="37" fillId="0" borderId="0" xfId="0" applyFont="1"/>
    <xf numFmtId="0" fontId="38" fillId="0" borderId="0" xfId="0" applyFont="1"/>
    <xf numFmtId="0" fontId="42" fillId="0" borderId="0" xfId="0" applyFont="1"/>
    <xf numFmtId="0" fontId="3" fillId="0" borderId="0" xfId="0" applyFont="1"/>
    <xf numFmtId="0" fontId="14" fillId="0" borderId="0" xfId="1" applyAlignment="1">
      <alignment horizontal="left"/>
    </xf>
    <xf numFmtId="0" fontId="30" fillId="3" borderId="1" xfId="0" applyFont="1" applyFill="1" applyBorder="1" applyAlignment="1">
      <alignment horizontal="center" vertical="center" wrapText="1"/>
    </xf>
    <xf numFmtId="0" fontId="1" fillId="0" borderId="0" xfId="0" applyFont="1"/>
    <xf numFmtId="0" fontId="47" fillId="0" borderId="0" xfId="1" applyFont="1"/>
    <xf numFmtId="0" fontId="0" fillId="8" borderId="38" xfId="0" applyFill="1" applyBorder="1" applyAlignment="1">
      <alignment vertical="center" wrapText="1"/>
    </xf>
    <xf numFmtId="0" fontId="0" fillId="8" borderId="37" xfId="0" applyFill="1" applyBorder="1" applyAlignment="1">
      <alignment vertical="center" wrapText="1"/>
    </xf>
    <xf numFmtId="0" fontId="0" fillId="11" borderId="38" xfId="0" applyFill="1" applyBorder="1" applyAlignment="1">
      <alignment vertical="center" wrapText="1"/>
    </xf>
    <xf numFmtId="0" fontId="0" fillId="11" borderId="37" xfId="0" applyFill="1" applyBorder="1" applyAlignment="1">
      <alignment vertical="center" wrapText="1"/>
    </xf>
    <xf numFmtId="0" fontId="25" fillId="9" borderId="31" xfId="0" applyFont="1" applyFill="1" applyBorder="1" applyAlignment="1">
      <alignment vertical="center" wrapText="1"/>
    </xf>
    <xf numFmtId="0" fontId="25" fillId="9" borderId="33" xfId="0" applyFont="1" applyFill="1" applyBorder="1" applyAlignment="1">
      <alignment vertical="center" wrapText="1"/>
    </xf>
    <xf numFmtId="0" fontId="0" fillId="9" borderId="34" xfId="0" applyFill="1" applyBorder="1" applyAlignment="1">
      <alignment vertical="center" wrapText="1"/>
    </xf>
    <xf numFmtId="0" fontId="0" fillId="9" borderId="35" xfId="0" applyFill="1" applyBorder="1" applyAlignment="1">
      <alignment vertical="center" wrapText="1"/>
    </xf>
    <xf numFmtId="0" fontId="44" fillId="10" borderId="29" xfId="0" applyFont="1" applyFill="1" applyBorder="1"/>
    <xf numFmtId="0" fontId="44" fillId="10" borderId="30" xfId="0" applyFont="1" applyFill="1" applyBorder="1"/>
    <xf numFmtId="0" fontId="45" fillId="10" borderId="31" xfId="0" applyFont="1" applyFill="1" applyBorder="1" applyAlignment="1">
      <alignment wrapText="1"/>
    </xf>
    <xf numFmtId="0" fontId="45" fillId="10" borderId="33" xfId="0" applyFont="1" applyFill="1" applyBorder="1" applyAlignment="1">
      <alignment wrapText="1"/>
    </xf>
    <xf numFmtId="0" fontId="44" fillId="10" borderId="34" xfId="0" applyFont="1" applyFill="1" applyBorder="1" applyAlignment="1">
      <alignment wrapText="1"/>
    </xf>
    <xf numFmtId="0" fontId="44" fillId="10" borderId="35" xfId="0" applyFont="1" applyFill="1" applyBorder="1" applyAlignment="1">
      <alignment wrapText="1"/>
    </xf>
    <xf numFmtId="0" fontId="49" fillId="10" borderId="0" xfId="0" applyFont="1" applyFill="1" applyAlignment="1">
      <alignment wrapText="1"/>
    </xf>
    <xf numFmtId="0" fontId="49" fillId="10" borderId="32" xfId="0" applyFont="1" applyFill="1" applyBorder="1" applyAlignment="1">
      <alignment wrapText="1"/>
    </xf>
    <xf numFmtId="0" fontId="50" fillId="9" borderId="29" xfId="0" applyFont="1" applyFill="1" applyBorder="1"/>
    <xf numFmtId="0" fontId="50" fillId="9" borderId="30" xfId="0" applyFont="1" applyFill="1" applyBorder="1"/>
    <xf numFmtId="0" fontId="50" fillId="9" borderId="0" xfId="0" applyFont="1" applyFill="1" applyAlignment="1">
      <alignment vertical="center" wrapText="1"/>
    </xf>
    <xf numFmtId="0" fontId="50" fillId="9" borderId="32" xfId="0" applyFont="1" applyFill="1" applyBorder="1" applyAlignment="1">
      <alignment vertical="center" wrapText="1"/>
    </xf>
    <xf numFmtId="0" fontId="51" fillId="8" borderId="36" xfId="0" applyFont="1" applyFill="1" applyBorder="1" applyAlignment="1">
      <alignment horizontal="center" vertical="center" wrapText="1"/>
    </xf>
    <xf numFmtId="0" fontId="51" fillId="11" borderId="36" xfId="0" applyFont="1" applyFill="1" applyBorder="1" applyAlignment="1">
      <alignment horizontal="center" vertical="center" wrapText="1"/>
    </xf>
    <xf numFmtId="0" fontId="52" fillId="9" borderId="28" xfId="0" applyFont="1" applyFill="1" applyBorder="1"/>
    <xf numFmtId="0" fontId="52" fillId="10" borderId="28" xfId="0" applyFont="1" applyFill="1" applyBorder="1"/>
    <xf numFmtId="0" fontId="41" fillId="12" borderId="28" xfId="0" applyFont="1" applyFill="1" applyBorder="1"/>
    <xf numFmtId="0" fontId="41" fillId="12" borderId="29" xfId="0" applyFont="1" applyFill="1" applyBorder="1"/>
    <xf numFmtId="0" fontId="41" fillId="12" borderId="30" xfId="0" applyFont="1" applyFill="1" applyBorder="1"/>
    <xf numFmtId="0" fontId="28" fillId="12" borderId="31" xfId="0" applyFont="1" applyFill="1" applyBorder="1"/>
    <xf numFmtId="0" fontId="28" fillId="12" borderId="0" xfId="0" applyFont="1" applyFill="1"/>
    <xf numFmtId="0" fontId="40" fillId="12" borderId="27" xfId="0" applyFont="1" applyFill="1" applyBorder="1"/>
    <xf numFmtId="0" fontId="28" fillId="12" borderId="32" xfId="0" applyFont="1" applyFill="1" applyBorder="1"/>
    <xf numFmtId="0" fontId="40" fillId="12" borderId="37" xfId="0" applyFont="1" applyFill="1" applyBorder="1"/>
    <xf numFmtId="0" fontId="28" fillId="12" borderId="33" xfId="0" applyFont="1" applyFill="1" applyBorder="1"/>
    <xf numFmtId="0" fontId="28" fillId="12" borderId="34" xfId="0" applyFont="1" applyFill="1" applyBorder="1"/>
    <xf numFmtId="0" fontId="28" fillId="12" borderId="35" xfId="0" applyFont="1" applyFill="1" applyBorder="1"/>
    <xf numFmtId="0" fontId="6" fillId="0" borderId="0" xfId="0" applyFont="1" applyAlignment="1">
      <alignment horizontal="center" vertical="center"/>
    </xf>
    <xf numFmtId="0" fontId="0" fillId="0" borderId="0" xfId="0"/>
    <xf numFmtId="0" fontId="4" fillId="0" borderId="0" xfId="0" applyFont="1" applyAlignment="1">
      <alignment horizontal="center" vertical="center"/>
    </xf>
    <xf numFmtId="0" fontId="3" fillId="0" borderId="0" xfId="0" applyFont="1" applyAlignment="1">
      <alignment horizontal="center" vertical="center"/>
    </xf>
    <xf numFmtId="0" fontId="9" fillId="0" borderId="1" xfId="0" applyFont="1" applyBorder="1" applyAlignment="1">
      <alignment vertical="top" wrapText="1"/>
    </xf>
    <xf numFmtId="0" fontId="0" fillId="0" borderId="5" xfId="0" applyBorder="1"/>
    <xf numFmtId="0" fontId="0" fillId="0" borderId="6" xfId="0" applyBorder="1"/>
    <xf numFmtId="0" fontId="0" fillId="0" borderId="8" xfId="0" applyBorder="1"/>
    <xf numFmtId="0" fontId="0" fillId="0" borderId="2" xfId="0" applyBorder="1"/>
    <xf numFmtId="0" fontId="0" fillId="0" borderId="9" xfId="0" applyBorder="1"/>
    <xf numFmtId="0" fontId="0" fillId="0" borderId="16" xfId="0" applyBorder="1"/>
    <xf numFmtId="0" fontId="9" fillId="0" borderId="1" xfId="0" applyFont="1" applyBorder="1" applyAlignment="1">
      <alignment horizontal="center" vertical="top" wrapText="1"/>
    </xf>
    <xf numFmtId="0" fontId="9" fillId="0" borderId="12" xfId="0" applyFont="1" applyBorder="1" applyAlignment="1">
      <alignment vertical="top" wrapText="1"/>
    </xf>
    <xf numFmtId="0" fontId="0" fillId="0" borderId="10" xfId="0" applyBorder="1"/>
    <xf numFmtId="0" fontId="9" fillId="0" borderId="1" xfId="0" applyFont="1" applyBorder="1" applyAlignment="1">
      <alignment vertical="center" wrapText="1"/>
    </xf>
    <xf numFmtId="0" fontId="0" fillId="0" borderId="11" xfId="0" applyBorder="1"/>
    <xf numFmtId="0" fontId="9" fillId="0" borderId="0" xfId="0" applyFont="1"/>
    <xf numFmtId="0" fontId="9" fillId="0" borderId="47" xfId="0" applyFont="1" applyBorder="1" applyAlignment="1">
      <alignment vertical="top" wrapText="1"/>
    </xf>
    <xf numFmtId="0" fontId="9" fillId="0" borderId="0" xfId="0" applyFont="1" applyAlignment="1">
      <alignment vertical="top" wrapText="1"/>
    </xf>
    <xf numFmtId="0" fontId="18" fillId="0" borderId="16" xfId="0" applyFont="1" applyBorder="1" applyAlignment="1">
      <alignment vertical="top" wrapText="1"/>
    </xf>
    <xf numFmtId="0" fontId="40" fillId="0" borderId="0" xfId="0" applyFont="1"/>
    <xf numFmtId="0" fontId="40" fillId="0" borderId="7" xfId="0" applyFont="1" applyBorder="1"/>
    <xf numFmtId="0" fontId="40" fillId="0" borderId="3" xfId="0" applyFont="1" applyBorder="1"/>
    <xf numFmtId="0" fontId="40" fillId="0" borderId="8" xfId="0" applyFont="1" applyBorder="1"/>
    <xf numFmtId="0" fontId="40" fillId="0" borderId="2" xfId="0" applyFont="1" applyBorder="1"/>
    <xf numFmtId="0" fontId="40" fillId="0" borderId="9" xfId="0" applyFont="1" applyBorder="1"/>
    <xf numFmtId="0" fontId="10" fillId="2" borderId="43" xfId="0" applyFont="1" applyFill="1" applyBorder="1" applyAlignment="1">
      <alignment horizontal="center" vertical="center" wrapText="1"/>
    </xf>
    <xf numFmtId="0" fontId="0" fillId="0" borderId="49" xfId="0" applyBorder="1"/>
    <xf numFmtId="0" fontId="0" fillId="0" borderId="44" xfId="0" applyBorder="1"/>
    <xf numFmtId="0" fontId="0" fillId="0" borderId="23" xfId="0" applyBorder="1"/>
    <xf numFmtId="0" fontId="0" fillId="0" borderId="19" xfId="0" applyBorder="1"/>
    <xf numFmtId="0" fontId="0" fillId="0" borderId="21" xfId="0" applyBorder="1"/>
    <xf numFmtId="0" fontId="9" fillId="3" borderId="46" xfId="0" applyFont="1" applyFill="1" applyBorder="1" applyAlignment="1">
      <alignment vertical="top" wrapText="1"/>
    </xf>
    <xf numFmtId="0" fontId="0" fillId="0" borderId="20" xfId="0" applyBorder="1"/>
    <xf numFmtId="0" fontId="18" fillId="0" borderId="1" xfId="0" applyFont="1" applyBorder="1" applyAlignment="1">
      <alignment vertical="top" wrapText="1"/>
    </xf>
    <xf numFmtId="0" fontId="40" fillId="0" borderId="6" xfId="0" applyFont="1" applyBorder="1"/>
    <xf numFmtId="0" fontId="0" fillId="0" borderId="3" xfId="0" applyBorder="1"/>
    <xf numFmtId="0" fontId="0" fillId="0" borderId="7" xfId="0" applyBorder="1"/>
    <xf numFmtId="0" fontId="10" fillId="2" borderId="1" xfId="0" applyFont="1" applyFill="1" applyBorder="1" applyAlignment="1">
      <alignment horizontal="center" vertical="center" wrapText="1"/>
    </xf>
    <xf numFmtId="0" fontId="40" fillId="0" borderId="5" xfId="0" applyFont="1" applyBorder="1"/>
    <xf numFmtId="0" fontId="0" fillId="0" borderId="6" xfId="0" applyBorder="1" applyAlignment="1">
      <alignment vertical="top"/>
    </xf>
    <xf numFmtId="0" fontId="0" fillId="0" borderId="3" xfId="0" applyBorder="1" applyAlignment="1">
      <alignment vertical="top"/>
    </xf>
    <xf numFmtId="0" fontId="0" fillId="0" borderId="7" xfId="0" applyBorder="1" applyAlignment="1">
      <alignment vertical="top"/>
    </xf>
    <xf numFmtId="0" fontId="0" fillId="0" borderId="8" xfId="0" applyBorder="1" applyAlignment="1">
      <alignment vertical="top"/>
    </xf>
    <xf numFmtId="0" fontId="0" fillId="0" borderId="9" xfId="0" applyBorder="1" applyAlignment="1">
      <alignment vertical="top"/>
    </xf>
    <xf numFmtId="0" fontId="9" fillId="0" borderId="1" xfId="0" applyFont="1" applyBorder="1" applyAlignment="1">
      <alignment horizontal="left" vertical="top" wrapText="1"/>
    </xf>
    <xf numFmtId="0" fontId="0" fillId="0" borderId="6" xfId="0" applyBorder="1" applyAlignment="1">
      <alignment horizontal="left" vertical="top"/>
    </xf>
    <xf numFmtId="0" fontId="0" fillId="0" borderId="3" xfId="0" applyBorder="1" applyAlignment="1">
      <alignment horizontal="left" vertical="top"/>
    </xf>
    <xf numFmtId="0" fontId="0" fillId="0" borderId="7" xfId="0" applyBorder="1" applyAlignment="1">
      <alignment horizontal="left" vertical="top"/>
    </xf>
    <xf numFmtId="0" fontId="0" fillId="0" borderId="8" xfId="0" applyBorder="1" applyAlignment="1">
      <alignment horizontal="left" vertical="top"/>
    </xf>
    <xf numFmtId="0" fontId="0" fillId="0" borderId="9" xfId="0" applyBorder="1" applyAlignment="1">
      <alignment horizontal="left" vertical="top"/>
    </xf>
    <xf numFmtId="0" fontId="9" fillId="3" borderId="43" xfId="0" applyFont="1" applyFill="1" applyBorder="1" applyAlignment="1">
      <alignment vertical="top" wrapText="1"/>
    </xf>
    <xf numFmtId="0" fontId="0" fillId="0" borderId="51" xfId="0" applyBorder="1"/>
    <xf numFmtId="0" fontId="0" fillId="0" borderId="50" xfId="0" applyBorder="1"/>
    <xf numFmtId="0" fontId="9" fillId="5" borderId="16" xfId="0" applyFont="1" applyFill="1" applyBorder="1" applyAlignment="1">
      <alignment horizontal="left" vertical="center"/>
    </xf>
    <xf numFmtId="0" fontId="9" fillId="0" borderId="16" xfId="0" applyFont="1" applyBorder="1" applyAlignment="1">
      <alignment vertical="top" wrapText="1"/>
    </xf>
    <xf numFmtId="0" fontId="18" fillId="0" borderId="1" xfId="0" applyFont="1" applyBorder="1" applyAlignment="1">
      <alignment horizontal="left" vertical="top" wrapText="1"/>
    </xf>
    <xf numFmtId="0" fontId="40" fillId="0" borderId="6" xfId="0" applyFont="1" applyBorder="1" applyAlignment="1">
      <alignment horizontal="left" vertical="top"/>
    </xf>
    <xf numFmtId="0" fontId="40" fillId="0" borderId="3" xfId="0" applyFont="1" applyBorder="1" applyAlignment="1">
      <alignment horizontal="left" vertical="top"/>
    </xf>
    <xf numFmtId="0" fontId="40" fillId="0" borderId="7" xfId="0" applyFont="1" applyBorder="1" applyAlignment="1">
      <alignment horizontal="left" vertical="top"/>
    </xf>
    <xf numFmtId="0" fontId="40" fillId="0" borderId="8" xfId="0" applyFont="1" applyBorder="1" applyAlignment="1">
      <alignment horizontal="left" vertical="top"/>
    </xf>
    <xf numFmtId="0" fontId="40" fillId="0" borderId="9" xfId="0" applyFont="1" applyBorder="1" applyAlignment="1">
      <alignment horizontal="left" vertical="top"/>
    </xf>
    <xf numFmtId="0" fontId="9" fillId="0" borderId="16" xfId="0" applyFont="1" applyBorder="1" applyAlignment="1">
      <alignment horizontal="center" vertical="center"/>
    </xf>
    <xf numFmtId="0" fontId="9" fillId="5" borderId="18" xfId="0" applyFont="1" applyFill="1" applyBorder="1" applyAlignment="1">
      <alignment horizontal="center" vertical="center"/>
    </xf>
    <xf numFmtId="0" fontId="0" fillId="0" borderId="26" xfId="0" applyBorder="1"/>
    <xf numFmtId="0" fontId="8" fillId="0" borderId="0" xfId="0" applyFont="1" applyAlignment="1">
      <alignment horizontal="center" vertical="center"/>
    </xf>
    <xf numFmtId="0" fontId="7" fillId="2" borderId="17" xfId="0" applyFont="1" applyFill="1" applyBorder="1" applyAlignment="1">
      <alignment horizontal="center" vertical="center" wrapText="1"/>
    </xf>
    <xf numFmtId="0" fontId="0" fillId="0" borderId="39" xfId="0" applyBorder="1"/>
    <xf numFmtId="0" fontId="7" fillId="2" borderId="18" xfId="0" applyFont="1" applyFill="1" applyBorder="1" applyAlignment="1">
      <alignment horizontal="center" vertical="center" wrapText="1"/>
    </xf>
    <xf numFmtId="0" fontId="0" fillId="0" borderId="48" xfId="0" applyBorder="1"/>
    <xf numFmtId="0" fontId="19" fillId="0" borderId="0" xfId="0" applyFont="1" applyAlignment="1">
      <alignment horizontal="center" vertical="center"/>
    </xf>
    <xf numFmtId="0" fontId="9" fillId="0" borderId="16" xfId="0" applyFont="1" applyBorder="1" applyAlignment="1">
      <alignment vertical="center" wrapText="1"/>
    </xf>
    <xf numFmtId="0" fontId="18" fillId="5" borderId="16" xfId="0" applyFont="1" applyFill="1" applyBorder="1" applyAlignment="1">
      <alignment horizontal="left" vertical="center"/>
    </xf>
    <xf numFmtId="0" fontId="9" fillId="0" borderId="16" xfId="0" applyFont="1" applyBorder="1" applyAlignment="1">
      <alignment horizontal="left" vertical="center"/>
    </xf>
    <xf numFmtId="0" fontId="10" fillId="2" borderId="11" xfId="0" applyFont="1" applyFill="1" applyBorder="1" applyAlignment="1">
      <alignment horizontal="center" vertical="center" wrapText="1"/>
    </xf>
    <xf numFmtId="0" fontId="57" fillId="0" borderId="1" xfId="0" applyFont="1" applyBorder="1" applyAlignment="1">
      <alignment horizontal="left" vertical="top" wrapText="1"/>
    </xf>
    <xf numFmtId="0" fontId="58" fillId="0" borderId="6" xfId="0" applyFont="1" applyBorder="1" applyAlignment="1">
      <alignment horizontal="left" vertical="top"/>
    </xf>
    <xf numFmtId="0" fontId="58" fillId="0" borderId="3" xfId="0" applyFont="1" applyBorder="1" applyAlignment="1">
      <alignment horizontal="left" vertical="top"/>
    </xf>
    <xf numFmtId="0" fontId="58" fillId="0" borderId="7" xfId="0" applyFont="1" applyBorder="1" applyAlignment="1">
      <alignment horizontal="left" vertical="top"/>
    </xf>
    <xf numFmtId="0" fontId="58" fillId="0" borderId="8" xfId="0" applyFont="1" applyBorder="1" applyAlignment="1">
      <alignment horizontal="left" vertical="top"/>
    </xf>
    <xf numFmtId="0" fontId="58" fillId="0" borderId="9" xfId="0" applyFont="1" applyBorder="1" applyAlignment="1">
      <alignment horizontal="left" vertical="top"/>
    </xf>
    <xf numFmtId="0" fontId="32" fillId="0" borderId="47" xfId="0" applyFont="1" applyBorder="1" applyAlignment="1">
      <alignment horizontal="center" vertical="top" wrapText="1"/>
    </xf>
    <xf numFmtId="0" fontId="21" fillId="0" borderId="0" xfId="0" applyFont="1" applyAlignment="1">
      <alignment wrapText="1"/>
    </xf>
    <xf numFmtId="0" fontId="5" fillId="5" borderId="0" xfId="0" applyFont="1" applyFill="1" applyAlignment="1">
      <alignment horizontal="center"/>
    </xf>
    <xf numFmtId="0" fontId="8" fillId="0" borderId="0" xfId="0" applyFont="1" applyAlignment="1">
      <alignment horizontal="center" wrapText="1"/>
    </xf>
    <xf numFmtId="0" fontId="9" fillId="0" borderId="0" xfId="0" applyFont="1" applyAlignment="1">
      <alignment wrapText="1"/>
    </xf>
    <xf numFmtId="0" fontId="46" fillId="0" borderId="1" xfId="0" applyFont="1" applyBorder="1" applyAlignment="1">
      <alignment vertical="center" wrapText="1"/>
    </xf>
    <xf numFmtId="0" fontId="39" fillId="14" borderId="40" xfId="0" applyFont="1" applyFill="1" applyBorder="1" applyAlignment="1">
      <alignment wrapText="1"/>
    </xf>
    <xf numFmtId="0" fontId="0" fillId="14" borderId="48" xfId="0" applyFill="1" applyBorder="1"/>
    <xf numFmtId="0" fontId="0" fillId="14" borderId="49" xfId="0" applyFill="1" applyBorder="1"/>
    <xf numFmtId="0" fontId="0" fillId="14" borderId="44" xfId="0" applyFill="1" applyBorder="1"/>
    <xf numFmtId="0" fontId="9" fillId="14" borderId="0" xfId="0" applyFont="1" applyFill="1"/>
    <xf numFmtId="0" fontId="0" fillId="14" borderId="23" xfId="0" applyFill="1" applyBorder="1"/>
    <xf numFmtId="0" fontId="46" fillId="0" borderId="1" xfId="0" applyFont="1" applyBorder="1" applyAlignment="1">
      <alignment horizontal="left" vertical="center" wrapText="1"/>
    </xf>
    <xf numFmtId="0" fontId="9" fillId="0" borderId="22" xfId="0" applyFont="1" applyBorder="1" applyAlignment="1">
      <alignment horizontal="left" vertical="top" wrapText="1"/>
    </xf>
    <xf numFmtId="0" fontId="9" fillId="0" borderId="48" xfId="0" applyFont="1" applyBorder="1" applyAlignment="1">
      <alignment horizontal="left" vertical="top" wrapText="1"/>
    </xf>
    <xf numFmtId="0" fontId="9" fillId="0" borderId="49" xfId="0" applyFont="1" applyBorder="1" applyAlignment="1">
      <alignment horizontal="left" vertical="top" wrapText="1"/>
    </xf>
    <xf numFmtId="0" fontId="9" fillId="0" borderId="44" xfId="0" applyFont="1" applyBorder="1" applyAlignment="1">
      <alignment horizontal="left" vertical="top" wrapText="1"/>
    </xf>
    <xf numFmtId="0" fontId="9" fillId="0" borderId="47" xfId="0" applyFont="1" applyBorder="1" applyAlignment="1">
      <alignment horizontal="left" vertical="top" wrapText="1"/>
    </xf>
    <xf numFmtId="0" fontId="9" fillId="0" borderId="23" xfId="0" applyFont="1" applyBorder="1" applyAlignment="1">
      <alignment horizontal="left" vertical="top" wrapText="1"/>
    </xf>
    <xf numFmtId="0" fontId="9" fillId="0" borderId="19" xfId="0" applyFont="1" applyBorder="1" applyAlignment="1">
      <alignment horizontal="left" vertical="top" wrapText="1"/>
    </xf>
    <xf numFmtId="0" fontId="9" fillId="0" borderId="20" xfId="0" applyFont="1" applyBorder="1" applyAlignment="1">
      <alignment horizontal="left" vertical="top" wrapText="1"/>
    </xf>
    <xf numFmtId="0" fontId="9" fillId="0" borderId="21" xfId="0" applyFont="1" applyBorder="1" applyAlignment="1">
      <alignment horizontal="left" vertical="top" wrapText="1"/>
    </xf>
    <xf numFmtId="0" fontId="18" fillId="0" borderId="22" xfId="0" applyFont="1" applyBorder="1" applyAlignment="1">
      <alignment horizontal="left" vertical="top" wrapText="1"/>
    </xf>
    <xf numFmtId="0" fontId="18" fillId="0" borderId="48" xfId="0" applyFont="1" applyBorder="1" applyAlignment="1">
      <alignment horizontal="left" vertical="top" wrapText="1"/>
    </xf>
    <xf numFmtId="0" fontId="18" fillId="0" borderId="49" xfId="0" applyFont="1" applyBorder="1" applyAlignment="1">
      <alignment horizontal="left" vertical="top" wrapText="1"/>
    </xf>
    <xf numFmtId="0" fontId="18" fillId="0" borderId="44" xfId="0" applyFont="1" applyBorder="1" applyAlignment="1">
      <alignment horizontal="left" vertical="top" wrapText="1"/>
    </xf>
    <xf numFmtId="0" fontId="18" fillId="0" borderId="47" xfId="0" applyFont="1" applyBorder="1" applyAlignment="1">
      <alignment horizontal="left" vertical="top" wrapText="1"/>
    </xf>
    <xf numFmtId="0" fontId="18" fillId="0" borderId="23" xfId="0" applyFont="1" applyBorder="1" applyAlignment="1">
      <alignment horizontal="left" vertical="top" wrapText="1"/>
    </xf>
    <xf numFmtId="0" fontId="18" fillId="0" borderId="19" xfId="0" applyFont="1" applyBorder="1" applyAlignment="1">
      <alignment horizontal="left" vertical="top" wrapText="1"/>
    </xf>
    <xf numFmtId="0" fontId="18" fillId="0" borderId="20" xfId="0" applyFont="1" applyBorder="1" applyAlignment="1">
      <alignment horizontal="left" vertical="top" wrapText="1"/>
    </xf>
    <xf numFmtId="0" fontId="18" fillId="0" borderId="21" xfId="0" applyFont="1" applyBorder="1" applyAlignment="1">
      <alignment horizontal="left" vertical="top" wrapText="1"/>
    </xf>
    <xf numFmtId="0" fontId="9" fillId="5" borderId="4" xfId="0" applyFont="1" applyFill="1" applyBorder="1" applyAlignment="1">
      <alignment horizontal="left" vertical="top" wrapText="1"/>
    </xf>
    <xf numFmtId="0" fontId="9" fillId="5" borderId="5" xfId="0" applyFont="1" applyFill="1" applyBorder="1" applyAlignment="1">
      <alignment horizontal="left" vertical="top" wrapText="1"/>
    </xf>
    <xf numFmtId="0" fontId="9" fillId="5" borderId="6" xfId="0" applyFont="1" applyFill="1" applyBorder="1" applyAlignment="1">
      <alignment horizontal="left" vertical="top" wrapText="1"/>
    </xf>
    <xf numFmtId="0" fontId="9" fillId="5" borderId="3" xfId="0" applyFont="1" applyFill="1" applyBorder="1" applyAlignment="1">
      <alignment horizontal="left" vertical="top" wrapText="1"/>
    </xf>
    <xf numFmtId="0" fontId="9" fillId="5" borderId="47" xfId="0" applyFont="1" applyFill="1" applyBorder="1" applyAlignment="1">
      <alignment horizontal="left" vertical="top" wrapText="1"/>
    </xf>
    <xf numFmtId="0" fontId="9" fillId="5" borderId="7" xfId="0" applyFont="1" applyFill="1" applyBorder="1" applyAlignment="1">
      <alignment horizontal="left" vertical="top" wrapText="1"/>
    </xf>
    <xf numFmtId="0" fontId="9" fillId="5" borderId="8" xfId="0" applyFont="1" applyFill="1" applyBorder="1" applyAlignment="1">
      <alignment horizontal="left" vertical="top" wrapText="1"/>
    </xf>
    <xf numFmtId="0" fontId="9" fillId="5" borderId="2" xfId="0" applyFont="1" applyFill="1" applyBorder="1" applyAlignment="1">
      <alignment horizontal="left" vertical="top" wrapText="1"/>
    </xf>
    <xf numFmtId="0" fontId="9" fillId="5" borderId="9" xfId="0" applyFont="1" applyFill="1" applyBorder="1" applyAlignment="1">
      <alignment horizontal="left" vertical="top" wrapText="1"/>
    </xf>
    <xf numFmtId="0" fontId="18" fillId="5" borderId="4" xfId="0" applyFont="1" applyFill="1" applyBorder="1" applyAlignment="1">
      <alignment horizontal="left" vertical="top" wrapText="1"/>
    </xf>
    <xf numFmtId="0" fontId="18" fillId="5" borderId="5" xfId="0" applyFont="1" applyFill="1" applyBorder="1" applyAlignment="1">
      <alignment horizontal="left" vertical="top" wrapText="1"/>
    </xf>
    <xf numFmtId="0" fontId="18" fillId="5" borderId="6" xfId="0" applyFont="1" applyFill="1" applyBorder="1" applyAlignment="1">
      <alignment horizontal="left" vertical="top" wrapText="1"/>
    </xf>
    <xf numFmtId="0" fontId="18" fillId="5" borderId="3" xfId="0" applyFont="1" applyFill="1" applyBorder="1" applyAlignment="1">
      <alignment horizontal="left" vertical="top" wrapText="1"/>
    </xf>
    <xf numFmtId="0" fontId="18" fillId="5" borderId="47" xfId="0" applyFont="1" applyFill="1" applyBorder="1" applyAlignment="1">
      <alignment horizontal="left" vertical="top" wrapText="1"/>
    </xf>
    <xf numFmtId="0" fontId="18" fillId="5" borderId="7" xfId="0" applyFont="1" applyFill="1" applyBorder="1" applyAlignment="1">
      <alignment horizontal="left" vertical="top" wrapText="1"/>
    </xf>
    <xf numFmtId="0" fontId="18" fillId="5" borderId="8" xfId="0" applyFont="1" applyFill="1" applyBorder="1" applyAlignment="1">
      <alignment horizontal="left" vertical="top" wrapText="1"/>
    </xf>
    <xf numFmtId="0" fontId="18" fillId="5" borderId="2" xfId="0" applyFont="1" applyFill="1" applyBorder="1" applyAlignment="1">
      <alignment horizontal="left" vertical="top" wrapText="1"/>
    </xf>
    <xf numFmtId="0" fontId="18" fillId="5" borderId="9" xfId="0" applyFont="1" applyFill="1" applyBorder="1" applyAlignment="1">
      <alignment horizontal="left" vertical="top" wrapText="1"/>
    </xf>
    <xf numFmtId="0" fontId="9" fillId="0" borderId="4" xfId="0" applyFont="1" applyBorder="1" applyAlignment="1">
      <alignment vertical="top" wrapText="1"/>
    </xf>
    <xf numFmtId="0" fontId="9" fillId="0" borderId="5" xfId="0" applyFont="1" applyBorder="1" applyAlignment="1">
      <alignment vertical="top" wrapText="1"/>
    </xf>
    <xf numFmtId="0" fontId="9" fillId="0" borderId="6" xfId="0" applyFont="1" applyBorder="1" applyAlignment="1">
      <alignment vertical="top" wrapText="1"/>
    </xf>
    <xf numFmtId="0" fontId="9" fillId="0" borderId="3" xfId="0" applyFont="1" applyBorder="1" applyAlignment="1">
      <alignment vertical="top" wrapText="1"/>
    </xf>
    <xf numFmtId="0" fontId="9" fillId="0" borderId="7" xfId="0" applyFont="1" applyBorder="1" applyAlignment="1">
      <alignment vertical="top" wrapText="1"/>
    </xf>
    <xf numFmtId="0" fontId="9" fillId="0" borderId="8" xfId="0" applyFont="1" applyBorder="1" applyAlignment="1">
      <alignment vertical="top" wrapText="1"/>
    </xf>
    <xf numFmtId="0" fontId="9" fillId="0" borderId="2" xfId="0" applyFont="1" applyBorder="1" applyAlignment="1">
      <alignment vertical="top" wrapText="1"/>
    </xf>
    <xf numFmtId="0" fontId="9" fillId="0" borderId="9" xfId="0" applyFont="1" applyBorder="1" applyAlignment="1">
      <alignment vertical="top" wrapText="1"/>
    </xf>
    <xf numFmtId="0" fontId="7" fillId="2" borderId="1" xfId="0" applyFont="1" applyFill="1" applyBorder="1" applyAlignment="1">
      <alignment vertical="top" wrapText="1"/>
    </xf>
    <xf numFmtId="0" fontId="11" fillId="0" borderId="1" xfId="0" applyFont="1" applyBorder="1" applyAlignment="1">
      <alignment vertical="top" wrapText="1"/>
    </xf>
    <xf numFmtId="0" fontId="8" fillId="0" borderId="0" xfId="0" applyFont="1" applyAlignment="1">
      <alignment horizontal="center" vertical="top" wrapText="1"/>
    </xf>
    <xf numFmtId="0" fontId="14" fillId="0" borderId="47" xfId="1" applyBorder="1" applyAlignment="1">
      <alignment vertical="top" wrapText="1"/>
    </xf>
    <xf numFmtId="0" fontId="0" fillId="0" borderId="15" xfId="0" applyBorder="1"/>
    <xf numFmtId="0" fontId="9" fillId="0" borderId="12" xfId="0" applyFont="1" applyBorder="1" applyAlignment="1">
      <alignment horizontal="center" vertical="center" wrapText="1"/>
    </xf>
    <xf numFmtId="0" fontId="7" fillId="2" borderId="1" xfId="0" applyFont="1" applyFill="1" applyBorder="1" applyAlignment="1">
      <alignment vertical="center" wrapText="1"/>
    </xf>
    <xf numFmtId="0" fontId="9" fillId="0" borderId="4" xfId="0" applyFont="1" applyBorder="1" applyAlignment="1">
      <alignment horizontal="center" vertical="top" wrapText="1"/>
    </xf>
    <xf numFmtId="0" fontId="9" fillId="0" borderId="5" xfId="0" applyFont="1" applyBorder="1" applyAlignment="1">
      <alignment horizontal="center" vertical="top" wrapText="1"/>
    </xf>
    <xf numFmtId="0" fontId="9" fillId="0" borderId="8" xfId="0" applyFont="1" applyBorder="1" applyAlignment="1">
      <alignment horizontal="center" vertical="top" wrapText="1"/>
    </xf>
    <xf numFmtId="0" fontId="9" fillId="0" borderId="2" xfId="0" applyFont="1" applyBorder="1" applyAlignment="1">
      <alignment horizontal="center" vertical="top" wrapText="1"/>
    </xf>
    <xf numFmtId="0" fontId="43" fillId="2" borderId="1" xfId="0" applyFont="1" applyFill="1" applyBorder="1" applyAlignment="1">
      <alignment vertical="center" wrapText="1"/>
    </xf>
    <xf numFmtId="0" fontId="7" fillId="2" borderId="1" xfId="0" applyFont="1" applyFill="1" applyBorder="1" applyAlignment="1">
      <alignment horizontal="center" vertical="center" wrapText="1"/>
    </xf>
    <xf numFmtId="0" fontId="7" fillId="2" borderId="4" xfId="0" applyFont="1" applyFill="1" applyBorder="1" applyAlignment="1">
      <alignment vertical="top" wrapText="1"/>
    </xf>
    <xf numFmtId="0" fontId="7" fillId="2" borderId="5" xfId="0" applyFont="1" applyFill="1" applyBorder="1" applyAlignment="1">
      <alignment vertical="top" wrapText="1"/>
    </xf>
    <xf numFmtId="0" fontId="7" fillId="2" borderId="6" xfId="0" applyFont="1" applyFill="1" applyBorder="1" applyAlignment="1">
      <alignment vertical="top" wrapText="1"/>
    </xf>
    <xf numFmtId="0" fontId="7" fillId="2" borderId="8" xfId="0" applyFont="1" applyFill="1" applyBorder="1" applyAlignment="1">
      <alignment vertical="top" wrapText="1"/>
    </xf>
    <xf numFmtId="0" fontId="7" fillId="2" borderId="2" xfId="0" applyFont="1" applyFill="1" applyBorder="1" applyAlignment="1">
      <alignment vertical="top" wrapText="1"/>
    </xf>
    <xf numFmtId="0" fontId="7" fillId="2" borderId="9" xfId="0" applyFont="1" applyFill="1" applyBorder="1" applyAlignment="1">
      <alignment vertical="top" wrapText="1"/>
    </xf>
    <xf numFmtId="0" fontId="2" fillId="0" borderId="12" xfId="0" applyFont="1" applyBorder="1" applyAlignment="1">
      <alignment vertical="top" wrapText="1"/>
    </xf>
    <xf numFmtId="0" fontId="2" fillId="0" borderId="10" xfId="0" applyFont="1" applyBorder="1" applyAlignment="1">
      <alignment vertical="top" wrapText="1"/>
    </xf>
    <xf numFmtId="0" fontId="2" fillId="0" borderId="11" xfId="0" applyFont="1" applyBorder="1" applyAlignment="1">
      <alignment vertical="top" wrapText="1"/>
    </xf>
    <xf numFmtId="0" fontId="9" fillId="5" borderId="1" xfId="0" applyFont="1" applyFill="1" applyBorder="1" applyAlignment="1">
      <alignment vertical="top" wrapText="1"/>
    </xf>
    <xf numFmtId="0" fontId="9" fillId="4" borderId="1" xfId="0" applyFont="1" applyFill="1" applyBorder="1" applyAlignment="1">
      <alignment vertical="top" wrapText="1"/>
    </xf>
    <xf numFmtId="0" fontId="36" fillId="0" borderId="0" xfId="1" applyFont="1" applyAlignment="1">
      <alignment horizontal="left" wrapText="1"/>
    </xf>
    <xf numFmtId="0" fontId="0" fillId="0" borderId="0" xfId="0" applyAlignment="1">
      <alignment horizontal="left"/>
    </xf>
    <xf numFmtId="0" fontId="9" fillId="0" borderId="1" xfId="0" applyFont="1" applyBorder="1" applyAlignment="1">
      <alignment vertical="center"/>
    </xf>
    <xf numFmtId="14" fontId="9" fillId="0" borderId="1" xfId="0" applyNumberFormat="1" applyFont="1" applyBorder="1" applyAlignment="1">
      <alignment vertical="center" wrapText="1"/>
    </xf>
    <xf numFmtId="14" fontId="0" fillId="0" borderId="16" xfId="0" applyNumberFormat="1" applyBorder="1"/>
    <xf numFmtId="0" fontId="30" fillId="2" borderId="1" xfId="0" applyFont="1" applyFill="1" applyBorder="1" applyAlignment="1">
      <alignment horizontal="center" vertical="center" wrapText="1"/>
    </xf>
    <xf numFmtId="0" fontId="8" fillId="0" borderId="0" xfId="0" applyFont="1" applyAlignment="1">
      <alignment horizontal="center"/>
    </xf>
    <xf numFmtId="0" fontId="54" fillId="0" borderId="1" xfId="0" applyFont="1" applyBorder="1" applyAlignment="1">
      <alignment vertical="center" wrapText="1"/>
    </xf>
    <xf numFmtId="0" fontId="28" fillId="0" borderId="5" xfId="0" applyFont="1" applyBorder="1"/>
    <xf numFmtId="0" fontId="28" fillId="0" borderId="6" xfId="0" applyFont="1" applyBorder="1"/>
    <xf numFmtId="0" fontId="28" fillId="0" borderId="8" xfId="0" applyFont="1" applyBorder="1"/>
    <xf numFmtId="0" fontId="28" fillId="0" borderId="2" xfId="0" applyFont="1" applyBorder="1"/>
    <xf numFmtId="0" fontId="28" fillId="0" borderId="9" xfId="0" applyFont="1" applyBorder="1"/>
    <xf numFmtId="0" fontId="40" fillId="0" borderId="5" xfId="0" applyFont="1" applyBorder="1" applyAlignment="1">
      <alignment horizontal="left" vertical="top"/>
    </xf>
    <xf numFmtId="0" fontId="40" fillId="0" borderId="2" xfId="0" applyFont="1" applyBorder="1" applyAlignment="1">
      <alignment horizontal="left" vertical="top"/>
    </xf>
    <xf numFmtId="0" fontId="9" fillId="0" borderId="41" xfId="0" applyFont="1" applyBorder="1" applyAlignment="1">
      <alignment vertical="top" wrapText="1"/>
    </xf>
    <xf numFmtId="0" fontId="0" fillId="0" borderId="10" xfId="0" applyBorder="1" applyAlignment="1">
      <alignment vertical="top"/>
    </xf>
    <xf numFmtId="0" fontId="0" fillId="0" borderId="25" xfId="0" applyBorder="1" applyAlignment="1">
      <alignment vertical="top"/>
    </xf>
    <xf numFmtId="0" fontId="0" fillId="0" borderId="11" xfId="0" applyBorder="1" applyAlignment="1">
      <alignment vertical="top"/>
    </xf>
    <xf numFmtId="0" fontId="7" fillId="3" borderId="42" xfId="0" applyFont="1" applyFill="1" applyBorder="1" applyAlignment="1">
      <alignment horizontal="center" vertical="center" wrapText="1"/>
    </xf>
    <xf numFmtId="0" fontId="0" fillId="0" borderId="24" xfId="0" applyBorder="1"/>
    <xf numFmtId="0" fontId="9" fillId="0" borderId="41" xfId="0" applyFont="1" applyBorder="1" applyAlignment="1">
      <alignment vertical="center" wrapText="1"/>
    </xf>
    <xf numFmtId="0" fontId="0" fillId="0" borderId="25" xfId="0" applyBorder="1"/>
    <xf numFmtId="0" fontId="10" fillId="2" borderId="12" xfId="0" applyFont="1" applyFill="1" applyBorder="1" applyAlignment="1">
      <alignment horizontal="left" vertical="top" wrapText="1"/>
    </xf>
    <xf numFmtId="0" fontId="7" fillId="3" borderId="1" xfId="0" applyFont="1" applyFill="1" applyBorder="1" applyAlignment="1">
      <alignment horizontal="center" vertical="center" wrapText="1"/>
    </xf>
    <xf numFmtId="0" fontId="7" fillId="3" borderId="14" xfId="0" applyFont="1" applyFill="1" applyBorder="1" applyAlignment="1">
      <alignment horizontal="center" vertical="center" wrapText="1"/>
    </xf>
    <xf numFmtId="0" fontId="7" fillId="3" borderId="1" xfId="0" applyFont="1" applyFill="1" applyBorder="1" applyAlignment="1">
      <alignment vertical="top" wrapText="1"/>
    </xf>
    <xf numFmtId="0" fontId="9" fillId="0" borderId="1" xfId="0" applyFont="1" applyBorder="1" applyAlignment="1">
      <alignment horizontal="left" vertical="top" wrapText="1" indent="1"/>
    </xf>
    <xf numFmtId="0" fontId="14" fillId="0" borderId="4" xfId="1" applyBorder="1" applyAlignment="1">
      <alignment vertical="top" wrapText="1"/>
    </xf>
    <xf numFmtId="0" fontId="14" fillId="0" borderId="5" xfId="1" applyBorder="1" applyAlignment="1">
      <alignment vertical="top" wrapText="1"/>
    </xf>
    <xf numFmtId="0" fontId="14" fillId="0" borderId="3" xfId="1" applyBorder="1" applyAlignment="1">
      <alignment vertical="top" wrapText="1"/>
    </xf>
    <xf numFmtId="0" fontId="14" fillId="0" borderId="8" xfId="1" applyBorder="1" applyAlignment="1">
      <alignment vertical="top" wrapText="1"/>
    </xf>
    <xf numFmtId="0" fontId="14" fillId="0" borderId="2" xfId="1" applyBorder="1" applyAlignment="1">
      <alignment vertical="top" wrapText="1"/>
    </xf>
    <xf numFmtId="0" fontId="10" fillId="2" borderId="1" xfId="0" applyFont="1" applyFill="1" applyBorder="1" applyAlignment="1">
      <alignment horizontal="left" vertical="top" wrapText="1"/>
    </xf>
    <xf numFmtId="0" fontId="9" fillId="0" borderId="4" xfId="0" applyFont="1" applyBorder="1" applyAlignment="1">
      <alignment horizontal="left" vertical="top" wrapText="1"/>
    </xf>
    <xf numFmtId="0" fontId="14" fillId="0" borderId="1" xfId="1" applyBorder="1" applyAlignment="1">
      <alignment vertical="top"/>
    </xf>
    <xf numFmtId="0" fontId="9" fillId="0" borderId="12" xfId="0" applyFont="1" applyBorder="1" applyAlignment="1">
      <alignment horizontal="left" vertical="top" wrapText="1"/>
    </xf>
    <xf numFmtId="0" fontId="0" fillId="0" borderId="5" xfId="0" applyBorder="1" applyAlignment="1">
      <alignment horizontal="left"/>
    </xf>
    <xf numFmtId="0" fontId="0" fillId="0" borderId="8" xfId="0" applyBorder="1" applyAlignment="1">
      <alignment horizontal="left"/>
    </xf>
    <xf numFmtId="0" fontId="0" fillId="0" borderId="2" xfId="0" applyBorder="1" applyAlignment="1">
      <alignment horizontal="left"/>
    </xf>
    <xf numFmtId="0" fontId="18" fillId="0" borderId="4" xfId="0" applyFont="1" applyBorder="1" applyAlignment="1">
      <alignment vertical="top" wrapText="1"/>
    </xf>
    <xf numFmtId="0" fontId="0" fillId="0" borderId="47" xfId="0" applyBorder="1"/>
    <xf numFmtId="0" fontId="18" fillId="0" borderId="12" xfId="0" applyFont="1" applyBorder="1" applyAlignment="1">
      <alignment horizontal="left" vertical="top" wrapText="1"/>
    </xf>
    <xf numFmtId="0" fontId="29" fillId="0" borderId="1" xfId="0" applyFont="1" applyBorder="1" applyAlignment="1">
      <alignment horizontal="left" vertical="top" wrapText="1"/>
    </xf>
    <xf numFmtId="0" fontId="29" fillId="0" borderId="1" xfId="0" applyFont="1" applyBorder="1" applyAlignment="1">
      <alignment vertical="top" wrapText="1"/>
    </xf>
    <xf numFmtId="0" fontId="10" fillId="0" borderId="1" xfId="0" applyFont="1" applyBorder="1" applyAlignment="1">
      <alignment horizontal="left" vertical="top" wrapText="1"/>
    </xf>
    <xf numFmtId="0" fontId="7" fillId="2" borderId="1" xfId="0" applyFont="1" applyFill="1" applyBorder="1" applyAlignment="1">
      <alignment horizontal="left" vertical="top" wrapText="1"/>
    </xf>
    <xf numFmtId="165" fontId="9" fillId="0" borderId="1" xfId="0" applyNumberFormat="1" applyFont="1" applyBorder="1" applyAlignment="1">
      <alignment vertical="top" wrapText="1"/>
    </xf>
    <xf numFmtId="166" fontId="53" fillId="8" borderId="1" xfId="0" applyNumberFormat="1" applyFont="1" applyFill="1" applyBorder="1" applyAlignment="1">
      <alignment vertical="top" wrapText="1"/>
    </xf>
    <xf numFmtId="0" fontId="53" fillId="0" borderId="1" xfId="0" applyFont="1" applyBorder="1" applyAlignment="1">
      <alignment vertical="top" wrapText="1"/>
    </xf>
    <xf numFmtId="166" fontId="9" fillId="0" borderId="1" xfId="0" applyNumberFormat="1" applyFont="1" applyBorder="1" applyAlignment="1">
      <alignment vertical="top" wrapText="1"/>
    </xf>
    <xf numFmtId="0" fontId="33" fillId="0" borderId="0" xfId="1" applyFont="1" applyAlignment="1">
      <alignment wrapText="1"/>
    </xf>
    <xf numFmtId="0" fontId="10" fillId="0" borderId="1" xfId="0" applyFont="1" applyBorder="1" applyAlignment="1">
      <alignment horizontal="center" vertical="top" wrapText="1"/>
    </xf>
    <xf numFmtId="0" fontId="10" fillId="0" borderId="3" xfId="0" applyFont="1" applyBorder="1" applyAlignment="1">
      <alignment vertical="top" wrapText="1"/>
    </xf>
    <xf numFmtId="0" fontId="9" fillId="5" borderId="0" xfId="0" applyFont="1" applyFill="1" applyAlignment="1">
      <alignment vertical="top" wrapText="1"/>
    </xf>
    <xf numFmtId="0" fontId="53" fillId="2" borderId="1" xfId="0" applyFont="1" applyFill="1" applyBorder="1" applyAlignment="1">
      <alignment horizontal="center" vertical="center" wrapText="1"/>
    </xf>
    <xf numFmtId="0" fontId="0" fillId="0" borderId="5" xfId="0" applyBorder="1" applyAlignment="1">
      <alignment wrapText="1"/>
    </xf>
    <xf numFmtId="0" fontId="0" fillId="0" borderId="6" xfId="0" applyBorder="1" applyAlignment="1">
      <alignment wrapText="1"/>
    </xf>
    <xf numFmtId="0" fontId="0" fillId="0" borderId="8" xfId="0" applyBorder="1" applyAlignment="1">
      <alignment wrapText="1"/>
    </xf>
    <xf numFmtId="0" fontId="0" fillId="0" borderId="2" xfId="0" applyBorder="1" applyAlignment="1">
      <alignment wrapText="1"/>
    </xf>
    <xf numFmtId="0" fontId="0" fillId="0" borderId="9" xfId="0" applyBorder="1" applyAlignment="1">
      <alignment wrapText="1"/>
    </xf>
    <xf numFmtId="0" fontId="9" fillId="0" borderId="10" xfId="0" applyFont="1" applyBorder="1" applyAlignment="1">
      <alignment vertical="top" wrapText="1"/>
    </xf>
    <xf numFmtId="0" fontId="9" fillId="0" borderId="11" xfId="0" applyFont="1" applyBorder="1" applyAlignment="1">
      <alignment vertical="top" wrapText="1"/>
    </xf>
    <xf numFmtId="0" fontId="29" fillId="0" borderId="0" xfId="0" applyFont="1" applyAlignment="1">
      <alignment horizontal="center" vertical="top" wrapText="1"/>
    </xf>
    <xf numFmtId="0" fontId="9" fillId="0" borderId="0" xfId="0" applyFont="1" applyAlignment="1">
      <alignment vertical="top"/>
    </xf>
    <xf numFmtId="0" fontId="7" fillId="2" borderId="1" xfId="0" applyFont="1" applyFill="1" applyBorder="1" applyAlignment="1">
      <alignment horizontal="center" vertical="top" wrapText="1"/>
    </xf>
    <xf numFmtId="0" fontId="0" fillId="0" borderId="1" xfId="0" applyBorder="1"/>
    <xf numFmtId="0" fontId="14" fillId="0" borderId="1" xfId="1" applyBorder="1" applyAlignment="1">
      <alignment vertical="top" wrapText="1"/>
    </xf>
    <xf numFmtId="0" fontId="0" fillId="0" borderId="0" xfId="0" applyProtection="1"/>
    <xf numFmtId="0" fontId="8" fillId="0" borderId="0" xfId="0" applyFont="1" applyAlignment="1" applyProtection="1">
      <alignment horizontal="center" vertical="top"/>
    </xf>
    <xf numFmtId="0" fontId="0" fillId="0" borderId="0" xfId="0" applyProtection="1"/>
    <xf numFmtId="0" fontId="8" fillId="0" borderId="0" xfId="0" applyFont="1" applyAlignment="1" applyProtection="1">
      <alignment horizontal="center" vertical="top"/>
    </xf>
    <xf numFmtId="0" fontId="7" fillId="0" borderId="0" xfId="0" applyFont="1" applyProtection="1"/>
    <xf numFmtId="0" fontId="7" fillId="0" borderId="0" xfId="0" applyFont="1" applyProtection="1"/>
    <xf numFmtId="0" fontId="9" fillId="2" borderId="1" xfId="0" applyFont="1" applyFill="1" applyBorder="1" applyAlignment="1" applyProtection="1">
      <alignment vertical="center" wrapText="1"/>
    </xf>
    <xf numFmtId="0" fontId="0" fillId="0" borderId="10" xfId="0" applyBorder="1" applyProtection="1"/>
    <xf numFmtId="0" fontId="0" fillId="0" borderId="11" xfId="0" applyBorder="1" applyProtection="1"/>
    <xf numFmtId="0" fontId="9" fillId="5" borderId="1" xfId="0" applyFont="1" applyFill="1" applyBorder="1" applyAlignment="1" applyProtection="1">
      <alignment vertical="center" wrapText="1"/>
    </xf>
    <xf numFmtId="0" fontId="0" fillId="5" borderId="10" xfId="0" applyFill="1" applyBorder="1" applyProtection="1"/>
    <xf numFmtId="0" fontId="0" fillId="5" borderId="11" xfId="0" applyFill="1" applyBorder="1" applyProtection="1"/>
    <xf numFmtId="0" fontId="9" fillId="0" borderId="0" xfId="0" applyFont="1" applyAlignment="1" applyProtection="1">
      <alignment vertical="center" wrapText="1"/>
    </xf>
    <xf numFmtId="0" fontId="9" fillId="2" borderId="1" xfId="0" applyFont="1" applyFill="1" applyBorder="1" applyAlignment="1" applyProtection="1">
      <alignment horizontal="left" vertical="center" wrapText="1"/>
    </xf>
    <xf numFmtId="0" fontId="9" fillId="5" borderId="1" xfId="0" applyFont="1" applyFill="1" applyBorder="1" applyAlignment="1" applyProtection="1">
      <alignment horizontal="left" vertical="center" wrapText="1"/>
    </xf>
    <xf numFmtId="0" fontId="9" fillId="5" borderId="0" xfId="0" applyFont="1" applyFill="1" applyAlignment="1" applyProtection="1">
      <alignment vertical="center" wrapText="1"/>
    </xf>
    <xf numFmtId="0" fontId="0" fillId="5" borderId="10" xfId="0" applyFill="1" applyBorder="1" applyAlignment="1" applyProtection="1">
      <alignment horizontal="left"/>
    </xf>
    <xf numFmtId="0" fontId="0" fillId="5" borderId="11" xfId="0" applyFill="1" applyBorder="1" applyAlignment="1" applyProtection="1">
      <alignment horizontal="left"/>
    </xf>
    <xf numFmtId="0" fontId="18" fillId="5" borderId="1" xfId="0" applyFont="1" applyFill="1" applyBorder="1" applyAlignment="1" applyProtection="1">
      <alignment vertical="center" wrapText="1"/>
    </xf>
    <xf numFmtId="0" fontId="40" fillId="5" borderId="10" xfId="0" applyFont="1" applyFill="1" applyBorder="1" applyProtection="1"/>
    <xf numFmtId="0" fontId="40" fillId="5" borderId="11" xfId="0" applyFont="1" applyFill="1" applyBorder="1" applyProtection="1"/>
    <xf numFmtId="0" fontId="7" fillId="0" borderId="0" xfId="0" applyFont="1" applyAlignment="1" applyProtection="1">
      <alignment wrapText="1"/>
    </xf>
    <xf numFmtId="0" fontId="7" fillId="0" borderId="0" xfId="0" applyFont="1" applyAlignment="1" applyProtection="1">
      <alignment wrapText="1"/>
    </xf>
    <xf numFmtId="14" fontId="9" fillId="5" borderId="1" xfId="0" applyNumberFormat="1" applyFont="1" applyFill="1" applyBorder="1" applyAlignment="1" applyProtection="1">
      <alignment horizontal="left" vertical="center" wrapText="1"/>
    </xf>
    <xf numFmtId="14" fontId="9" fillId="5" borderId="0" xfId="0" applyNumberFormat="1" applyFont="1" applyFill="1" applyAlignment="1" applyProtection="1">
      <alignment vertical="center" wrapText="1"/>
    </xf>
    <xf numFmtId="0" fontId="16" fillId="5" borderId="10" xfId="0" applyFont="1" applyFill="1" applyBorder="1" applyAlignment="1" applyProtection="1">
      <alignment horizontal="left"/>
    </xf>
    <xf numFmtId="0" fontId="16" fillId="5" borderId="11" xfId="0" applyFont="1" applyFill="1" applyBorder="1" applyAlignment="1" applyProtection="1">
      <alignment horizontal="left"/>
    </xf>
    <xf numFmtId="0" fontId="27" fillId="5" borderId="0" xfId="0" applyFont="1" applyFill="1" applyAlignment="1" applyProtection="1">
      <alignment horizontal="left" vertical="center" wrapText="1"/>
    </xf>
    <xf numFmtId="14" fontId="9" fillId="5" borderId="0" xfId="0" applyNumberFormat="1" applyFont="1" applyFill="1" applyAlignment="1" applyProtection="1">
      <alignment horizontal="right" vertical="center" wrapText="1"/>
    </xf>
    <xf numFmtId="0" fontId="26" fillId="5" borderId="0" xfId="0" applyFont="1" applyFill="1" applyAlignment="1" applyProtection="1">
      <alignment vertical="center" wrapText="1"/>
    </xf>
    <xf numFmtId="0" fontId="29" fillId="2" borderId="1" xfId="0" applyFont="1" applyFill="1" applyBorder="1" applyAlignment="1" applyProtection="1">
      <alignment vertical="center" wrapText="1"/>
    </xf>
    <xf numFmtId="14" fontId="18" fillId="5" borderId="1" xfId="0" applyNumberFormat="1" applyFont="1" applyFill="1" applyBorder="1" applyAlignment="1" applyProtection="1">
      <alignment horizontal="left" vertical="center" wrapText="1"/>
    </xf>
    <xf numFmtId="0" fontId="40" fillId="5" borderId="10" xfId="0" applyFont="1" applyFill="1" applyBorder="1" applyAlignment="1" applyProtection="1">
      <alignment horizontal="left"/>
    </xf>
    <xf numFmtId="0" fontId="40" fillId="5" borderId="11" xfId="0" applyFont="1" applyFill="1" applyBorder="1" applyAlignment="1" applyProtection="1">
      <alignment horizontal="left"/>
    </xf>
    <xf numFmtId="0" fontId="10" fillId="0" borderId="0" xfId="0" applyFont="1" applyAlignment="1" applyProtection="1">
      <alignment wrapText="1"/>
    </xf>
    <xf numFmtId="0" fontId="10" fillId="0" borderId="0" xfId="0" applyFont="1" applyAlignment="1" applyProtection="1">
      <alignment wrapText="1"/>
    </xf>
    <xf numFmtId="164" fontId="9" fillId="5" borderId="1" xfId="0" applyNumberFormat="1" applyFont="1" applyFill="1" applyBorder="1" applyAlignment="1" applyProtection="1">
      <alignment vertical="center" wrapText="1"/>
    </xf>
    <xf numFmtId="164" fontId="9" fillId="5" borderId="0" xfId="0" applyNumberFormat="1" applyFont="1" applyFill="1" applyAlignment="1" applyProtection="1">
      <alignment vertical="center" wrapText="1"/>
    </xf>
    <xf numFmtId="0" fontId="10" fillId="5" borderId="0" xfId="0" applyFont="1" applyFill="1" applyAlignment="1" applyProtection="1">
      <alignment wrapText="1"/>
    </xf>
    <xf numFmtId="0" fontId="26" fillId="0" borderId="0" xfId="0" applyFont="1" applyAlignment="1" applyProtection="1">
      <alignment vertical="center" wrapText="1"/>
    </xf>
    <xf numFmtId="0" fontId="10" fillId="0" borderId="0" xfId="0" applyFont="1" applyProtection="1"/>
    <xf numFmtId="0" fontId="16" fillId="0" borderId="0" xfId="0" applyFont="1" applyProtection="1"/>
    <xf numFmtId="0" fontId="9" fillId="5" borderId="0" xfId="0" applyFont="1" applyFill="1" applyAlignment="1" applyProtection="1">
      <alignment horizontal="left" vertical="center" wrapText="1"/>
    </xf>
    <xf numFmtId="0" fontId="10" fillId="0" borderId="0" xfId="0" applyFont="1" applyProtection="1"/>
    <xf numFmtId="0" fontId="9" fillId="0" borderId="1" xfId="0" applyFont="1" applyBorder="1" applyAlignment="1" applyProtection="1">
      <alignment vertical="center"/>
    </xf>
    <xf numFmtId="0" fontId="9" fillId="0" borderId="0" xfId="0" applyFont="1" applyAlignment="1" applyProtection="1">
      <alignment vertical="center"/>
    </xf>
    <xf numFmtId="0" fontId="24" fillId="5" borderId="0" xfId="0" applyFont="1" applyFill="1" applyAlignment="1" applyProtection="1">
      <alignment vertical="center" wrapText="1"/>
    </xf>
    <xf numFmtId="0" fontId="18" fillId="5" borderId="0" xfId="0" applyFont="1" applyFill="1" applyAlignment="1" applyProtection="1">
      <alignment vertical="center" wrapText="1"/>
    </xf>
    <xf numFmtId="0" fontId="31" fillId="0" borderId="0" xfId="0" applyFont="1" applyAlignment="1" applyProtection="1">
      <alignment vertical="center" wrapText="1"/>
    </xf>
    <xf numFmtId="0" fontId="20" fillId="5" borderId="0" xfId="0" applyFont="1" applyFill="1" applyAlignment="1" applyProtection="1">
      <alignment horizontal="left" wrapText="1"/>
    </xf>
    <xf numFmtId="0" fontId="20" fillId="5" borderId="0" xfId="0" applyFont="1" applyFill="1" applyAlignment="1" applyProtection="1">
      <alignment horizontal="left" wrapText="1"/>
    </xf>
    <xf numFmtId="0" fontId="10" fillId="2" borderId="1" xfId="0" applyFont="1" applyFill="1" applyBorder="1" applyAlignment="1" applyProtection="1">
      <alignment horizontal="center" vertical="center"/>
    </xf>
    <xf numFmtId="0" fontId="9" fillId="2" borderId="1" xfId="0" applyFont="1" applyFill="1" applyBorder="1" applyAlignment="1" applyProtection="1">
      <alignment vertical="center"/>
    </xf>
    <xf numFmtId="0" fontId="54" fillId="5" borderId="1" xfId="0" applyFont="1" applyFill="1" applyBorder="1" applyAlignment="1" applyProtection="1">
      <alignment vertical="center"/>
    </xf>
    <xf numFmtId="0" fontId="28" fillId="0" borderId="10" xfId="0" applyFont="1" applyBorder="1" applyProtection="1"/>
    <xf numFmtId="0" fontId="28" fillId="0" borderId="11" xfId="0" applyFont="1" applyBorder="1" applyProtection="1"/>
    <xf numFmtId="0" fontId="54" fillId="0" borderId="1" xfId="0" applyFont="1" applyBorder="1" applyAlignment="1" applyProtection="1">
      <alignment vertical="center"/>
    </xf>
    <xf numFmtId="0" fontId="18" fillId="5" borderId="1" xfId="0" applyFont="1" applyFill="1" applyBorder="1" applyAlignment="1" applyProtection="1">
      <alignment vertical="center"/>
    </xf>
    <xf numFmtId="0" fontId="40" fillId="0" borderId="10" xfId="0" applyFont="1" applyBorder="1" applyProtection="1"/>
    <xf numFmtId="0" fontId="40" fillId="0" borderId="11" xfId="0" applyFont="1" applyBorder="1" applyProtection="1"/>
    <xf numFmtId="0" fontId="18" fillId="0" borderId="1" xfId="0" applyFont="1" applyBorder="1" applyAlignment="1" applyProtection="1">
      <alignment vertical="center"/>
    </xf>
    <xf numFmtId="0" fontId="18" fillId="0" borderId="1" xfId="0" applyFont="1" applyBorder="1" applyAlignment="1" applyProtection="1">
      <alignment vertical="center" wrapText="1"/>
    </xf>
    <xf numFmtId="0" fontId="40" fillId="0" borderId="12" xfId="0" applyFont="1" applyBorder="1" applyProtection="1"/>
    <xf numFmtId="0" fontId="9" fillId="5" borderId="0" xfId="0" applyFont="1" applyFill="1" applyAlignment="1" applyProtection="1">
      <alignment vertical="center"/>
    </xf>
    <xf numFmtId="0" fontId="5" fillId="0" borderId="0" xfId="0" applyFont="1" applyAlignment="1" applyProtection="1">
      <alignment horizontal="left" vertical="top"/>
    </xf>
    <xf numFmtId="0" fontId="5" fillId="0" borderId="0" xfId="0" applyFont="1" applyAlignment="1" applyProtection="1">
      <alignment horizontal="left" vertical="top"/>
    </xf>
    <xf numFmtId="0" fontId="10" fillId="0" borderId="0" xfId="0" applyFont="1" applyAlignment="1" applyProtection="1">
      <alignment horizontal="left" vertical="top"/>
    </xf>
    <xf numFmtId="0" fontId="9" fillId="0" borderId="1" xfId="0" applyFont="1" applyBorder="1" applyAlignment="1" applyProtection="1">
      <alignment vertical="center" wrapText="1"/>
    </xf>
    <xf numFmtId="0" fontId="0" fillId="0" borderId="5" xfId="0" applyBorder="1" applyProtection="1"/>
    <xf numFmtId="0" fontId="0" fillId="0" borderId="6" xfId="0" applyBorder="1" applyProtection="1"/>
    <xf numFmtId="0" fontId="0" fillId="0" borderId="8" xfId="0" applyBorder="1" applyProtection="1"/>
    <xf numFmtId="0" fontId="0" fillId="0" borderId="2" xfId="0" applyBorder="1" applyProtection="1"/>
    <xf numFmtId="0" fontId="0" fillId="0" borderId="9" xfId="0" applyBorder="1" applyProtection="1"/>
    <xf numFmtId="0" fontId="9" fillId="0" borderId="12" xfId="0" applyFont="1" applyBorder="1" applyAlignment="1" applyProtection="1">
      <alignment vertical="top" wrapText="1"/>
    </xf>
    <xf numFmtId="0" fontId="10" fillId="4" borderId="1" xfId="0" applyFont="1" applyFill="1" applyBorder="1" applyAlignment="1" applyProtection="1">
      <alignment horizontal="center" vertical="center" wrapText="1"/>
    </xf>
    <xf numFmtId="0" fontId="22" fillId="4" borderId="1" xfId="0" applyFont="1" applyFill="1" applyBorder="1" applyAlignment="1" applyProtection="1">
      <alignment horizontal="center" vertical="center" wrapText="1"/>
    </xf>
    <xf numFmtId="0" fontId="0" fillId="0" borderId="16" xfId="0" applyBorder="1" applyProtection="1"/>
    <xf numFmtId="0" fontId="9" fillId="0" borderId="1" xfId="0" applyFont="1" applyBorder="1" applyAlignment="1" applyProtection="1">
      <alignment vertical="top" wrapText="1"/>
    </xf>
    <xf numFmtId="0" fontId="9" fillId="0" borderId="0" xfId="0" applyFont="1" applyAlignment="1" applyProtection="1">
      <alignment vertical="top" wrapText="1"/>
    </xf>
    <xf numFmtId="0" fontId="9" fillId="0" borderId="1" xfId="0" applyFont="1" applyBorder="1" applyAlignment="1" applyProtection="1">
      <alignment horizontal="center" vertical="top" wrapText="1"/>
    </xf>
    <xf numFmtId="0" fontId="5" fillId="0" borderId="0" xfId="0" applyFont="1" applyAlignment="1" applyProtection="1">
      <alignment horizontal="center" vertical="center" wrapText="1"/>
    </xf>
    <xf numFmtId="0" fontId="3" fillId="0" borderId="0" xfId="0" applyFont="1" applyProtection="1"/>
    <xf numFmtId="0" fontId="9" fillId="0" borderId="0" xfId="0" applyFont="1" applyProtection="1"/>
    <xf numFmtId="0" fontId="11" fillId="0" borderId="0" xfId="0" applyFont="1" applyAlignment="1" applyProtection="1">
      <alignment horizontal="center" vertical="top" wrapText="1"/>
    </xf>
    <xf numFmtId="0" fontId="9" fillId="0" borderId="0" xfId="0" applyFont="1" applyProtection="1"/>
    <xf numFmtId="0" fontId="11" fillId="0" borderId="0" xfId="0" applyFont="1" applyAlignment="1" applyProtection="1">
      <alignment vertical="top" wrapText="1"/>
    </xf>
    <xf numFmtId="0" fontId="11" fillId="0" borderId="43" xfId="0" applyFont="1" applyBorder="1" applyAlignment="1" applyProtection="1">
      <alignment vertical="top" wrapText="1"/>
    </xf>
    <xf numFmtId="0" fontId="9" fillId="0" borderId="51" xfId="0" applyFont="1" applyBorder="1" applyProtection="1"/>
    <xf numFmtId="0" fontId="9" fillId="0" borderId="50" xfId="0" applyFont="1" applyBorder="1" applyProtection="1"/>
    <xf numFmtId="0" fontId="9" fillId="0" borderId="47" xfId="0" applyFont="1" applyBorder="1" applyProtection="1"/>
    <xf numFmtId="0" fontId="24" fillId="13" borderId="43" xfId="0" applyFont="1" applyFill="1" applyBorder="1" applyAlignment="1" applyProtection="1">
      <alignment vertical="top" wrapText="1"/>
    </xf>
    <xf numFmtId="0" fontId="18" fillId="0" borderId="43" xfId="0" applyFont="1" applyBorder="1" applyAlignment="1" applyProtection="1">
      <alignment vertical="top" wrapText="1"/>
    </xf>
    <xf numFmtId="10" fontId="18" fillId="0" borderId="43" xfId="0" applyNumberFormat="1" applyFont="1" applyBorder="1" applyAlignment="1" applyProtection="1">
      <alignment vertical="top" wrapText="1"/>
    </xf>
    <xf numFmtId="0" fontId="9" fillId="0" borderId="45" xfId="0" applyFont="1" applyBorder="1" applyProtection="1"/>
    <xf numFmtId="0" fontId="9" fillId="0" borderId="46" xfId="0" applyFont="1" applyBorder="1" applyProtection="1"/>
    <xf numFmtId="0" fontId="11" fillId="0" borderId="47" xfId="0" applyFont="1" applyBorder="1" applyAlignment="1" applyProtection="1">
      <alignment vertical="top" wrapText="1"/>
    </xf>
    <xf numFmtId="10" fontId="9" fillId="0" borderId="43" xfId="0" applyNumberFormat="1" applyFont="1" applyBorder="1" applyAlignment="1" applyProtection="1">
      <alignment horizontal="left" vertical="top" wrapText="1"/>
    </xf>
    <xf numFmtId="10" fontId="10" fillId="0" borderId="43" xfId="0" applyNumberFormat="1" applyFont="1" applyBorder="1" applyAlignment="1" applyProtection="1">
      <alignment horizontal="left" vertical="top" wrapText="1"/>
    </xf>
    <xf numFmtId="0" fontId="10" fillId="0" borderId="47" xfId="0" applyFont="1" applyBorder="1" applyAlignment="1" applyProtection="1">
      <alignment horizontal="left" vertical="top" wrapText="1"/>
    </xf>
    <xf numFmtId="0" fontId="31" fillId="5" borderId="47" xfId="0" applyFont="1" applyFill="1" applyBorder="1" applyAlignment="1" applyProtection="1">
      <alignment vertical="center"/>
    </xf>
    <xf numFmtId="0" fontId="9" fillId="0" borderId="47" xfId="0" applyFont="1" applyBorder="1" applyAlignment="1" applyProtection="1">
      <alignment horizontal="left" vertical="top" wrapText="1"/>
    </xf>
    <xf numFmtId="0" fontId="10" fillId="5" borderId="47" xfId="0" applyFont="1" applyFill="1" applyBorder="1" applyAlignment="1" applyProtection="1">
      <alignment vertical="top" wrapText="1"/>
    </xf>
    <xf numFmtId="0" fontId="24" fillId="5" borderId="47" xfId="0" applyFont="1" applyFill="1" applyBorder="1" applyAlignment="1" applyProtection="1">
      <alignment vertical="center" wrapText="1"/>
    </xf>
    <xf numFmtId="0" fontId="9" fillId="5" borderId="47" xfId="0" applyFont="1" applyFill="1" applyBorder="1" applyAlignment="1" applyProtection="1">
      <alignment vertical="top" wrapText="1"/>
    </xf>
    <xf numFmtId="0" fontId="9" fillId="0" borderId="47" xfId="0" applyFont="1" applyBorder="1" applyAlignment="1" applyProtection="1">
      <alignment vertical="top" wrapText="1"/>
    </xf>
    <xf numFmtId="0" fontId="29" fillId="0" borderId="0" xfId="0" applyFont="1" applyProtection="1"/>
    <xf numFmtId="10" fontId="9" fillId="5" borderId="47" xfId="0" applyNumberFormat="1" applyFont="1" applyFill="1" applyBorder="1" applyAlignment="1" applyProtection="1">
      <alignment vertical="top" wrapText="1"/>
    </xf>
    <xf numFmtId="1" fontId="9" fillId="5" borderId="47" xfId="0" applyNumberFormat="1" applyFont="1" applyFill="1" applyBorder="1" applyAlignment="1" applyProtection="1">
      <alignment horizontal="center" vertical="center" wrapText="1"/>
    </xf>
    <xf numFmtId="10" fontId="10" fillId="5" borderId="47" xfId="0" applyNumberFormat="1" applyFont="1" applyFill="1" applyBorder="1" applyAlignment="1" applyProtection="1">
      <alignment vertical="top" wrapText="1"/>
    </xf>
    <xf numFmtId="0" fontId="31" fillId="0" borderId="47" xfId="0" applyFont="1" applyBorder="1" applyAlignment="1" applyProtection="1">
      <alignment vertical="center"/>
    </xf>
    <xf numFmtId="0" fontId="24" fillId="0" borderId="47" xfId="0" applyFont="1" applyBorder="1" applyAlignment="1" applyProtection="1">
      <alignment vertical="center"/>
    </xf>
    <xf numFmtId="2" fontId="10" fillId="0" borderId="47" xfId="0" applyNumberFormat="1" applyFont="1" applyBorder="1" applyAlignment="1" applyProtection="1">
      <alignment horizontal="center" vertical="center" wrapText="1"/>
    </xf>
    <xf numFmtId="10" fontId="10" fillId="0" borderId="47" xfId="0" applyNumberFormat="1" applyFont="1" applyBorder="1" applyAlignment="1" applyProtection="1">
      <alignment vertical="top" wrapText="1"/>
    </xf>
    <xf numFmtId="10" fontId="56" fillId="0" borderId="47" xfId="0" applyNumberFormat="1" applyFont="1" applyBorder="1" applyAlignment="1" applyProtection="1">
      <alignment horizontal="center" vertical="center"/>
    </xf>
    <xf numFmtId="0" fontId="2" fillId="0" borderId="0" xfId="0" applyFont="1" applyProtection="1"/>
    <xf numFmtId="0" fontId="48" fillId="0" borderId="0" xfId="0" applyFont="1" applyProtection="1"/>
    <xf numFmtId="0" fontId="10" fillId="0" borderId="0" xfId="0" applyFont="1" applyAlignment="1" applyProtection="1">
      <alignment vertical="top" wrapText="1"/>
    </xf>
    <xf numFmtId="0" fontId="9" fillId="0" borderId="47" xfId="0" applyFont="1" applyBorder="1" applyAlignment="1" applyProtection="1">
      <alignment vertical="top" wrapText="1"/>
    </xf>
    <xf numFmtId="0" fontId="10" fillId="0" borderId="47" xfId="0" applyFont="1" applyBorder="1" applyAlignment="1" applyProtection="1">
      <alignment vertical="top"/>
    </xf>
    <xf numFmtId="2" fontId="24" fillId="13" borderId="43" xfId="0" applyNumberFormat="1" applyFont="1" applyFill="1" applyBorder="1" applyAlignment="1" applyProtection="1">
      <alignment vertical="top" wrapText="1"/>
    </xf>
    <xf numFmtId="0" fontId="9" fillId="0" borderId="43" xfId="0" applyFont="1" applyBorder="1" applyAlignment="1" applyProtection="1">
      <alignment vertical="top" wrapText="1"/>
    </xf>
    <xf numFmtId="0" fontId="9" fillId="0" borderId="40" xfId="0" applyFont="1" applyBorder="1" applyAlignment="1" applyProtection="1">
      <alignment vertical="top" wrapText="1"/>
    </xf>
    <xf numFmtId="0" fontId="10" fillId="5" borderId="47" xfId="0" applyFont="1" applyFill="1" applyBorder="1" applyAlignment="1" applyProtection="1">
      <alignment horizontal="center" vertical="center"/>
    </xf>
    <xf numFmtId="0" fontId="24" fillId="13" borderId="47" xfId="0" applyFont="1" applyFill="1" applyBorder="1" applyAlignment="1" applyProtection="1">
      <alignment vertical="top" wrapText="1"/>
    </xf>
    <xf numFmtId="0" fontId="18" fillId="0" borderId="52" xfId="0" applyFont="1" applyBorder="1" applyAlignment="1" applyProtection="1">
      <alignment vertical="top" wrapText="1"/>
    </xf>
    <xf numFmtId="0" fontId="57" fillId="0" borderId="1" xfId="0" applyFont="1" applyBorder="1" applyAlignment="1" applyProtection="1">
      <alignment vertical="top" wrapText="1"/>
    </xf>
    <xf numFmtId="0" fontId="9" fillId="0" borderId="50" xfId="0" applyFont="1" applyBorder="1" applyAlignment="1" applyProtection="1">
      <alignment vertical="top" wrapText="1"/>
    </xf>
    <xf numFmtId="0" fontId="10" fillId="0" borderId="47" xfId="0" applyFont="1" applyBorder="1" applyAlignment="1" applyProtection="1">
      <alignment vertical="top" wrapText="1"/>
    </xf>
    <xf numFmtId="0" fontId="56" fillId="0" borderId="47" xfId="0" applyFont="1" applyBorder="1" applyAlignment="1" applyProtection="1">
      <alignment horizontal="center" vertical="center"/>
    </xf>
    <xf numFmtId="0" fontId="24" fillId="13" borderId="43" xfId="0" applyFont="1" applyFill="1" applyBorder="1" applyAlignment="1" applyProtection="1">
      <alignment vertical="top" wrapText="1"/>
    </xf>
    <xf numFmtId="0" fontId="9" fillId="0" borderId="43" xfId="0" applyFont="1" applyBorder="1" applyAlignment="1" applyProtection="1">
      <alignment horizontal="left" vertical="top"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autoTitleDeleted val="1"/>
    <c:plotArea>
      <c:layout/>
      <c:barChart>
        <c:barDir val="col"/>
        <c:grouping val="clustered"/>
        <c:varyColors val="1"/>
        <c:ser>
          <c:idx val="0"/>
          <c:order val="0"/>
          <c:tx>
            <c:strRef>
              <c:f>'2. Progress towards outcomes'!$B$14</c:f>
              <c:strCache>
                <c:ptCount val="1"/>
                <c:pt idx="0">
                  <c:v>Average Cumulative progress toward outcomes (%)</c:v>
                </c:pt>
              </c:strCache>
            </c:strRef>
          </c:tx>
          <c:spPr>
            <a:solidFill>
              <a:srgbClr val="FF9999"/>
            </a:solidFill>
            <a:ln>
              <a:prstDash val="solid"/>
            </a:ln>
          </c:spPr>
          <c:invertIfNegative val="1"/>
          <c:dLbls>
            <c:spPr>
              <a:noFill/>
              <a:ln>
                <a:noFill/>
              </a:ln>
              <a:effectLst/>
            </c:spPr>
            <c:showLegendKey val="1"/>
            <c:showVal val="1"/>
            <c:showCatName val="0"/>
            <c:showSerName val="0"/>
            <c:showPercent val="0"/>
            <c:showBubbleSize val="1"/>
            <c:showLeaderLines val="0"/>
            <c:extLst>
              <c:ext xmlns:c15="http://schemas.microsoft.com/office/drawing/2012/chart" uri="{CE6537A1-D6FC-4f65-9D91-7224C49458BB}">
                <c15:showLeaderLines val="0"/>
              </c:ext>
            </c:extLst>
          </c:dLbls>
          <c:val>
            <c:numRef>
              <c:f>'2. Progress towards outcomes'!$B$15</c:f>
              <c:numCache>
                <c:formatCode>0.00%</c:formatCode>
                <c:ptCount val="1"/>
                <c:pt idx="0">
                  <c:v>0.35000000000000003</c:v>
                </c:pt>
              </c:numCache>
            </c:numRef>
          </c:val>
          <c:extLst>
            <c:ext xmlns:c14="http://schemas.microsoft.com/office/drawing/2007/8/2/chart" uri="{6F2FDCE9-48DA-4B69-8628-5D25D57E5C99}">
              <c14:invertSolidFillFmt>
                <c14:spPr xmlns:c14="http://schemas.microsoft.com/office/drawing/2007/8/2/chart">
                  <a:solidFill>
                    <a:srgbClr val="FFFFFF"/>
                  </a:solidFill>
                  <a:ln>
                    <a:prstDash val="solid"/>
                  </a:ln>
                </c14:spPr>
              </c14:invertSolidFillFmt>
            </c:ext>
            <c:ext xmlns:c16="http://schemas.microsoft.com/office/drawing/2014/chart" uri="{C3380CC4-5D6E-409C-BE32-E72D297353CC}">
              <c16:uniqueId val="{00000000-5C85-4A77-AED1-A78F3656CC24}"/>
            </c:ext>
          </c:extLst>
        </c:ser>
        <c:ser>
          <c:idx val="1"/>
          <c:order val="1"/>
          <c:tx>
            <c:strRef>
              <c:f>'2. Progress towards outcomes'!$C$14</c:f>
              <c:strCache>
                <c:ptCount val="1"/>
                <c:pt idx="0">
                  <c:v>Time elapsed since project start/EOD vs Planned Project End Date </c:v>
                </c:pt>
              </c:strCache>
            </c:strRef>
          </c:tx>
          <c:spPr>
            <a:solidFill>
              <a:srgbClr val="99CCFF"/>
            </a:solidFill>
            <a:ln>
              <a:prstDash val="solid"/>
            </a:ln>
          </c:spPr>
          <c:invertIfNegative val="1"/>
          <c:dLbls>
            <c:spPr>
              <a:noFill/>
              <a:ln>
                <a:noFill/>
              </a:ln>
              <a:effectLst/>
            </c:spPr>
            <c:showLegendKey val="1"/>
            <c:showVal val="1"/>
            <c:showCatName val="0"/>
            <c:showSerName val="0"/>
            <c:showPercent val="0"/>
            <c:showBubbleSize val="1"/>
            <c:showLeaderLines val="0"/>
            <c:extLst>
              <c:ext xmlns:c15="http://schemas.microsoft.com/office/drawing/2012/chart" uri="{CE6537A1-D6FC-4f65-9D91-7224C49458BB}">
                <c15:showLeaderLines val="0"/>
              </c:ext>
            </c:extLst>
          </c:dLbls>
          <c:val>
            <c:numRef>
              <c:f>'2. Progress towards outcomes'!$C$15</c:f>
              <c:numCache>
                <c:formatCode>0.00%</c:formatCode>
                <c:ptCount val="1"/>
                <c:pt idx="0">
                  <c:v>0.36948297604035307</c:v>
                </c:pt>
              </c:numCache>
            </c:numRef>
          </c:val>
          <c:extLst>
            <c:ext xmlns:c14="http://schemas.microsoft.com/office/drawing/2007/8/2/chart" uri="{6F2FDCE9-48DA-4B69-8628-5D25D57E5C99}">
              <c14:invertSolidFillFmt>
                <c14:spPr xmlns:c14="http://schemas.microsoft.com/office/drawing/2007/8/2/chart">
                  <a:solidFill>
                    <a:srgbClr val="FFFFFF"/>
                  </a:solidFill>
                  <a:ln>
                    <a:prstDash val="solid"/>
                  </a:ln>
                </c14:spPr>
              </c14:invertSolidFillFmt>
            </c:ext>
            <c:ext xmlns:c16="http://schemas.microsoft.com/office/drawing/2014/chart" uri="{C3380CC4-5D6E-409C-BE32-E72D297353CC}">
              <c16:uniqueId val="{00000001-5C85-4A77-AED1-A78F3656CC24}"/>
            </c:ext>
          </c:extLst>
        </c:ser>
        <c:ser>
          <c:idx val="2"/>
          <c:order val="2"/>
          <c:tx>
            <c:strRef>
              <c:f>'2. Progress towards outcomes'!$D$14</c:f>
              <c:strCache>
                <c:ptCount val="1"/>
                <c:pt idx="0">
                  <c:v>% of delivery</c:v>
                </c:pt>
              </c:strCache>
            </c:strRef>
          </c:tx>
          <c:spPr>
            <a:solidFill>
              <a:srgbClr val="99FF99"/>
            </a:solidFill>
            <a:ln>
              <a:prstDash val="solid"/>
            </a:ln>
          </c:spPr>
          <c:invertIfNegative val="1"/>
          <c:dLbls>
            <c:spPr>
              <a:noFill/>
              <a:ln>
                <a:noFill/>
              </a:ln>
              <a:effectLst/>
            </c:spPr>
            <c:showLegendKey val="1"/>
            <c:showVal val="1"/>
            <c:showCatName val="0"/>
            <c:showSerName val="0"/>
            <c:showPercent val="0"/>
            <c:showBubbleSize val="1"/>
            <c:showLeaderLines val="0"/>
            <c:extLst>
              <c:ext xmlns:c15="http://schemas.microsoft.com/office/drawing/2012/chart" uri="{CE6537A1-D6FC-4f65-9D91-7224C49458BB}">
                <c15:showLeaderLines val="0"/>
              </c:ext>
            </c:extLst>
          </c:dLbls>
          <c:val>
            <c:numRef>
              <c:f>'2. Progress towards outcomes'!$D$15</c:f>
              <c:numCache>
                <c:formatCode>0.00%</c:formatCode>
                <c:ptCount val="1"/>
                <c:pt idx="0">
                  <c:v>0.13142515500000002</c:v>
                </c:pt>
              </c:numCache>
            </c:numRef>
          </c:val>
          <c:extLst>
            <c:ext xmlns:c14="http://schemas.microsoft.com/office/drawing/2007/8/2/chart" uri="{6F2FDCE9-48DA-4B69-8628-5D25D57E5C99}">
              <c14:invertSolidFillFmt>
                <c14:spPr xmlns:c14="http://schemas.microsoft.com/office/drawing/2007/8/2/chart">
                  <a:solidFill>
                    <a:srgbClr val="FFFFFF"/>
                  </a:solidFill>
                  <a:ln>
                    <a:prstDash val="solid"/>
                  </a:ln>
                </c14:spPr>
              </c14:invertSolidFillFmt>
            </c:ext>
            <c:ext xmlns:c16="http://schemas.microsoft.com/office/drawing/2014/chart" uri="{C3380CC4-5D6E-409C-BE32-E72D297353CC}">
              <c16:uniqueId val="{00000002-5C85-4A77-AED1-A78F3656CC24}"/>
            </c:ext>
          </c:extLst>
        </c:ser>
        <c:dLbls>
          <c:showLegendKey val="0"/>
          <c:showVal val="0"/>
          <c:showCatName val="0"/>
          <c:showSerName val="0"/>
          <c:showPercent val="0"/>
          <c:showBubbleSize val="0"/>
        </c:dLbls>
        <c:gapWidth val="150"/>
        <c:axId val="10"/>
        <c:axId val="100"/>
      </c:barChart>
      <c:catAx>
        <c:axId val="10"/>
        <c:scaling>
          <c:orientation val="minMax"/>
        </c:scaling>
        <c:delete val="1"/>
        <c:axPos val="b"/>
        <c:majorTickMark val="none"/>
        <c:minorTickMark val="none"/>
        <c:tickLblPos val="nextTo"/>
        <c:crossAx val="100"/>
        <c:crosses val="autoZero"/>
        <c:auto val="1"/>
        <c:lblAlgn val="ctr"/>
        <c:lblOffset val="100"/>
        <c:noMultiLvlLbl val="1"/>
      </c:catAx>
      <c:valAx>
        <c:axId val="100"/>
        <c:scaling>
          <c:orientation val="minMax"/>
        </c:scaling>
        <c:delete val="1"/>
        <c:axPos val="l"/>
        <c:title>
          <c:tx>
            <c:rich>
              <a:bodyPr/>
              <a:lstStyle/>
              <a:p>
                <a:pPr>
                  <a:defRPr/>
                </a:pPr>
                <a:r>
                  <a:rPr lang="en-US"/>
                  <a:t>%</a:t>
                </a:r>
              </a:p>
            </c:rich>
          </c:tx>
          <c:overlay val="1"/>
        </c:title>
        <c:numFmt formatCode="0%" sourceLinked="0"/>
        <c:majorTickMark val="out"/>
        <c:minorTickMark val="none"/>
        <c:tickLblPos val="nextTo"/>
        <c:crossAx val="10"/>
        <c:crosses val="autoZero"/>
        <c:crossBetween val="between"/>
      </c:valAx>
    </c:plotArea>
    <c:legend>
      <c:legendPos val="b"/>
      <c:overlay val="0"/>
    </c:legend>
    <c:plotVisOnly val="1"/>
    <c:dispBlanksAs val="gap"/>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0</xdr:col>
      <xdr:colOff>31749</xdr:colOff>
      <xdr:row>0</xdr:row>
      <xdr:rowOff>31749</xdr:rowOff>
    </xdr:from>
    <xdr:ext cx="2028826" cy="774660"/>
    <xdr:pic>
      <xdr:nvPicPr>
        <xdr:cNvPr id="5" name="Picture 1" descr="Graphical user interface, text&#10;&#10;Description automatically generated">
          <a:extLst>
            <a:ext uri="{FF2B5EF4-FFF2-40B4-BE49-F238E27FC236}">
              <a16:creationId xmlns:a16="http://schemas.microsoft.com/office/drawing/2014/main" id="{00000000-0008-0000-0000-000005000000}"/>
            </a:ext>
          </a:extLst>
        </xdr:cNvPr>
        <xdr:cNvPicPr>
          <a:picLocks noChangeAspect="1"/>
        </xdr:cNvPicPr>
      </xdr:nvPicPr>
      <xdr:blipFill rotWithShape="1">
        <a:blip xmlns:r="http://schemas.openxmlformats.org/officeDocument/2006/relationships" r:embed="rId1"/>
        <a:srcRect l="6541" t="11919" r="5814" b="15420"/>
        <a:stretch>
          <a:fillRect/>
        </a:stretch>
      </xdr:blipFill>
      <xdr:spPr bwMode="auto">
        <a:xfrm>
          <a:off x="31749" y="31749"/>
          <a:ext cx="2028826" cy="774660"/>
        </a:xfrm>
        <a:prstGeom prst="rect">
          <a:avLst/>
        </a:prstGeom>
        <a:noFill/>
        <a:ln>
          <a:noFill/>
          <a:prstDash val="solid"/>
        </a:ln>
      </xdr:spPr>
    </xdr:pic>
    <xdr:clientData/>
  </xdr:oneCellAnchor>
  <xdr:oneCellAnchor>
    <xdr:from>
      <xdr:col>6</xdr:col>
      <xdr:colOff>647454</xdr:colOff>
      <xdr:row>0</xdr:row>
      <xdr:rowOff>38100</xdr:rowOff>
    </xdr:from>
    <xdr:ext cx="1829046" cy="714488"/>
    <xdr:pic>
      <xdr:nvPicPr>
        <xdr:cNvPr id="4" name="Immagine 1" descr="Immagine che contiene testo&#10;&#10;Descrizione generata automaticamente">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cstate="print"/>
        <a:srcRect/>
        <a:stretch>
          <a:fillRect/>
        </a:stretch>
      </xdr:blipFill>
      <xdr:spPr bwMode="auto">
        <a:xfrm>
          <a:off x="4505079" y="38100"/>
          <a:ext cx="1829046" cy="714488"/>
        </a:xfrm>
        <a:prstGeom prst="rect">
          <a:avLst/>
        </a:prstGeom>
        <a:noFill/>
        <a:ln>
          <a:noFill/>
          <a:prstDash val="solid"/>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4</xdr:col>
      <xdr:colOff>0</xdr:colOff>
      <xdr:row>13</xdr:row>
      <xdr:rowOff>0</xdr:rowOff>
    </xdr:from>
    <xdr:ext cx="5760000" cy="2160000"/>
    <xdr:graphicFrame macro="">
      <xdr:nvGraphicFramePr>
        <xdr:cNvPr id="2" name="Chart 1">
          <a:extLst>
            <a:ext uri="{FF2B5EF4-FFF2-40B4-BE49-F238E27FC236}">
              <a16:creationId xmlns:a16="http://schemas.microsoft.com/office/drawing/2014/main" id="{00000000-0008-0000-06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one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thegef.org/" TargetMode="External"/><Relationship Id="rId2" Type="http://schemas.openxmlformats.org/officeDocument/2006/relationships/hyperlink" Target="https://www.thegef.org/" TargetMode="External"/><Relationship Id="rId1" Type="http://schemas.openxmlformats.org/officeDocument/2006/relationships/hyperlink" Target="https://www.thegef.org/"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spc.int/digitallibrary/get/yq893"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thegef.org/council-meeting-documents/guidelines-project-and-program-cycle-policy-2020-update"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gem.spc.int/updates/blog/dynamic-story/2024/08/ensuring-a-people-centred-approach-is-at-the-heart-of-spc-work"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s://www.spc.int/digitallibrary/get/wgszo" TargetMode="External"/><Relationship Id="rId2" Type="http://schemas.openxmlformats.org/officeDocument/2006/relationships/hyperlink" Target="https://youtu.be/hQyPJSoY72E" TargetMode="External"/><Relationship Id="rId1" Type="http://schemas.openxmlformats.org/officeDocument/2006/relationships/hyperlink" Target="https://gem.spc.int/projects/pacwells" TargetMode="External"/><Relationship Id="rId4"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thegef.org/sites/default/files/documents/GEF_FI_GN_01_Cofinancing_Guidelines_2018.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hyperlink" Target="mailto:Guangzhou.Qu@fao.org" TargetMode="External"/><Relationship Id="rId2" Type="http://schemas.openxmlformats.org/officeDocument/2006/relationships/hyperlink" Target="mailto:lucilla.minelli@fao.org" TargetMode="External"/><Relationship Id="rId1" Type="http://schemas.openxmlformats.org/officeDocument/2006/relationships/hyperlink" Target="mailto:lucrezia.caon@fao.org" TargetMode="External"/><Relationship Id="rId4"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hyperlink" Target="https://www.youtube.com/@ferm-xj8ud/search" TargetMode="External"/><Relationship Id="rId2" Type="http://schemas.openxmlformats.org/officeDocument/2006/relationships/hyperlink" Target="https://ferm.fao.org/docs/ferm_user_guide_draft.pdf" TargetMode="External"/><Relationship Id="rId1" Type="http://schemas.openxmlformats.org/officeDocument/2006/relationships/hyperlink" Target="https://ferm.fao.org/" TargetMode="External"/><Relationship Id="rId5" Type="http://schemas.openxmlformats.org/officeDocument/2006/relationships/printerSettings" Target="../printerSettings/printerSettings16.bin"/><Relationship Id="rId4" Type="http://schemas.openxmlformats.org/officeDocument/2006/relationships/hyperlink" Target="mailto:carmen.morales@fao.org" TargetMode="Externa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3" tint="0.499984740745262"/>
  </sheetPr>
  <dimension ref="B6:N32"/>
  <sheetViews>
    <sheetView showGridLines="0" view="pageBreakPreview" zoomScaleNormal="100" zoomScaleSheetLayoutView="100" workbookViewId="0">
      <selection activeCell="O16" sqref="A1:XFD1048576"/>
    </sheetView>
  </sheetViews>
  <sheetFormatPr defaultColWidth="8.85546875" defaultRowHeight="15" x14ac:dyDescent="0.25"/>
  <cols>
    <col min="1" max="1" width="2.140625" customWidth="1"/>
    <col min="3" max="3" width="10.42578125" customWidth="1"/>
    <col min="4" max="5" width="8.85546875" customWidth="1"/>
    <col min="6" max="6" width="16.42578125" customWidth="1"/>
    <col min="7" max="7" width="10.140625" customWidth="1"/>
    <col min="8" max="8" width="6.85546875" customWidth="1"/>
    <col min="9" max="9" width="6.140625" customWidth="1"/>
    <col min="12" max="12" width="13.42578125" customWidth="1"/>
  </cols>
  <sheetData>
    <row r="6" spans="2:12" ht="24.95" customHeight="1" x14ac:dyDescent="0.25">
      <c r="B6" s="80" t="s">
        <v>0</v>
      </c>
      <c r="C6" s="79"/>
      <c r="D6" s="79"/>
      <c r="E6" s="79"/>
      <c r="F6" s="79"/>
      <c r="G6" s="79"/>
      <c r="H6" s="79"/>
      <c r="I6" s="79"/>
      <c r="J6" s="79"/>
      <c r="K6" s="79"/>
    </row>
    <row r="7" spans="2:12" ht="24.95" customHeight="1" x14ac:dyDescent="0.25">
      <c r="B7" s="78" t="s">
        <v>1</v>
      </c>
      <c r="C7" s="79"/>
      <c r="D7" s="79"/>
      <c r="E7" s="79"/>
      <c r="F7" s="79"/>
      <c r="G7" s="79"/>
      <c r="H7" s="79"/>
      <c r="I7" s="79"/>
      <c r="J7" s="79"/>
      <c r="K7" s="79"/>
    </row>
    <row r="8" spans="2:12" ht="24.95" customHeight="1" x14ac:dyDescent="0.25">
      <c r="B8" s="81" t="s">
        <v>2</v>
      </c>
      <c r="C8" s="79"/>
      <c r="D8" s="79"/>
      <c r="E8" s="79"/>
      <c r="F8" s="79"/>
      <c r="G8" s="79"/>
      <c r="H8" s="79"/>
      <c r="I8" s="79"/>
      <c r="J8" s="79"/>
      <c r="K8" s="79"/>
      <c r="L8" s="41"/>
    </row>
    <row r="9" spans="2:12" ht="30" customHeight="1" x14ac:dyDescent="0.25">
      <c r="B9" s="24" t="s">
        <v>3</v>
      </c>
      <c r="C9" s="19"/>
      <c r="D9" s="19"/>
      <c r="E9" s="19"/>
      <c r="F9" s="19"/>
      <c r="G9" s="19"/>
      <c r="H9" s="19"/>
      <c r="I9" s="19"/>
      <c r="J9" s="19"/>
      <c r="K9" s="19"/>
      <c r="L9" s="10"/>
    </row>
    <row r="10" spans="2:12" ht="30" customHeight="1" x14ac:dyDescent="0.25">
      <c r="B10" s="39" t="str">
        <f>HYPERLINK("#'1. Basic project data'!N10","1. BASIC PROJECT DATA")</f>
        <v>1. BASIC PROJECT DATA</v>
      </c>
      <c r="C10" s="11"/>
      <c r="D10" s="20"/>
      <c r="E10" s="12"/>
      <c r="F10" s="12"/>
      <c r="G10" s="12"/>
      <c r="H10" s="12"/>
      <c r="I10" s="12"/>
      <c r="J10" s="12"/>
      <c r="K10" s="12"/>
      <c r="L10" s="13"/>
    </row>
    <row r="11" spans="2:12" ht="30" customHeight="1" x14ac:dyDescent="0.25">
      <c r="B11" s="39" t="str">
        <f>HYPERLINK("#'2. Progress towards outcomes'!N11","2. PROGRESS TOWARDS ACHIEVING PROJECT OBJECTIVE(S) (DEVELOPMENT OBJECTIVE)")</f>
        <v>2. PROGRESS TOWARDS ACHIEVING PROJECT OBJECTIVE(S) (DEVELOPMENT OBJECTIVE)</v>
      </c>
      <c r="C11" s="11"/>
      <c r="D11" s="11"/>
      <c r="E11" s="11"/>
      <c r="F11" s="11"/>
      <c r="G11" s="11"/>
      <c r="H11" s="11"/>
      <c r="I11" s="20"/>
      <c r="J11" s="20"/>
      <c r="K11" s="20"/>
      <c r="L11" s="13"/>
    </row>
    <row r="12" spans="2:12" ht="30" customHeight="1" x14ac:dyDescent="0.25">
      <c r="B12" s="39" t="str">
        <f>HYPERLINK("#'3. Implementation Progress'!N12","3. IMPLEMENTATION PROGRESS (IP)")</f>
        <v>3. IMPLEMENTATION PROGRESS (IP)</v>
      </c>
      <c r="C12" s="12"/>
      <c r="D12" s="12"/>
      <c r="E12" s="20"/>
      <c r="F12" s="12"/>
      <c r="G12" s="12"/>
      <c r="H12" s="12"/>
      <c r="I12" s="12"/>
      <c r="J12" s="12"/>
      <c r="K12" s="12"/>
      <c r="L12" s="13"/>
    </row>
    <row r="13" spans="2:12" ht="30" customHeight="1" x14ac:dyDescent="0.25">
      <c r="B13" s="39" t="str">
        <f>HYPERLINK("#'4. Summary on progress'!N13","4. SUMMARY ON PROGRESS AND CHALLENGES")</f>
        <v>4. SUMMARY ON PROGRESS AND CHALLENGES</v>
      </c>
      <c r="C13" s="11"/>
      <c r="D13" s="11"/>
      <c r="E13" s="11"/>
      <c r="F13" s="11"/>
      <c r="G13" s="20"/>
      <c r="H13" s="20"/>
      <c r="I13" s="20"/>
      <c r="J13" s="20"/>
      <c r="K13" s="20"/>
      <c r="L13" s="13"/>
    </row>
    <row r="14" spans="2:12" ht="30" customHeight="1" x14ac:dyDescent="0.25">
      <c r="B14" s="39" t="str">
        <f>HYPERLINK("#'5. ESS Risk'!N14","5.ENVIRONMENTAL AND SOCIAL SAFEGUARDS (ESS):RISKS FROM THE PROJECT")</f>
        <v>5.ENVIRONMENTAL AND SOCIAL SAFEGUARDS (ESS):RISKS FROM THE PROJECT</v>
      </c>
      <c r="C14" s="11"/>
      <c r="D14" s="11"/>
      <c r="E14" s="11"/>
      <c r="F14" s="11"/>
      <c r="G14" s="11"/>
      <c r="H14" s="20"/>
      <c r="I14" s="20"/>
      <c r="J14" s="20"/>
      <c r="K14" s="20"/>
      <c r="L14" s="13"/>
    </row>
    <row r="15" spans="2:12" ht="30" customHeight="1" x14ac:dyDescent="0.25">
      <c r="B15" s="39" t="str">
        <f>HYPERLINK("#'6. Risks to the project'!N15","6. RISKS TO THE PROJECT")</f>
        <v>6. RISKS TO THE PROJECT</v>
      </c>
      <c r="C15" s="12"/>
      <c r="D15" s="20"/>
      <c r="E15" s="12"/>
      <c r="F15" s="12"/>
      <c r="G15" s="12"/>
      <c r="H15" s="12"/>
      <c r="I15" s="12"/>
      <c r="J15" s="12"/>
      <c r="K15" s="12"/>
      <c r="L15" s="13"/>
    </row>
    <row r="16" spans="2:12" ht="30" customHeight="1" x14ac:dyDescent="0.25">
      <c r="B16" s="39" t="str">
        <f>HYPERLINK("#'7. Follow-up on Mid-term review'!N16","7. FOLLOW-UP ON MID-TERM REVIEW OR SUPERVISION MISSION")</f>
        <v>7. FOLLOW-UP ON MID-TERM REVIEW OR SUPERVISION MISSION</v>
      </c>
      <c r="C16" s="12"/>
      <c r="D16" s="12"/>
      <c r="E16" s="12"/>
      <c r="F16" s="12"/>
      <c r="G16" s="20"/>
      <c r="H16" s="12"/>
      <c r="I16" s="12"/>
      <c r="J16" s="12"/>
      <c r="K16" s="12"/>
      <c r="L16" s="13"/>
    </row>
    <row r="17" spans="2:12" ht="30" customHeight="1" x14ac:dyDescent="0.25">
      <c r="B17" s="39" t="str">
        <f>HYPERLINK("#'8. Minor project amendments'!N17","8. MINOR PROJECT AMENDMENTS")</f>
        <v>8. MINOR PROJECT AMENDMENTS</v>
      </c>
      <c r="C17" s="12"/>
      <c r="D17" s="12"/>
      <c r="E17" s="20"/>
      <c r="F17" s="12"/>
      <c r="G17" s="12"/>
      <c r="H17" s="12"/>
      <c r="I17" s="12"/>
      <c r="J17" s="12"/>
      <c r="K17" s="12"/>
      <c r="L17" s="13"/>
    </row>
    <row r="18" spans="2:12" ht="30" customHeight="1" x14ac:dyDescent="0.25">
      <c r="B18" s="39" t="str">
        <f>HYPERLINK("#'9. Stakeholders' Engagement'!N18","9. STAKEHOLDERS' ENGAGEMENT")</f>
        <v>9. STAKEHOLDERS' ENGAGEMENT</v>
      </c>
      <c r="C18" s="12"/>
      <c r="D18" s="12"/>
      <c r="E18" s="20"/>
      <c r="F18" s="12"/>
      <c r="G18" s="12"/>
      <c r="H18" s="12"/>
      <c r="I18" s="12"/>
      <c r="J18" s="12"/>
      <c r="K18" s="12"/>
      <c r="L18" s="13"/>
    </row>
    <row r="19" spans="2:12" ht="30" customHeight="1" x14ac:dyDescent="0.25">
      <c r="B19" s="39" t="str">
        <f>HYPERLINK("#'10. Gender Mainstreaming'!N19","10. GENDER MAINSTREAMING")</f>
        <v>10. GENDER MAINSTREAMING</v>
      </c>
      <c r="C19" s="12"/>
      <c r="D19" s="12"/>
      <c r="E19" s="20"/>
      <c r="F19" s="12"/>
      <c r="G19" s="12"/>
      <c r="H19" s="12"/>
      <c r="I19" s="12"/>
      <c r="J19" s="12"/>
      <c r="K19" s="12"/>
      <c r="L19" s="13"/>
    </row>
    <row r="20" spans="2:12" ht="30" customHeight="1" x14ac:dyDescent="0.25">
      <c r="B20" s="39" t="str">
        <f>HYPERLINK("#'11. Knowledge Management'!N20","11. KNOWLEDGE MANAGEMENT ACTIVITIES")</f>
        <v>11. KNOWLEDGE MANAGEMENT ACTIVITIES</v>
      </c>
      <c r="C20" s="12"/>
      <c r="D20" s="12"/>
      <c r="E20" s="12"/>
      <c r="F20" s="20"/>
      <c r="G20" s="12"/>
      <c r="H20" s="12"/>
      <c r="I20" s="12"/>
      <c r="J20" s="12"/>
      <c r="K20" s="12"/>
      <c r="L20" s="13"/>
    </row>
    <row r="21" spans="2:12" ht="30" customHeight="1" x14ac:dyDescent="0.25">
      <c r="B21" s="39" t="str">
        <f>HYPERLINK("#'12. Indigenous &amp; Local Involve.'!N21","12. INDIGENOUS PEOPLES AND LOCAL COMMUNITIES INVOLVEMENT")</f>
        <v>12. INDIGENOUS PEOPLES AND LOCAL COMMUNITIES INVOLVEMENT</v>
      </c>
      <c r="C21" s="12"/>
      <c r="D21" s="12"/>
      <c r="E21" s="12"/>
      <c r="F21" s="12"/>
      <c r="G21" s="20"/>
      <c r="H21" s="12"/>
      <c r="I21" s="12"/>
      <c r="J21" s="12"/>
      <c r="K21" s="12"/>
      <c r="L21" s="13"/>
    </row>
    <row r="22" spans="2:12" ht="30" customHeight="1" x14ac:dyDescent="0.25">
      <c r="B22" s="39" t="str">
        <f>HYPERLINK("#'13. Co-Financing Table'!N22","13. CO-FINANCING TABLE")</f>
        <v>13. CO-FINANCING TABLE</v>
      </c>
      <c r="C22" s="12"/>
      <c r="D22" s="20"/>
      <c r="E22" s="12"/>
      <c r="F22" s="12"/>
      <c r="G22" s="12"/>
      <c r="H22" s="12"/>
      <c r="I22" s="12"/>
      <c r="J22" s="12"/>
      <c r="K22" s="12"/>
      <c r="L22" s="13"/>
    </row>
    <row r="23" spans="2:12" ht="30" customHeight="1" x14ac:dyDescent="0.25">
      <c r="B23" s="39" t="str">
        <f>HYPERLINK("#'14. GEO Location'!N23","14. GEO LOCATION INFORMATION")</f>
        <v>14. GEO LOCATION INFORMATION</v>
      </c>
      <c r="C23" s="12"/>
      <c r="D23" s="12"/>
      <c r="E23" s="20"/>
      <c r="F23" s="12"/>
      <c r="G23" s="12"/>
      <c r="H23" s="12"/>
      <c r="I23" s="12"/>
      <c r="J23" s="12"/>
      <c r="K23" s="12"/>
      <c r="L23" s="13"/>
    </row>
    <row r="24" spans="2:12" ht="30" customHeight="1" x14ac:dyDescent="0.25">
      <c r="B24" s="25" t="str">
        <f>HYPERLINK("#'Annex'!N26","Annex. Monitoring Area-based GEF Core Indicator Commitments and Progress with FERM")</f>
        <v>Annex. Monitoring Area-based GEF Core Indicator Commitments and Progress with FERM</v>
      </c>
      <c r="C24" s="4"/>
      <c r="D24" s="4"/>
      <c r="E24" s="4"/>
      <c r="F24" s="4"/>
      <c r="G24" s="4"/>
      <c r="H24" s="4"/>
      <c r="I24" s="4"/>
      <c r="J24" s="21"/>
      <c r="K24" s="4"/>
      <c r="L24" s="14"/>
    </row>
    <row r="27" spans="2:12" x14ac:dyDescent="0.25">
      <c r="B27" s="26" t="s">
        <v>4</v>
      </c>
      <c r="C27" s="26"/>
    </row>
    <row r="28" spans="2:12" x14ac:dyDescent="0.25">
      <c r="B28" t="s">
        <v>5</v>
      </c>
      <c r="C28" s="26"/>
    </row>
    <row r="29" spans="2:12" x14ac:dyDescent="0.25">
      <c r="B29" s="42" t="s">
        <v>6</v>
      </c>
    </row>
    <row r="30" spans="2:12" x14ac:dyDescent="0.25">
      <c r="B30" t="s">
        <v>7</v>
      </c>
    </row>
    <row r="31" spans="2:12" x14ac:dyDescent="0.25">
      <c r="B31" t="s">
        <v>8</v>
      </c>
    </row>
    <row r="32" spans="2:12" ht="19.5" customHeight="1" x14ac:dyDescent="0.25"/>
  </sheetData>
  <sheetProtection sheet="1" objects="1" scenarios="1" formatColumns="0" formatRows="0"/>
  <mergeCells count="3">
    <mergeCell ref="B7:K7"/>
    <mergeCell ref="B6:K6"/>
    <mergeCell ref="B8:K8"/>
  </mergeCells>
  <hyperlinks>
    <hyperlink ref="B27" r:id="rId1" display="DISCLAIMER: All data and text entered in the PIR will be publicly available on the GEF website (click here). " xr:uid="{00000000-0004-0000-0000-000000000000}"/>
    <hyperlink ref="B28" r:id="rId2" display="All data and text entered in the PIR will be publicly available on the GEF website (click here). " xr:uid="{00000000-0004-0000-0000-000001000000}"/>
    <hyperlink ref="B29" r:id="rId3" display="The report will then be publicly available in the GEF website (click here). " xr:uid="{00000000-0004-0000-0000-000002000000}"/>
  </hyperlinks>
  <pageMargins left="0.25" right="0.25" top="0.75" bottom="0.75" header="0.3" footer="0.3"/>
  <pageSetup paperSize="5" orientation="portrait" r:id="rId4"/>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tabColor theme="3" tint="0.499984740745262"/>
  </sheetPr>
  <dimension ref="A1:K56"/>
  <sheetViews>
    <sheetView showGridLines="0" view="pageBreakPreview" zoomScaleNormal="100" zoomScaleSheetLayoutView="100" workbookViewId="0">
      <selection activeCell="R17" sqref="A1:XFD1048576"/>
    </sheetView>
  </sheetViews>
  <sheetFormatPr defaultColWidth="8.85546875" defaultRowHeight="15" x14ac:dyDescent="0.25"/>
  <cols>
    <col min="1" max="1" width="1.42578125" customWidth="1"/>
    <col min="11" max="11" width="16.7109375" customWidth="1"/>
  </cols>
  <sheetData>
    <row r="1" spans="1:11" ht="19.5" customHeight="1" x14ac:dyDescent="0.25">
      <c r="A1" s="15"/>
      <c r="B1" s="15"/>
      <c r="C1" s="15"/>
      <c r="D1" s="15"/>
      <c r="E1" s="15"/>
      <c r="F1" s="15"/>
      <c r="G1" s="15"/>
      <c r="H1" s="15"/>
      <c r="I1" s="15"/>
      <c r="J1" s="15"/>
      <c r="K1" s="15"/>
    </row>
    <row r="2" spans="1:11" ht="17.25" customHeight="1" x14ac:dyDescent="0.25">
      <c r="A2" s="15"/>
      <c r="B2" s="218" t="s">
        <v>394</v>
      </c>
      <c r="C2" s="79"/>
      <c r="D2" s="79"/>
      <c r="E2" s="79"/>
      <c r="F2" s="79"/>
      <c r="G2" s="79"/>
      <c r="H2" s="79"/>
      <c r="I2" s="79"/>
      <c r="J2" s="79"/>
      <c r="K2" s="79"/>
    </row>
    <row r="3" spans="1:11" ht="17.25" customHeight="1" x14ac:dyDescent="0.25">
      <c r="A3" s="15"/>
      <c r="B3" s="15"/>
      <c r="C3" s="15"/>
      <c r="D3" s="15"/>
      <c r="E3" s="15"/>
      <c r="F3" s="15"/>
      <c r="G3" s="15"/>
      <c r="H3" s="15"/>
      <c r="I3" s="15"/>
      <c r="J3" s="15"/>
      <c r="K3" s="15"/>
    </row>
    <row r="4" spans="1:11" ht="14.45" customHeight="1" x14ac:dyDescent="0.25">
      <c r="A4" s="15"/>
      <c r="B4" s="216" t="s">
        <v>395</v>
      </c>
      <c r="C4" s="83"/>
      <c r="D4" s="84"/>
      <c r="E4" s="82" t="s">
        <v>628</v>
      </c>
      <c r="F4" s="83"/>
      <c r="G4" s="83"/>
      <c r="H4" s="83"/>
      <c r="I4" s="83"/>
      <c r="J4" s="83"/>
      <c r="K4" s="84"/>
    </row>
    <row r="5" spans="1:11" ht="14.45" customHeight="1" x14ac:dyDescent="0.25">
      <c r="A5" s="15"/>
      <c r="B5" s="114"/>
      <c r="C5" s="79"/>
      <c r="D5" s="115"/>
      <c r="E5" s="114"/>
      <c r="F5" s="79"/>
      <c r="G5" s="79"/>
      <c r="H5" s="79"/>
      <c r="I5" s="79"/>
      <c r="J5" s="79"/>
      <c r="K5" s="115"/>
    </row>
    <row r="6" spans="1:11" ht="28.5" customHeight="1" x14ac:dyDescent="0.25">
      <c r="A6" s="15"/>
      <c r="B6" s="85"/>
      <c r="C6" s="86"/>
      <c r="D6" s="87"/>
      <c r="E6" s="85"/>
      <c r="F6" s="86"/>
      <c r="G6" s="86"/>
      <c r="H6" s="86"/>
      <c r="I6" s="86"/>
      <c r="J6" s="86"/>
      <c r="K6" s="87"/>
    </row>
    <row r="7" spans="1:11" ht="14.45" customHeight="1" x14ac:dyDescent="0.25">
      <c r="A7" s="15"/>
      <c r="B7" s="216" t="s">
        <v>397</v>
      </c>
      <c r="C7" s="83"/>
      <c r="D7" s="84"/>
      <c r="E7" s="208" t="s">
        <v>629</v>
      </c>
      <c r="F7" s="209"/>
      <c r="G7" s="209"/>
      <c r="H7" s="209"/>
      <c r="I7" s="209"/>
      <c r="J7" s="209"/>
      <c r="K7" s="210"/>
    </row>
    <row r="8" spans="1:11" ht="17.25" customHeight="1" x14ac:dyDescent="0.25">
      <c r="A8" s="15"/>
      <c r="B8" s="114"/>
      <c r="C8" s="79"/>
      <c r="D8" s="115"/>
      <c r="E8" s="211"/>
      <c r="F8" s="95"/>
      <c r="G8" s="95"/>
      <c r="H8" s="95"/>
      <c r="I8" s="95"/>
      <c r="J8" s="95"/>
      <c r="K8" s="212"/>
    </row>
    <row r="9" spans="1:11" x14ac:dyDescent="0.25">
      <c r="A9" s="15"/>
      <c r="B9" s="114"/>
      <c r="C9" s="79"/>
      <c r="D9" s="115"/>
      <c r="E9" s="211"/>
      <c r="F9" s="95"/>
      <c r="G9" s="95"/>
      <c r="H9" s="95"/>
      <c r="I9" s="95"/>
      <c r="J9" s="95"/>
      <c r="K9" s="212"/>
    </row>
    <row r="10" spans="1:11" ht="17.25" customHeight="1" x14ac:dyDescent="0.25">
      <c r="A10" s="15"/>
      <c r="B10" s="114"/>
      <c r="C10" s="79"/>
      <c r="D10" s="115"/>
      <c r="E10" s="211"/>
      <c r="F10" s="95"/>
      <c r="G10" s="95"/>
      <c r="H10" s="95"/>
      <c r="I10" s="95"/>
      <c r="J10" s="95"/>
      <c r="K10" s="212"/>
    </row>
    <row r="11" spans="1:11" ht="17.25" customHeight="1" x14ac:dyDescent="0.25">
      <c r="A11" s="15"/>
      <c r="B11" s="114"/>
      <c r="C11" s="79"/>
      <c r="D11" s="115"/>
      <c r="E11" s="211"/>
      <c r="F11" s="95"/>
      <c r="G11" s="95"/>
      <c r="H11" s="95"/>
      <c r="I11" s="95"/>
      <c r="J11" s="95"/>
      <c r="K11" s="212"/>
    </row>
    <row r="12" spans="1:11" ht="17.25" customHeight="1" x14ac:dyDescent="0.25">
      <c r="A12" s="15"/>
      <c r="B12" s="114"/>
      <c r="C12" s="79"/>
      <c r="D12" s="115"/>
      <c r="E12" s="211"/>
      <c r="F12" s="95"/>
      <c r="G12" s="95"/>
      <c r="H12" s="95"/>
      <c r="I12" s="95"/>
      <c r="J12" s="95"/>
      <c r="K12" s="212"/>
    </row>
    <row r="13" spans="1:11" x14ac:dyDescent="0.25">
      <c r="A13" s="15"/>
      <c r="B13" s="114"/>
      <c r="C13" s="79"/>
      <c r="D13" s="115"/>
      <c r="E13" s="211"/>
      <c r="F13" s="95"/>
      <c r="G13" s="95"/>
      <c r="H13" s="95"/>
      <c r="I13" s="95"/>
      <c r="J13" s="95"/>
      <c r="K13" s="212"/>
    </row>
    <row r="14" spans="1:11" x14ac:dyDescent="0.25">
      <c r="A14" s="15"/>
      <c r="B14" s="85"/>
      <c r="C14" s="86"/>
      <c r="D14" s="87"/>
      <c r="E14" s="213"/>
      <c r="F14" s="214"/>
      <c r="G14" s="214"/>
      <c r="H14" s="214"/>
      <c r="I14" s="214"/>
      <c r="J14" s="214"/>
      <c r="K14" s="215"/>
    </row>
    <row r="15" spans="1:11" ht="14.45" customHeight="1" x14ac:dyDescent="0.25">
      <c r="A15" s="15"/>
      <c r="B15" s="216" t="s">
        <v>398</v>
      </c>
      <c r="C15" s="83"/>
      <c r="D15" s="84"/>
      <c r="E15" s="217" t="s">
        <v>396</v>
      </c>
      <c r="F15" s="83"/>
      <c r="G15" s="83"/>
      <c r="H15" s="83"/>
      <c r="I15" s="83"/>
      <c r="J15" s="83"/>
      <c r="K15" s="84"/>
    </row>
    <row r="16" spans="1:11" ht="17.25" customHeight="1" x14ac:dyDescent="0.25">
      <c r="A16" s="15"/>
      <c r="B16" s="114"/>
      <c r="C16" s="79"/>
      <c r="D16" s="115"/>
      <c r="E16" s="114"/>
      <c r="F16" s="79"/>
      <c r="G16" s="79"/>
      <c r="H16" s="79"/>
      <c r="I16" s="79"/>
      <c r="J16" s="79"/>
      <c r="K16" s="115"/>
    </row>
    <row r="17" spans="1:11" ht="17.25" customHeight="1" x14ac:dyDescent="0.25">
      <c r="A17" s="15"/>
      <c r="B17" s="114"/>
      <c r="C17" s="79"/>
      <c r="D17" s="115"/>
      <c r="E17" s="114"/>
      <c r="F17" s="79"/>
      <c r="G17" s="79"/>
      <c r="H17" s="79"/>
      <c r="I17" s="79"/>
      <c r="J17" s="79"/>
      <c r="K17" s="115"/>
    </row>
    <row r="18" spans="1:11" ht="17.25" customHeight="1" x14ac:dyDescent="0.25">
      <c r="A18" s="15"/>
      <c r="B18" s="114"/>
      <c r="C18" s="79"/>
      <c r="D18" s="115"/>
      <c r="E18" s="114"/>
      <c r="F18" s="79"/>
      <c r="G18" s="79"/>
      <c r="H18" s="79"/>
      <c r="I18" s="79"/>
      <c r="J18" s="79"/>
      <c r="K18" s="115"/>
    </row>
    <row r="19" spans="1:11" x14ac:dyDescent="0.25">
      <c r="A19" s="15"/>
      <c r="B19" s="114"/>
      <c r="C19" s="79"/>
      <c r="D19" s="115"/>
      <c r="E19" s="114"/>
      <c r="F19" s="79"/>
      <c r="G19" s="79"/>
      <c r="H19" s="79"/>
      <c r="I19" s="79"/>
      <c r="J19" s="79"/>
      <c r="K19" s="115"/>
    </row>
    <row r="20" spans="1:11" x14ac:dyDescent="0.25">
      <c r="A20" s="15"/>
      <c r="B20" s="114"/>
      <c r="C20" s="79"/>
      <c r="D20" s="115"/>
      <c r="E20" s="114"/>
      <c r="F20" s="79"/>
      <c r="G20" s="79"/>
      <c r="H20" s="79"/>
      <c r="I20" s="79"/>
      <c r="J20" s="79"/>
      <c r="K20" s="115"/>
    </row>
    <row r="21" spans="1:11" x14ac:dyDescent="0.25">
      <c r="A21" s="15"/>
      <c r="B21" s="114"/>
      <c r="C21" s="79"/>
      <c r="D21" s="115"/>
      <c r="E21" s="114"/>
      <c r="F21" s="79"/>
      <c r="G21" s="79"/>
      <c r="H21" s="79"/>
      <c r="I21" s="79"/>
      <c r="J21" s="79"/>
      <c r="K21" s="115"/>
    </row>
    <row r="22" spans="1:11" x14ac:dyDescent="0.25">
      <c r="A22" s="15"/>
      <c r="B22" s="85"/>
      <c r="C22" s="86"/>
      <c r="D22" s="87"/>
      <c r="E22" s="85"/>
      <c r="F22" s="86"/>
      <c r="G22" s="86"/>
      <c r="H22" s="86"/>
      <c r="I22" s="86"/>
      <c r="J22" s="86"/>
      <c r="K22" s="87"/>
    </row>
    <row r="23" spans="1:11" ht="14.45" customHeight="1" x14ac:dyDescent="0.25">
      <c r="A23" s="15"/>
      <c r="B23" s="216" t="s">
        <v>399</v>
      </c>
      <c r="C23" s="306"/>
      <c r="D23" s="306"/>
      <c r="E23" s="307" t="s">
        <v>670</v>
      </c>
      <c r="F23" s="307"/>
      <c r="G23" s="307"/>
      <c r="H23" s="307"/>
      <c r="I23" s="307"/>
      <c r="J23" s="307"/>
      <c r="K23" s="307"/>
    </row>
    <row r="24" spans="1:11" ht="14.45" customHeight="1" x14ac:dyDescent="0.25">
      <c r="A24" s="15"/>
      <c r="B24" s="306"/>
      <c r="C24" s="306"/>
      <c r="D24" s="306"/>
      <c r="E24" s="307"/>
      <c r="F24" s="307"/>
      <c r="G24" s="307"/>
      <c r="H24" s="307"/>
      <c r="I24" s="307"/>
      <c r="J24" s="307"/>
      <c r="K24" s="307"/>
    </row>
    <row r="25" spans="1:11" ht="14.45" customHeight="1" x14ac:dyDescent="0.25">
      <c r="A25" s="15"/>
      <c r="B25" s="306"/>
      <c r="C25" s="306"/>
      <c r="D25" s="306"/>
      <c r="E25" s="307"/>
      <c r="F25" s="307"/>
      <c r="G25" s="307"/>
      <c r="H25" s="307"/>
      <c r="I25" s="307"/>
      <c r="J25" s="307"/>
      <c r="K25" s="307"/>
    </row>
    <row r="26" spans="1:11" ht="14.45" customHeight="1" x14ac:dyDescent="0.25">
      <c r="A26" s="15"/>
      <c r="B26" s="306"/>
      <c r="C26" s="306"/>
      <c r="D26" s="306"/>
      <c r="E26" s="307"/>
      <c r="F26" s="307"/>
      <c r="G26" s="307"/>
      <c r="H26" s="307"/>
      <c r="I26" s="307"/>
      <c r="J26" s="307"/>
      <c r="K26" s="307"/>
    </row>
    <row r="27" spans="1:11" x14ac:dyDescent="0.25">
      <c r="A27" s="15"/>
      <c r="B27" s="306"/>
      <c r="C27" s="306"/>
      <c r="D27" s="306"/>
      <c r="E27" s="307"/>
      <c r="F27" s="307"/>
      <c r="G27" s="307"/>
      <c r="H27" s="307"/>
      <c r="I27" s="307"/>
      <c r="J27" s="307"/>
      <c r="K27" s="307"/>
    </row>
    <row r="28" spans="1:11" ht="17.25" customHeight="1" x14ac:dyDescent="0.25">
      <c r="A28" s="15"/>
      <c r="B28" s="306"/>
      <c r="C28" s="306"/>
      <c r="D28" s="306"/>
      <c r="E28" s="307"/>
      <c r="F28" s="307"/>
      <c r="G28" s="307"/>
      <c r="H28" s="307"/>
      <c r="I28" s="307"/>
      <c r="J28" s="307"/>
      <c r="K28" s="307"/>
    </row>
    <row r="29" spans="1:11" x14ac:dyDescent="0.25">
      <c r="A29" s="15"/>
      <c r="B29" s="306"/>
      <c r="C29" s="306"/>
      <c r="D29" s="306"/>
      <c r="E29" s="307"/>
      <c r="F29" s="307"/>
      <c r="G29" s="307"/>
      <c r="H29" s="307"/>
      <c r="I29" s="307"/>
      <c r="J29" s="307"/>
      <c r="K29" s="307"/>
    </row>
    <row r="30" spans="1:11" ht="17.25" customHeight="1" x14ac:dyDescent="0.25">
      <c r="A30" s="15"/>
      <c r="B30" s="306"/>
      <c r="C30" s="306"/>
      <c r="D30" s="306"/>
      <c r="E30" s="307"/>
      <c r="F30" s="307"/>
      <c r="G30" s="307"/>
      <c r="H30" s="307"/>
      <c r="I30" s="307"/>
      <c r="J30" s="307"/>
      <c r="K30" s="307"/>
    </row>
    <row r="31" spans="1:11" x14ac:dyDescent="0.25">
      <c r="A31" s="15"/>
      <c r="B31" s="306"/>
      <c r="C31" s="306"/>
      <c r="D31" s="306"/>
      <c r="E31" s="307"/>
      <c r="F31" s="307"/>
      <c r="G31" s="307"/>
      <c r="H31" s="307"/>
      <c r="I31" s="307"/>
      <c r="J31" s="307"/>
      <c r="K31" s="307"/>
    </row>
    <row r="32" spans="1:11" x14ac:dyDescent="0.25">
      <c r="A32" s="15"/>
      <c r="B32" s="15"/>
      <c r="C32" s="15"/>
      <c r="D32" s="15"/>
      <c r="E32" s="15"/>
      <c r="F32" s="15"/>
      <c r="G32" s="15"/>
      <c r="H32" s="15"/>
      <c r="I32" s="15"/>
      <c r="J32" s="15"/>
      <c r="K32" s="15"/>
    </row>
    <row r="33" spans="1:11" x14ac:dyDescent="0.25">
      <c r="A33" s="15"/>
      <c r="B33" s="15"/>
      <c r="C33" s="15"/>
      <c r="D33" s="15"/>
      <c r="E33" s="15"/>
      <c r="F33" s="15"/>
      <c r="G33" s="15"/>
      <c r="H33" s="15"/>
      <c r="I33" s="15"/>
      <c r="J33" s="15"/>
      <c r="K33" s="15"/>
    </row>
    <row r="34" spans="1:11" ht="19.5" customHeight="1" x14ac:dyDescent="0.25">
      <c r="A34" s="15"/>
      <c r="B34" s="15"/>
      <c r="C34" s="15"/>
      <c r="D34" s="15"/>
      <c r="E34" s="15"/>
      <c r="F34" s="15"/>
      <c r="G34" s="15"/>
      <c r="H34" s="15"/>
      <c r="I34" s="15"/>
      <c r="J34" s="15"/>
      <c r="K34" s="15"/>
    </row>
    <row r="35" spans="1:11" x14ac:dyDescent="0.25">
      <c r="A35" s="15"/>
      <c r="B35" s="15"/>
      <c r="C35" s="15"/>
      <c r="D35" s="15"/>
      <c r="E35" s="15"/>
      <c r="F35" s="15"/>
      <c r="G35" s="15"/>
      <c r="H35" s="15"/>
      <c r="I35" s="15"/>
      <c r="J35" s="15"/>
      <c r="K35" s="15"/>
    </row>
    <row r="36" spans="1:11" x14ac:dyDescent="0.25">
      <c r="A36" s="15"/>
      <c r="B36" s="15"/>
      <c r="C36" s="15"/>
      <c r="D36" s="15"/>
      <c r="E36" s="15"/>
      <c r="F36" s="15"/>
      <c r="G36" s="15"/>
      <c r="H36" s="15"/>
      <c r="I36" s="15"/>
      <c r="J36" s="15"/>
      <c r="K36" s="15"/>
    </row>
    <row r="37" spans="1:11" x14ac:dyDescent="0.25">
      <c r="A37" s="15"/>
      <c r="B37" s="15"/>
      <c r="C37" s="15"/>
      <c r="D37" s="15"/>
      <c r="E37" s="15"/>
      <c r="F37" s="15"/>
      <c r="G37" s="15"/>
      <c r="H37" s="15"/>
      <c r="I37" s="15"/>
      <c r="J37" s="15"/>
      <c r="K37" s="15"/>
    </row>
    <row r="38" spans="1:11" x14ac:dyDescent="0.25">
      <c r="A38" s="15"/>
      <c r="B38" s="15"/>
      <c r="C38" s="15"/>
      <c r="D38" s="15"/>
      <c r="E38" s="15"/>
      <c r="F38" s="15"/>
      <c r="G38" s="15"/>
      <c r="H38" s="15"/>
      <c r="I38" s="15"/>
      <c r="J38" s="15"/>
      <c r="K38" s="15"/>
    </row>
    <row r="39" spans="1:11" x14ac:dyDescent="0.25">
      <c r="A39" s="15"/>
      <c r="B39" s="15"/>
      <c r="C39" s="15"/>
      <c r="D39" s="15"/>
      <c r="E39" s="15"/>
      <c r="F39" s="15"/>
      <c r="G39" s="15"/>
      <c r="H39" s="15"/>
      <c r="I39" s="15"/>
      <c r="J39" s="15"/>
      <c r="K39" s="15"/>
    </row>
    <row r="40" spans="1:11" x14ac:dyDescent="0.25">
      <c r="A40" s="15"/>
      <c r="B40" s="15"/>
      <c r="C40" s="15"/>
      <c r="D40" s="15"/>
      <c r="E40" s="15"/>
      <c r="F40" s="15"/>
      <c r="G40" s="15"/>
      <c r="H40" s="15"/>
      <c r="I40" s="15"/>
      <c r="J40" s="15"/>
      <c r="K40" s="15"/>
    </row>
    <row r="41" spans="1:11" x14ac:dyDescent="0.25">
      <c r="A41" s="15"/>
      <c r="B41" s="15"/>
      <c r="C41" s="15"/>
      <c r="D41" s="15"/>
      <c r="E41" s="15"/>
      <c r="F41" s="15"/>
      <c r="G41" s="15"/>
      <c r="H41" s="15"/>
      <c r="I41" s="15"/>
      <c r="J41" s="15"/>
      <c r="K41" s="15"/>
    </row>
    <row r="42" spans="1:11" x14ac:dyDescent="0.25">
      <c r="A42" s="15"/>
      <c r="B42" s="15"/>
      <c r="C42" s="15"/>
      <c r="D42" s="15"/>
      <c r="E42" s="15"/>
      <c r="F42" s="15"/>
      <c r="G42" s="15"/>
      <c r="H42" s="15"/>
      <c r="I42" s="15"/>
      <c r="J42" s="15"/>
      <c r="K42" s="15"/>
    </row>
    <row r="43" spans="1:11" x14ac:dyDescent="0.25">
      <c r="A43" s="15"/>
      <c r="B43" s="15"/>
      <c r="C43" s="15"/>
      <c r="D43" s="15"/>
      <c r="E43" s="15"/>
      <c r="F43" s="15"/>
      <c r="G43" s="15"/>
      <c r="H43" s="15"/>
      <c r="I43" s="15"/>
      <c r="J43" s="15"/>
      <c r="K43" s="15"/>
    </row>
    <row r="44" spans="1:11" x14ac:dyDescent="0.25">
      <c r="A44" s="15"/>
      <c r="B44" s="15"/>
      <c r="C44" s="15"/>
      <c r="D44" s="15"/>
      <c r="E44" s="15"/>
      <c r="F44" s="15"/>
      <c r="G44" s="15"/>
      <c r="H44" s="15"/>
      <c r="I44" s="15"/>
      <c r="J44" s="15"/>
      <c r="K44" s="15"/>
    </row>
    <row r="45" spans="1:11" x14ac:dyDescent="0.25">
      <c r="A45" s="15"/>
      <c r="B45" s="15"/>
      <c r="C45" s="15"/>
      <c r="D45" s="15"/>
      <c r="E45" s="15"/>
      <c r="F45" s="15"/>
      <c r="G45" s="15"/>
      <c r="H45" s="15"/>
      <c r="I45" s="15"/>
      <c r="J45" s="15"/>
      <c r="K45" s="15"/>
    </row>
    <row r="46" spans="1:11" x14ac:dyDescent="0.25">
      <c r="A46" s="15"/>
      <c r="B46" s="15"/>
      <c r="C46" s="15"/>
      <c r="D46" s="15"/>
      <c r="E46" s="15"/>
      <c r="F46" s="15"/>
      <c r="G46" s="15"/>
      <c r="H46" s="15"/>
      <c r="I46" s="15"/>
      <c r="J46" s="15"/>
      <c r="K46" s="15"/>
    </row>
    <row r="47" spans="1:11" x14ac:dyDescent="0.25">
      <c r="A47" s="15"/>
      <c r="B47" s="15"/>
      <c r="C47" s="15"/>
      <c r="D47" s="15"/>
      <c r="E47" s="15"/>
      <c r="F47" s="15"/>
      <c r="G47" s="15"/>
      <c r="H47" s="15"/>
      <c r="I47" s="15"/>
      <c r="J47" s="15"/>
      <c r="K47" s="15"/>
    </row>
    <row r="48" spans="1:11" x14ac:dyDescent="0.25">
      <c r="A48" s="15"/>
      <c r="B48" s="15"/>
      <c r="C48" s="15"/>
      <c r="D48" s="15"/>
      <c r="E48" s="15"/>
      <c r="F48" s="15"/>
      <c r="G48" s="15"/>
      <c r="H48" s="15"/>
      <c r="I48" s="15"/>
      <c r="J48" s="15"/>
      <c r="K48" s="15"/>
    </row>
    <row r="49" spans="1:11" ht="14.45" customHeight="1" x14ac:dyDescent="0.25">
      <c r="A49" s="15"/>
      <c r="B49" s="160"/>
      <c r="C49" s="79"/>
      <c r="D49" s="79"/>
      <c r="E49" s="79"/>
      <c r="F49" s="79"/>
      <c r="G49" s="79"/>
      <c r="H49" s="79"/>
      <c r="I49" s="79"/>
      <c r="J49" s="79"/>
      <c r="K49" s="79"/>
    </row>
    <row r="50" spans="1:11" x14ac:dyDescent="0.25">
      <c r="A50" s="15"/>
      <c r="B50" s="79"/>
      <c r="C50" s="79"/>
      <c r="D50" s="79"/>
      <c r="E50" s="79"/>
      <c r="F50" s="79"/>
      <c r="G50" s="79"/>
      <c r="H50" s="79"/>
      <c r="I50" s="79"/>
      <c r="J50" s="79"/>
      <c r="K50" s="79"/>
    </row>
    <row r="51" spans="1:11" x14ac:dyDescent="0.25">
      <c r="A51" s="15"/>
      <c r="B51" s="79"/>
      <c r="C51" s="79"/>
      <c r="D51" s="79"/>
      <c r="E51" s="79"/>
      <c r="F51" s="79"/>
      <c r="G51" s="79"/>
      <c r="H51" s="79"/>
      <c r="I51" s="79"/>
      <c r="J51" s="79"/>
      <c r="K51" s="79"/>
    </row>
    <row r="52" spans="1:11" x14ac:dyDescent="0.25">
      <c r="A52" s="15"/>
      <c r="B52" s="79"/>
      <c r="C52" s="79"/>
      <c r="D52" s="79"/>
      <c r="E52" s="79"/>
      <c r="F52" s="79"/>
      <c r="G52" s="79"/>
      <c r="H52" s="79"/>
      <c r="I52" s="79"/>
      <c r="J52" s="79"/>
      <c r="K52" s="79"/>
    </row>
    <row r="53" spans="1:11" x14ac:dyDescent="0.25">
      <c r="A53" s="15"/>
      <c r="B53" s="79"/>
      <c r="C53" s="79"/>
      <c r="D53" s="79"/>
      <c r="E53" s="79"/>
      <c r="F53" s="79"/>
      <c r="G53" s="79"/>
      <c r="H53" s="79"/>
      <c r="I53" s="79"/>
      <c r="J53" s="79"/>
      <c r="K53" s="79"/>
    </row>
    <row r="54" spans="1:11" ht="15.75" customHeight="1" x14ac:dyDescent="0.25">
      <c r="A54" s="15"/>
      <c r="B54" s="79"/>
      <c r="C54" s="79"/>
      <c r="D54" s="79"/>
      <c r="E54" s="79"/>
      <c r="F54" s="79"/>
      <c r="G54" s="79"/>
      <c r="H54" s="79"/>
      <c r="I54" s="79"/>
      <c r="J54" s="79"/>
      <c r="K54" s="79"/>
    </row>
    <row r="55" spans="1:11" x14ac:dyDescent="0.25">
      <c r="A55" s="15"/>
      <c r="B55" s="79"/>
      <c r="C55" s="79"/>
      <c r="D55" s="79"/>
      <c r="E55" s="79"/>
      <c r="F55" s="79"/>
      <c r="G55" s="79"/>
      <c r="H55" s="79"/>
      <c r="I55" s="79"/>
      <c r="J55" s="79"/>
      <c r="K55" s="79"/>
    </row>
    <row r="56" spans="1:11" x14ac:dyDescent="0.25">
      <c r="A56" s="15"/>
      <c r="B56" s="79"/>
      <c r="C56" s="79"/>
      <c r="D56" s="79"/>
      <c r="E56" s="79"/>
      <c r="F56" s="79"/>
      <c r="G56" s="79"/>
      <c r="H56" s="79"/>
      <c r="I56" s="79"/>
      <c r="J56" s="79"/>
      <c r="K56" s="79"/>
    </row>
  </sheetData>
  <sheetProtection sheet="1" objects="1" scenarios="1" formatColumns="0" formatRows="0"/>
  <mergeCells count="10">
    <mergeCell ref="B2:K2"/>
    <mergeCell ref="E23:K31"/>
    <mergeCell ref="E4:K6"/>
    <mergeCell ref="B15:D22"/>
    <mergeCell ref="B7:D14"/>
    <mergeCell ref="B49:K56"/>
    <mergeCell ref="E7:K14"/>
    <mergeCell ref="B23:D31"/>
    <mergeCell ref="B4:D6"/>
    <mergeCell ref="E15:K22"/>
  </mergeCells>
  <hyperlinks>
    <hyperlink ref="E23:K31" r:id="rId1" display="https://www.spc.int/digitallibrary/get/yq893" xr:uid="{B01D2900-1B15-4CDA-A35E-551807E38D40}"/>
  </hyperlinks>
  <pageMargins left="0.25" right="0.25" top="0.75" bottom="0.75" header="0.3" footer="0.3"/>
  <pageSetup paperSize="5"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tabColor theme="3" tint="0.499984740745262"/>
  </sheetPr>
  <dimension ref="A1:S87"/>
  <sheetViews>
    <sheetView showGridLines="0" view="pageBreakPreview" topLeftCell="C13" zoomScaleNormal="100" zoomScaleSheetLayoutView="100" workbookViewId="0">
      <selection activeCell="R36" sqref="A1:XFD1048576"/>
    </sheetView>
  </sheetViews>
  <sheetFormatPr defaultColWidth="8.85546875" defaultRowHeight="15" x14ac:dyDescent="0.25"/>
  <cols>
    <col min="1" max="1" width="1.42578125" customWidth="1"/>
    <col min="2" max="2" width="7.42578125" customWidth="1"/>
    <col min="4" max="4" width="4.5703125" customWidth="1"/>
    <col min="5" max="5" width="12" customWidth="1"/>
    <col min="6" max="6" width="10.42578125" customWidth="1"/>
    <col min="10" max="10" width="2.7109375" customWidth="1"/>
    <col min="11" max="11" width="8.85546875" hidden="1" customWidth="1"/>
    <col min="16" max="16" width="60.42578125" customWidth="1"/>
  </cols>
  <sheetData>
    <row r="1" spans="1:19" ht="19.5" customHeight="1" x14ac:dyDescent="0.25">
      <c r="A1" s="15"/>
      <c r="B1" s="15"/>
      <c r="C1" s="15"/>
      <c r="D1" s="15"/>
      <c r="E1" s="15"/>
      <c r="F1" s="15"/>
      <c r="G1" s="15"/>
      <c r="H1" s="15"/>
      <c r="I1" s="15"/>
      <c r="J1" s="15"/>
      <c r="K1" s="15"/>
      <c r="L1" s="15"/>
      <c r="M1" s="15"/>
      <c r="N1" s="15"/>
      <c r="O1" s="15"/>
      <c r="P1" s="15"/>
    </row>
    <row r="2" spans="1:19" ht="17.25" customHeight="1" x14ac:dyDescent="0.25">
      <c r="A2" s="15"/>
      <c r="B2" s="218" t="s">
        <v>400</v>
      </c>
      <c r="C2" s="79"/>
      <c r="D2" s="79"/>
      <c r="E2" s="79"/>
      <c r="F2" s="79"/>
      <c r="G2" s="79"/>
      <c r="H2" s="79"/>
      <c r="I2" s="79"/>
      <c r="J2" s="79"/>
      <c r="K2" s="79"/>
      <c r="L2" s="79"/>
      <c r="M2" s="79"/>
      <c r="N2" s="79"/>
      <c r="O2" s="79"/>
      <c r="P2" s="79"/>
    </row>
    <row r="3" spans="1:19" ht="17.25" customHeight="1" x14ac:dyDescent="0.25">
      <c r="A3" s="15"/>
      <c r="B3" s="18"/>
      <c r="C3" s="18"/>
      <c r="D3" s="18"/>
      <c r="E3" s="18"/>
      <c r="F3" s="18"/>
      <c r="G3" s="18"/>
      <c r="H3" s="18"/>
      <c r="I3" s="18"/>
      <c r="J3" s="18"/>
      <c r="K3" s="18"/>
      <c r="L3" s="18"/>
      <c r="M3" s="18"/>
      <c r="N3" s="18"/>
      <c r="O3" s="18"/>
      <c r="P3" s="18"/>
    </row>
    <row r="4" spans="1:19" ht="15" customHeight="1" x14ac:dyDescent="0.25">
      <c r="A4" s="15"/>
      <c r="B4" s="221" t="s">
        <v>401</v>
      </c>
      <c r="C4" s="83"/>
      <c r="D4" s="83"/>
      <c r="E4" s="83"/>
      <c r="F4" s="83"/>
      <c r="G4" s="83"/>
      <c r="H4" s="83"/>
      <c r="I4" s="83"/>
      <c r="J4" s="83"/>
      <c r="K4" s="83"/>
      <c r="L4" s="83"/>
      <c r="M4" s="83"/>
      <c r="N4" s="83"/>
      <c r="O4" s="83"/>
      <c r="P4" s="83"/>
    </row>
    <row r="5" spans="1:19" ht="17.25" customHeight="1" x14ac:dyDescent="0.25">
      <c r="A5" s="15"/>
      <c r="B5" s="85"/>
      <c r="C5" s="86"/>
      <c r="D5" s="86"/>
      <c r="E5" s="86"/>
      <c r="F5" s="86"/>
      <c r="G5" s="86"/>
      <c r="H5" s="86"/>
      <c r="I5" s="86"/>
      <c r="J5" s="86"/>
      <c r="K5" s="86"/>
      <c r="L5" s="86"/>
      <c r="M5" s="86"/>
      <c r="N5" s="86"/>
      <c r="O5" s="86"/>
      <c r="P5" s="86"/>
    </row>
    <row r="6" spans="1:19" ht="17.25" customHeight="1" x14ac:dyDescent="0.25">
      <c r="A6" s="15"/>
      <c r="B6" s="90"/>
      <c r="C6" s="214"/>
      <c r="D6" s="86"/>
      <c r="E6" s="86"/>
      <c r="F6" s="86"/>
      <c r="G6" s="86"/>
      <c r="H6" s="86"/>
      <c r="I6" s="86"/>
      <c r="J6" s="86"/>
      <c r="K6" s="86"/>
      <c r="L6" s="86"/>
      <c r="M6" s="86"/>
      <c r="N6" s="86"/>
      <c r="O6" s="86"/>
      <c r="P6" s="86"/>
    </row>
    <row r="7" spans="1:19" ht="14.45" customHeight="1" x14ac:dyDescent="0.25">
      <c r="A7" s="15"/>
      <c r="B7" s="114"/>
      <c r="C7" s="222" t="s">
        <v>402</v>
      </c>
      <c r="D7" s="84"/>
      <c r="E7" s="227" t="s">
        <v>403</v>
      </c>
      <c r="F7" s="222" t="s">
        <v>404</v>
      </c>
      <c r="G7" s="228" t="s">
        <v>405</v>
      </c>
      <c r="H7" s="83"/>
      <c r="I7" s="83"/>
      <c r="J7" s="83"/>
      <c r="K7" s="84"/>
      <c r="L7" s="222" t="s">
        <v>406</v>
      </c>
      <c r="M7" s="83"/>
      <c r="N7" s="83"/>
      <c r="O7" s="83"/>
      <c r="P7" s="84"/>
    </row>
    <row r="8" spans="1:19" ht="38.25" customHeight="1" x14ac:dyDescent="0.25">
      <c r="A8" s="15"/>
      <c r="B8" s="85"/>
      <c r="C8" s="85"/>
      <c r="D8" s="87"/>
      <c r="E8" s="88"/>
      <c r="F8" s="88"/>
      <c r="G8" s="85"/>
      <c r="H8" s="86"/>
      <c r="I8" s="86"/>
      <c r="J8" s="86"/>
      <c r="K8" s="87"/>
      <c r="L8" s="85"/>
      <c r="M8" s="86"/>
      <c r="N8" s="86"/>
      <c r="O8" s="86"/>
      <c r="P8" s="87"/>
    </row>
    <row r="9" spans="1:19" ht="17.25" customHeight="1" x14ac:dyDescent="0.25">
      <c r="A9" s="15"/>
      <c r="B9" s="89">
        <v>1</v>
      </c>
      <c r="C9" s="82" t="s">
        <v>631</v>
      </c>
      <c r="D9" s="84"/>
      <c r="E9" s="82" t="s">
        <v>635</v>
      </c>
      <c r="F9" s="82" t="s">
        <v>460</v>
      </c>
      <c r="G9" s="82" t="s">
        <v>630</v>
      </c>
      <c r="H9" s="83"/>
      <c r="I9" s="83"/>
      <c r="J9" s="83"/>
      <c r="K9" s="84"/>
      <c r="L9" s="82" t="s">
        <v>633</v>
      </c>
      <c r="M9" s="83"/>
      <c r="N9" s="83"/>
      <c r="O9" s="83"/>
      <c r="P9" s="84"/>
    </row>
    <row r="10" spans="1:19" ht="34.5" customHeight="1" x14ac:dyDescent="0.25">
      <c r="A10" s="15"/>
      <c r="B10" s="220"/>
      <c r="C10" s="114"/>
      <c r="D10" s="115"/>
      <c r="E10" s="220"/>
      <c r="F10" s="220"/>
      <c r="G10" s="114"/>
      <c r="H10" s="79"/>
      <c r="I10" s="79"/>
      <c r="J10" s="79"/>
      <c r="K10" s="115"/>
      <c r="L10" s="114"/>
      <c r="M10" s="79"/>
      <c r="N10" s="79"/>
      <c r="O10" s="79"/>
      <c r="P10" s="115"/>
    </row>
    <row r="11" spans="1:19" ht="36" customHeight="1" x14ac:dyDescent="0.25">
      <c r="A11" s="15"/>
      <c r="B11" s="220"/>
      <c r="C11" s="114"/>
      <c r="D11" s="115"/>
      <c r="E11" s="220"/>
      <c r="F11" s="220"/>
      <c r="G11" s="114"/>
      <c r="H11" s="79"/>
      <c r="I11" s="79"/>
      <c r="J11" s="79"/>
      <c r="K11" s="115"/>
      <c r="L11" s="114"/>
      <c r="M11" s="79"/>
      <c r="N11" s="79"/>
      <c r="O11" s="79"/>
      <c r="P11" s="115"/>
    </row>
    <row r="12" spans="1:19" ht="42" hidden="1" customHeight="1" x14ac:dyDescent="0.25">
      <c r="A12" s="15"/>
      <c r="B12" s="88"/>
      <c r="C12" s="85"/>
      <c r="D12" s="87"/>
      <c r="E12" s="88"/>
      <c r="F12" s="88"/>
      <c r="G12" s="85"/>
      <c r="H12" s="86"/>
      <c r="I12" s="86"/>
      <c r="J12" s="86"/>
      <c r="K12" s="87"/>
      <c r="L12" s="85"/>
      <c r="M12" s="86"/>
      <c r="N12" s="86"/>
      <c r="O12" s="86"/>
      <c r="P12" s="87"/>
      <c r="R12" s="36"/>
      <c r="S12" s="36"/>
    </row>
    <row r="13" spans="1:19" ht="17.25" customHeight="1" x14ac:dyDescent="0.25">
      <c r="A13" s="15"/>
      <c r="B13" s="89">
        <v>2</v>
      </c>
      <c r="C13" s="82" t="s">
        <v>636</v>
      </c>
      <c r="D13" s="84"/>
      <c r="E13" s="82" t="s">
        <v>632</v>
      </c>
      <c r="F13" s="82" t="s">
        <v>460</v>
      </c>
      <c r="G13" s="82" t="s">
        <v>634</v>
      </c>
      <c r="H13" s="83"/>
      <c r="I13" s="83"/>
      <c r="J13" s="83"/>
      <c r="K13" s="84"/>
      <c r="L13" s="82" t="s">
        <v>637</v>
      </c>
      <c r="M13" s="83"/>
      <c r="N13" s="83"/>
      <c r="O13" s="83"/>
      <c r="P13" s="84"/>
    </row>
    <row r="14" spans="1:19" ht="17.25" customHeight="1" x14ac:dyDescent="0.25">
      <c r="A14" s="15"/>
      <c r="B14" s="220"/>
      <c r="C14" s="114"/>
      <c r="D14" s="115"/>
      <c r="E14" s="220"/>
      <c r="F14" s="220"/>
      <c r="G14" s="114"/>
      <c r="H14" s="79"/>
      <c r="I14" s="79"/>
      <c r="J14" s="79"/>
      <c r="K14" s="115"/>
      <c r="L14" s="114"/>
      <c r="M14" s="79"/>
      <c r="N14" s="79"/>
      <c r="O14" s="79"/>
      <c r="P14" s="115"/>
    </row>
    <row r="15" spans="1:19" ht="11.25" customHeight="1" x14ac:dyDescent="0.25">
      <c r="A15" s="15"/>
      <c r="B15" s="220"/>
      <c r="C15" s="114"/>
      <c r="D15" s="115"/>
      <c r="E15" s="220"/>
      <c r="F15" s="220"/>
      <c r="G15" s="114"/>
      <c r="H15" s="79"/>
      <c r="I15" s="79"/>
      <c r="J15" s="79"/>
      <c r="K15" s="115"/>
      <c r="L15" s="114"/>
      <c r="M15" s="79"/>
      <c r="N15" s="79"/>
      <c r="O15" s="79"/>
      <c r="P15" s="115"/>
    </row>
    <row r="16" spans="1:19" ht="17.25" hidden="1" customHeight="1" x14ac:dyDescent="0.25">
      <c r="A16" s="15"/>
      <c r="B16" s="88"/>
      <c r="C16" s="85"/>
      <c r="D16" s="87"/>
      <c r="E16" s="88"/>
      <c r="F16" s="88"/>
      <c r="G16" s="85"/>
      <c r="H16" s="86"/>
      <c r="I16" s="86"/>
      <c r="J16" s="86"/>
      <c r="K16" s="87"/>
      <c r="L16" s="85"/>
      <c r="M16" s="86"/>
      <c r="N16" s="86"/>
      <c r="O16" s="86"/>
      <c r="P16" s="87"/>
    </row>
    <row r="17" spans="1:16" ht="17.25" customHeight="1" x14ac:dyDescent="0.25">
      <c r="A17" s="15"/>
      <c r="B17" s="89">
        <v>3</v>
      </c>
      <c r="C17" s="82" t="s">
        <v>636</v>
      </c>
      <c r="D17" s="84"/>
      <c r="E17" s="82" t="s">
        <v>632</v>
      </c>
      <c r="F17" s="90" t="s">
        <v>460</v>
      </c>
      <c r="G17" s="82" t="s">
        <v>638</v>
      </c>
      <c r="H17" s="83"/>
      <c r="I17" s="83"/>
      <c r="J17" s="83"/>
      <c r="K17" s="84"/>
      <c r="L17" s="82" t="s">
        <v>639</v>
      </c>
      <c r="M17" s="83"/>
      <c r="N17" s="83"/>
      <c r="O17" s="83"/>
      <c r="P17" s="84"/>
    </row>
    <row r="18" spans="1:16" ht="17.25" customHeight="1" x14ac:dyDescent="0.25">
      <c r="A18" s="15"/>
      <c r="B18" s="220"/>
      <c r="C18" s="114"/>
      <c r="D18" s="115"/>
      <c r="E18" s="220"/>
      <c r="F18" s="114"/>
      <c r="G18" s="114"/>
      <c r="H18" s="79"/>
      <c r="I18" s="79"/>
      <c r="J18" s="79"/>
      <c r="K18" s="115"/>
      <c r="L18" s="114"/>
      <c r="M18" s="79"/>
      <c r="N18" s="79"/>
      <c r="O18" s="79"/>
      <c r="P18" s="115"/>
    </row>
    <row r="19" spans="1:16" ht="11.25" customHeight="1" x14ac:dyDescent="0.25">
      <c r="A19" s="15"/>
      <c r="B19" s="220"/>
      <c r="C19" s="114"/>
      <c r="D19" s="115"/>
      <c r="E19" s="220"/>
      <c r="F19" s="114"/>
      <c r="G19" s="114"/>
      <c r="H19" s="79"/>
      <c r="I19" s="79"/>
      <c r="J19" s="79"/>
      <c r="K19" s="115"/>
      <c r="L19" s="114"/>
      <c r="M19" s="79"/>
      <c r="N19" s="79"/>
      <c r="O19" s="79"/>
      <c r="P19" s="115"/>
    </row>
    <row r="20" spans="1:16" ht="17.25" hidden="1" customHeight="1" x14ac:dyDescent="0.25">
      <c r="A20" s="15"/>
      <c r="B20" s="88"/>
      <c r="C20" s="85"/>
      <c r="D20" s="87"/>
      <c r="E20" s="88"/>
      <c r="F20" s="85"/>
      <c r="G20" s="85"/>
      <c r="H20" s="86"/>
      <c r="I20" s="86"/>
      <c r="J20" s="86"/>
      <c r="K20" s="87"/>
      <c r="L20" s="85"/>
      <c r="M20" s="86"/>
      <c r="N20" s="86"/>
      <c r="O20" s="86"/>
      <c r="P20" s="87"/>
    </row>
    <row r="21" spans="1:16" ht="17.25" customHeight="1" x14ac:dyDescent="0.25">
      <c r="A21" s="15"/>
      <c r="B21" s="89">
        <v>4</v>
      </c>
      <c r="C21" s="82" t="s">
        <v>641</v>
      </c>
      <c r="D21" s="84"/>
      <c r="E21" s="82" t="s">
        <v>632</v>
      </c>
      <c r="F21" s="90" t="s">
        <v>460</v>
      </c>
      <c r="G21" s="82" t="s">
        <v>640</v>
      </c>
      <c r="H21" s="83"/>
      <c r="I21" s="83"/>
      <c r="J21" s="83"/>
      <c r="K21" s="84"/>
      <c r="L21" s="82" t="s">
        <v>642</v>
      </c>
      <c r="M21" s="83"/>
      <c r="N21" s="83"/>
      <c r="O21" s="83"/>
      <c r="P21" s="84"/>
    </row>
    <row r="22" spans="1:16" ht="17.25" customHeight="1" x14ac:dyDescent="0.25">
      <c r="A22" s="15"/>
      <c r="B22" s="220"/>
      <c r="C22" s="114"/>
      <c r="D22" s="115"/>
      <c r="E22" s="220"/>
      <c r="F22" s="114"/>
      <c r="G22" s="114"/>
      <c r="H22" s="79"/>
      <c r="I22" s="79"/>
      <c r="J22" s="79"/>
      <c r="K22" s="115"/>
      <c r="L22" s="114"/>
      <c r="M22" s="79"/>
      <c r="N22" s="79"/>
      <c r="O22" s="79"/>
      <c r="P22" s="115"/>
    </row>
    <row r="23" spans="1:16" ht="0.75" customHeight="1" x14ac:dyDescent="0.25">
      <c r="A23" s="15"/>
      <c r="B23" s="220"/>
      <c r="C23" s="114"/>
      <c r="D23" s="115"/>
      <c r="E23" s="220"/>
      <c r="F23" s="114"/>
      <c r="G23" s="114"/>
      <c r="H23" s="79"/>
      <c r="I23" s="79"/>
      <c r="J23" s="79"/>
      <c r="K23" s="115"/>
      <c r="L23" s="114"/>
      <c r="M23" s="79"/>
      <c r="N23" s="79"/>
      <c r="O23" s="79"/>
      <c r="P23" s="115"/>
    </row>
    <row r="24" spans="1:16" ht="17.25" hidden="1" customHeight="1" x14ac:dyDescent="0.25">
      <c r="A24" s="15"/>
      <c r="B24" s="88"/>
      <c r="C24" s="85"/>
      <c r="D24" s="87"/>
      <c r="E24" s="88"/>
      <c r="F24" s="85"/>
      <c r="G24" s="85"/>
      <c r="H24" s="86"/>
      <c r="I24" s="86"/>
      <c r="J24" s="86"/>
      <c r="K24" s="87"/>
      <c r="L24" s="85"/>
      <c r="M24" s="86"/>
      <c r="N24" s="86"/>
      <c r="O24" s="86"/>
      <c r="P24" s="87"/>
    </row>
    <row r="25" spans="1:16" ht="17.25" customHeight="1" x14ac:dyDescent="0.25">
      <c r="A25" s="15"/>
      <c r="B25" s="89">
        <v>5</v>
      </c>
      <c r="C25" s="82" t="s">
        <v>645</v>
      </c>
      <c r="D25" s="84"/>
      <c r="E25" s="82" t="s">
        <v>635</v>
      </c>
      <c r="F25" s="90" t="s">
        <v>460</v>
      </c>
      <c r="G25" s="82" t="s">
        <v>643</v>
      </c>
      <c r="H25" s="83"/>
      <c r="I25" s="83"/>
      <c r="J25" s="83"/>
      <c r="K25" s="84"/>
      <c r="L25" s="82" t="s">
        <v>644</v>
      </c>
      <c r="M25" s="83"/>
      <c r="N25" s="83"/>
      <c r="O25" s="83"/>
      <c r="P25" s="84"/>
    </row>
    <row r="26" spans="1:16" ht="17.25" customHeight="1" x14ac:dyDescent="0.25">
      <c r="A26" s="15"/>
      <c r="B26" s="220"/>
      <c r="C26" s="114"/>
      <c r="D26" s="115"/>
      <c r="E26" s="220"/>
      <c r="F26" s="114"/>
      <c r="G26" s="114"/>
      <c r="H26" s="79"/>
      <c r="I26" s="79"/>
      <c r="J26" s="79"/>
      <c r="K26" s="115"/>
      <c r="L26" s="114"/>
      <c r="M26" s="79"/>
      <c r="N26" s="79"/>
      <c r="O26" s="79"/>
      <c r="P26" s="115"/>
    </row>
    <row r="27" spans="1:16" ht="8.25" customHeight="1" x14ac:dyDescent="0.25">
      <c r="A27" s="15"/>
      <c r="B27" s="220"/>
      <c r="C27" s="114"/>
      <c r="D27" s="115"/>
      <c r="E27" s="220"/>
      <c r="F27" s="114"/>
      <c r="G27" s="114"/>
      <c r="H27" s="79"/>
      <c r="I27" s="79"/>
      <c r="J27" s="79"/>
      <c r="K27" s="115"/>
      <c r="L27" s="114"/>
      <c r="M27" s="79"/>
      <c r="N27" s="79"/>
      <c r="O27" s="79"/>
      <c r="P27" s="115"/>
    </row>
    <row r="28" spans="1:16" hidden="1" x14ac:dyDescent="0.25">
      <c r="A28" s="15"/>
      <c r="B28" s="88"/>
      <c r="C28" s="85"/>
      <c r="D28" s="87"/>
      <c r="E28" s="88"/>
      <c r="F28" s="85"/>
      <c r="G28" s="85"/>
      <c r="H28" s="86"/>
      <c r="I28" s="86"/>
      <c r="J28" s="86"/>
      <c r="K28" s="87"/>
      <c r="L28" s="85"/>
      <c r="M28" s="86"/>
      <c r="N28" s="86"/>
      <c r="O28" s="86"/>
      <c r="P28" s="87"/>
    </row>
    <row r="29" spans="1:16" x14ac:dyDescent="0.25">
      <c r="A29" s="15"/>
      <c r="B29" s="89">
        <v>6</v>
      </c>
      <c r="C29" s="82" t="s">
        <v>647</v>
      </c>
      <c r="D29" s="84"/>
      <c r="E29" s="82" t="s">
        <v>635</v>
      </c>
      <c r="F29" s="90" t="s">
        <v>460</v>
      </c>
      <c r="G29" s="82" t="s">
        <v>646</v>
      </c>
      <c r="H29" s="83"/>
      <c r="I29" s="83"/>
      <c r="J29" s="83"/>
      <c r="K29" s="84"/>
      <c r="L29" s="112" t="s">
        <v>750</v>
      </c>
      <c r="M29" s="117"/>
      <c r="N29" s="117"/>
      <c r="O29" s="117"/>
      <c r="P29" s="113"/>
    </row>
    <row r="30" spans="1:16" x14ac:dyDescent="0.25">
      <c r="A30" s="15"/>
      <c r="B30" s="220"/>
      <c r="C30" s="114"/>
      <c r="D30" s="115"/>
      <c r="E30" s="220"/>
      <c r="F30" s="114"/>
      <c r="G30" s="114"/>
      <c r="H30" s="79"/>
      <c r="I30" s="79"/>
      <c r="J30" s="79"/>
      <c r="K30" s="115"/>
      <c r="L30" s="100"/>
      <c r="M30" s="98"/>
      <c r="N30" s="98"/>
      <c r="O30" s="98"/>
      <c r="P30" s="99"/>
    </row>
    <row r="31" spans="1:16" x14ac:dyDescent="0.25">
      <c r="A31" s="15"/>
      <c r="B31" s="220"/>
      <c r="C31" s="114"/>
      <c r="D31" s="115"/>
      <c r="E31" s="220"/>
      <c r="F31" s="114"/>
      <c r="G31" s="114"/>
      <c r="H31" s="79"/>
      <c r="I31" s="79"/>
      <c r="J31" s="79"/>
      <c r="K31" s="115"/>
      <c r="L31" s="100"/>
      <c r="M31" s="98"/>
      <c r="N31" s="98"/>
      <c r="O31" s="98"/>
      <c r="P31" s="99"/>
    </row>
    <row r="32" spans="1:16" ht="21" customHeight="1" x14ac:dyDescent="0.25">
      <c r="A32" s="15"/>
      <c r="B32" s="88"/>
      <c r="C32" s="85"/>
      <c r="D32" s="87"/>
      <c r="E32" s="88"/>
      <c r="F32" s="85"/>
      <c r="G32" s="85"/>
      <c r="H32" s="86"/>
      <c r="I32" s="86"/>
      <c r="J32" s="86"/>
      <c r="K32" s="87"/>
      <c r="L32" s="101"/>
      <c r="M32" s="102"/>
      <c r="N32" s="102"/>
      <c r="O32" s="102"/>
      <c r="P32" s="103"/>
    </row>
    <row r="33" spans="1:16" x14ac:dyDescent="0.25">
      <c r="A33" s="15"/>
      <c r="B33" s="89">
        <v>7</v>
      </c>
      <c r="C33" s="82" t="s">
        <v>636</v>
      </c>
      <c r="D33" s="84"/>
      <c r="E33" s="82" t="s">
        <v>628</v>
      </c>
      <c r="F33" s="90" t="s">
        <v>460</v>
      </c>
      <c r="G33" s="82" t="s">
        <v>648</v>
      </c>
      <c r="H33" s="83"/>
      <c r="I33" s="83"/>
      <c r="J33" s="83"/>
      <c r="K33" s="84"/>
      <c r="L33" s="82" t="s">
        <v>649</v>
      </c>
      <c r="M33" s="83"/>
      <c r="N33" s="83"/>
      <c r="O33" s="83"/>
      <c r="P33" s="84"/>
    </row>
    <row r="34" spans="1:16" x14ac:dyDescent="0.25">
      <c r="A34" s="15"/>
      <c r="B34" s="220"/>
      <c r="C34" s="114"/>
      <c r="D34" s="115"/>
      <c r="E34" s="220"/>
      <c r="F34" s="114"/>
      <c r="G34" s="114"/>
      <c r="H34" s="79"/>
      <c r="I34" s="79"/>
      <c r="J34" s="79"/>
      <c r="K34" s="115"/>
      <c r="L34" s="114"/>
      <c r="M34" s="79"/>
      <c r="N34" s="79"/>
      <c r="O34" s="79"/>
      <c r="P34" s="115"/>
    </row>
    <row r="35" spans="1:16" x14ac:dyDescent="0.25">
      <c r="A35" s="15"/>
      <c r="B35" s="220"/>
      <c r="C35" s="114"/>
      <c r="D35" s="115"/>
      <c r="E35" s="220"/>
      <c r="F35" s="114"/>
      <c r="G35" s="114"/>
      <c r="H35" s="79"/>
      <c r="I35" s="79"/>
      <c r="J35" s="79"/>
      <c r="K35" s="115"/>
      <c r="L35" s="114"/>
      <c r="M35" s="79"/>
      <c r="N35" s="79"/>
      <c r="O35" s="79"/>
      <c r="P35" s="115"/>
    </row>
    <row r="36" spans="1:16" x14ac:dyDescent="0.25">
      <c r="A36" s="15"/>
      <c r="B36" s="88"/>
      <c r="C36" s="85"/>
      <c r="D36" s="87"/>
      <c r="E36" s="88"/>
      <c r="F36" s="85"/>
      <c r="G36" s="85"/>
      <c r="H36" s="86"/>
      <c r="I36" s="86"/>
      <c r="J36" s="86"/>
      <c r="K36" s="87"/>
      <c r="L36" s="85"/>
      <c r="M36" s="86"/>
      <c r="N36" s="86"/>
      <c r="O36" s="86"/>
      <c r="P36" s="87"/>
    </row>
    <row r="37" spans="1:16" x14ac:dyDescent="0.25">
      <c r="A37" s="15"/>
      <c r="B37" s="89">
        <v>8</v>
      </c>
      <c r="C37" s="82" t="s">
        <v>645</v>
      </c>
      <c r="D37" s="84"/>
      <c r="E37" s="82" t="s">
        <v>628</v>
      </c>
      <c r="F37" s="90" t="s">
        <v>460</v>
      </c>
      <c r="G37" s="82" t="s">
        <v>650</v>
      </c>
      <c r="H37" s="83"/>
      <c r="I37" s="83"/>
      <c r="J37" s="83"/>
      <c r="K37" s="84"/>
      <c r="L37" s="82" t="s">
        <v>651</v>
      </c>
      <c r="M37" s="83"/>
      <c r="N37" s="83"/>
      <c r="O37" s="83"/>
      <c r="P37" s="84"/>
    </row>
    <row r="38" spans="1:16" x14ac:dyDescent="0.25">
      <c r="A38" s="15"/>
      <c r="B38" s="220"/>
      <c r="C38" s="114"/>
      <c r="D38" s="115"/>
      <c r="E38" s="220"/>
      <c r="F38" s="114"/>
      <c r="G38" s="114"/>
      <c r="H38" s="79"/>
      <c r="I38" s="79"/>
      <c r="J38" s="79"/>
      <c r="K38" s="115"/>
      <c r="L38" s="114"/>
      <c r="M38" s="79"/>
      <c r="N38" s="79"/>
      <c r="O38" s="79"/>
      <c r="P38" s="115"/>
    </row>
    <row r="39" spans="1:16" x14ac:dyDescent="0.25">
      <c r="A39" s="15"/>
      <c r="B39" s="220"/>
      <c r="C39" s="114"/>
      <c r="D39" s="115"/>
      <c r="E39" s="220"/>
      <c r="F39" s="114"/>
      <c r="G39" s="114"/>
      <c r="H39" s="79"/>
      <c r="I39" s="79"/>
      <c r="J39" s="79"/>
      <c r="K39" s="115"/>
      <c r="L39" s="114"/>
      <c r="M39" s="79"/>
      <c r="N39" s="79"/>
      <c r="O39" s="79"/>
      <c r="P39" s="115"/>
    </row>
    <row r="40" spans="1:16" x14ac:dyDescent="0.25">
      <c r="A40" s="15"/>
      <c r="B40" s="88"/>
      <c r="C40" s="85"/>
      <c r="D40" s="87"/>
      <c r="E40" s="88"/>
      <c r="F40" s="85"/>
      <c r="G40" s="85"/>
      <c r="H40" s="86"/>
      <c r="I40" s="86"/>
      <c r="J40" s="86"/>
      <c r="K40" s="87"/>
      <c r="L40" s="85"/>
      <c r="M40" s="86"/>
      <c r="N40" s="86"/>
      <c r="O40" s="86"/>
      <c r="P40" s="87"/>
    </row>
    <row r="41" spans="1:16" x14ac:dyDescent="0.25">
      <c r="A41" s="15"/>
      <c r="B41" s="89">
        <v>9</v>
      </c>
      <c r="C41" s="82" t="s">
        <v>653</v>
      </c>
      <c r="D41" s="84"/>
      <c r="E41" s="82" t="s">
        <v>628</v>
      </c>
      <c r="F41" s="90" t="s">
        <v>460</v>
      </c>
      <c r="G41" s="82" t="s">
        <v>652</v>
      </c>
      <c r="H41" s="83"/>
      <c r="I41" s="83"/>
      <c r="J41" s="83"/>
      <c r="K41" s="84"/>
      <c r="L41" s="82" t="s">
        <v>654</v>
      </c>
      <c r="M41" s="83"/>
      <c r="N41" s="83"/>
      <c r="O41" s="83"/>
      <c r="P41" s="84"/>
    </row>
    <row r="42" spans="1:16" x14ac:dyDescent="0.25">
      <c r="A42" s="15"/>
      <c r="B42" s="220"/>
      <c r="C42" s="114"/>
      <c r="D42" s="115"/>
      <c r="E42" s="220"/>
      <c r="F42" s="114"/>
      <c r="G42" s="114"/>
      <c r="H42" s="79"/>
      <c r="I42" s="79"/>
      <c r="J42" s="79"/>
      <c r="K42" s="115"/>
      <c r="L42" s="114"/>
      <c r="M42" s="79"/>
      <c r="N42" s="79"/>
      <c r="O42" s="79"/>
      <c r="P42" s="115"/>
    </row>
    <row r="43" spans="1:16" ht="27.75" customHeight="1" x14ac:dyDescent="0.25">
      <c r="A43" s="15"/>
      <c r="B43" s="220"/>
      <c r="C43" s="114"/>
      <c r="D43" s="115"/>
      <c r="E43" s="220"/>
      <c r="F43" s="114"/>
      <c r="G43" s="114"/>
      <c r="H43" s="79"/>
      <c r="I43" s="79"/>
      <c r="J43" s="79"/>
      <c r="K43" s="115"/>
      <c r="L43" s="114"/>
      <c r="M43" s="79"/>
      <c r="N43" s="79"/>
      <c r="O43" s="79"/>
      <c r="P43" s="115"/>
    </row>
    <row r="44" spans="1:16" hidden="1" x14ac:dyDescent="0.25">
      <c r="A44" s="15"/>
      <c r="B44" s="88"/>
      <c r="C44" s="85"/>
      <c r="D44" s="87"/>
      <c r="E44" s="88"/>
      <c r="F44" s="85"/>
      <c r="G44" s="85"/>
      <c r="H44" s="86"/>
      <c r="I44" s="86"/>
      <c r="J44" s="86"/>
      <c r="K44" s="87"/>
      <c r="L44" s="85"/>
      <c r="M44" s="86"/>
      <c r="N44" s="86"/>
      <c r="O44" s="86"/>
      <c r="P44" s="87"/>
    </row>
    <row r="45" spans="1:16" x14ac:dyDescent="0.25">
      <c r="A45" s="15"/>
      <c r="B45" s="89">
        <v>10</v>
      </c>
      <c r="C45" s="82" t="s">
        <v>641</v>
      </c>
      <c r="D45" s="84"/>
      <c r="E45" s="82" t="s">
        <v>628</v>
      </c>
      <c r="F45" s="90" t="s">
        <v>460</v>
      </c>
      <c r="G45" s="82" t="s">
        <v>655</v>
      </c>
      <c r="H45" s="83"/>
      <c r="I45" s="83"/>
      <c r="J45" s="83"/>
      <c r="K45" s="84"/>
      <c r="L45" s="82" t="s">
        <v>656</v>
      </c>
      <c r="M45" s="83"/>
      <c r="N45" s="83"/>
      <c r="O45" s="83"/>
      <c r="P45" s="84"/>
    </row>
    <row r="46" spans="1:16" x14ac:dyDescent="0.25">
      <c r="A46" s="15"/>
      <c r="B46" s="220"/>
      <c r="C46" s="114"/>
      <c r="D46" s="115"/>
      <c r="E46" s="220"/>
      <c r="F46" s="114"/>
      <c r="G46" s="114"/>
      <c r="H46" s="79"/>
      <c r="I46" s="79"/>
      <c r="J46" s="79"/>
      <c r="K46" s="115"/>
      <c r="L46" s="114"/>
      <c r="M46" s="79"/>
      <c r="N46" s="79"/>
      <c r="O46" s="79"/>
      <c r="P46" s="115"/>
    </row>
    <row r="47" spans="1:16" x14ac:dyDescent="0.25">
      <c r="A47" s="15"/>
      <c r="B47" s="220"/>
      <c r="C47" s="114"/>
      <c r="D47" s="115"/>
      <c r="E47" s="220"/>
      <c r="F47" s="114"/>
      <c r="G47" s="114"/>
      <c r="H47" s="79"/>
      <c r="I47" s="79"/>
      <c r="J47" s="79"/>
      <c r="K47" s="115"/>
      <c r="L47" s="114"/>
      <c r="M47" s="79"/>
      <c r="N47" s="79"/>
      <c r="O47" s="79"/>
      <c r="P47" s="115"/>
    </row>
    <row r="48" spans="1:16" ht="9.75" customHeight="1" x14ac:dyDescent="0.25">
      <c r="A48" s="15"/>
      <c r="B48" s="88"/>
      <c r="C48" s="85"/>
      <c r="D48" s="87"/>
      <c r="E48" s="88"/>
      <c r="F48" s="85"/>
      <c r="G48" s="85"/>
      <c r="H48" s="86"/>
      <c r="I48" s="86"/>
      <c r="J48" s="86"/>
      <c r="K48" s="87"/>
      <c r="L48" s="85"/>
      <c r="M48" s="86"/>
      <c r="N48" s="86"/>
      <c r="O48" s="86"/>
      <c r="P48" s="87"/>
    </row>
    <row r="49" spans="1:16" x14ac:dyDescent="0.25">
      <c r="A49" s="15"/>
      <c r="B49" s="89">
        <v>11</v>
      </c>
      <c r="C49" s="82" t="s">
        <v>657</v>
      </c>
      <c r="D49" s="84"/>
      <c r="E49" s="82" t="s">
        <v>628</v>
      </c>
      <c r="F49" s="90" t="s">
        <v>460</v>
      </c>
      <c r="G49" s="82" t="s">
        <v>658</v>
      </c>
      <c r="H49" s="83"/>
      <c r="I49" s="83"/>
      <c r="J49" s="83"/>
      <c r="K49" s="84"/>
      <c r="L49" s="82" t="s">
        <v>659</v>
      </c>
      <c r="M49" s="83"/>
      <c r="N49" s="83"/>
      <c r="O49" s="83"/>
      <c r="P49" s="84"/>
    </row>
    <row r="50" spans="1:16" x14ac:dyDescent="0.25">
      <c r="A50" s="15"/>
      <c r="B50" s="220"/>
      <c r="C50" s="114"/>
      <c r="D50" s="115"/>
      <c r="E50" s="220"/>
      <c r="F50" s="114"/>
      <c r="G50" s="114"/>
      <c r="H50" s="79"/>
      <c r="I50" s="79"/>
      <c r="J50" s="79"/>
      <c r="K50" s="115"/>
      <c r="L50" s="114"/>
      <c r="M50" s="79"/>
      <c r="N50" s="79"/>
      <c r="O50" s="79"/>
      <c r="P50" s="115"/>
    </row>
    <row r="51" spans="1:16" ht="12.75" customHeight="1" x14ac:dyDescent="0.25">
      <c r="A51" s="15"/>
      <c r="B51" s="220"/>
      <c r="C51" s="114"/>
      <c r="D51" s="115"/>
      <c r="E51" s="220"/>
      <c r="F51" s="114"/>
      <c r="G51" s="114"/>
      <c r="H51" s="79"/>
      <c r="I51" s="79"/>
      <c r="J51" s="79"/>
      <c r="K51" s="115"/>
      <c r="L51" s="114"/>
      <c r="M51" s="79"/>
      <c r="N51" s="79"/>
      <c r="O51" s="79"/>
      <c r="P51" s="115"/>
    </row>
    <row r="52" spans="1:16" hidden="1" x14ac:dyDescent="0.25">
      <c r="A52" s="15"/>
      <c r="B52" s="88"/>
      <c r="C52" s="85"/>
      <c r="D52" s="87"/>
      <c r="E52" s="88"/>
      <c r="F52" s="85"/>
      <c r="G52" s="85"/>
      <c r="H52" s="86"/>
      <c r="I52" s="86"/>
      <c r="J52" s="86"/>
      <c r="K52" s="87"/>
      <c r="L52" s="85"/>
      <c r="M52" s="86"/>
      <c r="N52" s="86"/>
      <c r="O52" s="86"/>
      <c r="P52" s="87"/>
    </row>
    <row r="53" spans="1:16" ht="43.5" customHeight="1" x14ac:dyDescent="0.25">
      <c r="A53" s="15"/>
      <c r="B53" s="89">
        <v>12</v>
      </c>
      <c r="C53" s="82" t="s">
        <v>657</v>
      </c>
      <c r="D53" s="84"/>
      <c r="E53" s="82" t="s">
        <v>635</v>
      </c>
      <c r="F53" s="90" t="s">
        <v>460</v>
      </c>
      <c r="G53" s="82" t="s">
        <v>660</v>
      </c>
      <c r="H53" s="83"/>
      <c r="I53" s="83"/>
      <c r="J53" s="83"/>
      <c r="K53" s="84"/>
      <c r="L53" s="82" t="s">
        <v>661</v>
      </c>
      <c r="M53" s="83"/>
      <c r="N53" s="83"/>
      <c r="O53" s="83"/>
      <c r="P53" s="84"/>
    </row>
    <row r="54" spans="1:16" ht="38.450000000000003" customHeight="1" x14ac:dyDescent="0.25">
      <c r="A54" s="15"/>
      <c r="B54" s="220"/>
      <c r="C54" s="114"/>
      <c r="D54" s="115"/>
      <c r="E54" s="220"/>
      <c r="F54" s="114"/>
      <c r="G54" s="114"/>
      <c r="H54" s="79"/>
      <c r="I54" s="79"/>
      <c r="J54" s="79"/>
      <c r="K54" s="115"/>
      <c r="L54" s="114"/>
      <c r="M54" s="79"/>
      <c r="N54" s="79"/>
      <c r="O54" s="79"/>
      <c r="P54" s="115"/>
    </row>
    <row r="55" spans="1:16" ht="12" customHeight="1" x14ac:dyDescent="0.25">
      <c r="A55" s="15"/>
      <c r="B55" s="220"/>
      <c r="C55" s="114"/>
      <c r="D55" s="115"/>
      <c r="E55" s="220"/>
      <c r="F55" s="114"/>
      <c r="G55" s="114"/>
      <c r="H55" s="79"/>
      <c r="I55" s="79"/>
      <c r="J55" s="79"/>
      <c r="K55" s="115"/>
      <c r="L55" s="114"/>
      <c r="M55" s="79"/>
      <c r="N55" s="79"/>
      <c r="O55" s="79"/>
      <c r="P55" s="115"/>
    </row>
    <row r="56" spans="1:16" ht="30.75" hidden="1" customHeight="1" x14ac:dyDescent="0.25">
      <c r="A56" s="15"/>
      <c r="B56" s="88"/>
      <c r="C56" s="85"/>
      <c r="D56" s="87"/>
      <c r="E56" s="88"/>
      <c r="F56" s="85"/>
      <c r="G56" s="85"/>
      <c r="H56" s="86"/>
      <c r="I56" s="86"/>
      <c r="J56" s="86"/>
      <c r="K56" s="87"/>
      <c r="L56" s="85"/>
      <c r="M56" s="86"/>
      <c r="N56" s="86"/>
      <c r="O56" s="86"/>
      <c r="P56" s="87"/>
    </row>
    <row r="57" spans="1:16" x14ac:dyDescent="0.25">
      <c r="A57" s="15"/>
      <c r="B57" s="89">
        <v>13</v>
      </c>
      <c r="C57" s="82" t="s">
        <v>647</v>
      </c>
      <c r="D57" s="84"/>
      <c r="E57" s="82" t="s">
        <v>635</v>
      </c>
      <c r="F57" s="90" t="s">
        <v>662</v>
      </c>
      <c r="G57" s="82" t="s">
        <v>663</v>
      </c>
      <c r="H57" s="83"/>
      <c r="I57" s="83"/>
      <c r="J57" s="83"/>
      <c r="K57" s="84"/>
      <c r="L57" s="82" t="s">
        <v>664</v>
      </c>
      <c r="M57" s="83"/>
      <c r="N57" s="83"/>
      <c r="O57" s="83"/>
      <c r="P57" s="84"/>
    </row>
    <row r="58" spans="1:16" x14ac:dyDescent="0.25">
      <c r="A58" s="15"/>
      <c r="B58" s="220"/>
      <c r="C58" s="114"/>
      <c r="D58" s="115"/>
      <c r="E58" s="220"/>
      <c r="F58" s="114"/>
      <c r="G58" s="114"/>
      <c r="H58" s="79"/>
      <c r="I58" s="79"/>
      <c r="J58" s="79"/>
      <c r="K58" s="115"/>
      <c r="L58" s="114"/>
      <c r="M58" s="79"/>
      <c r="N58" s="79"/>
      <c r="O58" s="79"/>
      <c r="P58" s="115"/>
    </row>
    <row r="59" spans="1:16" ht="15" customHeight="1" x14ac:dyDescent="0.25">
      <c r="A59" s="15"/>
      <c r="B59" s="220"/>
      <c r="C59" s="114"/>
      <c r="D59" s="115"/>
      <c r="E59" s="220"/>
      <c r="F59" s="114"/>
      <c r="G59" s="114"/>
      <c r="H59" s="79"/>
      <c r="I59" s="79"/>
      <c r="J59" s="79"/>
      <c r="K59" s="115"/>
      <c r="L59" s="114"/>
      <c r="M59" s="79"/>
      <c r="N59" s="79"/>
      <c r="O59" s="79"/>
      <c r="P59" s="115"/>
    </row>
    <row r="60" spans="1:16" ht="18.75" customHeight="1" x14ac:dyDescent="0.25">
      <c r="A60" s="15"/>
      <c r="B60" s="88"/>
      <c r="C60" s="85"/>
      <c r="D60" s="87"/>
      <c r="E60" s="88"/>
      <c r="F60" s="85"/>
      <c r="G60" s="85"/>
      <c r="H60" s="86"/>
      <c r="I60" s="86"/>
      <c r="J60" s="86"/>
      <c r="K60" s="87"/>
      <c r="L60" s="85"/>
      <c r="M60" s="86"/>
      <c r="N60" s="86"/>
      <c r="O60" s="86"/>
      <c r="P60" s="87"/>
    </row>
    <row r="61" spans="1:16" x14ac:dyDescent="0.25">
      <c r="A61" s="15"/>
      <c r="B61" s="223"/>
      <c r="C61" s="224"/>
      <c r="D61" s="224"/>
      <c r="E61" s="224"/>
      <c r="F61" s="224"/>
      <c r="G61" s="224"/>
      <c r="H61" s="224"/>
      <c r="I61" s="224"/>
      <c r="J61" s="224"/>
      <c r="K61" s="224"/>
      <c r="L61" s="224"/>
      <c r="M61" s="224"/>
      <c r="N61" s="224"/>
      <c r="O61" s="224"/>
      <c r="P61" s="224"/>
    </row>
    <row r="62" spans="1:16" x14ac:dyDescent="0.25">
      <c r="A62" s="15"/>
      <c r="B62" s="225"/>
      <c r="C62" s="226"/>
      <c r="D62" s="226"/>
      <c r="E62" s="226"/>
      <c r="F62" s="226"/>
      <c r="G62" s="226"/>
      <c r="H62" s="226"/>
      <c r="I62" s="226"/>
      <c r="J62" s="226"/>
      <c r="K62" s="226"/>
      <c r="L62" s="226"/>
      <c r="M62" s="226"/>
      <c r="N62" s="226"/>
      <c r="O62" s="226"/>
      <c r="P62" s="226"/>
    </row>
    <row r="63" spans="1:16" ht="15" customHeight="1" x14ac:dyDescent="0.25">
      <c r="A63" s="15"/>
      <c r="B63" s="235" t="s">
        <v>407</v>
      </c>
      <c r="C63" s="236"/>
      <c r="D63" s="236"/>
      <c r="E63" s="236"/>
      <c r="F63" s="236"/>
      <c r="G63" s="236"/>
      <c r="H63" s="236"/>
      <c r="I63" s="236"/>
      <c r="J63" s="236"/>
      <c r="K63" s="236"/>
      <c r="L63" s="236"/>
      <c r="M63" s="236"/>
      <c r="N63" s="236"/>
      <c r="O63" s="236"/>
      <c r="P63" s="237"/>
    </row>
    <row r="64" spans="1:16" ht="14.45" customHeight="1" x14ac:dyDescent="0.25">
      <c r="A64" s="15"/>
      <c r="B64" s="216" t="s">
        <v>408</v>
      </c>
      <c r="C64" s="216" t="s">
        <v>409</v>
      </c>
      <c r="D64" s="229" t="s">
        <v>410</v>
      </c>
      <c r="E64" s="230"/>
      <c r="F64" s="230"/>
      <c r="G64" s="230"/>
      <c r="H64" s="230"/>
      <c r="I64" s="230"/>
      <c r="J64" s="230"/>
      <c r="K64" s="230"/>
      <c r="L64" s="230"/>
      <c r="M64" s="230"/>
      <c r="N64" s="230"/>
      <c r="O64" s="230"/>
      <c r="P64" s="231"/>
    </row>
    <row r="65" spans="1:16" ht="17.25" customHeight="1" x14ac:dyDescent="0.25">
      <c r="A65" s="15"/>
      <c r="B65" s="88"/>
      <c r="C65" s="88"/>
      <c r="D65" s="232"/>
      <c r="E65" s="233"/>
      <c r="F65" s="233"/>
      <c r="G65" s="233"/>
      <c r="H65" s="233"/>
      <c r="I65" s="233"/>
      <c r="J65" s="233"/>
      <c r="K65" s="233"/>
      <c r="L65" s="233"/>
      <c r="M65" s="233"/>
      <c r="N65" s="233"/>
      <c r="O65" s="233"/>
      <c r="P65" s="234"/>
    </row>
    <row r="66" spans="1:16" ht="17.25" customHeight="1" x14ac:dyDescent="0.25">
      <c r="A66" s="15"/>
      <c r="B66" s="82" t="s">
        <v>628</v>
      </c>
      <c r="C66" s="238" t="s">
        <v>628</v>
      </c>
      <c r="D66" s="208" t="s">
        <v>665</v>
      </c>
      <c r="E66" s="209"/>
      <c r="F66" s="209"/>
      <c r="G66" s="209"/>
      <c r="H66" s="209"/>
      <c r="I66" s="209"/>
      <c r="J66" s="209"/>
      <c r="K66" s="209"/>
      <c r="L66" s="209"/>
      <c r="M66" s="209"/>
      <c r="N66" s="209"/>
      <c r="O66" s="209"/>
      <c r="P66" s="210"/>
    </row>
    <row r="67" spans="1:16" ht="17.25" customHeight="1" x14ac:dyDescent="0.25">
      <c r="A67" s="15"/>
      <c r="B67" s="220"/>
      <c r="C67" s="220"/>
      <c r="D67" s="211"/>
      <c r="E67" s="95"/>
      <c r="F67" s="95"/>
      <c r="G67" s="95"/>
      <c r="H67" s="95"/>
      <c r="I67" s="95"/>
      <c r="J67" s="95"/>
      <c r="K67" s="95"/>
      <c r="L67" s="95"/>
      <c r="M67" s="95"/>
      <c r="N67" s="95"/>
      <c r="O67" s="95"/>
      <c r="P67" s="212"/>
    </row>
    <row r="68" spans="1:16" ht="17.25" customHeight="1" x14ac:dyDescent="0.25">
      <c r="A68" s="15"/>
      <c r="B68" s="88"/>
      <c r="C68" s="88"/>
      <c r="D68" s="213"/>
      <c r="E68" s="214"/>
      <c r="F68" s="214"/>
      <c r="G68" s="214"/>
      <c r="H68" s="214"/>
      <c r="I68" s="214"/>
      <c r="J68" s="214"/>
      <c r="K68" s="214"/>
      <c r="L68" s="214"/>
      <c r="M68" s="214"/>
      <c r="N68" s="214"/>
      <c r="O68" s="214"/>
      <c r="P68" s="215"/>
    </row>
    <row r="69" spans="1:16" ht="17.25" customHeight="1" x14ac:dyDescent="0.25">
      <c r="A69" s="15"/>
      <c r="B69" s="15"/>
      <c r="C69" s="15"/>
      <c r="D69" s="15"/>
      <c r="E69" s="15"/>
      <c r="F69" s="15"/>
      <c r="G69" s="15"/>
      <c r="H69" s="15"/>
      <c r="I69" s="15"/>
      <c r="J69" s="15"/>
      <c r="K69" s="15"/>
      <c r="L69" s="15"/>
      <c r="M69" s="15"/>
      <c r="N69" s="15"/>
      <c r="O69" s="15"/>
      <c r="P69" s="15"/>
    </row>
    <row r="70" spans="1:16" ht="17.25" customHeight="1" x14ac:dyDescent="0.25">
      <c r="A70" s="15"/>
      <c r="B70" s="15"/>
      <c r="C70" s="15"/>
      <c r="D70" s="15"/>
      <c r="E70" s="15"/>
      <c r="F70" s="15"/>
      <c r="G70" s="15"/>
      <c r="H70" s="15"/>
      <c r="I70" s="15"/>
      <c r="J70" s="15"/>
      <c r="K70" s="15"/>
      <c r="L70" s="15"/>
      <c r="M70" s="15"/>
      <c r="N70" s="15"/>
      <c r="O70" s="15"/>
      <c r="P70" s="15"/>
    </row>
    <row r="71" spans="1:16" ht="17.25" customHeight="1" x14ac:dyDescent="0.25">
      <c r="A71" s="15"/>
      <c r="B71" s="15"/>
      <c r="C71" s="15"/>
      <c r="D71" s="15"/>
      <c r="E71" s="15"/>
      <c r="F71" s="15"/>
      <c r="G71" s="15"/>
      <c r="H71" s="15"/>
      <c r="I71" s="15"/>
      <c r="J71" s="15"/>
      <c r="K71" s="15"/>
      <c r="L71" s="15"/>
      <c r="M71" s="15"/>
      <c r="N71" s="15"/>
      <c r="O71" s="8"/>
      <c r="P71" s="15"/>
    </row>
    <row r="72" spans="1:16" ht="17.25" customHeight="1" x14ac:dyDescent="0.25">
      <c r="A72" s="15"/>
      <c r="B72" s="15"/>
      <c r="C72" s="15"/>
      <c r="D72" s="15"/>
      <c r="E72" s="15"/>
      <c r="F72" s="15"/>
      <c r="G72" s="15"/>
      <c r="H72" s="15"/>
      <c r="I72" s="15"/>
      <c r="J72" s="15"/>
      <c r="K72" s="15"/>
      <c r="L72" s="15"/>
      <c r="M72" s="15"/>
      <c r="N72" s="15"/>
      <c r="O72" s="15"/>
      <c r="P72" s="15"/>
    </row>
    <row r="73" spans="1:16" ht="34.5" customHeight="1" x14ac:dyDescent="0.25">
      <c r="A73" s="15"/>
      <c r="B73" s="15"/>
      <c r="C73" s="15"/>
      <c r="D73" s="15"/>
      <c r="E73" s="15"/>
      <c r="F73" s="15"/>
      <c r="G73" s="15"/>
      <c r="H73" s="15"/>
      <c r="I73" s="15"/>
      <c r="J73" s="15"/>
      <c r="K73" s="15"/>
      <c r="L73" s="15"/>
      <c r="M73" s="15"/>
      <c r="N73" s="15"/>
      <c r="O73" s="15"/>
      <c r="P73" s="15"/>
    </row>
    <row r="74" spans="1:16" ht="15" customHeight="1" x14ac:dyDescent="0.25">
      <c r="A74" s="15"/>
      <c r="B74" s="15"/>
      <c r="C74" s="15"/>
      <c r="D74" s="15"/>
      <c r="E74" s="15"/>
      <c r="F74" s="15"/>
      <c r="G74" s="15"/>
      <c r="H74" s="15"/>
      <c r="I74" s="15"/>
      <c r="J74" s="15"/>
      <c r="K74" s="15"/>
      <c r="L74" s="15"/>
      <c r="M74" s="15"/>
      <c r="N74" s="15"/>
      <c r="O74" s="15"/>
      <c r="P74" s="15"/>
    </row>
    <row r="75" spans="1:16" ht="15" customHeight="1" x14ac:dyDescent="0.25">
      <c r="A75" s="15"/>
      <c r="B75" s="15"/>
      <c r="C75" s="15"/>
      <c r="D75" s="15"/>
      <c r="E75" s="15"/>
      <c r="F75" s="15"/>
      <c r="G75" s="15"/>
      <c r="H75" s="15"/>
      <c r="I75" s="15"/>
      <c r="J75" s="15"/>
      <c r="K75" s="15"/>
      <c r="L75" s="15"/>
      <c r="M75" s="15"/>
      <c r="N75" s="15"/>
      <c r="O75" s="15"/>
      <c r="P75" s="15"/>
    </row>
    <row r="76" spans="1:16" ht="15" customHeight="1" x14ac:dyDescent="0.25">
      <c r="A76" s="15"/>
      <c r="B76" s="15"/>
      <c r="C76" s="15"/>
      <c r="D76" s="15"/>
      <c r="E76" s="15"/>
      <c r="F76" s="15"/>
      <c r="G76" s="15"/>
      <c r="H76" s="15"/>
      <c r="I76" s="15"/>
      <c r="J76" s="15"/>
      <c r="K76" s="15"/>
      <c r="L76" s="15"/>
      <c r="M76" s="15"/>
      <c r="N76" s="15"/>
      <c r="O76" s="15"/>
      <c r="P76" s="15"/>
    </row>
    <row r="77" spans="1:16" ht="15" customHeight="1" x14ac:dyDescent="0.25">
      <c r="A77" s="15"/>
      <c r="B77" s="15"/>
      <c r="C77" s="15"/>
      <c r="D77" s="15"/>
      <c r="E77" s="15"/>
      <c r="F77" s="15"/>
      <c r="G77" s="15"/>
      <c r="H77" s="15"/>
      <c r="I77" s="15"/>
      <c r="J77" s="15"/>
      <c r="K77" s="15"/>
      <c r="L77" s="15"/>
      <c r="M77" s="15"/>
      <c r="N77" s="15"/>
      <c r="O77" s="15"/>
      <c r="P77" s="15"/>
    </row>
    <row r="78" spans="1:16" ht="14.45" customHeight="1" x14ac:dyDescent="0.25">
      <c r="A78" s="15"/>
      <c r="B78" s="160" t="s">
        <v>411</v>
      </c>
      <c r="C78" s="160"/>
      <c r="D78" s="160"/>
      <c r="E78" s="160"/>
      <c r="F78" s="160"/>
      <c r="G78" s="160"/>
      <c r="H78" s="160"/>
      <c r="I78" s="160"/>
      <c r="J78" s="160"/>
      <c r="K78" s="160"/>
      <c r="L78" s="160"/>
      <c r="M78" s="160"/>
      <c r="N78" s="160"/>
      <c r="O78" s="160"/>
      <c r="P78" s="160"/>
    </row>
    <row r="79" spans="1:16" x14ac:dyDescent="0.25">
      <c r="A79" s="15"/>
      <c r="B79" s="160"/>
      <c r="C79" s="160"/>
      <c r="D79" s="160"/>
      <c r="E79" s="160"/>
      <c r="F79" s="160"/>
      <c r="G79" s="160"/>
      <c r="H79" s="160"/>
      <c r="I79" s="160"/>
      <c r="J79" s="160"/>
      <c r="K79" s="160"/>
      <c r="L79" s="160"/>
      <c r="M79" s="160"/>
      <c r="N79" s="160"/>
      <c r="O79" s="160"/>
      <c r="P79" s="160"/>
    </row>
    <row r="80" spans="1:16" x14ac:dyDescent="0.25">
      <c r="A80" s="15"/>
      <c r="B80" s="160"/>
      <c r="C80" s="160"/>
      <c r="D80" s="160"/>
      <c r="E80" s="160"/>
      <c r="F80" s="160"/>
      <c r="G80" s="160"/>
      <c r="H80" s="160"/>
      <c r="I80" s="160"/>
      <c r="J80" s="160"/>
      <c r="K80" s="160"/>
      <c r="L80" s="160"/>
      <c r="M80" s="160"/>
      <c r="N80" s="160"/>
      <c r="O80" s="160"/>
      <c r="P80" s="160"/>
    </row>
    <row r="81" spans="1:16" x14ac:dyDescent="0.25">
      <c r="A81" s="15"/>
      <c r="B81" s="160"/>
      <c r="C81" s="160"/>
      <c r="D81" s="160"/>
      <c r="E81" s="160"/>
      <c r="F81" s="160"/>
      <c r="G81" s="160"/>
      <c r="H81" s="160"/>
      <c r="I81" s="160"/>
      <c r="J81" s="160"/>
      <c r="K81" s="160"/>
      <c r="L81" s="160"/>
      <c r="M81" s="160"/>
      <c r="N81" s="160"/>
      <c r="O81" s="160"/>
      <c r="P81" s="160"/>
    </row>
    <row r="82" spans="1:16" x14ac:dyDescent="0.25">
      <c r="A82" s="15"/>
      <c r="B82" s="160"/>
      <c r="C82" s="160"/>
      <c r="D82" s="160"/>
      <c r="E82" s="160"/>
      <c r="F82" s="160"/>
      <c r="G82" s="160"/>
      <c r="H82" s="160"/>
      <c r="I82" s="160"/>
      <c r="J82" s="160"/>
      <c r="K82" s="160"/>
      <c r="L82" s="160"/>
      <c r="M82" s="160"/>
      <c r="N82" s="160"/>
      <c r="O82" s="160"/>
      <c r="P82" s="160"/>
    </row>
    <row r="83" spans="1:16" x14ac:dyDescent="0.25">
      <c r="A83" s="15"/>
      <c r="B83" s="160"/>
      <c r="C83" s="160"/>
      <c r="D83" s="160"/>
      <c r="E83" s="160"/>
      <c r="F83" s="160"/>
      <c r="G83" s="160"/>
      <c r="H83" s="160"/>
      <c r="I83" s="160"/>
      <c r="J83" s="160"/>
      <c r="K83" s="160"/>
      <c r="L83" s="160"/>
      <c r="M83" s="160"/>
      <c r="N83" s="160"/>
      <c r="O83" s="160"/>
      <c r="P83" s="160"/>
    </row>
    <row r="84" spans="1:16" x14ac:dyDescent="0.25">
      <c r="A84" s="15"/>
      <c r="B84" s="160"/>
      <c r="C84" s="160"/>
      <c r="D84" s="160"/>
      <c r="E84" s="160"/>
      <c r="F84" s="160"/>
      <c r="G84" s="160"/>
      <c r="H84" s="160"/>
      <c r="I84" s="160"/>
      <c r="J84" s="160"/>
      <c r="K84" s="160"/>
      <c r="L84" s="160"/>
      <c r="M84" s="160"/>
      <c r="N84" s="160"/>
      <c r="O84" s="160"/>
      <c r="P84" s="160"/>
    </row>
    <row r="85" spans="1:16" x14ac:dyDescent="0.25">
      <c r="A85" s="15"/>
      <c r="B85" s="160"/>
      <c r="C85" s="160"/>
      <c r="D85" s="160"/>
      <c r="E85" s="160"/>
      <c r="F85" s="160"/>
      <c r="G85" s="160"/>
      <c r="H85" s="160"/>
      <c r="I85" s="160"/>
      <c r="J85" s="160"/>
      <c r="K85" s="160"/>
      <c r="L85" s="160"/>
      <c r="M85" s="160"/>
      <c r="N85" s="160"/>
      <c r="O85" s="160"/>
      <c r="P85" s="160"/>
    </row>
    <row r="86" spans="1:16" ht="17.25" customHeight="1" x14ac:dyDescent="0.25">
      <c r="A86" s="15"/>
      <c r="B86" s="160"/>
      <c r="C86" s="160"/>
      <c r="D86" s="160"/>
      <c r="E86" s="160"/>
      <c r="F86" s="160"/>
      <c r="G86" s="160"/>
      <c r="H86" s="160"/>
      <c r="I86" s="160"/>
      <c r="J86" s="160"/>
      <c r="K86" s="160"/>
      <c r="L86" s="160"/>
      <c r="M86" s="160"/>
      <c r="N86" s="160"/>
      <c r="O86" s="160"/>
      <c r="P86" s="160"/>
    </row>
    <row r="87" spans="1:16" x14ac:dyDescent="0.25">
      <c r="A87" s="15"/>
      <c r="B87" s="15"/>
      <c r="C87" s="15"/>
      <c r="D87" s="15"/>
      <c r="E87" s="15"/>
      <c r="F87" s="15"/>
      <c r="G87" s="15"/>
      <c r="H87" s="15"/>
      <c r="I87" s="15"/>
      <c r="J87" s="15"/>
      <c r="K87" s="15"/>
      <c r="L87" s="15"/>
      <c r="M87" s="15"/>
      <c r="N87" s="15"/>
      <c r="O87" s="15"/>
      <c r="P87" s="15"/>
    </row>
  </sheetData>
  <sheetProtection sheet="1" objects="1" scenarios="1" formatColumns="0" formatRows="0"/>
  <mergeCells count="96">
    <mergeCell ref="D66:P68"/>
    <mergeCell ref="L13:P16"/>
    <mergeCell ref="C33:D36"/>
    <mergeCell ref="C29:D32"/>
    <mergeCell ref="G17:K20"/>
    <mergeCell ref="F37:F40"/>
    <mergeCell ref="E33:E36"/>
    <mergeCell ref="F29:F32"/>
    <mergeCell ref="E21:E24"/>
    <mergeCell ref="L33:P36"/>
    <mergeCell ref="C66:C68"/>
    <mergeCell ref="E37:E40"/>
    <mergeCell ref="G13:K16"/>
    <mergeCell ref="G21:K24"/>
    <mergeCell ref="L17:P20"/>
    <mergeCell ref="B66:B68"/>
    <mergeCell ref="B33:B36"/>
    <mergeCell ref="E25:E28"/>
    <mergeCell ref="F9:F12"/>
    <mergeCell ref="B25:B28"/>
    <mergeCell ref="F49:F52"/>
    <mergeCell ref="G49:K52"/>
    <mergeCell ref="L49:P52"/>
    <mergeCell ref="C64:C65"/>
    <mergeCell ref="C17:D20"/>
    <mergeCell ref="E13:E16"/>
    <mergeCell ref="B17:B20"/>
    <mergeCell ref="E9:E12"/>
    <mergeCell ref="B63:P63"/>
    <mergeCell ref="B78:P86"/>
    <mergeCell ref="B29:B32"/>
    <mergeCell ref="F33:F36"/>
    <mergeCell ref="L9:P12"/>
    <mergeCell ref="C13:D16"/>
    <mergeCell ref="B64:B65"/>
    <mergeCell ref="C9:D12"/>
    <mergeCell ref="E41:E44"/>
    <mergeCell ref="F41:F44"/>
    <mergeCell ref="G41:K44"/>
    <mergeCell ref="L41:P44"/>
    <mergeCell ref="B45:B48"/>
    <mergeCell ref="C45:D48"/>
    <mergeCell ref="E45:E48"/>
    <mergeCell ref="F45:F48"/>
    <mergeCell ref="G45:K48"/>
    <mergeCell ref="E29:E32"/>
    <mergeCell ref="D64:P65"/>
    <mergeCell ref="B41:B44"/>
    <mergeCell ref="C41:D44"/>
    <mergeCell ref="L45:P48"/>
    <mergeCell ref="B49:B52"/>
    <mergeCell ref="C49:D52"/>
    <mergeCell ref="E49:E52"/>
    <mergeCell ref="C7:D8"/>
    <mergeCell ref="F17:F20"/>
    <mergeCell ref="G29:K32"/>
    <mergeCell ref="F21:F24"/>
    <mergeCell ref="B61:P62"/>
    <mergeCell ref="L25:P28"/>
    <mergeCell ref="G25:K28"/>
    <mergeCell ref="F25:F28"/>
    <mergeCell ref="G37:K40"/>
    <mergeCell ref="L29:P32"/>
    <mergeCell ref="G33:K36"/>
    <mergeCell ref="L7:P8"/>
    <mergeCell ref="E7:E8"/>
    <mergeCell ref="G7:K8"/>
    <mergeCell ref="F7:F8"/>
    <mergeCell ref="C25:D28"/>
    <mergeCell ref="B13:B16"/>
    <mergeCell ref="L21:P24"/>
    <mergeCell ref="B37:B40"/>
    <mergeCell ref="B2:P2"/>
    <mergeCell ref="E17:E20"/>
    <mergeCell ref="C21:D24"/>
    <mergeCell ref="L37:P40"/>
    <mergeCell ref="B21:B24"/>
    <mergeCell ref="B6:B8"/>
    <mergeCell ref="B57:B60"/>
    <mergeCell ref="C57:D60"/>
    <mergeCell ref="E57:E60"/>
    <mergeCell ref="F57:F60"/>
    <mergeCell ref="G57:K60"/>
    <mergeCell ref="L57:P60"/>
    <mergeCell ref="L53:P56"/>
    <mergeCell ref="B53:B56"/>
    <mergeCell ref="C53:D56"/>
    <mergeCell ref="E53:E56"/>
    <mergeCell ref="F53:F56"/>
    <mergeCell ref="G53:K56"/>
    <mergeCell ref="B4:P5"/>
    <mergeCell ref="C6:P6"/>
    <mergeCell ref="G9:K12"/>
    <mergeCell ref="F13:F16"/>
    <mergeCell ref="B9:B12"/>
    <mergeCell ref="C37:D40"/>
  </mergeCells>
  <dataValidations count="3">
    <dataValidation type="list" allowBlank="1" showInputMessage="1" showErrorMessage="1" prompt="Select Rating" sqref="B66:C68 E9:E19 E21:E23 E25:E27 E29:E31 E33:E35 E37:E39 E41:E43 E45:E47 E49:E51 E53:E55 E57:E59" xr:uid="{00000000-0002-0000-0A00-000000000000}">
      <formula1>"Low, Moderate, Substantial, High"</formula1>
    </dataValidation>
    <dataValidation type="list" allowBlank="1" showInputMessage="1" showErrorMessage="1" prompt="Select Response" sqref="F9:F19 F21:F23 F25:F27 F29:F31 F33:F35 F37:F39 F41:F43 F45:F47 F49:F51 F53:F55 F57:F59" xr:uid="{00000000-0002-0000-0A00-000001000000}">
      <formula1>"Yes, No"</formula1>
    </dataValidation>
    <dataValidation type="list" allowBlank="1" showInputMessage="1" showErrorMessage="1" prompt="Select type of risk" sqref="C9:D60" xr:uid="{00000000-0002-0000-0A00-000002000000}">
      <formula1>"Political, Economic, Legal &amp; Regulatory, Environmental, Social, Institutional, Operational &amp; Logistical, Reputational, Partnership &amp; Coordination, Strategic, Safety &amp; Security"</formula1>
    </dataValidation>
  </dataValidations>
  <pageMargins left="0.25" right="0.25" top="0.75" bottom="0.75" header="0.3" footer="0.3"/>
  <pageSetup paperSize="5"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tabColor theme="3" tint="0.499984740745262"/>
  </sheetPr>
  <dimension ref="A1:T51"/>
  <sheetViews>
    <sheetView showGridLines="0" view="pageBreakPreview" topLeftCell="A23" zoomScaleNormal="100" zoomScaleSheetLayoutView="100" workbookViewId="0">
      <selection activeCell="X39" sqref="A1:XFD1048576"/>
    </sheetView>
  </sheetViews>
  <sheetFormatPr defaultColWidth="8.85546875" defaultRowHeight="15" x14ac:dyDescent="0.25"/>
  <cols>
    <col min="1" max="1" width="1.42578125" customWidth="1"/>
  </cols>
  <sheetData>
    <row r="1" spans="1:20" x14ac:dyDescent="0.25">
      <c r="A1" s="15"/>
      <c r="B1" s="15"/>
      <c r="C1" s="15"/>
      <c r="D1" s="15"/>
      <c r="E1" s="15"/>
      <c r="F1" s="15"/>
      <c r="G1" s="15"/>
      <c r="H1" s="15"/>
      <c r="I1" s="15"/>
      <c r="J1" s="15"/>
      <c r="K1" s="15"/>
    </row>
    <row r="2" spans="1:20" ht="15.95" customHeight="1" x14ac:dyDescent="0.3">
      <c r="A2" s="15"/>
      <c r="B2" s="218" t="s">
        <v>412</v>
      </c>
      <c r="C2" s="79"/>
      <c r="D2" s="79"/>
      <c r="E2" s="79"/>
      <c r="F2" s="79"/>
      <c r="G2" s="79"/>
      <c r="H2" s="79"/>
      <c r="I2" s="79"/>
      <c r="J2" s="79"/>
      <c r="K2" s="79"/>
      <c r="M2" s="35"/>
      <c r="N2" s="35"/>
      <c r="O2" s="35"/>
      <c r="P2" s="35"/>
      <c r="Q2" s="35"/>
      <c r="R2" s="35"/>
      <c r="S2" s="35"/>
      <c r="T2" s="35"/>
    </row>
    <row r="3" spans="1:20" ht="15.95" customHeight="1" x14ac:dyDescent="0.3">
      <c r="A3" s="15"/>
      <c r="B3" s="18"/>
      <c r="C3" s="18"/>
      <c r="D3" s="18"/>
      <c r="E3" s="18"/>
      <c r="F3" s="18"/>
      <c r="G3" s="18"/>
      <c r="H3" s="18"/>
      <c r="I3" s="18"/>
      <c r="J3" s="18"/>
      <c r="K3" s="18"/>
      <c r="M3" s="35"/>
      <c r="N3" s="35"/>
      <c r="O3" s="35"/>
      <c r="P3" s="35"/>
      <c r="Q3" s="35"/>
      <c r="R3" s="35"/>
      <c r="S3" s="35"/>
      <c r="T3" s="35"/>
    </row>
    <row r="4" spans="1:20" ht="15.95" customHeight="1" x14ac:dyDescent="0.3">
      <c r="A4" s="15"/>
      <c r="B4" s="82" t="s">
        <v>413</v>
      </c>
      <c r="C4" s="83"/>
      <c r="D4" s="83"/>
      <c r="E4" s="83"/>
      <c r="F4" s="83"/>
      <c r="G4" s="83"/>
      <c r="H4" s="83"/>
      <c r="I4" s="83"/>
      <c r="J4" s="83"/>
      <c r="K4" s="84"/>
      <c r="M4" s="35"/>
      <c r="N4" s="35"/>
      <c r="O4" s="35"/>
      <c r="P4" s="35"/>
      <c r="Q4" s="35"/>
      <c r="R4" s="35"/>
      <c r="S4" s="35"/>
      <c r="T4" s="35"/>
    </row>
    <row r="5" spans="1:20" ht="24.95" customHeight="1" x14ac:dyDescent="0.3">
      <c r="A5" s="15"/>
      <c r="B5" s="85"/>
      <c r="C5" s="86"/>
      <c r="D5" s="86"/>
      <c r="E5" s="86"/>
      <c r="F5" s="86"/>
      <c r="G5" s="86"/>
      <c r="H5" s="86"/>
      <c r="I5" s="86"/>
      <c r="J5" s="86"/>
      <c r="K5" s="87"/>
      <c r="M5" s="35"/>
      <c r="N5" s="35"/>
      <c r="O5" s="35"/>
      <c r="P5" s="35"/>
      <c r="Q5" s="35"/>
      <c r="R5" s="35"/>
      <c r="S5" s="35"/>
      <c r="T5" s="35"/>
    </row>
    <row r="6" spans="1:20" ht="14.45" customHeight="1" x14ac:dyDescent="0.3">
      <c r="A6" s="15"/>
      <c r="B6" s="82"/>
      <c r="C6" s="91"/>
      <c r="D6" s="91"/>
      <c r="E6" s="91"/>
      <c r="F6" s="91"/>
      <c r="G6" s="91"/>
      <c r="H6" s="91"/>
      <c r="I6" s="91"/>
      <c r="J6" s="91"/>
      <c r="K6" s="93"/>
      <c r="M6" s="35"/>
      <c r="N6" s="35"/>
      <c r="O6" s="35"/>
      <c r="P6" s="35"/>
      <c r="Q6" s="35"/>
      <c r="R6" s="35"/>
      <c r="S6" s="35"/>
      <c r="T6" s="35"/>
    </row>
    <row r="7" spans="1:20" ht="14.45" customHeight="1" x14ac:dyDescent="0.3">
      <c r="A7" s="15"/>
      <c r="B7" s="216" t="s">
        <v>414</v>
      </c>
      <c r="C7" s="83"/>
      <c r="D7" s="83"/>
      <c r="E7" s="84"/>
      <c r="F7" s="228" t="s">
        <v>415</v>
      </c>
      <c r="G7" s="83"/>
      <c r="H7" s="83"/>
      <c r="I7" s="83"/>
      <c r="J7" s="83"/>
      <c r="K7" s="84"/>
      <c r="M7" s="35"/>
      <c r="N7" s="35"/>
      <c r="O7" s="35"/>
      <c r="P7" s="35"/>
      <c r="Q7" s="35"/>
      <c r="R7" s="35"/>
      <c r="S7" s="35"/>
      <c r="T7" s="35"/>
    </row>
    <row r="8" spans="1:20" ht="17.25" customHeight="1" x14ac:dyDescent="0.3">
      <c r="A8" s="15"/>
      <c r="B8" s="85"/>
      <c r="C8" s="86"/>
      <c r="D8" s="86"/>
      <c r="E8" s="87"/>
      <c r="F8" s="85"/>
      <c r="G8" s="86"/>
      <c r="H8" s="86"/>
      <c r="I8" s="86"/>
      <c r="J8" s="86"/>
      <c r="K8" s="87"/>
      <c r="M8" s="35"/>
      <c r="N8" s="35"/>
      <c r="O8" s="35"/>
      <c r="P8" s="35"/>
      <c r="Q8" s="35"/>
      <c r="R8" s="35"/>
      <c r="S8" s="35"/>
      <c r="T8" s="35"/>
    </row>
    <row r="9" spans="1:20" ht="14.45" customHeight="1" x14ac:dyDescent="0.3">
      <c r="A9" s="15"/>
      <c r="B9" s="239" t="s">
        <v>416</v>
      </c>
      <c r="C9" s="83"/>
      <c r="D9" s="83"/>
      <c r="E9" s="84"/>
      <c r="F9" s="238"/>
      <c r="G9" s="83"/>
      <c r="H9" s="83"/>
      <c r="I9" s="83"/>
      <c r="J9" s="83"/>
      <c r="K9" s="84"/>
      <c r="M9" s="35"/>
      <c r="N9" s="35"/>
      <c r="O9" s="35"/>
      <c r="P9" s="35"/>
      <c r="Q9" s="35"/>
      <c r="R9" s="35"/>
      <c r="S9" s="35"/>
      <c r="T9" s="35"/>
    </row>
    <row r="10" spans="1:20" ht="17.25" customHeight="1" x14ac:dyDescent="0.3">
      <c r="A10" s="15"/>
      <c r="B10" s="85"/>
      <c r="C10" s="86"/>
      <c r="D10" s="86"/>
      <c r="E10" s="87"/>
      <c r="F10" s="85"/>
      <c r="G10" s="86"/>
      <c r="H10" s="86"/>
      <c r="I10" s="86"/>
      <c r="J10" s="86"/>
      <c r="K10" s="87"/>
      <c r="M10" s="35"/>
      <c r="N10" s="35"/>
      <c r="O10" s="35"/>
      <c r="P10" s="35"/>
      <c r="Q10" s="35"/>
      <c r="R10" s="35"/>
      <c r="S10" s="35"/>
      <c r="T10" s="35"/>
    </row>
    <row r="11" spans="1:20" ht="17.25" customHeight="1" x14ac:dyDescent="0.3">
      <c r="A11" s="15"/>
      <c r="B11" s="239" t="s">
        <v>417</v>
      </c>
      <c r="C11" s="83"/>
      <c r="D11" s="83"/>
      <c r="E11" s="84"/>
      <c r="F11" s="238"/>
      <c r="G11" s="83"/>
      <c r="H11" s="83"/>
      <c r="I11" s="83"/>
      <c r="J11" s="83"/>
      <c r="K11" s="84"/>
      <c r="M11" s="35"/>
      <c r="N11" s="35"/>
      <c r="O11" s="35"/>
      <c r="P11" s="35"/>
      <c r="Q11" s="35"/>
      <c r="R11" s="35"/>
      <c r="S11" s="35"/>
      <c r="T11" s="35"/>
    </row>
    <row r="12" spans="1:20" ht="17.25" customHeight="1" x14ac:dyDescent="0.3">
      <c r="A12" s="15"/>
      <c r="B12" s="85"/>
      <c r="C12" s="86"/>
      <c r="D12" s="86"/>
      <c r="E12" s="87"/>
      <c r="F12" s="85"/>
      <c r="G12" s="86"/>
      <c r="H12" s="86"/>
      <c r="I12" s="86"/>
      <c r="J12" s="86"/>
      <c r="K12" s="87"/>
      <c r="M12" s="35"/>
      <c r="N12" s="35"/>
      <c r="O12" s="35"/>
      <c r="P12" s="35"/>
      <c r="Q12" s="35"/>
      <c r="R12" s="35"/>
      <c r="S12" s="35"/>
      <c r="T12" s="35"/>
    </row>
    <row r="13" spans="1:20" ht="17.25" customHeight="1" x14ac:dyDescent="0.25">
      <c r="A13" s="15"/>
      <c r="B13" s="239" t="s">
        <v>418</v>
      </c>
      <c r="C13" s="83"/>
      <c r="D13" s="83"/>
      <c r="E13" s="84"/>
      <c r="F13" s="238"/>
      <c r="G13" s="83"/>
      <c r="H13" s="83"/>
      <c r="I13" s="83"/>
      <c r="J13" s="83"/>
      <c r="K13" s="84"/>
    </row>
    <row r="14" spans="1:20" ht="17.25" customHeight="1" x14ac:dyDescent="0.25">
      <c r="A14" s="15"/>
      <c r="B14" s="85"/>
      <c r="C14" s="86"/>
      <c r="D14" s="86"/>
      <c r="E14" s="87"/>
      <c r="F14" s="85"/>
      <c r="G14" s="86"/>
      <c r="H14" s="86"/>
      <c r="I14" s="86"/>
      <c r="J14" s="86"/>
      <c r="K14" s="87"/>
    </row>
    <row r="15" spans="1:20" ht="17.25" customHeight="1" x14ac:dyDescent="0.25">
      <c r="A15" s="15"/>
      <c r="B15" s="239" t="s">
        <v>419</v>
      </c>
      <c r="C15" s="83"/>
      <c r="D15" s="83"/>
      <c r="E15" s="84"/>
      <c r="F15" s="238"/>
      <c r="G15" s="83"/>
      <c r="H15" s="83"/>
      <c r="I15" s="83"/>
      <c r="J15" s="83"/>
      <c r="K15" s="84"/>
    </row>
    <row r="16" spans="1:20" ht="17.25" customHeight="1" x14ac:dyDescent="0.25">
      <c r="A16" s="15"/>
      <c r="B16" s="85"/>
      <c r="C16" s="86"/>
      <c r="D16" s="86"/>
      <c r="E16" s="87"/>
      <c r="F16" s="85"/>
      <c r="G16" s="86"/>
      <c r="H16" s="86"/>
      <c r="I16" s="86"/>
      <c r="J16" s="86"/>
      <c r="K16" s="87"/>
    </row>
    <row r="17" spans="1:11" ht="17.25" customHeight="1" x14ac:dyDescent="0.25">
      <c r="A17" s="15"/>
      <c r="B17" s="239" t="s">
        <v>420</v>
      </c>
      <c r="C17" s="83"/>
      <c r="D17" s="83"/>
      <c r="E17" s="84"/>
      <c r="F17" s="238"/>
      <c r="G17" s="83"/>
      <c r="H17" s="83"/>
      <c r="I17" s="83"/>
      <c r="J17" s="83"/>
      <c r="K17" s="84"/>
    </row>
    <row r="18" spans="1:11" ht="17.25" customHeight="1" x14ac:dyDescent="0.25">
      <c r="A18" s="15"/>
      <c r="B18" s="85"/>
      <c r="C18" s="86"/>
      <c r="D18" s="86"/>
      <c r="E18" s="87"/>
      <c r="F18" s="85"/>
      <c r="G18" s="86"/>
      <c r="H18" s="86"/>
      <c r="I18" s="86"/>
      <c r="J18" s="86"/>
      <c r="K18" s="87"/>
    </row>
    <row r="19" spans="1:11" ht="17.25" customHeight="1" x14ac:dyDescent="0.25">
      <c r="A19" s="15"/>
      <c r="B19" s="82"/>
      <c r="C19" s="83"/>
      <c r="D19" s="83"/>
      <c r="E19" s="83"/>
      <c r="F19" s="83"/>
      <c r="G19" s="83"/>
      <c r="H19" s="83"/>
      <c r="I19" s="83"/>
      <c r="J19" s="83"/>
      <c r="K19" s="84"/>
    </row>
    <row r="20" spans="1:11" ht="17.25" customHeight="1" x14ac:dyDescent="0.25">
      <c r="A20" s="15"/>
      <c r="B20" s="85"/>
      <c r="C20" s="86"/>
      <c r="D20" s="86"/>
      <c r="E20" s="86"/>
      <c r="F20" s="86"/>
      <c r="G20" s="86"/>
      <c r="H20" s="86"/>
      <c r="I20" s="86"/>
      <c r="J20" s="86"/>
      <c r="K20" s="87"/>
    </row>
    <row r="24" spans="1:11" ht="17.25" customHeight="1" x14ac:dyDescent="0.25">
      <c r="A24" s="15"/>
      <c r="B24" s="15"/>
      <c r="C24" s="15"/>
      <c r="D24" s="15"/>
      <c r="E24" s="15"/>
      <c r="F24" s="15"/>
      <c r="G24" s="15"/>
      <c r="H24" s="15"/>
      <c r="I24" s="15"/>
      <c r="J24" s="15"/>
      <c r="K24" s="15"/>
    </row>
    <row r="25" spans="1:11" ht="17.25" customHeight="1" x14ac:dyDescent="0.25">
      <c r="A25" s="15"/>
      <c r="B25" s="15"/>
      <c r="C25" s="15"/>
      <c r="D25" s="15"/>
      <c r="E25" s="15"/>
      <c r="F25" s="15"/>
      <c r="G25" s="15"/>
      <c r="H25" s="15"/>
      <c r="I25" s="15"/>
      <c r="J25" s="15"/>
      <c r="K25" s="15"/>
    </row>
    <row r="26" spans="1:11" ht="17.25" customHeight="1" x14ac:dyDescent="0.25">
      <c r="A26" s="15"/>
      <c r="B26" s="15"/>
      <c r="C26" s="15"/>
      <c r="D26" s="15"/>
      <c r="E26" s="15"/>
      <c r="F26" s="15"/>
      <c r="G26" s="15"/>
      <c r="H26" s="15"/>
      <c r="I26" s="15"/>
      <c r="J26" s="15"/>
      <c r="K26" s="15"/>
    </row>
    <row r="27" spans="1:11" ht="17.25" customHeight="1" x14ac:dyDescent="0.25">
      <c r="A27" s="15"/>
      <c r="B27" s="15"/>
      <c r="C27" s="15"/>
      <c r="D27" s="15"/>
      <c r="E27" s="15"/>
      <c r="F27" s="15"/>
      <c r="G27" s="15"/>
      <c r="H27" s="15"/>
      <c r="I27" s="15"/>
      <c r="J27" s="15"/>
      <c r="K27" s="15"/>
    </row>
    <row r="28" spans="1:11" ht="17.25" customHeight="1" x14ac:dyDescent="0.25">
      <c r="A28" s="15"/>
      <c r="B28" s="15"/>
      <c r="C28" s="15"/>
      <c r="D28" s="15"/>
      <c r="E28" s="15"/>
      <c r="F28" s="15"/>
      <c r="G28" s="15"/>
      <c r="H28" s="15"/>
      <c r="I28" s="15"/>
      <c r="J28" s="15"/>
      <c r="K28" s="15"/>
    </row>
    <row r="29" spans="1:11" ht="17.25" customHeight="1" x14ac:dyDescent="0.25">
      <c r="A29" s="15"/>
      <c r="B29" s="15"/>
      <c r="C29" s="15"/>
      <c r="D29" s="15"/>
      <c r="E29" s="15"/>
      <c r="F29" s="15"/>
      <c r="G29" s="15"/>
      <c r="H29" s="15"/>
      <c r="I29" s="15"/>
      <c r="J29" s="15"/>
      <c r="K29" s="15"/>
    </row>
    <row r="30" spans="1:11" ht="17.25" customHeight="1" x14ac:dyDescent="0.25">
      <c r="A30" s="15"/>
      <c r="B30" s="15"/>
      <c r="C30" s="15"/>
      <c r="D30" s="15"/>
      <c r="E30" s="15"/>
      <c r="F30" s="15"/>
      <c r="G30" s="15"/>
      <c r="H30" s="15"/>
      <c r="I30" s="15"/>
      <c r="J30" s="15"/>
      <c r="K30" s="15"/>
    </row>
    <row r="31" spans="1:11" ht="17.25" customHeight="1" x14ac:dyDescent="0.25">
      <c r="A31" s="15"/>
      <c r="B31" s="15"/>
      <c r="C31" s="15"/>
      <c r="D31" s="15"/>
      <c r="E31" s="15"/>
      <c r="F31" s="15"/>
      <c r="G31" s="15"/>
      <c r="H31" s="15"/>
      <c r="I31" s="15"/>
      <c r="J31" s="15"/>
      <c r="K31" s="15"/>
    </row>
    <row r="32" spans="1:11" ht="17.25" customHeight="1" x14ac:dyDescent="0.25">
      <c r="A32" s="15"/>
      <c r="B32" s="15"/>
      <c r="C32" s="15"/>
      <c r="D32" s="15"/>
      <c r="E32" s="15"/>
      <c r="F32" s="15"/>
      <c r="G32" s="15"/>
      <c r="H32" s="15"/>
      <c r="I32" s="15"/>
      <c r="J32" s="15"/>
      <c r="K32" s="15"/>
    </row>
    <row r="33" spans="1:11" ht="17.25" customHeight="1" x14ac:dyDescent="0.25">
      <c r="A33" s="15"/>
      <c r="B33" s="15"/>
      <c r="C33" s="15"/>
      <c r="D33" s="15"/>
      <c r="E33" s="15"/>
      <c r="F33" s="15"/>
      <c r="G33" s="15"/>
      <c r="H33" s="15"/>
      <c r="I33" s="15"/>
      <c r="J33" s="15"/>
      <c r="K33" s="15"/>
    </row>
    <row r="34" spans="1:11" ht="17.25" customHeight="1" x14ac:dyDescent="0.25">
      <c r="A34" s="15"/>
      <c r="B34" s="15"/>
      <c r="C34" s="15"/>
      <c r="D34" s="15"/>
      <c r="E34" s="15"/>
      <c r="F34" s="15"/>
      <c r="G34" s="15"/>
      <c r="H34" s="15"/>
      <c r="I34" s="15"/>
      <c r="J34" s="15"/>
      <c r="K34" s="15"/>
    </row>
    <row r="35" spans="1:11" ht="17.25" customHeight="1" x14ac:dyDescent="0.25">
      <c r="A35" s="15"/>
      <c r="B35" s="15"/>
      <c r="C35" s="15"/>
      <c r="D35" s="15"/>
      <c r="E35" s="15"/>
      <c r="F35" s="15"/>
      <c r="G35" s="15"/>
      <c r="H35" s="15"/>
      <c r="I35" s="15"/>
      <c r="J35" s="15"/>
      <c r="K35" s="15"/>
    </row>
    <row r="36" spans="1:11" ht="17.25" customHeight="1" x14ac:dyDescent="0.25">
      <c r="A36" s="15"/>
      <c r="B36" s="15"/>
      <c r="C36" s="15"/>
      <c r="D36" s="15"/>
      <c r="E36" s="15"/>
      <c r="F36" s="15"/>
      <c r="G36" s="15"/>
      <c r="H36" s="15"/>
      <c r="I36" s="15"/>
      <c r="J36" s="15"/>
      <c r="K36" s="15"/>
    </row>
    <row r="37" spans="1:11" ht="17.25" customHeight="1" x14ac:dyDescent="0.25">
      <c r="A37" s="15"/>
      <c r="B37" s="15"/>
      <c r="C37" s="15"/>
      <c r="D37" s="15"/>
      <c r="E37" s="15"/>
      <c r="F37" s="15"/>
      <c r="G37" s="15"/>
      <c r="H37" s="15"/>
      <c r="I37" s="15"/>
      <c r="J37" s="15"/>
      <c r="K37" s="15"/>
    </row>
    <row r="38" spans="1:11" ht="17.25" customHeight="1" x14ac:dyDescent="0.25">
      <c r="A38" s="15"/>
      <c r="B38" s="15"/>
      <c r="C38" s="15"/>
      <c r="D38" s="15"/>
      <c r="E38" s="15"/>
      <c r="F38" s="15"/>
      <c r="G38" s="15"/>
      <c r="H38" s="15"/>
      <c r="I38" s="15"/>
      <c r="J38" s="15"/>
      <c r="K38" s="15"/>
    </row>
    <row r="39" spans="1:11" ht="17.25" customHeight="1" x14ac:dyDescent="0.25">
      <c r="A39" s="15"/>
      <c r="B39" s="15"/>
      <c r="C39" s="15"/>
      <c r="D39" s="15"/>
      <c r="E39" s="15"/>
      <c r="F39" s="15"/>
      <c r="G39" s="15"/>
      <c r="H39" s="15"/>
      <c r="I39" s="15"/>
      <c r="J39" s="15"/>
      <c r="K39" s="15"/>
    </row>
    <row r="40" spans="1:11" ht="17.25" customHeight="1" x14ac:dyDescent="0.25">
      <c r="A40" s="15"/>
      <c r="B40" s="15"/>
      <c r="C40" s="15"/>
      <c r="D40" s="15"/>
      <c r="E40" s="15"/>
      <c r="F40" s="15"/>
      <c r="G40" s="15"/>
      <c r="H40" s="15"/>
      <c r="I40" s="15"/>
      <c r="J40" s="15"/>
      <c r="K40" s="15"/>
    </row>
    <row r="41" spans="1:11" ht="17.25" customHeight="1" x14ac:dyDescent="0.25">
      <c r="A41" s="15"/>
      <c r="B41" s="15"/>
      <c r="C41" s="15"/>
      <c r="D41" s="15"/>
      <c r="E41" s="15"/>
      <c r="F41" s="15"/>
      <c r="G41" s="15"/>
      <c r="H41" s="15"/>
      <c r="I41" s="15"/>
      <c r="J41" s="15"/>
      <c r="K41" s="15"/>
    </row>
    <row r="42" spans="1:11" ht="17.25" customHeight="1" x14ac:dyDescent="0.25">
      <c r="A42" s="15"/>
      <c r="B42" s="15"/>
      <c r="C42" s="15"/>
      <c r="D42" s="15"/>
      <c r="E42" s="15"/>
      <c r="F42" s="15"/>
      <c r="G42" s="15"/>
      <c r="H42" s="15"/>
      <c r="I42" s="15"/>
      <c r="J42" s="15"/>
      <c r="K42" s="15"/>
    </row>
    <row r="43" spans="1:11" ht="17.25" customHeight="1" x14ac:dyDescent="0.25">
      <c r="A43" s="15"/>
      <c r="B43" s="15"/>
      <c r="C43" s="15"/>
      <c r="D43" s="15"/>
      <c r="E43" s="15"/>
      <c r="F43" s="15"/>
      <c r="G43" s="15"/>
      <c r="H43" s="15"/>
      <c r="I43" s="15"/>
      <c r="J43" s="15"/>
      <c r="K43" s="15"/>
    </row>
    <row r="44" spans="1:11" ht="17.25" customHeight="1" x14ac:dyDescent="0.25">
      <c r="A44" s="15"/>
      <c r="B44" s="15"/>
      <c r="C44" s="15"/>
      <c r="D44" s="15"/>
      <c r="E44" s="15"/>
      <c r="F44" s="15"/>
      <c r="G44" s="15"/>
      <c r="H44" s="15"/>
      <c r="I44" s="15"/>
      <c r="J44" s="15"/>
      <c r="K44" s="15"/>
    </row>
    <row r="45" spans="1:11" ht="17.25" customHeight="1" x14ac:dyDescent="0.25">
      <c r="A45" s="15"/>
      <c r="B45" s="15"/>
      <c r="C45" s="15"/>
      <c r="D45" s="15"/>
      <c r="E45" s="15"/>
      <c r="F45" s="15"/>
      <c r="G45" s="15"/>
      <c r="H45" s="15"/>
      <c r="I45" s="15"/>
      <c r="J45" s="15"/>
      <c r="K45" s="15"/>
    </row>
    <row r="46" spans="1:11" ht="17.25" customHeight="1" x14ac:dyDescent="0.25">
      <c r="A46" s="15"/>
      <c r="B46" s="15"/>
      <c r="C46" s="15"/>
      <c r="D46" s="15"/>
      <c r="E46" s="15"/>
      <c r="F46" s="15"/>
      <c r="G46" s="15"/>
      <c r="H46" s="15"/>
      <c r="I46" s="15"/>
      <c r="J46" s="15"/>
      <c r="K46" s="15"/>
    </row>
    <row r="47" spans="1:11" ht="17.25" customHeight="1" x14ac:dyDescent="0.25">
      <c r="A47" s="15"/>
      <c r="B47" s="15"/>
      <c r="C47" s="15"/>
      <c r="D47" s="15"/>
      <c r="E47" s="15"/>
      <c r="F47" s="15"/>
      <c r="G47" s="15"/>
      <c r="H47" s="15"/>
      <c r="I47" s="15"/>
      <c r="J47" s="15"/>
      <c r="K47" s="15"/>
    </row>
    <row r="48" spans="1:11" ht="17.25" customHeight="1" x14ac:dyDescent="0.25">
      <c r="A48" s="15"/>
      <c r="B48" s="15"/>
      <c r="C48" s="15"/>
      <c r="D48" s="15"/>
      <c r="E48" s="15"/>
      <c r="F48" s="15"/>
      <c r="G48" s="15"/>
      <c r="H48" s="15"/>
      <c r="I48" s="15"/>
      <c r="J48" s="15"/>
      <c r="K48" s="15"/>
    </row>
    <row r="49" spans="1:11" ht="17.25" customHeight="1" x14ac:dyDescent="0.25">
      <c r="A49" s="15"/>
      <c r="B49" s="15"/>
      <c r="C49" s="15"/>
      <c r="D49" s="15"/>
      <c r="E49" s="15"/>
      <c r="F49" s="15"/>
      <c r="G49" s="15"/>
      <c r="H49" s="15"/>
      <c r="I49" s="15"/>
      <c r="J49" s="15"/>
      <c r="K49" s="15"/>
    </row>
    <row r="50" spans="1:11" ht="17.25" customHeight="1" x14ac:dyDescent="0.25">
      <c r="A50" s="15"/>
      <c r="B50" s="15"/>
      <c r="C50" s="15"/>
      <c r="D50" s="15"/>
      <c r="E50" s="15"/>
      <c r="F50" s="15"/>
      <c r="G50" s="15"/>
      <c r="H50" s="15"/>
      <c r="I50" s="15"/>
      <c r="J50" s="15"/>
      <c r="K50" s="15"/>
    </row>
    <row r="51" spans="1:11" x14ac:dyDescent="0.25">
      <c r="A51" s="15"/>
      <c r="B51" s="15"/>
      <c r="C51" s="15"/>
      <c r="D51" s="15"/>
      <c r="E51" s="15"/>
      <c r="F51" s="15"/>
      <c r="G51" s="15"/>
      <c r="H51" s="15"/>
      <c r="I51" s="15"/>
      <c r="J51" s="15"/>
      <c r="K51" s="15"/>
    </row>
  </sheetData>
  <sheetProtection sheet="1" objects="1" scenarios="1" formatColumns="0" formatRows="0"/>
  <mergeCells count="16">
    <mergeCell ref="B2:K2"/>
    <mergeCell ref="B6:K6"/>
    <mergeCell ref="F9:K10"/>
    <mergeCell ref="F17:K18"/>
    <mergeCell ref="B4:K5"/>
    <mergeCell ref="B13:E14"/>
    <mergeCell ref="F15:K16"/>
    <mergeCell ref="F13:K14"/>
    <mergeCell ref="B17:E18"/>
    <mergeCell ref="B7:E8"/>
    <mergeCell ref="B11:E12"/>
    <mergeCell ref="B19:K20"/>
    <mergeCell ref="B15:E16"/>
    <mergeCell ref="F7:K8"/>
    <mergeCell ref="B9:E10"/>
    <mergeCell ref="F11:K12"/>
  </mergeCells>
  <pageMargins left="0.25" right="0.25" top="0.75" bottom="0.75" header="0.3" footer="0.3"/>
  <pageSetup paperSize="5"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tabColor theme="3" tint="0.499984740745262"/>
  </sheetPr>
  <dimension ref="A1:K58"/>
  <sheetViews>
    <sheetView showGridLines="0" view="pageBreakPreview" topLeftCell="A21" zoomScaleNormal="100" zoomScaleSheetLayoutView="100" workbookViewId="0">
      <selection activeCell="R38" sqref="A1:XFD1048576"/>
    </sheetView>
  </sheetViews>
  <sheetFormatPr defaultColWidth="8.85546875" defaultRowHeight="15" x14ac:dyDescent="0.25"/>
  <cols>
    <col min="1" max="1" width="1.42578125" customWidth="1"/>
    <col min="2" max="2" width="9.140625" customWidth="1"/>
    <col min="8" max="8" width="25.140625" customWidth="1"/>
    <col min="9" max="9" width="9.85546875" bestFit="1" customWidth="1"/>
    <col min="11" max="11" width="1.5703125" customWidth="1"/>
  </cols>
  <sheetData>
    <row r="1" spans="1:11" x14ac:dyDescent="0.25">
      <c r="A1" s="2"/>
      <c r="B1" s="2"/>
      <c r="C1" s="2"/>
      <c r="D1" s="2"/>
      <c r="E1" s="2"/>
      <c r="F1" s="2"/>
      <c r="G1" s="2"/>
      <c r="H1" s="2"/>
      <c r="I1" s="2"/>
      <c r="J1" s="2"/>
      <c r="K1" s="2"/>
    </row>
    <row r="2" spans="1:11" ht="19.5" customHeight="1" x14ac:dyDescent="0.25">
      <c r="A2" s="2"/>
      <c r="B2" s="246" t="s">
        <v>421</v>
      </c>
      <c r="C2" s="79"/>
      <c r="D2" s="79"/>
      <c r="E2" s="79"/>
      <c r="F2" s="79"/>
      <c r="G2" s="79"/>
      <c r="H2" s="79"/>
      <c r="I2" s="79"/>
      <c r="J2" s="79"/>
      <c r="K2" s="79"/>
    </row>
    <row r="3" spans="1:11" x14ac:dyDescent="0.25">
      <c r="A3" s="2"/>
      <c r="B3" s="17"/>
      <c r="C3" s="17"/>
      <c r="D3" s="17"/>
      <c r="E3" s="17"/>
      <c r="F3" s="17"/>
      <c r="G3" s="17"/>
      <c r="H3" s="17"/>
      <c r="I3" s="17"/>
      <c r="J3" s="17"/>
      <c r="K3" s="17"/>
    </row>
    <row r="4" spans="1:11" s="3" customFormat="1" ht="14.45" customHeight="1" x14ac:dyDescent="0.25">
      <c r="A4" s="9"/>
      <c r="B4" s="92" t="s">
        <v>422</v>
      </c>
      <c r="C4" s="83"/>
      <c r="D4" s="83"/>
      <c r="E4" s="83"/>
      <c r="F4" s="83"/>
      <c r="G4" s="83"/>
      <c r="H4" s="83"/>
      <c r="I4" s="83"/>
      <c r="J4" s="83"/>
      <c r="K4" s="84"/>
    </row>
    <row r="5" spans="1:11" ht="15.95" customHeight="1" x14ac:dyDescent="0.25">
      <c r="A5" s="2"/>
      <c r="B5" s="114"/>
      <c r="C5" s="79"/>
      <c r="D5" s="79"/>
      <c r="E5" s="79"/>
      <c r="F5" s="79"/>
      <c r="G5" s="79"/>
      <c r="H5" s="79"/>
      <c r="I5" s="79"/>
      <c r="J5" s="79"/>
      <c r="K5" s="115"/>
    </row>
    <row r="6" spans="1:11" ht="15.95" customHeight="1" x14ac:dyDescent="0.25">
      <c r="A6" s="2"/>
      <c r="B6" s="114"/>
      <c r="C6" s="79"/>
      <c r="D6" s="79"/>
      <c r="E6" s="79"/>
      <c r="F6" s="79"/>
      <c r="G6" s="79"/>
      <c r="H6" s="79"/>
      <c r="I6" s="79"/>
      <c r="J6" s="79"/>
      <c r="K6" s="115"/>
    </row>
    <row r="7" spans="1:11" ht="15.95" customHeight="1" x14ac:dyDescent="0.25">
      <c r="A7" s="2"/>
      <c r="B7" s="114"/>
      <c r="C7" s="79"/>
      <c r="D7" s="79"/>
      <c r="E7" s="79"/>
      <c r="F7" s="79"/>
      <c r="G7" s="79"/>
      <c r="H7" s="79"/>
      <c r="I7" s="79"/>
      <c r="J7" s="79"/>
      <c r="K7" s="115"/>
    </row>
    <row r="8" spans="1:11" ht="15.95" customHeight="1" x14ac:dyDescent="0.25">
      <c r="A8" s="2"/>
      <c r="B8" s="85"/>
      <c r="C8" s="86"/>
      <c r="D8" s="86"/>
      <c r="E8" s="86"/>
      <c r="F8" s="86"/>
      <c r="G8" s="86"/>
      <c r="H8" s="86"/>
      <c r="I8" s="86"/>
      <c r="J8" s="86"/>
      <c r="K8" s="87"/>
    </row>
    <row r="9" spans="1:11" ht="14.45" customHeight="1" x14ac:dyDescent="0.25">
      <c r="A9" s="2"/>
      <c r="B9" s="228" t="s">
        <v>423</v>
      </c>
      <c r="C9" s="84"/>
      <c r="D9" s="228" t="s">
        <v>424</v>
      </c>
      <c r="E9" s="83"/>
      <c r="F9" s="83"/>
      <c r="G9" s="83"/>
      <c r="H9" s="84"/>
      <c r="I9" s="245" t="s">
        <v>425</v>
      </c>
      <c r="J9" s="228" t="s">
        <v>426</v>
      </c>
      <c r="K9" s="84"/>
    </row>
    <row r="10" spans="1:11" ht="14.45" customHeight="1" x14ac:dyDescent="0.25">
      <c r="A10" s="2"/>
      <c r="B10" s="114"/>
      <c r="C10" s="115"/>
      <c r="D10" s="114"/>
      <c r="E10" s="79"/>
      <c r="F10" s="79"/>
      <c r="G10" s="79"/>
      <c r="H10" s="115"/>
      <c r="I10" s="220"/>
      <c r="J10" s="114"/>
      <c r="K10" s="115"/>
    </row>
    <row r="11" spans="1:11" ht="15.95" customHeight="1" x14ac:dyDescent="0.25">
      <c r="A11" s="2"/>
      <c r="B11" s="85"/>
      <c r="C11" s="87"/>
      <c r="D11" s="85"/>
      <c r="E11" s="86"/>
      <c r="F11" s="86"/>
      <c r="G11" s="86"/>
      <c r="H11" s="87"/>
      <c r="I11" s="88"/>
      <c r="J11" s="85"/>
      <c r="K11" s="87"/>
    </row>
    <row r="12" spans="1:11" ht="14.45" customHeight="1" x14ac:dyDescent="0.25">
      <c r="A12" s="2"/>
      <c r="B12" s="92" t="s">
        <v>427</v>
      </c>
      <c r="C12" s="84"/>
      <c r="D12" s="92" t="s">
        <v>667</v>
      </c>
      <c r="E12" s="83"/>
      <c r="F12" s="83"/>
      <c r="G12" s="83"/>
      <c r="H12" s="84"/>
      <c r="I12" s="243">
        <v>45536</v>
      </c>
      <c r="J12" s="92" t="s">
        <v>666</v>
      </c>
      <c r="K12" s="83"/>
    </row>
    <row r="13" spans="1:11" ht="15.95" customHeight="1" x14ac:dyDescent="0.25">
      <c r="A13" s="2"/>
      <c r="B13" s="85"/>
      <c r="C13" s="87"/>
      <c r="D13" s="85"/>
      <c r="E13" s="86"/>
      <c r="F13" s="86"/>
      <c r="G13" s="86"/>
      <c r="H13" s="87"/>
      <c r="I13" s="244"/>
      <c r="J13" s="85"/>
      <c r="K13" s="86"/>
    </row>
    <row r="14" spans="1:11" ht="14.45" customHeight="1" x14ac:dyDescent="0.25">
      <c r="A14" s="2"/>
      <c r="B14" s="92" t="s">
        <v>428</v>
      </c>
      <c r="C14" s="84"/>
      <c r="D14" s="92"/>
      <c r="E14" s="83"/>
      <c r="F14" s="83"/>
      <c r="G14" s="83"/>
      <c r="H14" s="84"/>
      <c r="I14" s="92"/>
      <c r="J14" s="82"/>
      <c r="K14" s="84"/>
    </row>
    <row r="15" spans="1:11" ht="15.95" customHeight="1" x14ac:dyDescent="0.25">
      <c r="A15" s="2"/>
      <c r="B15" s="85"/>
      <c r="C15" s="87"/>
      <c r="D15" s="85"/>
      <c r="E15" s="86"/>
      <c r="F15" s="86"/>
      <c r="G15" s="86"/>
      <c r="H15" s="87"/>
      <c r="I15" s="88"/>
      <c r="J15" s="85"/>
      <c r="K15" s="87"/>
    </row>
    <row r="16" spans="1:11" ht="14.45" customHeight="1" x14ac:dyDescent="0.25">
      <c r="A16" s="2"/>
      <c r="B16" s="92" t="s">
        <v>429</v>
      </c>
      <c r="C16" s="84"/>
      <c r="D16" s="92"/>
      <c r="E16" s="83"/>
      <c r="F16" s="83"/>
      <c r="G16" s="83"/>
      <c r="H16" s="84"/>
      <c r="I16" s="92"/>
      <c r="J16" s="82"/>
      <c r="K16" s="84"/>
    </row>
    <row r="17" spans="1:11" ht="15.95" customHeight="1" x14ac:dyDescent="0.25">
      <c r="A17" s="2"/>
      <c r="B17" s="114"/>
      <c r="C17" s="115"/>
      <c r="D17" s="114"/>
      <c r="E17" s="79"/>
      <c r="F17" s="79"/>
      <c r="G17" s="79"/>
      <c r="H17" s="115"/>
      <c r="I17" s="220"/>
      <c r="J17" s="114"/>
      <c r="K17" s="115"/>
    </row>
    <row r="18" spans="1:11" ht="15.95" customHeight="1" x14ac:dyDescent="0.25">
      <c r="A18" s="2"/>
      <c r="B18" s="85"/>
      <c r="C18" s="87"/>
      <c r="D18" s="85"/>
      <c r="E18" s="86"/>
      <c r="F18" s="86"/>
      <c r="G18" s="86"/>
      <c r="H18" s="87"/>
      <c r="I18" s="88"/>
      <c r="J18" s="85"/>
      <c r="K18" s="87"/>
    </row>
    <row r="19" spans="1:11" ht="14.45" customHeight="1" x14ac:dyDescent="0.25">
      <c r="A19" s="2"/>
      <c r="B19" s="92" t="s">
        <v>430</v>
      </c>
      <c r="C19" s="84"/>
      <c r="D19" s="92" t="s">
        <v>747</v>
      </c>
      <c r="E19" s="83"/>
      <c r="F19" s="83"/>
      <c r="G19" s="83"/>
      <c r="H19" s="84"/>
      <c r="I19" s="243">
        <v>45444</v>
      </c>
      <c r="J19" s="82" t="s">
        <v>748</v>
      </c>
      <c r="K19" s="84"/>
    </row>
    <row r="20" spans="1:11" ht="284.10000000000002" customHeight="1" x14ac:dyDescent="0.25">
      <c r="A20" s="2"/>
      <c r="B20" s="85"/>
      <c r="C20" s="87"/>
      <c r="D20" s="85"/>
      <c r="E20" s="86"/>
      <c r="F20" s="86"/>
      <c r="G20" s="86"/>
      <c r="H20" s="87"/>
      <c r="I20" s="244"/>
      <c r="J20" s="85"/>
      <c r="K20" s="87"/>
    </row>
    <row r="21" spans="1:11" ht="14.45" customHeight="1" x14ac:dyDescent="0.25">
      <c r="A21" s="2"/>
      <c r="B21" s="92" t="s">
        <v>431</v>
      </c>
      <c r="C21" s="84"/>
      <c r="D21" s="92"/>
      <c r="E21" s="83"/>
      <c r="F21" s="83"/>
      <c r="G21" s="83"/>
      <c r="H21" s="84"/>
      <c r="I21" s="92"/>
      <c r="J21" s="82"/>
      <c r="K21" s="84"/>
    </row>
    <row r="22" spans="1:11" ht="15.95" customHeight="1" x14ac:dyDescent="0.25">
      <c r="A22" s="2"/>
      <c r="B22" s="85"/>
      <c r="C22" s="87"/>
      <c r="D22" s="85"/>
      <c r="E22" s="86"/>
      <c r="F22" s="86"/>
      <c r="G22" s="86"/>
      <c r="H22" s="87"/>
      <c r="I22" s="88"/>
      <c r="J22" s="85"/>
      <c r="K22" s="87"/>
    </row>
    <row r="23" spans="1:11" ht="14.45" customHeight="1" x14ac:dyDescent="0.25">
      <c r="A23" s="2"/>
      <c r="B23" s="92" t="s">
        <v>432</v>
      </c>
      <c r="C23" s="84"/>
      <c r="D23" s="92"/>
      <c r="E23" s="83"/>
      <c r="F23" s="83"/>
      <c r="G23" s="83"/>
      <c r="H23" s="84"/>
      <c r="I23" s="92"/>
      <c r="J23" s="82"/>
      <c r="K23" s="84"/>
    </row>
    <row r="24" spans="1:11" ht="15.95" customHeight="1" x14ac:dyDescent="0.25">
      <c r="A24" s="2"/>
      <c r="B24" s="85"/>
      <c r="C24" s="87"/>
      <c r="D24" s="85"/>
      <c r="E24" s="86"/>
      <c r="F24" s="86"/>
      <c r="G24" s="86"/>
      <c r="H24" s="87"/>
      <c r="I24" s="88"/>
      <c r="J24" s="85"/>
      <c r="K24" s="87"/>
    </row>
    <row r="25" spans="1:11" ht="14.45" customHeight="1" x14ac:dyDescent="0.25">
      <c r="A25" s="2"/>
      <c r="B25" s="92" t="s">
        <v>433</v>
      </c>
      <c r="C25" s="84"/>
      <c r="D25" s="92"/>
      <c r="E25" s="83"/>
      <c r="F25" s="83"/>
      <c r="G25" s="83"/>
      <c r="H25" s="84"/>
      <c r="I25" s="92"/>
      <c r="J25" s="82"/>
      <c r="K25" s="84"/>
    </row>
    <row r="26" spans="1:11" ht="15.95" customHeight="1" x14ac:dyDescent="0.25">
      <c r="A26" s="2"/>
      <c r="B26" s="85"/>
      <c r="C26" s="87"/>
      <c r="D26" s="85"/>
      <c r="E26" s="86"/>
      <c r="F26" s="86"/>
      <c r="G26" s="86"/>
      <c r="H26" s="87"/>
      <c r="I26" s="88"/>
      <c r="J26" s="85"/>
      <c r="K26" s="87"/>
    </row>
    <row r="27" spans="1:11" ht="14.45" customHeight="1" x14ac:dyDescent="0.25">
      <c r="A27" s="2"/>
      <c r="B27" s="92" t="s">
        <v>434</v>
      </c>
      <c r="C27" s="84"/>
      <c r="D27" s="92"/>
      <c r="E27" s="83"/>
      <c r="F27" s="83"/>
      <c r="G27" s="83"/>
      <c r="H27" s="84"/>
      <c r="I27" s="92"/>
      <c r="J27" s="82"/>
      <c r="K27" s="84"/>
    </row>
    <row r="28" spans="1:11" ht="15.95" customHeight="1" x14ac:dyDescent="0.25">
      <c r="A28" s="2"/>
      <c r="B28" s="85"/>
      <c r="C28" s="87"/>
      <c r="D28" s="85"/>
      <c r="E28" s="86"/>
      <c r="F28" s="86"/>
      <c r="G28" s="86"/>
      <c r="H28" s="87"/>
      <c r="I28" s="88"/>
      <c r="J28" s="85"/>
      <c r="K28" s="87"/>
    </row>
    <row r="29" spans="1:11" ht="14.45" customHeight="1" x14ac:dyDescent="0.25">
      <c r="A29" s="2"/>
      <c r="B29" s="92" t="s">
        <v>435</v>
      </c>
      <c r="C29" s="84"/>
      <c r="D29" s="92"/>
      <c r="E29" s="83"/>
      <c r="F29" s="83"/>
      <c r="G29" s="83"/>
      <c r="H29" s="84"/>
      <c r="I29" s="92"/>
      <c r="J29" s="82"/>
      <c r="K29" s="84"/>
    </row>
    <row r="30" spans="1:11" x14ac:dyDescent="0.25">
      <c r="A30" s="2"/>
      <c r="B30" s="85"/>
      <c r="C30" s="87"/>
      <c r="D30" s="85"/>
      <c r="E30" s="86"/>
      <c r="F30" s="86"/>
      <c r="G30" s="86"/>
      <c r="H30" s="87"/>
      <c r="I30" s="88"/>
      <c r="J30" s="85"/>
      <c r="K30" s="87"/>
    </row>
    <row r="31" spans="1:11" ht="14.45" customHeight="1" x14ac:dyDescent="0.25">
      <c r="A31" s="2"/>
      <c r="B31" s="92" t="s">
        <v>436</v>
      </c>
      <c r="C31" s="84"/>
      <c r="D31" s="92"/>
      <c r="E31" s="83"/>
      <c r="F31" s="83"/>
      <c r="G31" s="83"/>
      <c r="H31" s="84"/>
      <c r="I31" s="92"/>
      <c r="J31" s="82"/>
      <c r="K31" s="84"/>
    </row>
    <row r="32" spans="1:11" x14ac:dyDescent="0.25">
      <c r="A32" s="2"/>
      <c r="B32" s="85"/>
      <c r="C32" s="87"/>
      <c r="D32" s="85"/>
      <c r="E32" s="86"/>
      <c r="F32" s="86"/>
      <c r="G32" s="86"/>
      <c r="H32" s="87"/>
      <c r="I32" s="88"/>
      <c r="J32" s="85"/>
      <c r="K32" s="87"/>
    </row>
    <row r="33" spans="1:11" ht="14.45" customHeight="1" x14ac:dyDescent="0.25">
      <c r="A33" s="2"/>
      <c r="B33" s="92" t="s">
        <v>437</v>
      </c>
      <c r="C33" s="84"/>
      <c r="D33" s="92"/>
      <c r="E33" s="83"/>
      <c r="F33" s="83"/>
      <c r="G33" s="83"/>
      <c r="H33" s="84"/>
      <c r="I33" s="92"/>
      <c r="J33" s="82"/>
      <c r="K33" s="84"/>
    </row>
    <row r="34" spans="1:11" x14ac:dyDescent="0.25">
      <c r="A34" s="2"/>
      <c r="B34" s="114"/>
      <c r="C34" s="115"/>
      <c r="D34" s="114"/>
      <c r="E34" s="79"/>
      <c r="F34" s="79"/>
      <c r="G34" s="79"/>
      <c r="H34" s="115"/>
      <c r="I34" s="220"/>
      <c r="J34" s="114"/>
      <c r="K34" s="115"/>
    </row>
    <row r="35" spans="1:11" x14ac:dyDescent="0.25">
      <c r="A35" s="2"/>
      <c r="B35" s="85"/>
      <c r="C35" s="87"/>
      <c r="D35" s="85"/>
      <c r="E35" s="86"/>
      <c r="F35" s="86"/>
      <c r="G35" s="86"/>
      <c r="H35" s="87"/>
      <c r="I35" s="88"/>
      <c r="J35" s="85"/>
      <c r="K35" s="87"/>
    </row>
    <row r="36" spans="1:11" x14ac:dyDescent="0.25">
      <c r="A36" s="2"/>
      <c r="B36" s="242" t="s">
        <v>438</v>
      </c>
      <c r="C36" s="84"/>
      <c r="D36" s="92"/>
      <c r="E36" s="83"/>
      <c r="F36" s="83"/>
      <c r="G36" s="83"/>
      <c r="H36" s="84"/>
      <c r="I36" s="92"/>
      <c r="J36" s="82"/>
      <c r="K36" s="84"/>
    </row>
    <row r="37" spans="1:11" x14ac:dyDescent="0.25">
      <c r="A37" s="2"/>
      <c r="B37" s="85"/>
      <c r="C37" s="87"/>
      <c r="D37" s="85"/>
      <c r="E37" s="86"/>
      <c r="F37" s="86"/>
      <c r="G37" s="86"/>
      <c r="H37" s="87"/>
      <c r="I37" s="88"/>
      <c r="J37" s="85"/>
      <c r="K37" s="87"/>
    </row>
    <row r="38" spans="1:11" ht="96" customHeight="1" x14ac:dyDescent="0.25">
      <c r="A38" s="2"/>
      <c r="B38" s="92" t="s">
        <v>439</v>
      </c>
      <c r="C38" s="84"/>
      <c r="D38" s="134" t="s">
        <v>744</v>
      </c>
      <c r="E38" s="253"/>
      <c r="F38" s="253"/>
      <c r="G38" s="253"/>
      <c r="H38" s="135"/>
      <c r="I38" s="243">
        <v>45717</v>
      </c>
      <c r="J38" s="82"/>
      <c r="K38" s="84"/>
    </row>
    <row r="39" spans="1:11" ht="63.75" customHeight="1" x14ac:dyDescent="0.25">
      <c r="A39" s="2"/>
      <c r="B39" s="85"/>
      <c r="C39" s="87"/>
      <c r="D39" s="138"/>
      <c r="E39" s="254"/>
      <c r="F39" s="254"/>
      <c r="G39" s="254"/>
      <c r="H39" s="139"/>
      <c r="I39" s="244"/>
      <c r="J39" s="85"/>
      <c r="K39" s="87"/>
    </row>
    <row r="40" spans="1:11" ht="36" customHeight="1" x14ac:dyDescent="0.25">
      <c r="A40" s="2"/>
      <c r="B40" s="92" t="s">
        <v>440</v>
      </c>
      <c r="C40" s="84"/>
      <c r="D40" s="247"/>
      <c r="E40" s="248"/>
      <c r="F40" s="248"/>
      <c r="G40" s="248"/>
      <c r="H40" s="249"/>
      <c r="I40" s="92"/>
      <c r="J40" s="82"/>
      <c r="K40" s="84"/>
    </row>
    <row r="41" spans="1:11" ht="14.45" customHeight="1" x14ac:dyDescent="0.25">
      <c r="A41" s="2"/>
      <c r="B41" s="85"/>
      <c r="C41" s="87"/>
      <c r="D41" s="250"/>
      <c r="E41" s="251"/>
      <c r="F41" s="251"/>
      <c r="G41" s="251"/>
      <c r="H41" s="252"/>
      <c r="I41" s="88"/>
      <c r="J41" s="85"/>
      <c r="K41" s="87"/>
    </row>
    <row r="42" spans="1:11" x14ac:dyDescent="0.25">
      <c r="A42" s="2"/>
      <c r="B42" s="2"/>
      <c r="C42" s="2"/>
      <c r="D42" s="2"/>
      <c r="E42" s="2"/>
      <c r="F42" s="2"/>
      <c r="G42" s="2"/>
      <c r="H42" s="2"/>
      <c r="I42" s="2"/>
      <c r="J42" s="2"/>
      <c r="K42" s="2"/>
    </row>
    <row r="43" spans="1:11" x14ac:dyDescent="0.25">
      <c r="A43" s="2"/>
      <c r="B43" s="2"/>
      <c r="C43" s="2"/>
      <c r="D43" s="2"/>
      <c r="E43" s="2"/>
      <c r="F43" s="2"/>
      <c r="G43" s="2"/>
      <c r="H43" s="2"/>
      <c r="I43" s="2"/>
      <c r="J43" s="2"/>
      <c r="K43" s="2"/>
    </row>
    <row r="44" spans="1:11" x14ac:dyDescent="0.25">
      <c r="A44" s="2"/>
      <c r="B44" s="2"/>
      <c r="C44" s="2"/>
      <c r="D44" s="2"/>
      <c r="E44" s="2"/>
      <c r="F44" s="2"/>
      <c r="G44" s="2"/>
      <c r="H44" s="2"/>
      <c r="I44" s="2"/>
      <c r="J44" s="2"/>
      <c r="K44" s="2"/>
    </row>
    <row r="45" spans="1:11" x14ac:dyDescent="0.25">
      <c r="A45" s="2"/>
      <c r="B45" s="2"/>
      <c r="C45" s="2"/>
      <c r="D45" s="2"/>
      <c r="E45" s="2"/>
      <c r="F45" s="2"/>
      <c r="G45" s="2"/>
      <c r="H45" s="2"/>
      <c r="I45" s="2"/>
      <c r="J45" s="2"/>
      <c r="K45" s="2"/>
    </row>
    <row r="46" spans="1:11" x14ac:dyDescent="0.25">
      <c r="A46" s="2"/>
      <c r="B46" s="2"/>
      <c r="C46" s="2"/>
      <c r="D46" s="2"/>
      <c r="E46" s="2"/>
      <c r="G46" s="2"/>
      <c r="H46" s="2"/>
      <c r="I46" s="2"/>
      <c r="J46" s="2"/>
      <c r="K46" s="2"/>
    </row>
    <row r="47" spans="1:11" x14ac:dyDescent="0.25">
      <c r="A47" s="2"/>
      <c r="B47" s="2"/>
      <c r="C47" s="2"/>
      <c r="D47" s="2"/>
      <c r="E47" s="2"/>
      <c r="F47" s="2"/>
      <c r="G47" s="2"/>
      <c r="H47" s="2"/>
      <c r="I47" s="2"/>
      <c r="J47" s="2"/>
      <c r="K47" s="2"/>
    </row>
    <row r="48" spans="1:11" x14ac:dyDescent="0.25">
      <c r="A48" s="2"/>
      <c r="B48" s="2"/>
      <c r="C48" s="2"/>
      <c r="D48" s="2"/>
      <c r="E48" s="2"/>
      <c r="F48" s="2"/>
      <c r="G48" s="2"/>
      <c r="H48" s="2"/>
      <c r="I48" s="2"/>
      <c r="J48" s="2"/>
      <c r="K48" s="2"/>
    </row>
    <row r="49" spans="1:11" s="33" customFormat="1" ht="13.5" customHeight="1" x14ac:dyDescent="0.25">
      <c r="A49" s="34"/>
      <c r="B49" s="240" t="s">
        <v>441</v>
      </c>
      <c r="C49" s="241"/>
      <c r="D49" s="241"/>
      <c r="E49" s="241"/>
      <c r="F49" s="241"/>
      <c r="G49" s="241"/>
      <c r="H49" s="241"/>
      <c r="I49" s="241"/>
      <c r="J49" s="241"/>
      <c r="K49" s="241"/>
    </row>
    <row r="50" spans="1:11" x14ac:dyDescent="0.25">
      <c r="A50" s="2"/>
      <c r="B50" s="7"/>
      <c r="C50" s="7"/>
      <c r="D50" s="7"/>
      <c r="E50" s="7"/>
      <c r="F50" s="7"/>
      <c r="G50" s="7"/>
      <c r="H50" s="7"/>
      <c r="I50" s="7"/>
      <c r="J50" s="7"/>
      <c r="K50" s="7"/>
    </row>
    <row r="51" spans="1:11" x14ac:dyDescent="0.25">
      <c r="A51" s="2"/>
      <c r="B51" s="7"/>
      <c r="C51" s="7"/>
      <c r="D51" s="7"/>
      <c r="E51" s="7"/>
      <c r="F51" s="7"/>
      <c r="G51" s="7"/>
      <c r="H51" s="7"/>
      <c r="I51" s="7"/>
      <c r="J51" s="7"/>
      <c r="K51" s="7"/>
    </row>
    <row r="52" spans="1:11" x14ac:dyDescent="0.25">
      <c r="A52" s="2"/>
      <c r="B52" s="7"/>
      <c r="C52" s="7"/>
      <c r="D52" s="7"/>
      <c r="E52" s="7"/>
      <c r="F52" s="7"/>
      <c r="G52" s="7"/>
      <c r="H52" s="7"/>
      <c r="I52" s="7"/>
      <c r="J52" s="7"/>
      <c r="K52" s="7"/>
    </row>
    <row r="53" spans="1:11" x14ac:dyDescent="0.25">
      <c r="A53" s="2"/>
      <c r="B53" s="7"/>
      <c r="C53" s="7"/>
      <c r="D53" s="7"/>
      <c r="E53" s="7"/>
      <c r="F53" s="7"/>
      <c r="G53" s="7"/>
      <c r="H53" s="7"/>
      <c r="I53" s="7"/>
      <c r="J53" s="7"/>
      <c r="K53" s="7"/>
    </row>
    <row r="54" spans="1:11" x14ac:dyDescent="0.25">
      <c r="A54" s="2"/>
      <c r="B54" s="7"/>
      <c r="C54" s="7"/>
      <c r="D54" s="7"/>
      <c r="E54" s="7"/>
      <c r="F54" s="7"/>
      <c r="G54" s="7"/>
      <c r="H54" s="7"/>
      <c r="I54" s="7"/>
      <c r="J54" s="7"/>
      <c r="K54" s="7"/>
    </row>
    <row r="55" spans="1:11" x14ac:dyDescent="0.25">
      <c r="A55" s="2"/>
      <c r="B55" s="7"/>
      <c r="C55" s="7"/>
      <c r="D55" s="7"/>
      <c r="E55" s="7"/>
      <c r="F55" s="7"/>
      <c r="G55" s="7"/>
      <c r="H55" s="7"/>
      <c r="I55" s="7"/>
      <c r="J55" s="7"/>
      <c r="K55" s="7"/>
    </row>
    <row r="56" spans="1:11" x14ac:dyDescent="0.25">
      <c r="A56" s="2"/>
      <c r="B56" s="7"/>
      <c r="C56" s="7"/>
      <c r="D56" s="7"/>
      <c r="E56" s="7"/>
      <c r="F56" s="7"/>
      <c r="G56" s="7"/>
      <c r="H56" s="7"/>
      <c r="I56" s="7"/>
      <c r="J56" s="7"/>
      <c r="K56" s="7"/>
    </row>
    <row r="57" spans="1:11" x14ac:dyDescent="0.25">
      <c r="A57" s="2"/>
      <c r="B57" s="7"/>
      <c r="C57" s="7"/>
      <c r="D57" s="7"/>
      <c r="E57" s="7"/>
      <c r="F57" s="7"/>
      <c r="G57" s="7"/>
      <c r="H57" s="7"/>
      <c r="I57" s="7"/>
      <c r="J57" s="7"/>
      <c r="K57" s="7"/>
    </row>
    <row r="58" spans="1:11" ht="15.75" customHeight="1" x14ac:dyDescent="0.25">
      <c r="A58" s="2"/>
      <c r="B58" s="7"/>
      <c r="C58" s="7"/>
      <c r="D58" s="7"/>
      <c r="E58" s="7"/>
      <c r="F58" s="7"/>
      <c r="G58" s="7"/>
      <c r="H58" s="7"/>
      <c r="I58" s="7"/>
      <c r="J58" s="7"/>
      <c r="K58" s="7"/>
    </row>
  </sheetData>
  <sheetProtection sheet="1" objects="1" scenarios="1" formatColumns="0" formatRows="0"/>
  <mergeCells count="63">
    <mergeCell ref="B2:K2"/>
    <mergeCell ref="I19:I20"/>
    <mergeCell ref="B27:C28"/>
    <mergeCell ref="D40:H41"/>
    <mergeCell ref="J38:K39"/>
    <mergeCell ref="B12:C13"/>
    <mergeCell ref="J16:K18"/>
    <mergeCell ref="D27:H28"/>
    <mergeCell ref="D21:H22"/>
    <mergeCell ref="I31:I32"/>
    <mergeCell ref="B33:C35"/>
    <mergeCell ref="I16:I18"/>
    <mergeCell ref="B29:C30"/>
    <mergeCell ref="J40:K41"/>
    <mergeCell ref="B23:C24"/>
    <mergeCell ref="D38:H39"/>
    <mergeCell ref="J23:K24"/>
    <mergeCell ref="I33:I35"/>
    <mergeCell ref="I27:I28"/>
    <mergeCell ref="I40:I41"/>
    <mergeCell ref="I38:I39"/>
    <mergeCell ref="J31:K32"/>
    <mergeCell ref="J29:K30"/>
    <mergeCell ref="J27:K28"/>
    <mergeCell ref="B31:C32"/>
    <mergeCell ref="I29:I30"/>
    <mergeCell ref="B38:C39"/>
    <mergeCell ref="D36:H37"/>
    <mergeCell ref="D33:H35"/>
    <mergeCell ref="D29:H30"/>
    <mergeCell ref="D31:H32"/>
    <mergeCell ref="B9:C11"/>
    <mergeCell ref="B21:C22"/>
    <mergeCell ref="D16:H18"/>
    <mergeCell ref="B25:C26"/>
    <mergeCell ref="B4:K8"/>
    <mergeCell ref="J9:K11"/>
    <mergeCell ref="D19:H20"/>
    <mergeCell ref="I9:I11"/>
    <mergeCell ref="J14:K15"/>
    <mergeCell ref="I14:I15"/>
    <mergeCell ref="D23:H24"/>
    <mergeCell ref="J19:K20"/>
    <mergeCell ref="I23:I24"/>
    <mergeCell ref="D9:H11"/>
    <mergeCell ref="B14:C15"/>
    <mergeCell ref="D14:H15"/>
    <mergeCell ref="B49:K49"/>
    <mergeCell ref="B16:C18"/>
    <mergeCell ref="J33:K35"/>
    <mergeCell ref="D12:H13"/>
    <mergeCell ref="J36:K37"/>
    <mergeCell ref="B19:C20"/>
    <mergeCell ref="I36:I37"/>
    <mergeCell ref="J25:K26"/>
    <mergeCell ref="B36:C37"/>
    <mergeCell ref="J21:K22"/>
    <mergeCell ref="D25:H26"/>
    <mergeCell ref="I25:I26"/>
    <mergeCell ref="J12:K13"/>
    <mergeCell ref="B40:C41"/>
    <mergeCell ref="I12:I13"/>
    <mergeCell ref="I21:I22"/>
  </mergeCells>
  <hyperlinks>
    <hyperlink ref="B49" r:id="rId1" display="24 GEF Council meeting documents, guidelines, project and program cycle policy 2020 update" xr:uid="{00000000-0004-0000-0C00-000000000000}"/>
  </hyperlinks>
  <pageMargins left="0.25" right="0.25" top="0.75" bottom="0.75" header="0.3" footer="0.3"/>
  <pageSetup paperSize="5"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tabColor theme="3" tint="0.499984740745262"/>
  </sheetPr>
  <dimension ref="A1:L25"/>
  <sheetViews>
    <sheetView showGridLines="0" view="pageBreakPreview" topLeftCell="A19" zoomScaleNormal="100" zoomScaleSheetLayoutView="100" workbookViewId="0">
      <selection activeCell="R20" sqref="A1:XFD1048576"/>
    </sheetView>
  </sheetViews>
  <sheetFormatPr defaultColWidth="8.85546875" defaultRowHeight="15" x14ac:dyDescent="0.25"/>
  <cols>
    <col min="1" max="2" width="1.42578125" customWidth="1"/>
    <col min="4" max="4" width="5" customWidth="1"/>
    <col min="6" max="6" width="18" customWidth="1"/>
    <col min="7" max="7" width="12.42578125" customWidth="1"/>
    <col min="12" max="12" width="10.5703125" customWidth="1"/>
  </cols>
  <sheetData>
    <row r="1" spans="1:12" x14ac:dyDescent="0.25">
      <c r="A1" s="15"/>
      <c r="B1" s="15"/>
      <c r="C1" s="15"/>
      <c r="D1" s="15"/>
      <c r="E1" s="15"/>
      <c r="F1" s="15"/>
      <c r="G1" s="15"/>
      <c r="H1" s="15"/>
      <c r="I1" s="15"/>
      <c r="J1" s="15"/>
      <c r="K1" s="15"/>
      <c r="L1" s="15"/>
    </row>
    <row r="2" spans="1:12" ht="19.5" customHeight="1" x14ac:dyDescent="0.25">
      <c r="A2" s="15"/>
      <c r="B2" s="15"/>
      <c r="C2" s="218" t="s">
        <v>442</v>
      </c>
      <c r="D2" s="79"/>
      <c r="E2" s="79"/>
      <c r="F2" s="79"/>
      <c r="G2" s="79"/>
      <c r="H2" s="79"/>
      <c r="I2" s="79"/>
      <c r="J2" s="79"/>
      <c r="K2" s="79"/>
      <c r="L2" s="79"/>
    </row>
    <row r="3" spans="1:12" x14ac:dyDescent="0.25">
      <c r="A3" s="15"/>
      <c r="B3" s="15"/>
      <c r="C3" s="18"/>
      <c r="D3" s="18"/>
      <c r="E3" s="18"/>
      <c r="F3" s="18"/>
      <c r="G3" s="18"/>
      <c r="H3" s="18"/>
      <c r="I3" s="18"/>
      <c r="J3" s="18"/>
      <c r="K3" s="18"/>
      <c r="L3" s="18"/>
    </row>
    <row r="4" spans="1:12" ht="14.45" customHeight="1" x14ac:dyDescent="0.25">
      <c r="A4" s="15"/>
      <c r="B4" s="15"/>
      <c r="C4" s="263" t="s">
        <v>443</v>
      </c>
      <c r="D4" s="83"/>
      <c r="E4" s="83"/>
      <c r="F4" s="83"/>
      <c r="G4" s="83"/>
      <c r="H4" s="83"/>
      <c r="I4" s="83"/>
      <c r="J4" s="83"/>
      <c r="K4" s="83"/>
      <c r="L4" s="83"/>
    </row>
    <row r="5" spans="1:12" ht="14.45" customHeight="1" x14ac:dyDescent="0.25">
      <c r="A5" s="15"/>
      <c r="B5" s="15"/>
      <c r="C5" s="114"/>
      <c r="D5" s="79"/>
      <c r="E5" s="79"/>
      <c r="F5" s="79"/>
      <c r="G5" s="79"/>
      <c r="H5" s="79"/>
      <c r="I5" s="79"/>
      <c r="J5" s="79"/>
      <c r="K5" s="79"/>
      <c r="L5" s="79"/>
    </row>
    <row r="6" spans="1:12" ht="17.25" customHeight="1" x14ac:dyDescent="0.25">
      <c r="A6" s="15"/>
      <c r="B6" s="15"/>
      <c r="C6" s="85"/>
      <c r="D6" s="86"/>
      <c r="E6" s="86"/>
      <c r="F6" s="86"/>
      <c r="G6" s="86"/>
      <c r="H6" s="86"/>
      <c r="I6" s="86"/>
      <c r="J6" s="86"/>
      <c r="K6" s="86"/>
      <c r="L6" s="86"/>
    </row>
    <row r="7" spans="1:12" ht="17.25" customHeight="1" x14ac:dyDescent="0.25">
      <c r="A7" s="15"/>
      <c r="B7" s="15"/>
      <c r="C7" s="90"/>
      <c r="D7" s="91"/>
      <c r="E7" s="91"/>
      <c r="F7" s="91"/>
      <c r="G7" s="91"/>
      <c r="H7" s="91"/>
      <c r="I7" s="91"/>
      <c r="J7" s="91"/>
      <c r="K7" s="91"/>
      <c r="L7" s="91"/>
    </row>
    <row r="8" spans="1:12" ht="34.5" customHeight="1" x14ac:dyDescent="0.25">
      <c r="A8" s="15"/>
      <c r="B8" s="15"/>
      <c r="C8" s="265" t="s">
        <v>444</v>
      </c>
      <c r="D8" s="84"/>
      <c r="E8" s="264" t="s">
        <v>445</v>
      </c>
      <c r="F8" s="93"/>
      <c r="G8" s="40" t="s">
        <v>446</v>
      </c>
      <c r="H8" s="259" t="s">
        <v>447</v>
      </c>
      <c r="I8" s="83"/>
      <c r="J8" s="83"/>
      <c r="K8" s="83"/>
      <c r="L8" s="260"/>
    </row>
    <row r="9" spans="1:12" ht="151.5" customHeight="1" x14ac:dyDescent="0.25">
      <c r="A9" s="15"/>
      <c r="B9" s="15"/>
      <c r="C9" s="82" t="s">
        <v>671</v>
      </c>
      <c r="D9" s="258"/>
      <c r="E9" s="82" t="s">
        <v>680</v>
      </c>
      <c r="F9" s="258"/>
      <c r="G9" s="22" t="s">
        <v>672</v>
      </c>
      <c r="H9" s="255" t="s">
        <v>688</v>
      </c>
      <c r="I9" s="256"/>
      <c r="J9" s="256"/>
      <c r="K9" s="256"/>
      <c r="L9" s="257"/>
    </row>
    <row r="10" spans="1:12" ht="117" customHeight="1" x14ac:dyDescent="0.25">
      <c r="A10" s="15"/>
      <c r="B10" s="15"/>
      <c r="C10" s="82" t="s">
        <v>671</v>
      </c>
      <c r="D10" s="258"/>
      <c r="E10" s="82" t="s">
        <v>673</v>
      </c>
      <c r="F10" s="258"/>
      <c r="G10" s="22" t="s">
        <v>674</v>
      </c>
      <c r="H10" s="255" t="s">
        <v>689</v>
      </c>
      <c r="I10" s="256"/>
      <c r="J10" s="256"/>
      <c r="K10" s="256"/>
      <c r="L10" s="257"/>
    </row>
    <row r="11" spans="1:12" ht="81" customHeight="1" x14ac:dyDescent="0.25">
      <c r="A11" s="15"/>
      <c r="B11" s="15"/>
      <c r="C11" s="82" t="s">
        <v>671</v>
      </c>
      <c r="D11" s="258"/>
      <c r="E11" s="82" t="s">
        <v>675</v>
      </c>
      <c r="F11" s="258"/>
      <c r="G11" s="22" t="s">
        <v>674</v>
      </c>
      <c r="H11" s="255" t="s">
        <v>690</v>
      </c>
      <c r="I11" s="256"/>
      <c r="J11" s="256"/>
      <c r="K11" s="256"/>
      <c r="L11" s="257"/>
    </row>
    <row r="12" spans="1:12" ht="141.75" customHeight="1" x14ac:dyDescent="0.25">
      <c r="A12" s="15"/>
      <c r="B12" s="15"/>
      <c r="C12" s="82" t="s">
        <v>671</v>
      </c>
      <c r="D12" s="258"/>
      <c r="E12" s="82" t="s">
        <v>681</v>
      </c>
      <c r="F12" s="258"/>
      <c r="G12" s="22" t="s">
        <v>674</v>
      </c>
      <c r="H12" s="255" t="s">
        <v>723</v>
      </c>
      <c r="I12" s="256"/>
      <c r="J12" s="256"/>
      <c r="K12" s="256"/>
      <c r="L12" s="257"/>
    </row>
    <row r="13" spans="1:12" ht="117.75" customHeight="1" x14ac:dyDescent="0.25">
      <c r="A13" s="15"/>
      <c r="B13" s="15"/>
      <c r="C13" s="82" t="s">
        <v>671</v>
      </c>
      <c r="D13" s="258"/>
      <c r="E13" s="82" t="s">
        <v>682</v>
      </c>
      <c r="F13" s="258"/>
      <c r="G13" s="22" t="s">
        <v>674</v>
      </c>
      <c r="H13" s="255" t="s">
        <v>691</v>
      </c>
      <c r="I13" s="256"/>
      <c r="J13" s="256"/>
      <c r="K13" s="256"/>
      <c r="L13" s="257"/>
    </row>
    <row r="14" spans="1:12" ht="237" customHeight="1" x14ac:dyDescent="0.25">
      <c r="A14" s="15"/>
      <c r="B14" s="15"/>
      <c r="C14" s="82" t="s">
        <v>676</v>
      </c>
      <c r="D14" s="258"/>
      <c r="E14" s="82" t="s">
        <v>677</v>
      </c>
      <c r="F14" s="258"/>
      <c r="G14" s="22" t="s">
        <v>674</v>
      </c>
      <c r="H14" s="255" t="s">
        <v>692</v>
      </c>
      <c r="I14" s="256"/>
      <c r="J14" s="256"/>
      <c r="K14" s="256"/>
      <c r="L14" s="257"/>
    </row>
    <row r="15" spans="1:12" ht="131.25" customHeight="1" x14ac:dyDescent="0.25">
      <c r="A15" s="15"/>
      <c r="B15" s="15"/>
      <c r="C15" s="82" t="s">
        <v>676</v>
      </c>
      <c r="D15" s="258"/>
      <c r="E15" s="82" t="s">
        <v>678</v>
      </c>
      <c r="F15" s="258"/>
      <c r="G15" s="22" t="s">
        <v>674</v>
      </c>
      <c r="H15" s="255" t="s">
        <v>693</v>
      </c>
      <c r="I15" s="256"/>
      <c r="J15" s="256"/>
      <c r="K15" s="256"/>
      <c r="L15" s="257"/>
    </row>
    <row r="16" spans="1:12" ht="144" customHeight="1" x14ac:dyDescent="0.25">
      <c r="A16" s="15"/>
      <c r="B16" s="15"/>
      <c r="C16" s="82" t="s">
        <v>671</v>
      </c>
      <c r="D16" s="258"/>
      <c r="E16" s="82" t="s">
        <v>679</v>
      </c>
      <c r="F16" s="258"/>
      <c r="G16" s="22" t="s">
        <v>672</v>
      </c>
      <c r="H16" s="255" t="s">
        <v>697</v>
      </c>
      <c r="I16" s="256"/>
      <c r="J16" s="256"/>
      <c r="K16" s="256"/>
      <c r="L16" s="257"/>
    </row>
    <row r="17" spans="1:12" ht="91.5" customHeight="1" x14ac:dyDescent="0.25">
      <c r="A17" s="15"/>
      <c r="B17" s="15"/>
      <c r="C17" s="82" t="s">
        <v>671</v>
      </c>
      <c r="D17" s="258"/>
      <c r="E17" s="82" t="s">
        <v>683</v>
      </c>
      <c r="F17" s="258"/>
      <c r="G17" s="22" t="s">
        <v>674</v>
      </c>
      <c r="H17" s="255" t="s">
        <v>694</v>
      </c>
      <c r="I17" s="256"/>
      <c r="J17" s="256"/>
      <c r="K17" s="256"/>
      <c r="L17" s="257"/>
    </row>
    <row r="18" spans="1:12" ht="78.75" customHeight="1" x14ac:dyDescent="0.25">
      <c r="A18" s="15"/>
      <c r="B18" s="15"/>
      <c r="C18" s="82" t="s">
        <v>671</v>
      </c>
      <c r="D18" s="258"/>
      <c r="E18" s="82" t="s">
        <v>695</v>
      </c>
      <c r="F18" s="258"/>
      <c r="G18" s="22" t="s">
        <v>674</v>
      </c>
      <c r="H18" s="255" t="s">
        <v>696</v>
      </c>
      <c r="I18" s="256"/>
      <c r="J18" s="256"/>
      <c r="K18" s="256"/>
      <c r="L18" s="257"/>
    </row>
    <row r="19" spans="1:12" ht="166.5" customHeight="1" x14ac:dyDescent="0.25">
      <c r="A19" s="15"/>
      <c r="B19" s="15"/>
      <c r="C19" s="82" t="s">
        <v>671</v>
      </c>
      <c r="D19" s="258"/>
      <c r="E19" s="82" t="s">
        <v>684</v>
      </c>
      <c r="F19" s="258"/>
      <c r="G19" s="22" t="s">
        <v>674</v>
      </c>
      <c r="H19" s="255" t="s">
        <v>705</v>
      </c>
      <c r="I19" s="256"/>
      <c r="J19" s="256"/>
      <c r="K19" s="256"/>
      <c r="L19" s="257"/>
    </row>
    <row r="20" spans="1:12" ht="142.5" customHeight="1" x14ac:dyDescent="0.25">
      <c r="A20" s="15"/>
      <c r="B20" s="15"/>
      <c r="C20" s="82" t="s">
        <v>671</v>
      </c>
      <c r="D20" s="258"/>
      <c r="E20" s="82" t="s">
        <v>685</v>
      </c>
      <c r="F20" s="258"/>
      <c r="G20" s="22" t="s">
        <v>672</v>
      </c>
      <c r="H20" s="255" t="s">
        <v>697</v>
      </c>
      <c r="I20" s="256"/>
      <c r="J20" s="256"/>
      <c r="K20" s="256"/>
      <c r="L20" s="257"/>
    </row>
    <row r="21" spans="1:12" ht="132.75" customHeight="1" x14ac:dyDescent="0.25">
      <c r="A21" s="15"/>
      <c r="B21" s="15"/>
      <c r="C21" s="82" t="s">
        <v>671</v>
      </c>
      <c r="D21" s="258"/>
      <c r="E21" s="82" t="s">
        <v>686</v>
      </c>
      <c r="F21" s="258"/>
      <c r="G21" s="22" t="s">
        <v>674</v>
      </c>
      <c r="H21" s="255" t="s">
        <v>698</v>
      </c>
      <c r="I21" s="256"/>
      <c r="J21" s="256"/>
      <c r="K21" s="256"/>
      <c r="L21" s="257"/>
    </row>
    <row r="22" spans="1:12" ht="79.5" customHeight="1" x14ac:dyDescent="0.25">
      <c r="A22" s="15"/>
      <c r="B22" s="15"/>
      <c r="C22" s="82" t="s">
        <v>671</v>
      </c>
      <c r="D22" s="258"/>
      <c r="E22" s="82" t="s">
        <v>687</v>
      </c>
      <c r="F22" s="258"/>
      <c r="G22" s="22" t="s">
        <v>674</v>
      </c>
      <c r="H22" s="255" t="s">
        <v>699</v>
      </c>
      <c r="I22" s="256"/>
      <c r="J22" s="256"/>
      <c r="K22" s="256"/>
      <c r="L22" s="257"/>
    </row>
    <row r="23" spans="1:12" ht="17.25" customHeight="1" x14ac:dyDescent="0.25">
      <c r="A23" s="15"/>
      <c r="B23" s="15"/>
      <c r="C23" s="82"/>
      <c r="D23" s="258"/>
      <c r="E23" s="82"/>
      <c r="F23" s="258"/>
      <c r="G23" s="22"/>
      <c r="H23" s="261"/>
      <c r="I23" s="91"/>
      <c r="J23" s="91"/>
      <c r="K23" s="91"/>
      <c r="L23" s="262"/>
    </row>
    <row r="24" spans="1:12" ht="17.25" customHeight="1" x14ac:dyDescent="0.25">
      <c r="A24" s="15"/>
      <c r="B24" s="15"/>
      <c r="C24" s="82"/>
      <c r="D24" s="258"/>
      <c r="E24" s="82"/>
      <c r="F24" s="258"/>
      <c r="G24" s="22"/>
      <c r="H24" s="261"/>
      <c r="I24" s="91"/>
      <c r="J24" s="91"/>
      <c r="K24" s="91"/>
      <c r="L24" s="262"/>
    </row>
    <row r="25" spans="1:12" ht="17.25" customHeight="1" x14ac:dyDescent="0.25">
      <c r="A25" s="15"/>
      <c r="B25" s="15"/>
      <c r="C25" s="79"/>
      <c r="D25" s="79"/>
      <c r="E25" s="79"/>
      <c r="F25" s="79"/>
      <c r="G25" s="79"/>
      <c r="H25" s="79"/>
      <c r="I25" s="79"/>
      <c r="J25" s="79"/>
      <c r="K25" s="79"/>
      <c r="L25" s="79"/>
    </row>
  </sheetData>
  <sheetProtection sheet="1" objects="1" scenarios="1" formatColumns="0" formatRows="0"/>
  <mergeCells count="55">
    <mergeCell ref="C4:L6"/>
    <mergeCell ref="H14:L14"/>
    <mergeCell ref="C13:D13"/>
    <mergeCell ref="H21:L21"/>
    <mergeCell ref="H20:L20"/>
    <mergeCell ref="H12:L12"/>
    <mergeCell ref="C7:L7"/>
    <mergeCell ref="E8:F8"/>
    <mergeCell ref="H11:L11"/>
    <mergeCell ref="C8:D8"/>
    <mergeCell ref="C9:D9"/>
    <mergeCell ref="E9:F9"/>
    <mergeCell ref="C11:D11"/>
    <mergeCell ref="E11:F11"/>
    <mergeCell ref="C14:D14"/>
    <mergeCell ref="E16:F16"/>
    <mergeCell ref="E14:F14"/>
    <mergeCell ref="C17:D17"/>
    <mergeCell ref="H16:L16"/>
    <mergeCell ref="E18:F18"/>
    <mergeCell ref="C15:D15"/>
    <mergeCell ref="C16:D16"/>
    <mergeCell ref="C18:D18"/>
    <mergeCell ref="E21:F21"/>
    <mergeCell ref="C25:L25"/>
    <mergeCell ref="C19:D19"/>
    <mergeCell ref="E19:F19"/>
    <mergeCell ref="C20:D20"/>
    <mergeCell ref="C21:D21"/>
    <mergeCell ref="H22:L22"/>
    <mergeCell ref="C24:D24"/>
    <mergeCell ref="E24:F24"/>
    <mergeCell ref="H24:L24"/>
    <mergeCell ref="E22:F22"/>
    <mergeCell ref="H23:L23"/>
    <mergeCell ref="E20:F20"/>
    <mergeCell ref="C23:D23"/>
    <mergeCell ref="C22:D22"/>
    <mergeCell ref="E23:F23"/>
    <mergeCell ref="H18:L18"/>
    <mergeCell ref="C2:L2"/>
    <mergeCell ref="E17:F17"/>
    <mergeCell ref="H19:L19"/>
    <mergeCell ref="E13:F13"/>
    <mergeCell ref="C12:D12"/>
    <mergeCell ref="E15:F15"/>
    <mergeCell ref="H13:L13"/>
    <mergeCell ref="H15:L15"/>
    <mergeCell ref="H17:L17"/>
    <mergeCell ref="H8:L8"/>
    <mergeCell ref="H10:L10"/>
    <mergeCell ref="E12:F12"/>
    <mergeCell ref="H9:L9"/>
    <mergeCell ref="C10:D10"/>
    <mergeCell ref="E10:F10"/>
  </mergeCells>
  <dataValidations count="1">
    <dataValidation type="list" allowBlank="1" showInputMessage="1" showErrorMessage="1" prompt="Select Profile" sqref="C9:D24" xr:uid="{00000000-0002-0000-0D00-000000000000}">
      <formula1>"Government Institutions, IGOs, NGOs, Private Sector entities, Others "</formula1>
    </dataValidation>
  </dataValidations>
  <pageMargins left="0.25" right="0.25" top="0.75" bottom="0.75" header="0.3" footer="0.3"/>
  <pageSetup paperSize="5"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1">
    <tabColor theme="3" tint="0.499984740745262"/>
  </sheetPr>
  <dimension ref="A1:K27"/>
  <sheetViews>
    <sheetView showGridLines="0" view="pageBreakPreview" topLeftCell="A12" zoomScaleNormal="100" zoomScaleSheetLayoutView="100" workbookViewId="0">
      <selection activeCell="R21" sqref="A1:XFD1048576"/>
    </sheetView>
  </sheetViews>
  <sheetFormatPr defaultColWidth="8.85546875" defaultRowHeight="15" x14ac:dyDescent="0.25"/>
  <cols>
    <col min="1" max="1" width="1.42578125" customWidth="1"/>
    <col min="3" max="4" width="0.5703125" customWidth="1"/>
    <col min="9" max="9" width="19.140625" customWidth="1"/>
    <col min="10" max="10" width="18.7109375" customWidth="1"/>
    <col min="11" max="11" width="16.28515625" customWidth="1"/>
  </cols>
  <sheetData>
    <row r="1" spans="1:11" x14ac:dyDescent="0.25">
      <c r="A1" s="15"/>
      <c r="B1" s="15"/>
      <c r="C1" s="15"/>
      <c r="D1" s="15"/>
      <c r="E1" s="15"/>
      <c r="F1" s="15"/>
      <c r="G1" s="15"/>
      <c r="H1" s="15"/>
      <c r="I1" s="15"/>
      <c r="J1" s="15"/>
      <c r="K1" s="15"/>
    </row>
    <row r="2" spans="1:11" ht="19.5" customHeight="1" x14ac:dyDescent="0.25">
      <c r="A2" s="15"/>
      <c r="B2" s="218" t="s">
        <v>448</v>
      </c>
      <c r="C2" s="79"/>
      <c r="D2" s="79"/>
      <c r="E2" s="79"/>
      <c r="F2" s="79"/>
      <c r="G2" s="79"/>
      <c r="H2" s="79"/>
      <c r="I2" s="79"/>
      <c r="J2" s="79"/>
      <c r="K2" s="79"/>
    </row>
    <row r="3" spans="1:11" x14ac:dyDescent="0.25">
      <c r="A3" s="15"/>
      <c r="B3" s="18"/>
      <c r="C3" s="18"/>
      <c r="D3" s="18"/>
      <c r="E3" s="18"/>
      <c r="F3" s="18"/>
      <c r="G3" s="18"/>
      <c r="H3" s="18"/>
      <c r="I3" s="18"/>
      <c r="J3" s="18"/>
      <c r="K3" s="18"/>
    </row>
    <row r="4" spans="1:11" ht="14.45" customHeight="1" x14ac:dyDescent="0.25">
      <c r="A4" s="15"/>
      <c r="B4" s="273" t="s">
        <v>449</v>
      </c>
      <c r="C4" s="83"/>
      <c r="D4" s="83"/>
      <c r="E4" s="83"/>
      <c r="F4" s="83"/>
      <c r="G4" s="83"/>
      <c r="H4" s="83"/>
      <c r="I4" s="83"/>
      <c r="J4" s="83"/>
      <c r="K4" s="84"/>
    </row>
    <row r="5" spans="1:11" ht="25.5" customHeight="1" x14ac:dyDescent="0.25">
      <c r="A5" s="15"/>
      <c r="B5" s="85"/>
      <c r="C5" s="86"/>
      <c r="D5" s="86"/>
      <c r="E5" s="86"/>
      <c r="F5" s="86"/>
      <c r="G5" s="86"/>
      <c r="H5" s="86"/>
      <c r="I5" s="86"/>
      <c r="J5" s="86"/>
      <c r="K5" s="87"/>
    </row>
    <row r="6" spans="1:11" ht="17.25" customHeight="1" x14ac:dyDescent="0.25">
      <c r="A6" s="15"/>
      <c r="B6" s="266" t="s">
        <v>450</v>
      </c>
      <c r="C6" s="83"/>
      <c r="D6" s="84"/>
      <c r="E6" s="266" t="s">
        <v>451</v>
      </c>
      <c r="F6" s="266" t="s">
        <v>452</v>
      </c>
      <c r="G6" s="83"/>
      <c r="H6" s="83"/>
      <c r="I6" s="83"/>
      <c r="J6" s="83"/>
      <c r="K6" s="84"/>
    </row>
    <row r="7" spans="1:11" ht="17.25" customHeight="1" x14ac:dyDescent="0.25">
      <c r="A7" s="15"/>
      <c r="B7" s="85"/>
      <c r="C7" s="86"/>
      <c r="D7" s="87"/>
      <c r="E7" s="88"/>
      <c r="F7" s="85"/>
      <c r="G7" s="86"/>
      <c r="H7" s="86"/>
      <c r="I7" s="86"/>
      <c r="J7" s="86"/>
      <c r="K7" s="87"/>
    </row>
    <row r="8" spans="1:11" ht="261.75" customHeight="1" x14ac:dyDescent="0.25">
      <c r="A8" s="15"/>
      <c r="B8" s="267" t="s">
        <v>453</v>
      </c>
      <c r="C8" s="83"/>
      <c r="D8" s="84"/>
      <c r="E8" s="82" t="s">
        <v>460</v>
      </c>
      <c r="F8" s="112" t="s">
        <v>745</v>
      </c>
      <c r="G8" s="117"/>
      <c r="H8" s="117"/>
      <c r="I8" s="117"/>
      <c r="J8" s="117"/>
      <c r="K8" s="113"/>
    </row>
    <row r="9" spans="1:11" ht="161.44999999999999" customHeight="1" x14ac:dyDescent="0.25">
      <c r="A9" s="15"/>
      <c r="B9" s="114"/>
      <c r="C9" s="79"/>
      <c r="D9" s="115"/>
      <c r="E9" s="220"/>
      <c r="F9" s="100"/>
      <c r="G9" s="98"/>
      <c r="H9" s="98"/>
      <c r="I9" s="98"/>
      <c r="J9" s="98"/>
      <c r="K9" s="99"/>
    </row>
    <row r="10" spans="1:11" ht="132.75" customHeight="1" x14ac:dyDescent="0.25">
      <c r="A10" s="15"/>
      <c r="B10" s="114"/>
      <c r="C10" s="79"/>
      <c r="D10" s="115"/>
      <c r="E10" s="220"/>
      <c r="F10" s="100"/>
      <c r="G10" s="98"/>
      <c r="H10" s="98"/>
      <c r="I10" s="98"/>
      <c r="J10" s="98"/>
      <c r="K10" s="99"/>
    </row>
    <row r="11" spans="1:11" ht="409.5" customHeight="1" x14ac:dyDescent="0.25">
      <c r="A11" s="15"/>
      <c r="B11" s="85"/>
      <c r="C11" s="86"/>
      <c r="D11" s="87"/>
      <c r="E11" s="88"/>
      <c r="F11" s="101"/>
      <c r="G11" s="102"/>
      <c r="H11" s="102"/>
      <c r="I11" s="102"/>
      <c r="J11" s="102"/>
      <c r="K11" s="103"/>
    </row>
    <row r="12" spans="1:11" ht="14.45" customHeight="1" x14ac:dyDescent="0.25">
      <c r="A12" s="15"/>
      <c r="B12" s="267" t="s">
        <v>454</v>
      </c>
      <c r="C12" s="83"/>
      <c r="D12" s="84"/>
      <c r="E12" s="82" t="s">
        <v>460</v>
      </c>
      <c r="F12" s="82" t="s">
        <v>724</v>
      </c>
      <c r="G12" s="83"/>
      <c r="H12" s="83"/>
      <c r="I12" s="83"/>
      <c r="J12" s="83"/>
      <c r="K12" s="84"/>
    </row>
    <row r="13" spans="1:11" ht="17.25" customHeight="1" x14ac:dyDescent="0.25">
      <c r="A13" s="15"/>
      <c r="B13" s="114"/>
      <c r="C13" s="79"/>
      <c r="D13" s="115"/>
      <c r="E13" s="220"/>
      <c r="F13" s="114"/>
      <c r="G13" s="79"/>
      <c r="H13" s="79"/>
      <c r="I13" s="79"/>
      <c r="J13" s="79"/>
      <c r="K13" s="115"/>
    </row>
    <row r="14" spans="1:11" ht="17.25" customHeight="1" x14ac:dyDescent="0.25">
      <c r="A14" s="15"/>
      <c r="B14" s="114"/>
      <c r="C14" s="79"/>
      <c r="D14" s="115"/>
      <c r="E14" s="220"/>
      <c r="F14" s="114"/>
      <c r="G14" s="79"/>
      <c r="H14" s="79"/>
      <c r="I14" s="79"/>
      <c r="J14" s="79"/>
      <c r="K14" s="115"/>
    </row>
    <row r="15" spans="1:11" ht="42" customHeight="1" x14ac:dyDescent="0.25">
      <c r="A15" s="15"/>
      <c r="B15" s="85"/>
      <c r="C15" s="86"/>
      <c r="D15" s="87"/>
      <c r="E15" s="88"/>
      <c r="F15" s="85"/>
      <c r="G15" s="86"/>
      <c r="H15" s="86"/>
      <c r="I15" s="86"/>
      <c r="J15" s="86"/>
      <c r="K15" s="87"/>
    </row>
    <row r="16" spans="1:11" ht="14.45" customHeight="1" x14ac:dyDescent="0.25">
      <c r="A16" s="15"/>
      <c r="B16" s="267" t="s">
        <v>455</v>
      </c>
      <c r="C16" s="83"/>
      <c r="D16" s="84"/>
      <c r="E16" s="82" t="s">
        <v>460</v>
      </c>
      <c r="F16" s="82"/>
      <c r="G16" s="83"/>
      <c r="H16" s="83"/>
      <c r="I16" s="83"/>
      <c r="J16" s="83"/>
      <c r="K16" s="84"/>
    </row>
    <row r="17" spans="1:11" ht="17.25" customHeight="1" x14ac:dyDescent="0.25">
      <c r="A17" s="15"/>
      <c r="B17" s="114"/>
      <c r="C17" s="79"/>
      <c r="D17" s="115"/>
      <c r="E17" s="220"/>
      <c r="F17" s="114"/>
      <c r="G17" s="79"/>
      <c r="H17" s="79"/>
      <c r="I17" s="79"/>
      <c r="J17" s="79"/>
      <c r="K17" s="115"/>
    </row>
    <row r="18" spans="1:11" ht="17.25" customHeight="1" x14ac:dyDescent="0.25">
      <c r="A18" s="15"/>
      <c r="B18" s="114"/>
      <c r="C18" s="79"/>
      <c r="D18" s="115"/>
      <c r="E18" s="220"/>
      <c r="F18" s="114"/>
      <c r="G18" s="79"/>
      <c r="H18" s="79"/>
      <c r="I18" s="79"/>
      <c r="J18" s="79"/>
      <c r="K18" s="115"/>
    </row>
    <row r="19" spans="1:11" ht="66" customHeight="1" x14ac:dyDescent="0.25">
      <c r="A19" s="15"/>
      <c r="B19" s="85"/>
      <c r="C19" s="86"/>
      <c r="D19" s="87"/>
      <c r="E19" s="88"/>
      <c r="F19" s="85"/>
      <c r="G19" s="86"/>
      <c r="H19" s="86"/>
      <c r="I19" s="86"/>
      <c r="J19" s="86"/>
      <c r="K19" s="87"/>
    </row>
    <row r="20" spans="1:11" ht="14.45" customHeight="1" x14ac:dyDescent="0.25">
      <c r="A20" s="15"/>
      <c r="B20" s="92" t="s">
        <v>456</v>
      </c>
      <c r="C20" s="83"/>
      <c r="D20" s="84"/>
      <c r="E20" s="82" t="s">
        <v>460</v>
      </c>
      <c r="F20" s="268" t="s">
        <v>703</v>
      </c>
      <c r="G20" s="269"/>
      <c r="H20" s="269"/>
      <c r="I20" s="269"/>
      <c r="J20" s="269"/>
      <c r="K20" s="269"/>
    </row>
    <row r="21" spans="1:11" ht="17.25" customHeight="1" x14ac:dyDescent="0.25">
      <c r="A21" s="15"/>
      <c r="B21" s="114"/>
      <c r="C21" s="79"/>
      <c r="D21" s="115"/>
      <c r="E21" s="220"/>
      <c r="F21" s="270"/>
      <c r="G21" s="219"/>
      <c r="H21" s="219"/>
      <c r="I21" s="219"/>
      <c r="J21" s="219"/>
      <c r="K21" s="219"/>
    </row>
    <row r="22" spans="1:11" ht="27.75" customHeight="1" x14ac:dyDescent="0.25">
      <c r="A22" s="15"/>
      <c r="B22" s="114"/>
      <c r="C22" s="79"/>
      <c r="D22" s="115"/>
      <c r="E22" s="220"/>
      <c r="F22" s="270"/>
      <c r="G22" s="219"/>
      <c r="H22" s="219"/>
      <c r="I22" s="219"/>
      <c r="J22" s="219"/>
      <c r="K22" s="219"/>
    </row>
    <row r="23" spans="1:11" ht="77.45" customHeight="1" x14ac:dyDescent="0.25">
      <c r="A23" s="15"/>
      <c r="B23" s="85"/>
      <c r="C23" s="86"/>
      <c r="D23" s="87"/>
      <c r="E23" s="88"/>
      <c r="F23" s="271"/>
      <c r="G23" s="272"/>
      <c r="H23" s="272"/>
      <c r="I23" s="272"/>
      <c r="J23" s="272"/>
      <c r="K23" s="272"/>
    </row>
    <row r="24" spans="1:11" ht="17.25" customHeight="1" x14ac:dyDescent="0.25">
      <c r="A24" s="15"/>
      <c r="B24" s="15"/>
      <c r="C24" s="15"/>
      <c r="D24" s="15"/>
      <c r="E24" s="15"/>
      <c r="F24" s="15"/>
      <c r="G24" s="15"/>
      <c r="H24" s="15"/>
      <c r="I24" s="15"/>
      <c r="J24" s="15"/>
      <c r="K24" s="15"/>
    </row>
    <row r="25" spans="1:11" ht="17.25" customHeight="1" x14ac:dyDescent="0.25">
      <c r="A25" s="15"/>
      <c r="B25" s="15"/>
      <c r="C25" s="15"/>
      <c r="D25" s="15"/>
      <c r="E25" s="15"/>
      <c r="F25" s="15"/>
      <c r="G25" s="15"/>
      <c r="H25" s="15"/>
      <c r="I25" s="15"/>
      <c r="J25" s="15"/>
      <c r="K25" s="15"/>
    </row>
    <row r="26" spans="1:11" ht="17.25" customHeight="1" x14ac:dyDescent="0.25">
      <c r="A26" s="15"/>
      <c r="B26" s="15"/>
      <c r="C26" s="15"/>
      <c r="D26" s="15"/>
      <c r="E26" s="15"/>
      <c r="F26" s="15"/>
      <c r="G26" s="15"/>
      <c r="H26" s="15"/>
      <c r="I26" s="15"/>
      <c r="J26" s="15"/>
      <c r="K26" s="15"/>
    </row>
    <row r="27" spans="1:11" ht="17.25" customHeight="1" x14ac:dyDescent="0.25">
      <c r="A27" s="15"/>
      <c r="B27" s="15"/>
      <c r="C27" s="15"/>
      <c r="D27" s="15"/>
      <c r="E27" s="15"/>
      <c r="F27" s="15"/>
      <c r="G27" s="15"/>
      <c r="H27" s="15"/>
      <c r="I27" s="15"/>
      <c r="J27" s="15"/>
      <c r="K27" s="15"/>
    </row>
  </sheetData>
  <sheetProtection sheet="1" objects="1" scenarios="1" formatColumns="0" formatRows="0"/>
  <mergeCells count="17">
    <mergeCell ref="E20:E23"/>
    <mergeCell ref="F12:K15"/>
    <mergeCell ref="E6:E7"/>
    <mergeCell ref="E16:E19"/>
    <mergeCell ref="B2:K2"/>
    <mergeCell ref="B20:D23"/>
    <mergeCell ref="B12:D15"/>
    <mergeCell ref="B8:D11"/>
    <mergeCell ref="F8:K11"/>
    <mergeCell ref="F20:K23"/>
    <mergeCell ref="F16:K19"/>
    <mergeCell ref="B6:D7"/>
    <mergeCell ref="B16:D19"/>
    <mergeCell ref="F6:K7"/>
    <mergeCell ref="B4:K5"/>
    <mergeCell ref="E8:E11"/>
    <mergeCell ref="E12:E15"/>
  </mergeCells>
  <dataValidations count="1">
    <dataValidation type="list" allowBlank="1" showInputMessage="1" showErrorMessage="1" prompt="Select Yes or No" sqref="E8:E23" xr:uid="{00000000-0002-0000-0E00-000000000000}">
      <formula1>"Yes, No"</formula1>
    </dataValidation>
  </dataValidations>
  <hyperlinks>
    <hyperlink ref="F20:K23" r:id="rId1" display="The two national project coordinators (Water Resources Specialists) in Vanuatu and Solomon Islands completed a &quot;People Centred Approach&quot; regional training to support with GEDSI incorporation in project activities and stakeholder engagement requirements (https://gem.spc.int/updates/blog/dynamic-story/2024/08/ensuring-a-people-centred-approach-is-at-the-heart-of-spc-work)" xr:uid="{6794A0F1-2D13-4F31-8AAE-50E5AE035938}"/>
  </hyperlinks>
  <pageMargins left="0.25" right="0.25" top="0.75" bottom="0.75" header="0.3" footer="0.3"/>
  <pageSetup paperSize="5"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2">
    <tabColor theme="3" tint="0.499984740745262"/>
  </sheetPr>
  <dimension ref="A1:K60"/>
  <sheetViews>
    <sheetView showGridLines="0" view="pageBreakPreview" zoomScaleNormal="100" zoomScaleSheetLayoutView="100" workbookViewId="0">
      <selection activeCell="T14" sqref="A1:XFD1048576"/>
    </sheetView>
  </sheetViews>
  <sheetFormatPr defaultColWidth="8.85546875" defaultRowHeight="15" x14ac:dyDescent="0.25"/>
  <cols>
    <col min="1" max="1" width="1.85546875" customWidth="1"/>
    <col min="4" max="4" width="14.140625" customWidth="1"/>
    <col min="11" max="11" width="12.85546875" customWidth="1"/>
  </cols>
  <sheetData>
    <row r="1" spans="1:11" x14ac:dyDescent="0.25">
      <c r="A1" s="15"/>
      <c r="B1" s="15"/>
      <c r="C1" s="15"/>
      <c r="D1" s="15"/>
      <c r="E1" s="15"/>
      <c r="F1" s="15"/>
      <c r="G1" s="15"/>
      <c r="H1" s="15"/>
      <c r="I1" s="15"/>
      <c r="J1" s="15"/>
      <c r="K1" s="15"/>
    </row>
    <row r="2" spans="1:11" ht="19.5" customHeight="1" x14ac:dyDescent="0.25">
      <c r="A2" s="15"/>
      <c r="B2" s="218" t="s">
        <v>457</v>
      </c>
      <c r="C2" s="79"/>
      <c r="D2" s="79"/>
      <c r="E2" s="79"/>
      <c r="F2" s="79"/>
      <c r="G2" s="79"/>
      <c r="H2" s="79"/>
      <c r="I2" s="79"/>
      <c r="J2" s="79"/>
      <c r="K2" s="79"/>
    </row>
    <row r="3" spans="1:11" ht="17.25" customHeight="1" x14ac:dyDescent="0.25">
      <c r="A3" s="15"/>
      <c r="B3" s="18"/>
      <c r="C3" s="18"/>
      <c r="D3" s="18"/>
      <c r="E3" s="18"/>
      <c r="F3" s="18"/>
      <c r="G3" s="18"/>
      <c r="H3" s="18"/>
      <c r="I3" s="18"/>
      <c r="J3" s="18"/>
      <c r="K3" s="18"/>
    </row>
    <row r="4" spans="1:11" ht="14.45" customHeight="1" x14ac:dyDescent="0.25">
      <c r="A4" s="15"/>
      <c r="B4" s="285" t="s">
        <v>458</v>
      </c>
      <c r="C4" s="83"/>
      <c r="D4" s="83"/>
      <c r="E4" s="83"/>
      <c r="F4" s="83"/>
      <c r="G4" s="83"/>
      <c r="H4" s="83"/>
      <c r="I4" s="83"/>
      <c r="J4" s="83"/>
      <c r="K4" s="84"/>
    </row>
    <row r="5" spans="1:11" ht="24" customHeight="1" x14ac:dyDescent="0.25">
      <c r="A5" s="15"/>
      <c r="B5" s="85"/>
      <c r="C5" s="86"/>
      <c r="D5" s="86"/>
      <c r="E5" s="86"/>
      <c r="F5" s="86"/>
      <c r="G5" s="86"/>
      <c r="H5" s="86"/>
      <c r="I5" s="86"/>
      <c r="J5" s="86"/>
      <c r="K5" s="87"/>
    </row>
    <row r="6" spans="1:11" ht="17.25" customHeight="1" x14ac:dyDescent="0.25">
      <c r="A6" s="15"/>
      <c r="B6" s="82" t="s">
        <v>459</v>
      </c>
      <c r="C6" s="83"/>
      <c r="D6" s="84"/>
      <c r="E6" s="82" t="s">
        <v>662</v>
      </c>
      <c r="F6" s="83"/>
      <c r="G6" s="83"/>
      <c r="H6" s="83"/>
      <c r="I6" s="83"/>
      <c r="J6" s="83"/>
      <c r="K6" s="84"/>
    </row>
    <row r="7" spans="1:11" ht="35.25" customHeight="1" x14ac:dyDescent="0.25">
      <c r="A7" s="15"/>
      <c r="B7" s="85"/>
      <c r="C7" s="86"/>
      <c r="D7" s="87"/>
      <c r="E7" s="85"/>
      <c r="F7" s="86"/>
      <c r="G7" s="86"/>
      <c r="H7" s="86"/>
      <c r="I7" s="86"/>
      <c r="J7" s="86"/>
      <c r="K7" s="87"/>
    </row>
    <row r="8" spans="1:11" ht="96" customHeight="1" x14ac:dyDescent="0.25">
      <c r="A8" s="15"/>
      <c r="B8" s="123" t="s">
        <v>461</v>
      </c>
      <c r="C8" s="83"/>
      <c r="D8" s="84"/>
      <c r="E8" s="276"/>
      <c r="F8" s="277"/>
      <c r="G8" s="277"/>
      <c r="H8" s="277"/>
      <c r="I8" s="277"/>
      <c r="J8" s="277"/>
      <c r="K8" s="277"/>
    </row>
    <row r="9" spans="1:11" ht="3" customHeight="1" x14ac:dyDescent="0.25">
      <c r="A9" s="15"/>
      <c r="B9" s="85"/>
      <c r="C9" s="86"/>
      <c r="D9" s="87"/>
      <c r="E9" s="278"/>
      <c r="F9" s="279"/>
      <c r="G9" s="279"/>
      <c r="H9" s="279"/>
      <c r="I9" s="279"/>
      <c r="J9" s="279"/>
      <c r="K9" s="279"/>
    </row>
    <row r="10" spans="1:11" ht="14.45" customHeight="1" x14ac:dyDescent="0.25">
      <c r="A10" s="15"/>
      <c r="B10" s="284" t="s">
        <v>462</v>
      </c>
      <c r="C10" s="83"/>
      <c r="D10" s="84"/>
      <c r="E10" s="280" t="s">
        <v>746</v>
      </c>
      <c r="F10" s="117"/>
      <c r="G10" s="117"/>
      <c r="H10" s="117"/>
      <c r="I10" s="117"/>
      <c r="J10" s="117"/>
      <c r="K10" s="117"/>
    </row>
    <row r="11" spans="1:11" ht="14.45" customHeight="1" x14ac:dyDescent="0.25">
      <c r="A11" s="15"/>
      <c r="B11" s="114"/>
      <c r="C11" s="79"/>
      <c r="D11" s="115"/>
      <c r="E11" s="100"/>
      <c r="F11" s="98"/>
      <c r="G11" s="98"/>
      <c r="H11" s="98"/>
      <c r="I11" s="98"/>
      <c r="J11" s="98"/>
      <c r="K11" s="98"/>
    </row>
    <row r="12" spans="1:11" ht="30.95" customHeight="1" x14ac:dyDescent="0.25">
      <c r="A12" s="15"/>
      <c r="B12" s="114"/>
      <c r="C12" s="79"/>
      <c r="D12" s="115"/>
      <c r="E12" s="100"/>
      <c r="F12" s="98"/>
      <c r="G12" s="98"/>
      <c r="H12" s="98"/>
      <c r="I12" s="98"/>
      <c r="J12" s="98"/>
      <c r="K12" s="98"/>
    </row>
    <row r="13" spans="1:11" ht="22.5" customHeight="1" x14ac:dyDescent="0.25">
      <c r="A13" s="15"/>
      <c r="B13" s="85"/>
      <c r="C13" s="86"/>
      <c r="D13" s="87"/>
      <c r="E13" s="100"/>
      <c r="F13" s="98"/>
      <c r="G13" s="98"/>
      <c r="H13" s="98"/>
      <c r="I13" s="98"/>
      <c r="J13" s="98"/>
      <c r="K13" s="98"/>
    </row>
    <row r="14" spans="1:11" ht="68.25" customHeight="1" x14ac:dyDescent="0.25">
      <c r="A14" s="15"/>
      <c r="B14" s="283" t="s">
        <v>463</v>
      </c>
      <c r="C14" s="83"/>
      <c r="D14" s="84"/>
      <c r="E14" s="282" t="s">
        <v>725</v>
      </c>
      <c r="F14" s="117"/>
      <c r="G14" s="117"/>
      <c r="H14" s="117"/>
      <c r="I14" s="117"/>
      <c r="J14" s="117"/>
      <c r="K14" s="117"/>
    </row>
    <row r="15" spans="1:11" ht="12.75" customHeight="1" x14ac:dyDescent="0.25">
      <c r="A15" s="15"/>
      <c r="B15" s="114"/>
      <c r="C15" s="79"/>
      <c r="D15" s="115"/>
      <c r="E15" s="100"/>
      <c r="F15" s="98"/>
      <c r="G15" s="98"/>
      <c r="H15" s="98"/>
      <c r="I15" s="98"/>
      <c r="J15" s="98"/>
      <c r="K15" s="98"/>
    </row>
    <row r="16" spans="1:11" ht="17.25" hidden="1" customHeight="1" x14ac:dyDescent="0.25">
      <c r="A16" s="15"/>
      <c r="B16" s="114"/>
      <c r="C16" s="79"/>
      <c r="D16" s="115"/>
      <c r="E16" s="100"/>
      <c r="F16" s="98"/>
      <c r="G16" s="98"/>
      <c r="H16" s="98"/>
      <c r="I16" s="98"/>
      <c r="J16" s="98"/>
      <c r="K16" s="98"/>
    </row>
    <row r="17" spans="1:11" ht="17.25" hidden="1" customHeight="1" x14ac:dyDescent="0.25">
      <c r="A17" s="15"/>
      <c r="B17" s="114"/>
      <c r="C17" s="79"/>
      <c r="D17" s="115"/>
      <c r="E17" s="100"/>
      <c r="F17" s="98"/>
      <c r="G17" s="98"/>
      <c r="H17" s="98"/>
      <c r="I17" s="98"/>
      <c r="J17" s="98"/>
      <c r="K17" s="98"/>
    </row>
    <row r="18" spans="1:11" ht="17.25" hidden="1" customHeight="1" x14ac:dyDescent="0.25">
      <c r="A18" s="15"/>
      <c r="B18" s="114"/>
      <c r="C18" s="79"/>
      <c r="D18" s="115"/>
      <c r="E18" s="100"/>
      <c r="F18" s="98"/>
      <c r="G18" s="98"/>
      <c r="H18" s="98"/>
      <c r="I18" s="98"/>
      <c r="J18" s="98"/>
      <c r="K18" s="98"/>
    </row>
    <row r="19" spans="1:11" ht="17.25" hidden="1" customHeight="1" x14ac:dyDescent="0.25">
      <c r="A19" s="15"/>
      <c r="B19" s="85"/>
      <c r="C19" s="86"/>
      <c r="D19" s="87"/>
      <c r="E19" s="101"/>
      <c r="F19" s="102"/>
      <c r="G19" s="102"/>
      <c r="H19" s="102"/>
      <c r="I19" s="102"/>
      <c r="J19" s="102"/>
      <c r="K19" s="102"/>
    </row>
    <row r="20" spans="1:11" ht="14.45" customHeight="1" x14ac:dyDescent="0.25">
      <c r="A20" s="15"/>
      <c r="B20" s="274" t="s">
        <v>464</v>
      </c>
      <c r="C20" s="83"/>
      <c r="D20" s="83"/>
      <c r="E20" s="208" t="s">
        <v>460</v>
      </c>
      <c r="F20" s="83"/>
      <c r="G20" s="83"/>
      <c r="H20" s="83"/>
      <c r="I20" s="83"/>
      <c r="J20" s="83"/>
      <c r="K20" s="83"/>
    </row>
    <row r="21" spans="1:11" ht="17.25" customHeight="1" x14ac:dyDescent="0.25">
      <c r="A21" s="15"/>
      <c r="B21" s="114"/>
      <c r="C21" s="79"/>
      <c r="D21" s="79"/>
      <c r="E21" s="114"/>
      <c r="F21" s="79"/>
      <c r="G21" s="79"/>
      <c r="H21" s="79"/>
      <c r="I21" s="79"/>
      <c r="J21" s="79"/>
      <c r="K21" s="79"/>
    </row>
    <row r="22" spans="1:11" ht="17.25" customHeight="1" x14ac:dyDescent="0.25">
      <c r="A22" s="15"/>
      <c r="B22" s="114"/>
      <c r="C22" s="79"/>
      <c r="D22" s="79"/>
      <c r="E22" s="114"/>
      <c r="F22" s="79"/>
      <c r="G22" s="79"/>
      <c r="H22" s="79"/>
      <c r="I22" s="79"/>
      <c r="J22" s="79"/>
      <c r="K22" s="79"/>
    </row>
    <row r="23" spans="1:11" ht="57.95" customHeight="1" x14ac:dyDescent="0.25">
      <c r="A23" s="15"/>
      <c r="B23" s="208" t="s">
        <v>465</v>
      </c>
      <c r="C23" s="83"/>
      <c r="D23" s="83"/>
      <c r="E23" s="208" t="s">
        <v>700</v>
      </c>
      <c r="F23" s="83"/>
      <c r="G23" s="83"/>
      <c r="H23" s="83"/>
      <c r="I23" s="83"/>
      <c r="J23" s="83"/>
      <c r="K23" s="84"/>
    </row>
    <row r="24" spans="1:11" ht="5.25" customHeight="1" x14ac:dyDescent="0.25">
      <c r="A24" s="15"/>
      <c r="B24" s="114"/>
      <c r="C24" s="79"/>
      <c r="D24" s="79"/>
      <c r="E24" s="114"/>
      <c r="F24" s="281"/>
      <c r="G24" s="281"/>
      <c r="H24" s="281"/>
      <c r="I24" s="281"/>
      <c r="J24" s="281"/>
      <c r="K24" s="115"/>
    </row>
    <row r="25" spans="1:11" ht="17.25" hidden="1" customHeight="1" x14ac:dyDescent="0.25">
      <c r="A25" s="15"/>
      <c r="B25" s="114"/>
      <c r="C25" s="79"/>
      <c r="D25" s="79"/>
      <c r="E25" s="114"/>
      <c r="F25" s="281"/>
      <c r="G25" s="281"/>
      <c r="H25" s="281"/>
      <c r="I25" s="281"/>
      <c r="J25" s="281"/>
      <c r="K25" s="115"/>
    </row>
    <row r="26" spans="1:11" ht="17.25" hidden="1" customHeight="1" x14ac:dyDescent="0.25">
      <c r="A26" s="15"/>
      <c r="B26" s="114"/>
      <c r="C26" s="79"/>
      <c r="D26" s="79"/>
      <c r="E26" s="114"/>
      <c r="F26" s="281"/>
      <c r="G26" s="281"/>
      <c r="H26" s="281"/>
      <c r="I26" s="281"/>
      <c r="J26" s="281"/>
      <c r="K26" s="115"/>
    </row>
    <row r="27" spans="1:11" ht="17.25" hidden="1" customHeight="1" x14ac:dyDescent="0.25">
      <c r="A27" s="15"/>
      <c r="B27" s="114"/>
      <c r="C27" s="79"/>
      <c r="D27" s="79"/>
      <c r="E27" s="114"/>
      <c r="F27" s="281"/>
      <c r="G27" s="281"/>
      <c r="H27" s="281"/>
      <c r="I27" s="281"/>
      <c r="J27" s="281"/>
      <c r="K27" s="115"/>
    </row>
    <row r="28" spans="1:11" ht="17.25" hidden="1" customHeight="1" x14ac:dyDescent="0.25">
      <c r="A28" s="15"/>
      <c r="B28" s="114"/>
      <c r="C28" s="79"/>
      <c r="D28" s="79"/>
      <c r="E28" s="85"/>
      <c r="F28" s="86"/>
      <c r="G28" s="86"/>
      <c r="H28" s="86"/>
      <c r="I28" s="86"/>
      <c r="J28" s="86"/>
      <c r="K28" s="87"/>
    </row>
    <row r="29" spans="1:11" ht="14.45" customHeight="1" x14ac:dyDescent="0.25">
      <c r="A29" s="15"/>
      <c r="B29" s="82" t="s">
        <v>466</v>
      </c>
      <c r="C29" s="83"/>
      <c r="D29" s="84"/>
      <c r="E29" s="275" t="s">
        <v>701</v>
      </c>
      <c r="F29" s="275"/>
      <c r="G29" s="275"/>
      <c r="H29" s="275"/>
      <c r="I29" s="275"/>
      <c r="J29" s="275"/>
      <c r="K29" s="275"/>
    </row>
    <row r="30" spans="1:11" ht="14.45" customHeight="1" x14ac:dyDescent="0.25">
      <c r="A30" s="15"/>
      <c r="B30" s="114"/>
      <c r="C30" s="79"/>
      <c r="D30" s="115"/>
      <c r="E30" s="275"/>
      <c r="F30" s="275"/>
      <c r="G30" s="275"/>
      <c r="H30" s="275"/>
      <c r="I30" s="275"/>
      <c r="J30" s="275"/>
      <c r="K30" s="275"/>
    </row>
    <row r="31" spans="1:11" ht="14.45" customHeight="1" x14ac:dyDescent="0.25">
      <c r="A31" s="15"/>
      <c r="B31" s="114"/>
      <c r="C31" s="79"/>
      <c r="D31" s="115"/>
      <c r="E31" s="275"/>
      <c r="F31" s="275"/>
      <c r="G31" s="275"/>
      <c r="H31" s="275"/>
      <c r="I31" s="275"/>
      <c r="J31" s="275"/>
      <c r="K31" s="275"/>
    </row>
    <row r="32" spans="1:11" ht="14.45" customHeight="1" x14ac:dyDescent="0.25">
      <c r="A32" s="15"/>
      <c r="B32" s="114"/>
      <c r="C32" s="79"/>
      <c r="D32" s="115"/>
      <c r="E32" s="275"/>
      <c r="F32" s="275"/>
      <c r="G32" s="275"/>
      <c r="H32" s="275"/>
      <c r="I32" s="275"/>
      <c r="J32" s="275"/>
      <c r="K32" s="275"/>
    </row>
    <row r="33" spans="1:11" ht="14.45" customHeight="1" x14ac:dyDescent="0.25">
      <c r="A33" s="15"/>
      <c r="B33" s="114"/>
      <c r="C33" s="79"/>
      <c r="D33" s="115"/>
      <c r="E33" s="275"/>
      <c r="F33" s="275"/>
      <c r="G33" s="275"/>
      <c r="H33" s="275"/>
      <c r="I33" s="275"/>
      <c r="J33" s="275"/>
      <c r="K33" s="275"/>
    </row>
    <row r="34" spans="1:11" ht="14.45" customHeight="1" x14ac:dyDescent="0.25">
      <c r="A34" s="15"/>
      <c r="B34" s="114"/>
      <c r="C34" s="79"/>
      <c r="D34" s="115"/>
      <c r="E34" s="275"/>
      <c r="F34" s="275"/>
      <c r="G34" s="275"/>
      <c r="H34" s="275"/>
      <c r="I34" s="275"/>
      <c r="J34" s="275"/>
      <c r="K34" s="275"/>
    </row>
    <row r="35" spans="1:11" ht="14.45" customHeight="1" x14ac:dyDescent="0.25">
      <c r="A35" s="15"/>
      <c r="B35" s="114"/>
      <c r="C35" s="79"/>
      <c r="D35" s="115"/>
      <c r="E35" s="275"/>
      <c r="F35" s="275"/>
      <c r="G35" s="275"/>
      <c r="H35" s="275"/>
      <c r="I35" s="275"/>
      <c r="J35" s="275"/>
      <c r="K35" s="275"/>
    </row>
    <row r="36" spans="1:11" ht="14.45" customHeight="1" x14ac:dyDescent="0.25">
      <c r="A36" s="15"/>
      <c r="B36" s="114"/>
      <c r="C36" s="79"/>
      <c r="D36" s="115"/>
      <c r="E36" s="275"/>
      <c r="F36" s="275"/>
      <c r="G36" s="275"/>
      <c r="H36" s="275"/>
      <c r="I36" s="275"/>
      <c r="J36" s="275"/>
      <c r="K36" s="275"/>
    </row>
    <row r="37" spans="1:11" ht="17.25" customHeight="1" x14ac:dyDescent="0.25">
      <c r="A37" s="15"/>
      <c r="B37" s="114"/>
      <c r="C37" s="79"/>
      <c r="D37" s="115"/>
      <c r="E37" s="275"/>
      <c r="F37" s="275"/>
      <c r="G37" s="275"/>
      <c r="H37" s="275"/>
      <c r="I37" s="275"/>
      <c r="J37" s="275"/>
      <c r="K37" s="275"/>
    </row>
    <row r="38" spans="1:11" ht="17.25" customHeight="1" x14ac:dyDescent="0.25">
      <c r="A38" s="15"/>
      <c r="B38" s="114"/>
      <c r="C38" s="79"/>
      <c r="D38" s="115"/>
      <c r="E38" s="275"/>
      <c r="F38" s="275"/>
      <c r="G38" s="275"/>
      <c r="H38" s="275"/>
      <c r="I38" s="275"/>
      <c r="J38" s="275"/>
      <c r="K38" s="275"/>
    </row>
    <row r="39" spans="1:11" ht="17.25" customHeight="1" x14ac:dyDescent="0.25">
      <c r="A39" s="15"/>
      <c r="B39" s="114"/>
      <c r="C39" s="79"/>
      <c r="D39" s="115"/>
      <c r="E39" s="275"/>
      <c r="F39" s="275"/>
      <c r="G39" s="275"/>
      <c r="H39" s="275"/>
      <c r="I39" s="275"/>
      <c r="J39" s="275"/>
      <c r="K39" s="275"/>
    </row>
    <row r="40" spans="1:11" ht="17.25" customHeight="1" x14ac:dyDescent="0.25">
      <c r="A40" s="15"/>
      <c r="B40" s="114"/>
      <c r="C40" s="79"/>
      <c r="D40" s="115"/>
      <c r="E40" s="275"/>
      <c r="F40" s="275"/>
      <c r="G40" s="275"/>
      <c r="H40" s="275"/>
      <c r="I40" s="275"/>
      <c r="J40" s="275"/>
      <c r="K40" s="275"/>
    </row>
    <row r="41" spans="1:11" ht="6.75" customHeight="1" x14ac:dyDescent="0.25">
      <c r="A41" s="15"/>
      <c r="B41" s="114"/>
      <c r="C41" s="79"/>
      <c r="D41" s="115"/>
      <c r="E41" s="275"/>
      <c r="F41" s="275"/>
      <c r="G41" s="275"/>
      <c r="H41" s="275"/>
      <c r="I41" s="275"/>
      <c r="J41" s="275"/>
      <c r="K41" s="275"/>
    </row>
    <row r="42" spans="1:11" ht="17.25" hidden="1" customHeight="1" x14ac:dyDescent="0.25">
      <c r="A42" s="15"/>
      <c r="B42" s="85"/>
      <c r="C42" s="86"/>
      <c r="D42" s="87"/>
      <c r="E42" s="275"/>
      <c r="F42" s="275"/>
      <c r="G42" s="275"/>
      <c r="H42" s="275"/>
      <c r="I42" s="275"/>
      <c r="J42" s="275"/>
      <c r="K42" s="275"/>
    </row>
    <row r="43" spans="1:11" ht="14.45" customHeight="1" x14ac:dyDescent="0.25">
      <c r="A43" s="15"/>
      <c r="B43" s="82" t="s">
        <v>467</v>
      </c>
      <c r="C43" s="83"/>
      <c r="D43" s="84"/>
      <c r="E43" s="82" t="s">
        <v>668</v>
      </c>
      <c r="F43" s="83"/>
      <c r="G43" s="83"/>
      <c r="H43" s="83"/>
      <c r="I43" s="83"/>
      <c r="J43" s="83"/>
      <c r="K43" s="84"/>
    </row>
    <row r="44" spans="1:11" ht="17.25" customHeight="1" x14ac:dyDescent="0.25">
      <c r="A44" s="15"/>
      <c r="B44" s="114"/>
      <c r="C44" s="79"/>
      <c r="D44" s="115"/>
      <c r="E44" s="114"/>
      <c r="F44" s="79"/>
      <c r="G44" s="79"/>
      <c r="H44" s="79"/>
      <c r="I44" s="79"/>
      <c r="J44" s="79"/>
      <c r="K44" s="115"/>
    </row>
    <row r="45" spans="1:11" ht="3" customHeight="1" x14ac:dyDescent="0.25">
      <c r="A45" s="15"/>
      <c r="B45" s="114"/>
      <c r="C45" s="79"/>
      <c r="D45" s="115"/>
      <c r="E45" s="114"/>
      <c r="F45" s="79"/>
      <c r="G45" s="79"/>
      <c r="H45" s="79"/>
      <c r="I45" s="79"/>
      <c r="J45" s="79"/>
      <c r="K45" s="115"/>
    </row>
    <row r="46" spans="1:11" ht="17.25" hidden="1" customHeight="1" x14ac:dyDescent="0.25">
      <c r="A46" s="15"/>
      <c r="B46" s="85"/>
      <c r="C46" s="86"/>
      <c r="D46" s="87"/>
      <c r="E46" s="85"/>
      <c r="F46" s="86"/>
      <c r="G46" s="86"/>
      <c r="H46" s="86"/>
      <c r="I46" s="86"/>
      <c r="J46" s="86"/>
      <c r="K46" s="87"/>
    </row>
    <row r="47" spans="1:11" ht="14.45" customHeight="1" x14ac:dyDescent="0.25">
      <c r="A47" s="15"/>
      <c r="B47" s="82" t="s">
        <v>468</v>
      </c>
      <c r="C47" s="83"/>
      <c r="D47" s="84"/>
      <c r="E47" s="219" t="s">
        <v>706</v>
      </c>
      <c r="F47" s="219"/>
      <c r="G47" s="219"/>
      <c r="H47" s="219"/>
      <c r="I47" s="219"/>
      <c r="J47" s="219"/>
      <c r="K47" s="219"/>
    </row>
    <row r="48" spans="1:11" ht="17.25" customHeight="1" x14ac:dyDescent="0.25">
      <c r="A48" s="15"/>
      <c r="B48" s="114"/>
      <c r="C48" s="79"/>
      <c r="D48" s="115"/>
      <c r="E48" s="219"/>
      <c r="F48" s="219"/>
      <c r="G48" s="219"/>
      <c r="H48" s="219"/>
      <c r="I48" s="219"/>
      <c r="J48" s="219"/>
      <c r="K48" s="219"/>
    </row>
    <row r="49" spans="1:11" ht="17.25" customHeight="1" x14ac:dyDescent="0.25">
      <c r="A49" s="15"/>
      <c r="B49" s="114"/>
      <c r="C49" s="79"/>
      <c r="D49" s="115"/>
      <c r="E49" s="219"/>
      <c r="F49" s="219"/>
      <c r="G49" s="219"/>
      <c r="H49" s="219"/>
      <c r="I49" s="219"/>
      <c r="J49" s="219"/>
      <c r="K49" s="219"/>
    </row>
    <row r="50" spans="1:11" ht="17.25" customHeight="1" x14ac:dyDescent="0.25">
      <c r="A50" s="15"/>
      <c r="B50" s="85"/>
      <c r="C50" s="86"/>
      <c r="D50" s="87"/>
      <c r="E50" s="219"/>
      <c r="F50" s="219"/>
      <c r="G50" s="219"/>
      <c r="H50" s="219"/>
      <c r="I50" s="219"/>
      <c r="J50" s="219"/>
      <c r="K50" s="219"/>
    </row>
    <row r="51" spans="1:11" ht="14.45" customHeight="1" x14ac:dyDescent="0.25">
      <c r="A51" s="15"/>
      <c r="B51" s="82" t="s">
        <v>469</v>
      </c>
      <c r="C51" s="83"/>
      <c r="D51" s="84"/>
      <c r="E51" s="82" t="s">
        <v>669</v>
      </c>
      <c r="F51" s="83"/>
      <c r="G51" s="83"/>
      <c r="H51" s="83"/>
      <c r="I51" s="83"/>
      <c r="J51" s="83"/>
      <c r="K51" s="84"/>
    </row>
    <row r="52" spans="1:11" ht="17.25" customHeight="1" x14ac:dyDescent="0.25">
      <c r="A52" s="15"/>
      <c r="B52" s="114"/>
      <c r="C52" s="79"/>
      <c r="D52" s="115"/>
      <c r="E52" s="114"/>
      <c r="F52" s="79"/>
      <c r="G52" s="79"/>
      <c r="H52" s="79"/>
      <c r="I52" s="79"/>
      <c r="J52" s="79"/>
      <c r="K52" s="115"/>
    </row>
    <row r="53" spans="1:11" ht="17.25" customHeight="1" x14ac:dyDescent="0.25">
      <c r="A53" s="15"/>
      <c r="B53" s="114"/>
      <c r="C53" s="79"/>
      <c r="D53" s="115"/>
      <c r="E53" s="114"/>
      <c r="F53" s="79"/>
      <c r="G53" s="79"/>
      <c r="H53" s="79"/>
      <c r="I53" s="79"/>
      <c r="J53" s="79"/>
      <c r="K53" s="115"/>
    </row>
    <row r="54" spans="1:11" ht="17.25" customHeight="1" x14ac:dyDescent="0.25">
      <c r="A54" s="15"/>
      <c r="B54" s="85"/>
      <c r="C54" s="86"/>
      <c r="D54" s="87"/>
      <c r="E54" s="85"/>
      <c r="F54" s="86"/>
      <c r="G54" s="86"/>
      <c r="H54" s="86"/>
      <c r="I54" s="86"/>
      <c r="J54" s="86"/>
      <c r="K54" s="87"/>
    </row>
    <row r="55" spans="1:11" ht="17.25" customHeight="1" x14ac:dyDescent="0.25"/>
    <row r="56" spans="1:11" ht="17.25" customHeight="1" x14ac:dyDescent="0.25"/>
    <row r="60" spans="1:11" ht="15.75" customHeight="1" x14ac:dyDescent="0.25"/>
  </sheetData>
  <sheetProtection sheet="1" objects="1" scenarios="1" formatColumns="0" formatRows="0"/>
  <mergeCells count="22">
    <mergeCell ref="B2:K2"/>
    <mergeCell ref="E20:K22"/>
    <mergeCell ref="B14:D19"/>
    <mergeCell ref="B6:D7"/>
    <mergeCell ref="B23:D28"/>
    <mergeCell ref="B10:D13"/>
    <mergeCell ref="B4:K5"/>
    <mergeCell ref="E51:K54"/>
    <mergeCell ref="B51:D54"/>
    <mergeCell ref="B47:D50"/>
    <mergeCell ref="E6:K7"/>
    <mergeCell ref="B8:D9"/>
    <mergeCell ref="B43:D46"/>
    <mergeCell ref="B20:D22"/>
    <mergeCell ref="E29:K42"/>
    <mergeCell ref="E47:K50"/>
    <mergeCell ref="E8:K9"/>
    <mergeCell ref="E43:K46"/>
    <mergeCell ref="B29:D42"/>
    <mergeCell ref="E10:K13"/>
    <mergeCell ref="E23:K28"/>
    <mergeCell ref="E14:K19"/>
  </mergeCells>
  <dataValidations count="1">
    <dataValidation type="list" allowBlank="1" showInputMessage="1" showErrorMessage="1" prompt="Select Yes or No" sqref="E6:E7 E20:K22 F6:K7" xr:uid="{00000000-0002-0000-0F00-000000000000}">
      <formula1>"Yes, No"</formula1>
    </dataValidation>
  </dataValidations>
  <hyperlinks>
    <hyperlink ref="E43" r:id="rId1" xr:uid="{7DCF1325-FEED-4C11-A5E9-F48C0F3E6B47}"/>
    <hyperlink ref="E29:K42" r:id="rId2" display="Draft story still under production: https://youtu.be/hQyPJSoY72E" xr:uid="{52A598B0-2D5F-40E3-ABC9-917E2B36644C}"/>
    <hyperlink ref="E47:K50" r:id="rId3" display="Project factsheet uploaded on website (https://gem.spc.int/projects/pacwells) Direct link: https://www.spc.int/digitallibrary/get/wgszo" xr:uid="{5BD4BE73-91D1-4E2C-AF5E-2B64DA6A104C}"/>
  </hyperlinks>
  <pageMargins left="0.25" right="0.25" top="0.75" bottom="0.75" header="0.3" footer="0.3"/>
  <pageSetup paperSize="5" orientation="portrait" r:id="rId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tabColor theme="3" tint="0.499984740745262"/>
  </sheetPr>
  <dimension ref="A1:K58"/>
  <sheetViews>
    <sheetView showGridLines="0" view="pageBreakPreview" topLeftCell="B6" zoomScaleNormal="100" zoomScaleSheetLayoutView="100" workbookViewId="0">
      <selection activeCell="R22" sqref="A1:XFD1048576"/>
    </sheetView>
  </sheetViews>
  <sheetFormatPr defaultColWidth="8.85546875" defaultRowHeight="15" x14ac:dyDescent="0.25"/>
  <cols>
    <col min="1" max="1" width="1.42578125" customWidth="1"/>
  </cols>
  <sheetData>
    <row r="1" spans="1:11" x14ac:dyDescent="0.25">
      <c r="A1" s="15"/>
      <c r="B1" s="15"/>
      <c r="C1" s="15"/>
      <c r="D1" s="15"/>
      <c r="E1" s="15"/>
      <c r="F1" s="15"/>
      <c r="G1" s="15"/>
      <c r="H1" s="15"/>
      <c r="I1" s="15"/>
      <c r="J1" s="15"/>
      <c r="K1" s="15"/>
    </row>
    <row r="2" spans="1:11" ht="19.5" customHeight="1" x14ac:dyDescent="0.25">
      <c r="A2" s="15"/>
      <c r="B2" s="218" t="s">
        <v>470</v>
      </c>
      <c r="C2" s="79"/>
      <c r="D2" s="79"/>
      <c r="E2" s="79"/>
      <c r="F2" s="79"/>
      <c r="G2" s="79"/>
      <c r="H2" s="79"/>
      <c r="I2" s="79"/>
      <c r="J2" s="79"/>
      <c r="K2" s="79"/>
    </row>
    <row r="3" spans="1:11" x14ac:dyDescent="0.25">
      <c r="A3" s="15"/>
      <c r="B3" s="15"/>
      <c r="C3" s="15"/>
      <c r="D3" s="15"/>
      <c r="E3" s="15"/>
      <c r="F3" s="15"/>
      <c r="G3" s="15"/>
      <c r="H3" s="15"/>
      <c r="I3" s="15"/>
      <c r="J3" s="15"/>
      <c r="K3" s="15"/>
    </row>
    <row r="4" spans="1:11" ht="14.45" customHeight="1" x14ac:dyDescent="0.25">
      <c r="A4" s="15"/>
      <c r="B4" s="286" t="s">
        <v>471</v>
      </c>
      <c r="C4" s="83"/>
      <c r="D4" s="83"/>
      <c r="E4" s="83"/>
      <c r="F4" s="83"/>
      <c r="G4" s="83"/>
      <c r="H4" s="83"/>
      <c r="I4" s="83"/>
      <c r="J4" s="83"/>
      <c r="K4" s="84"/>
    </row>
    <row r="5" spans="1:11" ht="17.25" customHeight="1" x14ac:dyDescent="0.25">
      <c r="A5" s="15"/>
      <c r="B5" s="85"/>
      <c r="C5" s="86"/>
      <c r="D5" s="86"/>
      <c r="E5" s="86"/>
      <c r="F5" s="86"/>
      <c r="G5" s="86"/>
      <c r="H5" s="86"/>
      <c r="I5" s="86"/>
      <c r="J5" s="86"/>
      <c r="K5" s="87"/>
    </row>
    <row r="6" spans="1:11" ht="14.45" customHeight="1" x14ac:dyDescent="0.25">
      <c r="A6" s="15"/>
      <c r="B6" s="82" t="s">
        <v>704</v>
      </c>
      <c r="C6" s="83"/>
      <c r="D6" s="83"/>
      <c r="E6" s="83"/>
      <c r="F6" s="83"/>
      <c r="G6" s="83"/>
      <c r="H6" s="83"/>
      <c r="I6" s="83"/>
      <c r="J6" s="83"/>
      <c r="K6" s="84"/>
    </row>
    <row r="7" spans="1:11" ht="17.25" customHeight="1" x14ac:dyDescent="0.25">
      <c r="A7" s="15"/>
      <c r="B7" s="114"/>
      <c r="C7" s="79"/>
      <c r="D7" s="79"/>
      <c r="E7" s="79"/>
      <c r="F7" s="79"/>
      <c r="G7" s="79"/>
      <c r="H7" s="79"/>
      <c r="I7" s="79"/>
      <c r="J7" s="79"/>
      <c r="K7" s="115"/>
    </row>
    <row r="8" spans="1:11" ht="17.25" customHeight="1" x14ac:dyDescent="0.25">
      <c r="A8" s="15"/>
      <c r="B8" s="114"/>
      <c r="C8" s="79"/>
      <c r="D8" s="79"/>
      <c r="E8" s="79"/>
      <c r="F8" s="79"/>
      <c r="G8" s="79"/>
      <c r="H8" s="79"/>
      <c r="I8" s="79"/>
      <c r="J8" s="79"/>
      <c r="K8" s="115"/>
    </row>
    <row r="9" spans="1:11" ht="17.25" customHeight="1" x14ac:dyDescent="0.25">
      <c r="A9" s="15"/>
      <c r="B9" s="114"/>
      <c r="C9" s="79"/>
      <c r="D9" s="79"/>
      <c r="E9" s="79"/>
      <c r="F9" s="79"/>
      <c r="G9" s="79"/>
      <c r="H9" s="79"/>
      <c r="I9" s="79"/>
      <c r="J9" s="79"/>
      <c r="K9" s="115"/>
    </row>
    <row r="10" spans="1:11" ht="17.25" customHeight="1" x14ac:dyDescent="0.25">
      <c r="A10" s="15"/>
      <c r="B10" s="114"/>
      <c r="C10" s="79"/>
      <c r="D10" s="79"/>
      <c r="E10" s="79"/>
      <c r="F10" s="79"/>
      <c r="G10" s="79"/>
      <c r="H10" s="79"/>
      <c r="I10" s="79"/>
      <c r="J10" s="79"/>
      <c r="K10" s="115"/>
    </row>
    <row r="11" spans="1:11" ht="17.25" customHeight="1" x14ac:dyDescent="0.25">
      <c r="A11" s="15"/>
      <c r="B11" s="114"/>
      <c r="C11" s="79"/>
      <c r="D11" s="79"/>
      <c r="E11" s="79"/>
      <c r="F11" s="79"/>
      <c r="G11" s="79"/>
      <c r="H11" s="79"/>
      <c r="I11" s="79"/>
      <c r="J11" s="79"/>
      <c r="K11" s="115"/>
    </row>
    <row r="12" spans="1:11" ht="17.25" customHeight="1" x14ac:dyDescent="0.25">
      <c r="A12" s="15"/>
      <c r="B12" s="114"/>
      <c r="C12" s="79"/>
      <c r="D12" s="79"/>
      <c r="E12" s="79"/>
      <c r="F12" s="79"/>
      <c r="G12" s="79"/>
      <c r="H12" s="79"/>
      <c r="I12" s="79"/>
      <c r="J12" s="79"/>
      <c r="K12" s="115"/>
    </row>
    <row r="13" spans="1:11" ht="17.25" customHeight="1" x14ac:dyDescent="0.25">
      <c r="A13" s="15"/>
      <c r="B13" s="114"/>
      <c r="C13" s="79"/>
      <c r="D13" s="79"/>
      <c r="E13" s="79"/>
      <c r="F13" s="79"/>
      <c r="G13" s="79"/>
      <c r="H13" s="79"/>
      <c r="I13" s="79"/>
      <c r="J13" s="79"/>
      <c r="K13" s="115"/>
    </row>
    <row r="14" spans="1:11" ht="17.25" customHeight="1" x14ac:dyDescent="0.25">
      <c r="A14" s="15"/>
      <c r="B14" s="114"/>
      <c r="C14" s="79"/>
      <c r="D14" s="79"/>
      <c r="E14" s="79"/>
      <c r="F14" s="79"/>
      <c r="G14" s="79"/>
      <c r="H14" s="79"/>
      <c r="I14" s="79"/>
      <c r="J14" s="79"/>
      <c r="K14" s="115"/>
    </row>
    <row r="15" spans="1:11" ht="17.25" customHeight="1" x14ac:dyDescent="0.25">
      <c r="A15" s="15"/>
      <c r="B15" s="114"/>
      <c r="C15" s="79"/>
      <c r="D15" s="79"/>
      <c r="E15" s="79"/>
      <c r="F15" s="79"/>
      <c r="G15" s="79"/>
      <c r="H15" s="79"/>
      <c r="I15" s="79"/>
      <c r="J15" s="79"/>
      <c r="K15" s="115"/>
    </row>
    <row r="16" spans="1:11" ht="17.25" customHeight="1" x14ac:dyDescent="0.25">
      <c r="A16" s="15"/>
      <c r="B16" s="114"/>
      <c r="C16" s="79"/>
      <c r="D16" s="79"/>
      <c r="E16" s="79"/>
      <c r="F16" s="79"/>
      <c r="G16" s="79"/>
      <c r="H16" s="79"/>
      <c r="I16" s="79"/>
      <c r="J16" s="79"/>
      <c r="K16" s="115"/>
    </row>
    <row r="17" spans="1:11" ht="17.25" customHeight="1" x14ac:dyDescent="0.25">
      <c r="A17" s="15"/>
      <c r="B17" s="114"/>
      <c r="C17" s="79"/>
      <c r="D17" s="79"/>
      <c r="E17" s="79"/>
      <c r="F17" s="79"/>
      <c r="G17" s="79"/>
      <c r="H17" s="79"/>
      <c r="I17" s="79"/>
      <c r="J17" s="79"/>
      <c r="K17" s="115"/>
    </row>
    <row r="18" spans="1:11" ht="17.25" customHeight="1" x14ac:dyDescent="0.25">
      <c r="A18" s="15"/>
      <c r="B18" s="114"/>
      <c r="C18" s="79"/>
      <c r="D18" s="79"/>
      <c r="E18" s="79"/>
      <c r="F18" s="79"/>
      <c r="G18" s="79"/>
      <c r="H18" s="79"/>
      <c r="I18" s="79"/>
      <c r="J18" s="79"/>
      <c r="K18" s="115"/>
    </row>
    <row r="19" spans="1:11" ht="17.25" customHeight="1" x14ac:dyDescent="0.25">
      <c r="A19" s="15"/>
      <c r="B19" s="114"/>
      <c r="C19" s="79"/>
      <c r="D19" s="79"/>
      <c r="E19" s="79"/>
      <c r="F19" s="79"/>
      <c r="G19" s="79"/>
      <c r="H19" s="79"/>
      <c r="I19" s="79"/>
      <c r="J19" s="79"/>
      <c r="K19" s="115"/>
    </row>
    <row r="20" spans="1:11" ht="17.25" customHeight="1" x14ac:dyDescent="0.25">
      <c r="A20" s="15"/>
      <c r="B20" s="114"/>
      <c r="C20" s="79"/>
      <c r="D20" s="79"/>
      <c r="E20" s="79"/>
      <c r="F20" s="79"/>
      <c r="G20" s="79"/>
      <c r="H20" s="79"/>
      <c r="I20" s="79"/>
      <c r="J20" s="79"/>
      <c r="K20" s="115"/>
    </row>
    <row r="21" spans="1:11" ht="17.25" customHeight="1" x14ac:dyDescent="0.25">
      <c r="A21" s="15"/>
      <c r="B21" s="114"/>
      <c r="C21" s="79"/>
      <c r="D21" s="79"/>
      <c r="E21" s="79"/>
      <c r="F21" s="79"/>
      <c r="G21" s="79"/>
      <c r="H21" s="79"/>
      <c r="I21" s="79"/>
      <c r="J21" s="79"/>
      <c r="K21" s="115"/>
    </row>
    <row r="22" spans="1:11" x14ac:dyDescent="0.25">
      <c r="A22" s="15"/>
      <c r="B22" s="114"/>
      <c r="C22" s="79"/>
      <c r="D22" s="79"/>
      <c r="E22" s="79"/>
      <c r="F22" s="79"/>
      <c r="G22" s="79"/>
      <c r="H22" s="79"/>
      <c r="I22" s="79"/>
      <c r="J22" s="79"/>
      <c r="K22" s="115"/>
    </row>
    <row r="23" spans="1:11" x14ac:dyDescent="0.25">
      <c r="A23" s="15"/>
      <c r="B23" s="114"/>
      <c r="C23" s="79"/>
      <c r="D23" s="79"/>
      <c r="E23" s="79"/>
      <c r="F23" s="79"/>
      <c r="G23" s="79"/>
      <c r="H23" s="79"/>
      <c r="I23" s="79"/>
      <c r="J23" s="79"/>
      <c r="K23" s="115"/>
    </row>
    <row r="24" spans="1:11" x14ac:dyDescent="0.25">
      <c r="A24" s="15"/>
      <c r="B24" s="114"/>
      <c r="C24" s="79"/>
      <c r="D24" s="79"/>
      <c r="E24" s="79"/>
      <c r="F24" s="79"/>
      <c r="G24" s="79"/>
      <c r="H24" s="79"/>
      <c r="I24" s="79"/>
      <c r="J24" s="79"/>
      <c r="K24" s="115"/>
    </row>
    <row r="25" spans="1:11" x14ac:dyDescent="0.25">
      <c r="A25" s="15"/>
      <c r="B25" s="114"/>
      <c r="C25" s="79"/>
      <c r="D25" s="79"/>
      <c r="E25" s="79"/>
      <c r="F25" s="79"/>
      <c r="G25" s="79"/>
      <c r="H25" s="79"/>
      <c r="I25" s="79"/>
      <c r="J25" s="79"/>
      <c r="K25" s="115"/>
    </row>
    <row r="26" spans="1:11" x14ac:dyDescent="0.25">
      <c r="A26" s="15"/>
      <c r="B26" s="114"/>
      <c r="C26" s="79"/>
      <c r="D26" s="79"/>
      <c r="E26" s="79"/>
      <c r="F26" s="79"/>
      <c r="G26" s="79"/>
      <c r="H26" s="79"/>
      <c r="I26" s="79"/>
      <c r="J26" s="79"/>
      <c r="K26" s="115"/>
    </row>
    <row r="27" spans="1:11" x14ac:dyDescent="0.25">
      <c r="A27" s="15"/>
      <c r="B27" s="114"/>
      <c r="C27" s="79"/>
      <c r="D27" s="79"/>
      <c r="E27" s="79"/>
      <c r="F27" s="79"/>
      <c r="G27" s="79"/>
      <c r="H27" s="79"/>
      <c r="I27" s="79"/>
      <c r="J27" s="79"/>
      <c r="K27" s="115"/>
    </row>
    <row r="28" spans="1:11" x14ac:dyDescent="0.25">
      <c r="A28" s="15"/>
      <c r="B28" s="114"/>
      <c r="C28" s="79"/>
      <c r="D28" s="79"/>
      <c r="E28" s="79"/>
      <c r="F28" s="79"/>
      <c r="G28" s="79"/>
      <c r="H28" s="79"/>
      <c r="I28" s="79"/>
      <c r="J28" s="79"/>
      <c r="K28" s="115"/>
    </row>
    <row r="29" spans="1:11" x14ac:dyDescent="0.25">
      <c r="A29" s="15"/>
      <c r="B29" s="114"/>
      <c r="C29" s="79"/>
      <c r="D29" s="79"/>
      <c r="E29" s="79"/>
      <c r="F29" s="79"/>
      <c r="G29" s="79"/>
      <c r="H29" s="79"/>
      <c r="I29" s="79"/>
      <c r="J29" s="79"/>
      <c r="K29" s="115"/>
    </row>
    <row r="30" spans="1:11" x14ac:dyDescent="0.25">
      <c r="A30" s="15"/>
      <c r="B30" s="114"/>
      <c r="C30" s="79"/>
      <c r="D30" s="79"/>
      <c r="E30" s="79"/>
      <c r="F30" s="79"/>
      <c r="G30" s="79"/>
      <c r="H30" s="79"/>
      <c r="I30" s="79"/>
      <c r="J30" s="79"/>
      <c r="K30" s="115"/>
    </row>
    <row r="31" spans="1:11" x14ac:dyDescent="0.25">
      <c r="A31" s="15"/>
      <c r="B31" s="114"/>
      <c r="C31" s="79"/>
      <c r="D31" s="79"/>
      <c r="E31" s="79"/>
      <c r="F31" s="79"/>
      <c r="G31" s="79"/>
      <c r="H31" s="79"/>
      <c r="I31" s="79"/>
      <c r="J31" s="79"/>
      <c r="K31" s="115"/>
    </row>
    <row r="32" spans="1:11" x14ac:dyDescent="0.25">
      <c r="A32" s="15"/>
      <c r="B32" s="114"/>
      <c r="C32" s="79"/>
      <c r="D32" s="79"/>
      <c r="E32" s="79"/>
      <c r="F32" s="79"/>
      <c r="G32" s="79"/>
      <c r="H32" s="79"/>
      <c r="I32" s="79"/>
      <c r="J32" s="79"/>
      <c r="K32" s="115"/>
    </row>
    <row r="33" spans="1:11" x14ac:dyDescent="0.25">
      <c r="A33" s="15"/>
      <c r="B33" s="114"/>
      <c r="C33" s="79"/>
      <c r="D33" s="79"/>
      <c r="E33" s="79"/>
      <c r="F33" s="79"/>
      <c r="G33" s="79"/>
      <c r="H33" s="79"/>
      <c r="I33" s="79"/>
      <c r="J33" s="79"/>
      <c r="K33" s="115"/>
    </row>
    <row r="34" spans="1:11" x14ac:dyDescent="0.25">
      <c r="A34" s="15"/>
      <c r="B34" s="114"/>
      <c r="C34" s="79"/>
      <c r="D34" s="79"/>
      <c r="E34" s="79"/>
      <c r="F34" s="79"/>
      <c r="G34" s="79"/>
      <c r="H34" s="79"/>
      <c r="I34" s="79"/>
      <c r="J34" s="79"/>
      <c r="K34" s="115"/>
    </row>
    <row r="35" spans="1:11" x14ac:dyDescent="0.25">
      <c r="A35" s="15"/>
      <c r="B35" s="114"/>
      <c r="C35" s="79"/>
      <c r="D35" s="79"/>
      <c r="E35" s="79"/>
      <c r="F35" s="79"/>
      <c r="G35" s="79"/>
      <c r="H35" s="79"/>
      <c r="I35" s="79"/>
      <c r="J35" s="79"/>
      <c r="K35" s="115"/>
    </row>
    <row r="36" spans="1:11" x14ac:dyDescent="0.25">
      <c r="A36" s="15"/>
      <c r="B36" s="114"/>
      <c r="C36" s="79"/>
      <c r="D36" s="79"/>
      <c r="E36" s="79"/>
      <c r="F36" s="79"/>
      <c r="G36" s="79"/>
      <c r="H36" s="79"/>
      <c r="I36" s="79"/>
      <c r="J36" s="79"/>
      <c r="K36" s="115"/>
    </row>
    <row r="37" spans="1:11" x14ac:dyDescent="0.25">
      <c r="A37" s="15"/>
      <c r="B37" s="114"/>
      <c r="C37" s="79"/>
      <c r="D37" s="79"/>
      <c r="E37" s="79"/>
      <c r="F37" s="79"/>
      <c r="G37" s="79"/>
      <c r="H37" s="79"/>
      <c r="I37" s="79"/>
      <c r="J37" s="79"/>
      <c r="K37" s="115"/>
    </row>
    <row r="38" spans="1:11" x14ac:dyDescent="0.25">
      <c r="A38" s="15"/>
      <c r="B38" s="114"/>
      <c r="C38" s="79"/>
      <c r="D38" s="79"/>
      <c r="E38" s="79"/>
      <c r="F38" s="79"/>
      <c r="G38" s="79"/>
      <c r="H38" s="79"/>
      <c r="I38" s="79"/>
      <c r="J38" s="79"/>
      <c r="K38" s="115"/>
    </row>
    <row r="39" spans="1:11" x14ac:dyDescent="0.25">
      <c r="A39" s="15"/>
      <c r="B39" s="114"/>
      <c r="C39" s="79"/>
      <c r="D39" s="79"/>
      <c r="E39" s="79"/>
      <c r="F39" s="79"/>
      <c r="G39" s="79"/>
      <c r="H39" s="79"/>
      <c r="I39" s="79"/>
      <c r="J39" s="79"/>
      <c r="K39" s="115"/>
    </row>
    <row r="40" spans="1:11" x14ac:dyDescent="0.25">
      <c r="A40" s="15"/>
      <c r="B40" s="85"/>
      <c r="C40" s="86"/>
      <c r="D40" s="86"/>
      <c r="E40" s="86"/>
      <c r="F40" s="86"/>
      <c r="G40" s="86"/>
      <c r="H40" s="86"/>
      <c r="I40" s="86"/>
      <c r="J40" s="86"/>
      <c r="K40" s="87"/>
    </row>
    <row r="41" spans="1:11" x14ac:dyDescent="0.25">
      <c r="A41" s="15"/>
      <c r="B41" s="15"/>
      <c r="C41" s="15"/>
      <c r="D41" s="15"/>
      <c r="E41" s="15"/>
      <c r="F41" s="15"/>
      <c r="G41" s="15"/>
      <c r="H41" s="15"/>
      <c r="I41" s="15"/>
      <c r="J41" s="15"/>
      <c r="K41" s="15"/>
    </row>
    <row r="42" spans="1:11" x14ac:dyDescent="0.25">
      <c r="A42" s="15"/>
      <c r="B42" s="15"/>
      <c r="C42" s="15"/>
      <c r="D42" s="15"/>
      <c r="E42" s="15"/>
      <c r="F42" s="15"/>
      <c r="G42" s="15"/>
      <c r="H42" s="15"/>
      <c r="I42" s="15"/>
      <c r="J42" s="15"/>
      <c r="K42" s="15"/>
    </row>
    <row r="43" spans="1:11" x14ac:dyDescent="0.25">
      <c r="A43" s="15"/>
      <c r="B43" s="15"/>
      <c r="C43" s="15"/>
      <c r="D43" s="15"/>
      <c r="E43" s="15"/>
      <c r="F43" s="15"/>
      <c r="G43" s="15"/>
      <c r="H43" s="15"/>
      <c r="I43" s="15"/>
      <c r="J43" s="15"/>
      <c r="K43" s="15"/>
    </row>
    <row r="44" spans="1:11" ht="13.5" customHeight="1" x14ac:dyDescent="0.25">
      <c r="A44" s="15"/>
      <c r="B44" s="15"/>
      <c r="C44" s="15"/>
      <c r="D44" s="15"/>
      <c r="E44" s="15"/>
      <c r="F44" s="15"/>
      <c r="G44" s="15"/>
      <c r="H44" s="15"/>
      <c r="I44" s="15"/>
      <c r="J44" s="15"/>
      <c r="K44" s="15"/>
    </row>
    <row r="45" spans="1:11" hidden="1" x14ac:dyDescent="0.25">
      <c r="A45" s="15"/>
      <c r="B45" s="15"/>
      <c r="C45" s="15"/>
      <c r="D45" s="15"/>
      <c r="E45" s="15"/>
      <c r="F45" s="15"/>
      <c r="G45" s="15"/>
      <c r="H45" s="15"/>
      <c r="I45" s="15"/>
      <c r="J45" s="15"/>
      <c r="K45" s="15"/>
    </row>
    <row r="46" spans="1:11" hidden="1" x14ac:dyDescent="0.25">
      <c r="A46" s="15"/>
      <c r="B46" s="15"/>
      <c r="C46" s="15"/>
      <c r="D46" s="15"/>
      <c r="E46" s="15"/>
      <c r="F46" s="15"/>
      <c r="G46" s="15"/>
      <c r="H46" s="15"/>
      <c r="I46" s="15"/>
      <c r="J46" s="15"/>
      <c r="K46" s="15"/>
    </row>
    <row r="47" spans="1:11" ht="14.25" hidden="1" customHeight="1" x14ac:dyDescent="0.25">
      <c r="A47" s="15"/>
      <c r="B47" s="15"/>
      <c r="C47" s="15"/>
      <c r="D47" s="15"/>
      <c r="E47" s="15"/>
      <c r="F47" s="15"/>
      <c r="G47" s="15"/>
      <c r="H47" s="15"/>
      <c r="I47" s="15"/>
      <c r="J47" s="15"/>
      <c r="K47" s="15"/>
    </row>
    <row r="48" spans="1:11" hidden="1" x14ac:dyDescent="0.25">
      <c r="A48" s="15"/>
      <c r="B48" s="15"/>
      <c r="C48" s="15"/>
      <c r="D48" s="15"/>
      <c r="E48" s="15"/>
      <c r="F48" s="15"/>
      <c r="G48" s="15"/>
      <c r="H48" s="15"/>
      <c r="I48" s="15"/>
      <c r="J48" s="15"/>
      <c r="K48" s="15"/>
    </row>
    <row r="49" spans="1:11" x14ac:dyDescent="0.25">
      <c r="A49" s="15"/>
      <c r="B49" s="15"/>
      <c r="C49" s="15"/>
      <c r="D49" s="15"/>
      <c r="E49" s="15"/>
      <c r="F49" s="15"/>
      <c r="G49" s="15"/>
      <c r="H49" s="15"/>
      <c r="I49" s="15"/>
      <c r="J49" s="15"/>
      <c r="K49" s="15"/>
    </row>
    <row r="50" spans="1:11" x14ac:dyDescent="0.25">
      <c r="A50" s="15"/>
      <c r="B50" s="15"/>
      <c r="C50" s="15"/>
      <c r="D50" s="15"/>
      <c r="E50" s="15"/>
      <c r="F50" s="15"/>
      <c r="G50" s="15"/>
      <c r="H50" s="15"/>
      <c r="I50" s="15"/>
      <c r="J50" s="15"/>
      <c r="K50" s="15"/>
    </row>
    <row r="51" spans="1:11" x14ac:dyDescent="0.25">
      <c r="A51" s="15"/>
      <c r="B51" s="15"/>
      <c r="C51" s="15"/>
      <c r="D51" s="15"/>
      <c r="E51" s="15"/>
      <c r="F51" s="15"/>
      <c r="G51" s="15"/>
      <c r="H51" s="15"/>
      <c r="I51" s="15"/>
      <c r="J51" s="15"/>
      <c r="K51" s="15"/>
    </row>
    <row r="52" spans="1:11" x14ac:dyDescent="0.25">
      <c r="A52" s="15"/>
      <c r="B52" s="15"/>
      <c r="C52" s="15"/>
      <c r="D52" s="15"/>
      <c r="E52" s="15"/>
      <c r="F52" s="15"/>
      <c r="G52" s="15"/>
      <c r="H52" s="15"/>
      <c r="I52" s="15"/>
      <c r="J52" s="15"/>
      <c r="K52" s="15"/>
    </row>
    <row r="53" spans="1:11" x14ac:dyDescent="0.25">
      <c r="A53" s="15"/>
      <c r="B53" s="15"/>
      <c r="C53" s="15"/>
      <c r="D53" s="15"/>
      <c r="E53" s="15"/>
      <c r="F53" s="15"/>
      <c r="G53" s="15"/>
      <c r="H53" s="15"/>
      <c r="I53" s="15"/>
      <c r="J53" s="15"/>
      <c r="K53" s="15"/>
    </row>
    <row r="54" spans="1:11" x14ac:dyDescent="0.25">
      <c r="A54" s="15"/>
      <c r="B54" s="15"/>
      <c r="C54" s="15"/>
      <c r="D54" s="15"/>
      <c r="E54" s="15"/>
      <c r="F54" s="15"/>
      <c r="G54" s="15"/>
      <c r="H54" s="15"/>
      <c r="I54" s="15"/>
      <c r="J54" s="15"/>
      <c r="K54" s="15"/>
    </row>
    <row r="55" spans="1:11" x14ac:dyDescent="0.25">
      <c r="A55" s="15"/>
      <c r="B55" s="15"/>
      <c r="C55" s="15"/>
      <c r="D55" s="15"/>
      <c r="E55" s="15"/>
      <c r="F55" s="15"/>
      <c r="G55" s="15"/>
      <c r="H55" s="15"/>
      <c r="I55" s="15"/>
      <c r="J55" s="15"/>
      <c r="K55" s="15"/>
    </row>
    <row r="56" spans="1:11" x14ac:dyDescent="0.25">
      <c r="A56" s="15"/>
      <c r="B56" s="15"/>
      <c r="C56" s="15"/>
      <c r="D56" s="15"/>
      <c r="E56" s="15"/>
      <c r="F56" s="15"/>
      <c r="G56" s="15"/>
      <c r="H56" s="15"/>
      <c r="I56" s="15"/>
      <c r="J56" s="15"/>
      <c r="K56" s="15"/>
    </row>
    <row r="57" spans="1:11" ht="15.75" customHeight="1" x14ac:dyDescent="0.25">
      <c r="A57" s="15"/>
      <c r="B57" s="15"/>
      <c r="C57" s="15"/>
      <c r="D57" s="15"/>
      <c r="E57" s="15"/>
      <c r="F57" s="15"/>
      <c r="G57" s="15"/>
      <c r="H57" s="15"/>
      <c r="I57" s="15"/>
      <c r="J57" s="15"/>
      <c r="K57" s="15"/>
    </row>
    <row r="58" spans="1:11" x14ac:dyDescent="0.25">
      <c r="A58" s="15"/>
      <c r="B58" s="15"/>
      <c r="C58" s="15"/>
      <c r="D58" s="15"/>
      <c r="E58" s="15"/>
      <c r="F58" s="15"/>
      <c r="G58" s="15"/>
      <c r="H58" s="15"/>
      <c r="I58" s="15"/>
      <c r="J58" s="15"/>
      <c r="K58" s="15"/>
    </row>
  </sheetData>
  <sheetProtection sheet="1" objects="1" scenarios="1" formatColumns="0" formatRows="0"/>
  <mergeCells count="3">
    <mergeCell ref="B6:K40"/>
    <mergeCell ref="B4:K5"/>
    <mergeCell ref="B2:K2"/>
  </mergeCells>
  <pageMargins left="0.25" right="0.25" top="0.75" bottom="0.75" header="0.3" footer="0.3"/>
  <pageSetup paperSize="5"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tabColor theme="3" tint="0.499984740745262"/>
  </sheetPr>
  <dimension ref="A1:Q28"/>
  <sheetViews>
    <sheetView showGridLines="0" view="pageBreakPreview" topLeftCell="C1" zoomScale="110" zoomScaleNormal="100" zoomScaleSheetLayoutView="110" workbookViewId="0">
      <selection activeCell="T14" sqref="A1:XFD1048576"/>
    </sheetView>
  </sheetViews>
  <sheetFormatPr defaultColWidth="8.85546875" defaultRowHeight="15" x14ac:dyDescent="0.25"/>
  <cols>
    <col min="1" max="1" width="1.140625" customWidth="1"/>
    <col min="3" max="3" width="17.140625" customWidth="1"/>
    <col min="8" max="8" width="29.7109375" customWidth="1"/>
  </cols>
  <sheetData>
    <row r="1" spans="1:17" ht="19.5" customHeight="1" x14ac:dyDescent="0.25">
      <c r="A1" s="15"/>
      <c r="B1" s="15"/>
      <c r="C1" s="15"/>
      <c r="D1" s="15"/>
      <c r="E1" s="15"/>
      <c r="F1" s="15"/>
      <c r="G1" s="15"/>
      <c r="H1" s="15"/>
      <c r="I1" s="15"/>
      <c r="J1" s="15"/>
      <c r="K1" s="15"/>
      <c r="L1" s="15"/>
      <c r="M1" s="15"/>
      <c r="N1" s="15"/>
      <c r="O1" s="15"/>
      <c r="P1" s="15"/>
      <c r="Q1" s="15"/>
    </row>
    <row r="2" spans="1:17" ht="17.25" customHeight="1" x14ac:dyDescent="0.25">
      <c r="A2" s="15"/>
      <c r="B2" s="218" t="s">
        <v>472</v>
      </c>
      <c r="C2" s="79"/>
      <c r="D2" s="79"/>
      <c r="E2" s="79"/>
      <c r="F2" s="79"/>
      <c r="G2" s="79"/>
      <c r="H2" s="79"/>
      <c r="I2" s="79"/>
      <c r="J2" s="79"/>
      <c r="K2" s="79"/>
      <c r="L2" s="79"/>
      <c r="M2" s="79"/>
      <c r="N2" s="79"/>
      <c r="O2" s="79"/>
      <c r="P2" s="79"/>
      <c r="Q2" s="15"/>
    </row>
    <row r="3" spans="1:17" ht="17.25" customHeight="1" x14ac:dyDescent="0.25">
      <c r="A3" s="15"/>
      <c r="B3" s="294"/>
      <c r="C3" s="79"/>
      <c r="D3" s="79"/>
      <c r="E3" s="79"/>
      <c r="F3" s="79"/>
      <c r="G3" s="79"/>
      <c r="H3" s="79"/>
      <c r="I3" s="79"/>
      <c r="J3" s="79"/>
      <c r="K3" s="79"/>
      <c r="L3" s="79"/>
      <c r="M3" s="79"/>
      <c r="N3" s="79"/>
      <c r="O3" s="79"/>
      <c r="P3" s="79"/>
      <c r="Q3" s="15"/>
    </row>
    <row r="4" spans="1:17" ht="14.45" customHeight="1" x14ac:dyDescent="0.25">
      <c r="A4" s="15"/>
      <c r="B4" s="295" t="s">
        <v>473</v>
      </c>
      <c r="C4" s="297"/>
      <c r="D4" s="295" t="s">
        <v>474</v>
      </c>
      <c r="E4" s="296"/>
      <c r="F4" s="296"/>
      <c r="G4" s="296"/>
      <c r="H4" s="297"/>
      <c r="I4" s="295" t="s">
        <v>475</v>
      </c>
      <c r="J4" s="297"/>
      <c r="K4" s="295" t="s">
        <v>476</v>
      </c>
      <c r="L4" s="296"/>
      <c r="M4" s="297"/>
      <c r="N4" s="295" t="s">
        <v>477</v>
      </c>
      <c r="O4" s="296"/>
      <c r="P4" s="297"/>
      <c r="Q4" s="15"/>
    </row>
    <row r="5" spans="1:17" ht="51.75" customHeight="1" x14ac:dyDescent="0.25">
      <c r="A5" s="15"/>
      <c r="B5" s="298"/>
      <c r="C5" s="300"/>
      <c r="D5" s="298"/>
      <c r="E5" s="299"/>
      <c r="F5" s="299"/>
      <c r="G5" s="299"/>
      <c r="H5" s="300"/>
      <c r="I5" s="298"/>
      <c r="J5" s="300"/>
      <c r="K5" s="298"/>
      <c r="L5" s="299"/>
      <c r="M5" s="300"/>
      <c r="N5" s="298"/>
      <c r="O5" s="299"/>
      <c r="P5" s="300"/>
      <c r="Q5" s="15"/>
    </row>
    <row r="6" spans="1:17" ht="17.25" customHeight="1" x14ac:dyDescent="0.25">
      <c r="A6" s="15"/>
      <c r="B6" s="82" t="s">
        <v>478</v>
      </c>
      <c r="C6" s="93"/>
      <c r="D6" s="82" t="s">
        <v>579</v>
      </c>
      <c r="E6" s="91"/>
      <c r="F6" s="91"/>
      <c r="G6" s="91"/>
      <c r="H6" s="93"/>
      <c r="I6" s="82" t="s">
        <v>578</v>
      </c>
      <c r="J6" s="93"/>
      <c r="K6" s="290">
        <v>67500</v>
      </c>
      <c r="L6" s="91"/>
      <c r="M6" s="93"/>
      <c r="N6" s="290">
        <v>6650</v>
      </c>
      <c r="O6" s="91"/>
      <c r="P6" s="93"/>
      <c r="Q6" s="15"/>
    </row>
    <row r="7" spans="1:17" ht="17.25" customHeight="1" x14ac:dyDescent="0.25">
      <c r="A7" s="15"/>
      <c r="B7" s="82" t="s">
        <v>478</v>
      </c>
      <c r="C7" s="93"/>
      <c r="D7" s="82" t="s">
        <v>580</v>
      </c>
      <c r="E7" s="91"/>
      <c r="F7" s="91"/>
      <c r="G7" s="91"/>
      <c r="H7" s="93"/>
      <c r="I7" s="82" t="s">
        <v>578</v>
      </c>
      <c r="J7" s="93"/>
      <c r="K7" s="290">
        <v>36105</v>
      </c>
      <c r="L7" s="91"/>
      <c r="M7" s="93"/>
      <c r="N7" s="290">
        <v>7221</v>
      </c>
      <c r="O7" s="91"/>
      <c r="P7" s="93"/>
      <c r="Q7" s="15"/>
    </row>
    <row r="8" spans="1:17" ht="17.25" customHeight="1" x14ac:dyDescent="0.25">
      <c r="A8" s="15"/>
      <c r="B8" s="82" t="s">
        <v>478</v>
      </c>
      <c r="C8" s="93"/>
      <c r="D8" s="82" t="s">
        <v>581</v>
      </c>
      <c r="E8" s="91"/>
      <c r="F8" s="91"/>
      <c r="G8" s="91"/>
      <c r="H8" s="93"/>
      <c r="I8" s="82" t="s">
        <v>578</v>
      </c>
      <c r="J8" s="93"/>
      <c r="K8" s="290">
        <v>10750</v>
      </c>
      <c r="L8" s="91"/>
      <c r="M8" s="93"/>
      <c r="N8" s="290">
        <v>4300</v>
      </c>
      <c r="O8" s="91"/>
      <c r="P8" s="93"/>
      <c r="Q8" s="15"/>
    </row>
    <row r="9" spans="1:17" ht="17.25" customHeight="1" x14ac:dyDescent="0.25">
      <c r="A9" s="15"/>
      <c r="B9" s="82" t="s">
        <v>478</v>
      </c>
      <c r="C9" s="93"/>
      <c r="D9" s="82" t="s">
        <v>582</v>
      </c>
      <c r="E9" s="91"/>
      <c r="F9" s="91"/>
      <c r="G9" s="91"/>
      <c r="H9" s="93"/>
      <c r="I9" s="82" t="s">
        <v>578</v>
      </c>
      <c r="J9" s="93"/>
      <c r="K9" s="290">
        <v>13134</v>
      </c>
      <c r="L9" s="91"/>
      <c r="M9" s="93"/>
      <c r="N9" s="290">
        <v>13134</v>
      </c>
      <c r="O9" s="91"/>
      <c r="P9" s="93"/>
      <c r="Q9" s="15"/>
    </row>
    <row r="10" spans="1:17" ht="17.25" customHeight="1" x14ac:dyDescent="0.25">
      <c r="A10" s="15"/>
      <c r="B10" s="82" t="s">
        <v>583</v>
      </c>
      <c r="C10" s="93"/>
      <c r="D10" s="82" t="s">
        <v>584</v>
      </c>
      <c r="E10" s="91"/>
      <c r="F10" s="91"/>
      <c r="G10" s="91"/>
      <c r="H10" s="93"/>
      <c r="I10" s="82" t="s">
        <v>578</v>
      </c>
      <c r="J10" s="93"/>
      <c r="K10" s="290">
        <v>172000</v>
      </c>
      <c r="L10" s="91"/>
      <c r="M10" s="93"/>
      <c r="N10" s="290">
        <v>34400</v>
      </c>
      <c r="O10" s="91"/>
      <c r="P10" s="93"/>
      <c r="Q10" s="15"/>
    </row>
    <row r="11" spans="1:17" ht="17.25" customHeight="1" x14ac:dyDescent="0.25">
      <c r="A11" s="15"/>
      <c r="B11" s="82" t="s">
        <v>583</v>
      </c>
      <c r="C11" s="93"/>
      <c r="D11" s="82" t="s">
        <v>585</v>
      </c>
      <c r="E11" s="91"/>
      <c r="F11" s="91"/>
      <c r="G11" s="91"/>
      <c r="H11" s="93"/>
      <c r="I11" s="82" t="s">
        <v>578</v>
      </c>
      <c r="J11" s="93"/>
      <c r="K11" s="290">
        <v>24000</v>
      </c>
      <c r="L11" s="91"/>
      <c r="M11" s="93"/>
      <c r="N11" s="290">
        <v>7200</v>
      </c>
      <c r="O11" s="91"/>
      <c r="P11" s="93"/>
      <c r="Q11" s="15"/>
    </row>
    <row r="12" spans="1:17" ht="21.75" customHeight="1" x14ac:dyDescent="0.25">
      <c r="A12" s="15"/>
      <c r="B12" s="82" t="s">
        <v>586</v>
      </c>
      <c r="C12" s="93"/>
      <c r="D12" s="82" t="s">
        <v>587</v>
      </c>
      <c r="E12" s="91"/>
      <c r="F12" s="91"/>
      <c r="G12" s="91"/>
      <c r="H12" s="93"/>
      <c r="I12" s="82" t="s">
        <v>578</v>
      </c>
      <c r="J12" s="93"/>
      <c r="K12" s="290">
        <v>5795404</v>
      </c>
      <c r="L12" s="91"/>
      <c r="M12" s="93"/>
      <c r="N12" s="290">
        <v>1738621</v>
      </c>
      <c r="O12" s="91"/>
      <c r="P12" s="93"/>
      <c r="Q12" s="15"/>
    </row>
    <row r="13" spans="1:17" ht="17.25" customHeight="1" x14ac:dyDescent="0.25">
      <c r="A13" s="15"/>
      <c r="B13" s="82" t="s">
        <v>586</v>
      </c>
      <c r="C13" s="93"/>
      <c r="D13" s="82" t="s">
        <v>588</v>
      </c>
      <c r="E13" s="91"/>
      <c r="F13" s="91"/>
      <c r="G13" s="91"/>
      <c r="H13" s="93"/>
      <c r="I13" s="82" t="s">
        <v>578</v>
      </c>
      <c r="J13" s="93"/>
      <c r="K13" s="290">
        <v>3070350</v>
      </c>
      <c r="L13" s="91"/>
      <c r="M13" s="93"/>
      <c r="N13" s="290">
        <v>921105</v>
      </c>
      <c r="O13" s="91"/>
      <c r="P13" s="93"/>
      <c r="Q13" s="15"/>
    </row>
    <row r="14" spans="1:17" ht="27.75" customHeight="1" x14ac:dyDescent="0.25">
      <c r="A14" s="15"/>
      <c r="B14" s="82" t="s">
        <v>586</v>
      </c>
      <c r="C14" s="93"/>
      <c r="D14" s="82" t="s">
        <v>589</v>
      </c>
      <c r="E14" s="91"/>
      <c r="F14" s="91"/>
      <c r="G14" s="91"/>
      <c r="H14" s="93"/>
      <c r="I14" s="82" t="s">
        <v>578</v>
      </c>
      <c r="J14" s="93"/>
      <c r="K14" s="290">
        <v>1237500</v>
      </c>
      <c r="L14" s="91"/>
      <c r="M14" s="93"/>
      <c r="N14" s="290">
        <v>371250</v>
      </c>
      <c r="O14" s="91"/>
      <c r="P14" s="93"/>
      <c r="Q14" s="15"/>
    </row>
    <row r="15" spans="1:17" ht="30.75" customHeight="1" x14ac:dyDescent="0.25">
      <c r="A15" s="15"/>
      <c r="B15" s="82" t="s">
        <v>590</v>
      </c>
      <c r="C15" s="93"/>
      <c r="D15" s="90" t="s">
        <v>592</v>
      </c>
      <c r="E15" s="91"/>
      <c r="F15" s="91"/>
      <c r="G15" s="91"/>
      <c r="H15" s="91"/>
      <c r="I15" s="82" t="s">
        <v>578</v>
      </c>
      <c r="J15" s="93"/>
      <c r="K15" s="290">
        <v>5918000</v>
      </c>
      <c r="L15" s="91"/>
      <c r="M15" s="93"/>
      <c r="N15" s="290">
        <v>1775400</v>
      </c>
      <c r="O15" s="91"/>
      <c r="P15" s="93"/>
      <c r="Q15" s="15"/>
    </row>
    <row r="16" spans="1:17" ht="33.75" customHeight="1" x14ac:dyDescent="0.25">
      <c r="A16" s="15"/>
      <c r="B16" s="82" t="s">
        <v>590</v>
      </c>
      <c r="C16" s="93"/>
      <c r="D16" s="90" t="s">
        <v>591</v>
      </c>
      <c r="E16" s="91"/>
      <c r="F16" s="91"/>
      <c r="G16" s="91"/>
      <c r="H16" s="91"/>
      <c r="I16" s="82" t="s">
        <v>578</v>
      </c>
      <c r="J16" s="93"/>
      <c r="K16" s="290">
        <v>6806746</v>
      </c>
      <c r="L16" s="91"/>
      <c r="M16" s="93"/>
      <c r="N16" s="290">
        <v>2042024</v>
      </c>
      <c r="O16" s="91"/>
      <c r="P16" s="93"/>
      <c r="Q16" s="15"/>
    </row>
    <row r="17" spans="1:17" ht="17.25" customHeight="1" x14ac:dyDescent="0.25">
      <c r="A17" s="15"/>
      <c r="B17" s="82"/>
      <c r="C17" s="93"/>
      <c r="D17" s="82"/>
      <c r="E17" s="91"/>
      <c r="F17" s="91"/>
      <c r="G17" s="91"/>
      <c r="H17" s="93"/>
      <c r="I17" s="82"/>
      <c r="J17" s="93"/>
      <c r="K17" s="287"/>
      <c r="L17" s="91"/>
      <c r="M17" s="93"/>
      <c r="N17" s="287"/>
      <c r="O17" s="91"/>
      <c r="P17" s="93"/>
      <c r="Q17" s="15"/>
    </row>
    <row r="18" spans="1:17" ht="17.25" customHeight="1" x14ac:dyDescent="0.25">
      <c r="A18" s="15"/>
      <c r="B18" s="82"/>
      <c r="C18" s="93"/>
      <c r="D18" s="82"/>
      <c r="E18" s="91"/>
      <c r="F18" s="91"/>
      <c r="G18" s="91"/>
      <c r="H18" s="93"/>
      <c r="I18" s="82"/>
      <c r="J18" s="93"/>
      <c r="K18" s="287"/>
      <c r="L18" s="91"/>
      <c r="M18" s="93"/>
      <c r="N18" s="287"/>
      <c r="O18" s="91"/>
      <c r="P18" s="93"/>
      <c r="Q18" s="15"/>
    </row>
    <row r="19" spans="1:17" ht="17.25" customHeight="1" x14ac:dyDescent="0.25">
      <c r="A19" s="15"/>
      <c r="B19" s="289" t="s">
        <v>479</v>
      </c>
      <c r="C19" s="93"/>
      <c r="D19" s="82"/>
      <c r="E19" s="91"/>
      <c r="F19" s="91"/>
      <c r="G19" s="91"/>
      <c r="H19" s="93"/>
      <c r="I19" s="292" t="s">
        <v>479</v>
      </c>
      <c r="J19" s="93"/>
      <c r="K19" s="288">
        <f>SUM(K6:K18)</f>
        <v>23151489</v>
      </c>
      <c r="L19" s="91"/>
      <c r="M19" s="93"/>
      <c r="N19" s="288">
        <f>SUM(N6:N18)</f>
        <v>6921305</v>
      </c>
      <c r="O19" s="91"/>
      <c r="P19" s="93"/>
      <c r="Q19" s="15"/>
    </row>
    <row r="20" spans="1:17" ht="17.25" customHeight="1" x14ac:dyDescent="0.25">
      <c r="A20" s="15"/>
      <c r="B20" s="208"/>
      <c r="C20" s="83"/>
      <c r="D20" s="83"/>
      <c r="E20" s="83"/>
      <c r="F20" s="83"/>
      <c r="G20" s="83"/>
      <c r="H20" s="83"/>
      <c r="I20" s="83"/>
      <c r="J20" s="83"/>
      <c r="K20" s="83"/>
      <c r="L20" s="83"/>
      <c r="M20" s="83"/>
      <c r="N20" s="83"/>
      <c r="O20" s="83"/>
      <c r="P20" s="83"/>
      <c r="Q20" s="15"/>
    </row>
    <row r="21" spans="1:17" ht="17.25" customHeight="1" x14ac:dyDescent="0.25">
      <c r="A21" s="15"/>
      <c r="B21" s="293" t="s">
        <v>480</v>
      </c>
      <c r="C21" s="79"/>
      <c r="D21" s="79"/>
      <c r="E21" s="79"/>
      <c r="F21" s="79"/>
      <c r="G21" s="79"/>
      <c r="H21" s="79"/>
      <c r="I21" s="79"/>
      <c r="J21" s="79"/>
      <c r="K21" s="79"/>
      <c r="L21" s="79"/>
      <c r="M21" s="79"/>
      <c r="N21" s="79"/>
      <c r="O21" s="79"/>
      <c r="P21" s="79"/>
      <c r="Q21" s="15"/>
    </row>
    <row r="22" spans="1:17" ht="17.25" customHeight="1" x14ac:dyDescent="0.25">
      <c r="A22" s="15"/>
      <c r="B22" s="291" t="s">
        <v>481</v>
      </c>
      <c r="C22" s="79"/>
      <c r="D22" s="79"/>
      <c r="E22" s="79"/>
      <c r="F22" s="79"/>
      <c r="G22" s="79"/>
      <c r="H22" s="79"/>
      <c r="I22" s="79"/>
      <c r="J22" s="79"/>
      <c r="K22" s="79"/>
      <c r="L22" s="79"/>
      <c r="M22" s="79"/>
      <c r="N22" s="79"/>
      <c r="O22" s="79"/>
      <c r="P22" s="79"/>
      <c r="Q22" s="15"/>
    </row>
    <row r="23" spans="1:17" ht="17.25" customHeight="1" x14ac:dyDescent="0.25">
      <c r="A23" s="15"/>
      <c r="B23" s="79"/>
      <c r="C23" s="79"/>
      <c r="D23" s="79"/>
      <c r="E23" s="79"/>
      <c r="F23" s="79"/>
      <c r="G23" s="79"/>
      <c r="H23" s="79"/>
      <c r="I23" s="79"/>
      <c r="J23" s="79"/>
      <c r="K23" s="79"/>
      <c r="L23" s="79"/>
      <c r="M23" s="79"/>
      <c r="N23" s="79"/>
      <c r="O23" s="79"/>
      <c r="P23" s="79"/>
      <c r="Q23" s="15"/>
    </row>
    <row r="24" spans="1:17" ht="17.25" customHeight="1" x14ac:dyDescent="0.25">
      <c r="A24" s="15"/>
      <c r="B24" s="79"/>
      <c r="C24" s="79"/>
      <c r="D24" s="79"/>
      <c r="E24" s="79"/>
      <c r="F24" s="79"/>
      <c r="G24" s="79"/>
      <c r="H24" s="79"/>
      <c r="I24" s="79"/>
      <c r="J24" s="79"/>
      <c r="K24" s="79"/>
      <c r="L24" s="79"/>
      <c r="M24" s="79"/>
      <c r="N24" s="79"/>
      <c r="O24" s="79"/>
      <c r="P24" s="79"/>
      <c r="Q24" s="15"/>
    </row>
    <row r="25" spans="1:17" ht="17.25" customHeight="1" x14ac:dyDescent="0.25"/>
    <row r="26" spans="1:17" ht="17.25" customHeight="1" x14ac:dyDescent="0.25"/>
    <row r="27" spans="1:17" ht="17.25" customHeight="1" x14ac:dyDescent="0.25"/>
    <row r="28" spans="1:17" ht="17.25" customHeight="1" x14ac:dyDescent="0.25"/>
  </sheetData>
  <sheetProtection sheet="1" objects="1" scenarios="1" formatColumns="0" formatRows="0"/>
  <mergeCells count="80">
    <mergeCell ref="B8:C8"/>
    <mergeCell ref="N6:P6"/>
    <mergeCell ref="N15:P15"/>
    <mergeCell ref="I12:J12"/>
    <mergeCell ref="K6:M6"/>
    <mergeCell ref="B10:C10"/>
    <mergeCell ref="I14:J14"/>
    <mergeCell ref="N7:P7"/>
    <mergeCell ref="D15:H15"/>
    <mergeCell ref="B9:C9"/>
    <mergeCell ref="I8:J8"/>
    <mergeCell ref="D8:H8"/>
    <mergeCell ref="N8:P8"/>
    <mergeCell ref="B3:P3"/>
    <mergeCell ref="K4:M5"/>
    <mergeCell ref="B2:P2"/>
    <mergeCell ref="N4:P5"/>
    <mergeCell ref="D6:H6"/>
    <mergeCell ref="B4:C5"/>
    <mergeCell ref="I4:J5"/>
    <mergeCell ref="I6:J6"/>
    <mergeCell ref="D4:H5"/>
    <mergeCell ref="B22:P24"/>
    <mergeCell ref="D12:H12"/>
    <mergeCell ref="B6:C6"/>
    <mergeCell ref="B15:C15"/>
    <mergeCell ref="I10:J10"/>
    <mergeCell ref="I19:J19"/>
    <mergeCell ref="D14:H14"/>
    <mergeCell ref="N12:P12"/>
    <mergeCell ref="I9:J9"/>
    <mergeCell ref="B7:C7"/>
    <mergeCell ref="B20:P20"/>
    <mergeCell ref="N14:P14"/>
    <mergeCell ref="I11:J11"/>
    <mergeCell ref="B21:P21"/>
    <mergeCell ref="B17:C17"/>
    <mergeCell ref="D7:H7"/>
    <mergeCell ref="K8:M8"/>
    <mergeCell ref="N10:P10"/>
    <mergeCell ref="I7:J7"/>
    <mergeCell ref="K14:M14"/>
    <mergeCell ref="K7:M7"/>
    <mergeCell ref="N9:P9"/>
    <mergeCell ref="N11:P11"/>
    <mergeCell ref="N13:P13"/>
    <mergeCell ref="K13:M13"/>
    <mergeCell ref="K12:M12"/>
    <mergeCell ref="D9:H9"/>
    <mergeCell ref="K9:M9"/>
    <mergeCell ref="I13:J13"/>
    <mergeCell ref="K11:M11"/>
    <mergeCell ref="B16:C16"/>
    <mergeCell ref="B11:C11"/>
    <mergeCell ref="D10:H10"/>
    <mergeCell ref="D11:H11"/>
    <mergeCell ref="B14:C14"/>
    <mergeCell ref="B13:C13"/>
    <mergeCell ref="K10:M10"/>
    <mergeCell ref="K16:M16"/>
    <mergeCell ref="K15:M15"/>
    <mergeCell ref="D13:H13"/>
    <mergeCell ref="D16:H16"/>
    <mergeCell ref="I15:J15"/>
    <mergeCell ref="D19:H19"/>
    <mergeCell ref="N17:P17"/>
    <mergeCell ref="B12:C12"/>
    <mergeCell ref="N19:P19"/>
    <mergeCell ref="I16:J16"/>
    <mergeCell ref="B19:C19"/>
    <mergeCell ref="K19:M19"/>
    <mergeCell ref="K17:M17"/>
    <mergeCell ref="I18:J18"/>
    <mergeCell ref="B18:C18"/>
    <mergeCell ref="D18:H18"/>
    <mergeCell ref="N16:P16"/>
    <mergeCell ref="D17:H17"/>
    <mergeCell ref="K18:M18"/>
    <mergeCell ref="I17:J17"/>
    <mergeCell ref="N18:P18"/>
  </mergeCells>
  <dataValidations count="4">
    <dataValidation type="list" allowBlank="1" showInputMessage="1" showErrorMessage="1" prompt="Select source of co-financing" sqref="B6:C18" xr:uid="{00000000-0002-0000-1100-000000000000}">
      <formula1>"Recipient Country Government, GEF Agency, Donor Agency, Private Sector, Civil Society Organization, Beneficiaries, Others"</formula1>
    </dataValidation>
    <dataValidation type="list" allowBlank="1" showInputMessage="1" showErrorMessage="1" prompt="Select Type of Co-financing" sqref="I6:J18" xr:uid="{00000000-0002-0000-1100-000001000000}">
      <formula1>"Grant, Loan, Guarantee, Equity Investment, In-kind, Public Investment, Other "</formula1>
    </dataValidation>
    <dataValidation type="list" allowBlank="1" sqref="B6:B18" xr:uid="{00000000-0002-0000-1100-000002000000}">
      <formula1>"Recipient Country Government,GEF Agency,Donor Agency,Private Sector,Civil Society Organization,Beneficiaries,Others"</formula1>
    </dataValidation>
    <dataValidation type="list" allowBlank="1" sqref="I6:I18" xr:uid="{00000000-0002-0000-1100-000003000000}">
      <formula1>"Grant,Loan,Guarantee,Equity Investment,In-kind,Public Investment,Other"</formula1>
    </dataValidation>
  </dataValidations>
  <hyperlinks>
    <hyperlink ref="B22" r:id="rId1" display="27 Sources of Co-financing may include: GEF Agency, Donor Agency, Recipient Country Government, Private Sector, Civil Society Organization, Beneficiaries, Other._x000d__x000a_28 Grant, Loan, Equity Investment, Guarantee, In-Kind, Public Investment, Other (please refer to the Guidelines on co-financing for definitions_x000d__x000a_GEF CoFinancing Guidelines 2018" xr:uid="{00000000-0004-0000-1100-000000000000}"/>
  </hyperlinks>
  <pageMargins left="0.25" right="0.25" top="0.75" bottom="0.75" header="0.3" footer="0.3"/>
  <pageSetup paperSize="5" orientation="landscape"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5">
    <tabColor theme="3" tint="0.499984740745262"/>
  </sheetPr>
  <dimension ref="A1:X26"/>
  <sheetViews>
    <sheetView showGridLines="0" view="pageBreakPreview" zoomScale="110" zoomScaleNormal="100" zoomScaleSheetLayoutView="110" workbookViewId="0">
      <selection activeCell="S11" sqref="A1:XFD1048576"/>
    </sheetView>
  </sheetViews>
  <sheetFormatPr defaultColWidth="8.85546875" defaultRowHeight="15" x14ac:dyDescent="0.25"/>
  <cols>
    <col min="1" max="1" width="1.42578125" customWidth="1"/>
    <col min="15" max="15" width="32.7109375" customWidth="1"/>
  </cols>
  <sheetData>
    <row r="1" spans="1:24" ht="17.25" customHeight="1" x14ac:dyDescent="0.25">
      <c r="A1" s="15"/>
      <c r="B1" s="96"/>
      <c r="C1" s="79"/>
      <c r="D1" s="79"/>
      <c r="E1" s="79"/>
      <c r="F1" s="79"/>
      <c r="G1" s="79"/>
      <c r="H1" s="79"/>
      <c r="I1" s="79"/>
      <c r="J1" s="79"/>
      <c r="K1" s="79"/>
      <c r="L1" s="79"/>
      <c r="M1" s="79"/>
      <c r="N1" s="79"/>
      <c r="O1" s="79"/>
      <c r="P1" s="15"/>
      <c r="Q1" s="15"/>
    </row>
    <row r="2" spans="1:24" ht="19.5" customHeight="1" x14ac:dyDescent="0.25">
      <c r="A2" s="15"/>
      <c r="B2" s="218" t="s">
        <v>482</v>
      </c>
      <c r="C2" s="79"/>
      <c r="D2" s="79"/>
      <c r="E2" s="79"/>
      <c r="F2" s="79"/>
      <c r="G2" s="79"/>
      <c r="H2" s="79"/>
      <c r="I2" s="79"/>
      <c r="J2" s="79"/>
      <c r="K2" s="79"/>
      <c r="L2" s="79"/>
      <c r="M2" s="79"/>
      <c r="N2" s="79"/>
      <c r="O2" s="79"/>
      <c r="P2" s="15"/>
      <c r="Q2" s="15"/>
    </row>
    <row r="3" spans="1:24" x14ac:dyDescent="0.25">
      <c r="A3" s="15"/>
      <c r="B3" s="96"/>
      <c r="C3" s="79"/>
      <c r="D3" s="79"/>
      <c r="E3" s="79"/>
      <c r="F3" s="79"/>
      <c r="G3" s="79"/>
      <c r="H3" s="79"/>
      <c r="I3" s="79"/>
      <c r="J3" s="79"/>
      <c r="K3" s="79"/>
      <c r="L3" s="79"/>
      <c r="M3" s="79"/>
      <c r="N3" s="79"/>
      <c r="O3" s="79"/>
      <c r="P3" s="15"/>
      <c r="Q3" s="15"/>
    </row>
    <row r="4" spans="1:24" ht="14.45" customHeight="1" x14ac:dyDescent="0.25">
      <c r="A4" s="15"/>
      <c r="B4" s="303" t="s">
        <v>483</v>
      </c>
      <c r="C4" s="79"/>
      <c r="D4" s="79"/>
      <c r="E4" s="79"/>
      <c r="F4" s="79"/>
      <c r="G4" s="79"/>
      <c r="H4" s="79"/>
      <c r="I4" s="79"/>
      <c r="J4" s="79"/>
      <c r="K4" s="79"/>
      <c r="L4" s="79"/>
      <c r="M4" s="79"/>
      <c r="N4" s="79"/>
      <c r="O4" s="79"/>
      <c r="P4" s="15"/>
      <c r="Q4" s="15"/>
    </row>
    <row r="5" spans="1:24" ht="21.75" customHeight="1" x14ac:dyDescent="0.25">
      <c r="A5" s="15"/>
      <c r="B5" s="79"/>
      <c r="C5" s="79"/>
      <c r="D5" s="79"/>
      <c r="E5" s="79"/>
      <c r="F5" s="79"/>
      <c r="G5" s="79"/>
      <c r="H5" s="79"/>
      <c r="I5" s="79"/>
      <c r="J5" s="79"/>
      <c r="K5" s="79"/>
      <c r="L5" s="79"/>
      <c r="M5" s="79"/>
      <c r="N5" s="79"/>
      <c r="O5" s="79"/>
      <c r="P5" s="15"/>
      <c r="Q5" s="15"/>
    </row>
    <row r="6" spans="1:24" ht="17.25" customHeight="1" x14ac:dyDescent="0.25">
      <c r="A6" s="15"/>
      <c r="B6" s="304" t="s">
        <v>484</v>
      </c>
      <c r="C6" s="79"/>
      <c r="D6" s="79"/>
      <c r="E6" s="79"/>
      <c r="F6" s="79"/>
      <c r="G6" s="79"/>
      <c r="H6" s="79"/>
      <c r="I6" s="79"/>
      <c r="J6" s="79"/>
      <c r="K6" s="22" t="s">
        <v>460</v>
      </c>
      <c r="L6" s="15"/>
      <c r="M6" s="15"/>
      <c r="N6" s="15"/>
      <c r="O6" s="15"/>
      <c r="P6" s="15"/>
      <c r="Q6" s="15"/>
    </row>
    <row r="7" spans="1:24" ht="17.25" customHeight="1" x14ac:dyDescent="0.25">
      <c r="A7" s="15"/>
      <c r="B7" s="9"/>
      <c r="C7" s="9"/>
      <c r="D7" s="9"/>
      <c r="E7" s="9"/>
      <c r="F7" s="9"/>
      <c r="G7" s="9"/>
      <c r="H7" s="9"/>
      <c r="I7" s="9"/>
      <c r="J7" s="9"/>
      <c r="K7" s="15"/>
      <c r="L7" s="15"/>
      <c r="M7" s="15"/>
      <c r="N7" s="15"/>
      <c r="O7" s="15"/>
      <c r="P7" s="15"/>
      <c r="Q7" s="15"/>
    </row>
    <row r="8" spans="1:24" ht="17.25" customHeight="1" x14ac:dyDescent="0.25">
      <c r="A8" s="15"/>
      <c r="B8" s="15"/>
      <c r="C8" s="15"/>
      <c r="D8" s="15"/>
      <c r="E8" s="15"/>
      <c r="F8" s="15"/>
      <c r="G8" s="15"/>
      <c r="H8" s="15"/>
      <c r="I8" s="15"/>
      <c r="J8" s="15"/>
      <c r="K8" s="15"/>
      <c r="L8" s="15"/>
      <c r="M8" s="15"/>
      <c r="N8" s="15"/>
      <c r="O8" s="15"/>
      <c r="P8" s="15"/>
      <c r="Q8" s="15"/>
    </row>
    <row r="9" spans="1:24" ht="17.45" customHeight="1" x14ac:dyDescent="0.25">
      <c r="A9" s="15"/>
      <c r="B9" s="305" t="s">
        <v>485</v>
      </c>
      <c r="C9" s="91"/>
      <c r="D9" s="93"/>
      <c r="E9" s="305" t="s">
        <v>486</v>
      </c>
      <c r="F9" s="93"/>
      <c r="G9" s="305" t="s">
        <v>487</v>
      </c>
      <c r="H9" s="93"/>
      <c r="I9" s="305" t="s">
        <v>488</v>
      </c>
      <c r="J9" s="91"/>
      <c r="K9" s="93"/>
      <c r="L9" s="305" t="s">
        <v>489</v>
      </c>
      <c r="M9" s="91"/>
      <c r="N9" s="91"/>
      <c r="O9" s="93"/>
      <c r="P9" s="15"/>
      <c r="Q9" s="15"/>
    </row>
    <row r="10" spans="1:24" ht="18" customHeight="1" x14ac:dyDescent="0.25">
      <c r="A10" s="15"/>
      <c r="B10" s="82" t="s">
        <v>593</v>
      </c>
      <c r="C10" s="91"/>
      <c r="D10" s="93"/>
      <c r="E10" s="82">
        <v>-17.793382999999999</v>
      </c>
      <c r="F10" s="93"/>
      <c r="G10" s="82">
        <v>177.97822500000001</v>
      </c>
      <c r="H10" s="93"/>
      <c r="I10" s="82"/>
      <c r="J10" s="91"/>
      <c r="K10" s="93"/>
      <c r="L10" s="82" t="s">
        <v>596</v>
      </c>
      <c r="M10" s="91"/>
      <c r="N10" s="91"/>
      <c r="O10" s="93"/>
      <c r="P10" s="15"/>
      <c r="Q10" s="15"/>
    </row>
    <row r="11" spans="1:24" ht="43.5" customHeight="1" x14ac:dyDescent="0.25">
      <c r="A11" s="15"/>
      <c r="B11" s="82" t="s">
        <v>602</v>
      </c>
      <c r="C11" s="91"/>
      <c r="D11" s="93"/>
      <c r="E11" s="82" t="s">
        <v>603</v>
      </c>
      <c r="F11" s="93"/>
      <c r="G11" s="82" t="s">
        <v>604</v>
      </c>
      <c r="H11" s="93"/>
      <c r="I11" s="82"/>
      <c r="J11" s="91"/>
      <c r="K11" s="93"/>
      <c r="L11" s="82" t="s">
        <v>605</v>
      </c>
      <c r="M11" s="91"/>
      <c r="N11" s="91"/>
      <c r="O11" s="93"/>
      <c r="P11" s="15"/>
      <c r="Q11" s="15"/>
    </row>
    <row r="12" spans="1:24" ht="41.25" customHeight="1" x14ac:dyDescent="0.25">
      <c r="A12" s="15"/>
      <c r="B12" s="82" t="s">
        <v>606</v>
      </c>
      <c r="C12" s="91"/>
      <c r="D12" s="93"/>
      <c r="E12" s="82" t="s">
        <v>607</v>
      </c>
      <c r="F12" s="93"/>
      <c r="G12" s="82" t="s">
        <v>608</v>
      </c>
      <c r="H12" s="93"/>
      <c r="I12" s="82"/>
      <c r="J12" s="91"/>
      <c r="K12" s="93"/>
      <c r="L12" s="82" t="s">
        <v>605</v>
      </c>
      <c r="M12" s="91"/>
      <c r="N12" s="91"/>
      <c r="O12" s="93"/>
      <c r="P12" s="15"/>
      <c r="Q12" s="15"/>
      <c r="S12" s="1"/>
      <c r="T12" s="1"/>
      <c r="U12" s="1"/>
      <c r="V12" s="1"/>
      <c r="W12" s="1"/>
      <c r="X12" s="1"/>
    </row>
    <row r="13" spans="1:24" ht="39.75" customHeight="1" x14ac:dyDescent="0.25">
      <c r="A13" s="15"/>
      <c r="B13" s="82" t="s">
        <v>627</v>
      </c>
      <c r="C13" s="91"/>
      <c r="D13" s="93"/>
      <c r="E13" s="82" t="s">
        <v>594</v>
      </c>
      <c r="F13" s="93"/>
      <c r="G13" s="82" t="s">
        <v>595</v>
      </c>
      <c r="H13" s="93"/>
      <c r="I13" s="82"/>
      <c r="J13" s="91"/>
      <c r="K13" s="93"/>
      <c r="L13" s="82" t="s">
        <v>597</v>
      </c>
      <c r="M13" s="91"/>
      <c r="N13" s="91"/>
      <c r="O13" s="93"/>
      <c r="P13" s="15"/>
      <c r="Q13" s="15"/>
      <c r="S13" s="1"/>
      <c r="T13" s="1"/>
      <c r="U13" s="1"/>
      <c r="V13" s="1"/>
      <c r="W13" s="1"/>
      <c r="X13" s="1"/>
    </row>
    <row r="14" spans="1:24" ht="21" customHeight="1" x14ac:dyDescent="0.25">
      <c r="A14" s="15"/>
      <c r="B14" s="90" t="s">
        <v>598</v>
      </c>
      <c r="C14" s="301"/>
      <c r="D14" s="302"/>
      <c r="E14" s="90">
        <v>-15.156340999999999</v>
      </c>
      <c r="F14" s="302"/>
      <c r="G14" s="90">
        <v>-15.156340999999999</v>
      </c>
      <c r="H14" s="302"/>
      <c r="I14" s="90"/>
      <c r="J14" s="301"/>
      <c r="K14" s="302"/>
      <c r="L14" s="82" t="s">
        <v>596</v>
      </c>
      <c r="M14" s="91"/>
      <c r="N14" s="91"/>
      <c r="O14" s="93"/>
      <c r="P14" s="15"/>
      <c r="Q14" s="15"/>
      <c r="S14" s="1"/>
      <c r="T14" s="1"/>
      <c r="U14" s="1"/>
      <c r="V14" s="1"/>
      <c r="W14" s="1"/>
      <c r="X14" s="1"/>
    </row>
    <row r="15" spans="1:24" ht="48" customHeight="1" x14ac:dyDescent="0.25">
      <c r="A15" s="15"/>
      <c r="B15" s="90" t="s">
        <v>612</v>
      </c>
      <c r="C15" s="301"/>
      <c r="D15" s="302"/>
      <c r="E15" s="90" t="s">
        <v>609</v>
      </c>
      <c r="F15" s="302"/>
      <c r="G15" s="90" t="s">
        <v>610</v>
      </c>
      <c r="H15" s="302"/>
      <c r="I15" s="90"/>
      <c r="J15" s="301"/>
      <c r="K15" s="302"/>
      <c r="L15" s="82" t="s">
        <v>605</v>
      </c>
      <c r="M15" s="91"/>
      <c r="N15" s="91"/>
      <c r="O15" s="93"/>
      <c r="P15" s="15"/>
      <c r="Q15" s="15"/>
      <c r="S15" s="1"/>
      <c r="T15" s="1"/>
      <c r="U15" s="1"/>
      <c r="V15" s="1"/>
      <c r="W15" s="1"/>
      <c r="X15" s="1"/>
    </row>
    <row r="16" spans="1:24" ht="47.25" customHeight="1" x14ac:dyDescent="0.25">
      <c r="A16" s="15"/>
      <c r="B16" s="90" t="s">
        <v>611</v>
      </c>
      <c r="C16" s="301"/>
      <c r="D16" s="302"/>
      <c r="E16" s="90" t="s">
        <v>613</v>
      </c>
      <c r="F16" s="302"/>
      <c r="G16" s="90" t="s">
        <v>614</v>
      </c>
      <c r="H16" s="302"/>
      <c r="I16" s="90"/>
      <c r="J16" s="301"/>
      <c r="K16" s="302"/>
      <c r="L16" s="82" t="s">
        <v>605</v>
      </c>
      <c r="M16" s="91"/>
      <c r="N16" s="91"/>
      <c r="O16" s="93"/>
      <c r="P16" s="15"/>
      <c r="Q16" s="15"/>
      <c r="S16" s="1"/>
      <c r="T16" s="1"/>
      <c r="U16" s="1"/>
      <c r="V16" s="1"/>
      <c r="W16" s="1"/>
      <c r="X16" s="1"/>
    </row>
    <row r="17" spans="1:24" ht="42" customHeight="1" x14ac:dyDescent="0.25">
      <c r="A17" s="15"/>
      <c r="B17" s="90" t="s">
        <v>601</v>
      </c>
      <c r="C17" s="301"/>
      <c r="D17" s="302"/>
      <c r="E17" s="90" t="s">
        <v>599</v>
      </c>
      <c r="F17" s="302"/>
      <c r="G17" s="90" t="s">
        <v>600</v>
      </c>
      <c r="H17" s="302"/>
      <c r="I17" s="90"/>
      <c r="J17" s="301"/>
      <c r="K17" s="302"/>
      <c r="L17" s="90" t="s">
        <v>597</v>
      </c>
      <c r="M17" s="301"/>
      <c r="N17" s="301"/>
      <c r="O17" s="302"/>
      <c r="P17" s="15"/>
      <c r="Q17" s="15"/>
      <c r="S17" s="1"/>
      <c r="T17" s="1"/>
      <c r="U17" s="1"/>
      <c r="V17" s="1"/>
      <c r="W17" s="1"/>
      <c r="X17" s="1"/>
    </row>
    <row r="18" spans="1:24" ht="29.25" customHeight="1" x14ac:dyDescent="0.25">
      <c r="A18" s="15"/>
      <c r="B18" s="82" t="s">
        <v>615</v>
      </c>
      <c r="C18" s="91"/>
      <c r="D18" s="93"/>
      <c r="E18" s="82">
        <v>-15.361981</v>
      </c>
      <c r="F18" s="93"/>
      <c r="G18" s="82">
        <v>167.75896800000001</v>
      </c>
      <c r="H18" s="93"/>
      <c r="I18" s="82"/>
      <c r="J18" s="91"/>
      <c r="K18" s="93"/>
      <c r="L18" s="82" t="s">
        <v>616</v>
      </c>
      <c r="M18" s="91"/>
      <c r="N18" s="91"/>
      <c r="O18" s="93"/>
      <c r="P18" s="15"/>
      <c r="Q18" s="15"/>
      <c r="S18" s="1"/>
      <c r="T18" s="1"/>
      <c r="U18" s="1"/>
      <c r="V18" s="1"/>
      <c r="W18" s="1"/>
      <c r="X18" s="1"/>
    </row>
    <row r="19" spans="1:24" ht="136.5" customHeight="1" x14ac:dyDescent="0.25">
      <c r="A19" s="15"/>
      <c r="B19" s="82" t="s">
        <v>617</v>
      </c>
      <c r="C19" s="91"/>
      <c r="D19" s="93"/>
      <c r="E19" s="82">
        <v>-8.0750299999999999</v>
      </c>
      <c r="F19" s="93"/>
      <c r="G19" s="82">
        <v>156.787115</v>
      </c>
      <c r="H19" s="93"/>
      <c r="I19" s="82"/>
      <c r="J19" s="91"/>
      <c r="K19" s="93"/>
      <c r="L19" s="82" t="s">
        <v>618</v>
      </c>
      <c r="M19" s="91"/>
      <c r="N19" s="91"/>
      <c r="O19" s="93"/>
      <c r="P19" s="15"/>
      <c r="Q19" s="15"/>
      <c r="S19" s="1"/>
      <c r="T19" s="1"/>
      <c r="U19" s="1"/>
      <c r="V19" s="1"/>
      <c r="W19" s="1"/>
      <c r="X19" s="1"/>
    </row>
    <row r="20" spans="1:24" ht="48" customHeight="1" x14ac:dyDescent="0.25">
      <c r="A20" s="15"/>
      <c r="B20" s="82" t="s">
        <v>621</v>
      </c>
      <c r="C20" s="91"/>
      <c r="D20" s="93"/>
      <c r="E20" s="82" t="s">
        <v>619</v>
      </c>
      <c r="F20" s="93"/>
      <c r="G20" s="82" t="s">
        <v>620</v>
      </c>
      <c r="H20" s="93"/>
      <c r="I20" s="82"/>
      <c r="J20" s="91"/>
      <c r="K20" s="93"/>
      <c r="L20" s="82" t="s">
        <v>622</v>
      </c>
      <c r="M20" s="91"/>
      <c r="N20" s="91"/>
      <c r="O20" s="93"/>
      <c r="P20" s="15"/>
      <c r="Q20" s="15"/>
      <c r="S20" s="1"/>
      <c r="T20" s="1"/>
      <c r="U20" s="1"/>
      <c r="V20" s="1"/>
      <c r="W20" s="1"/>
      <c r="X20" s="1"/>
    </row>
    <row r="21" spans="1:24" ht="32.25" customHeight="1" x14ac:dyDescent="0.25">
      <c r="A21" s="15"/>
      <c r="B21" s="82" t="s">
        <v>625</v>
      </c>
      <c r="C21" s="91"/>
      <c r="D21" s="93"/>
      <c r="E21" s="82" t="s">
        <v>623</v>
      </c>
      <c r="F21" s="93"/>
      <c r="G21" s="82" t="s">
        <v>624</v>
      </c>
      <c r="H21" s="93"/>
      <c r="I21" s="82"/>
      <c r="J21" s="91"/>
      <c r="K21" s="93"/>
      <c r="L21" s="82" t="s">
        <v>626</v>
      </c>
      <c r="M21" s="91"/>
      <c r="N21" s="91"/>
      <c r="O21" s="93"/>
      <c r="P21" s="15"/>
      <c r="Q21" s="15"/>
      <c r="S21" s="1"/>
      <c r="T21" s="1"/>
      <c r="U21" s="1"/>
      <c r="V21" s="1"/>
      <c r="W21" s="1"/>
      <c r="X21" s="1"/>
    </row>
    <row r="22" spans="1:24" ht="17.45" customHeight="1" x14ac:dyDescent="0.25">
      <c r="A22" s="15"/>
      <c r="B22" s="82"/>
      <c r="C22" s="91"/>
      <c r="D22" s="93"/>
      <c r="E22" s="82"/>
      <c r="F22" s="93"/>
      <c r="G22" s="82"/>
      <c r="H22" s="93"/>
      <c r="I22" s="82"/>
      <c r="J22" s="91"/>
      <c r="K22" s="93"/>
      <c r="L22" s="82"/>
      <c r="M22" s="91"/>
      <c r="N22" s="91"/>
      <c r="O22" s="93"/>
      <c r="P22" s="15"/>
      <c r="Q22" s="15"/>
      <c r="S22" s="1"/>
      <c r="T22" s="1"/>
      <c r="U22" s="1"/>
      <c r="V22" s="1"/>
      <c r="W22" s="1"/>
      <c r="X22" s="1"/>
    </row>
    <row r="23" spans="1:24" ht="17.45" customHeight="1" x14ac:dyDescent="0.25">
      <c r="A23" s="15"/>
      <c r="B23" s="82"/>
      <c r="C23" s="91"/>
      <c r="D23" s="93"/>
      <c r="E23" s="82"/>
      <c r="F23" s="93"/>
      <c r="G23" s="82"/>
      <c r="H23" s="93"/>
      <c r="I23" s="82"/>
      <c r="J23" s="91"/>
      <c r="K23" s="93"/>
      <c r="L23" s="82"/>
      <c r="M23" s="91"/>
      <c r="N23" s="91"/>
      <c r="O23" s="93"/>
      <c r="P23" s="15"/>
      <c r="Q23" s="15"/>
      <c r="S23" s="1"/>
      <c r="T23" s="1"/>
      <c r="U23" s="1"/>
      <c r="V23" s="1"/>
      <c r="W23" s="1"/>
      <c r="X23" s="1"/>
    </row>
    <row r="24" spans="1:24" ht="17.45" customHeight="1" x14ac:dyDescent="0.25">
      <c r="A24" s="15"/>
      <c r="B24" s="82"/>
      <c r="C24" s="91"/>
      <c r="D24" s="93"/>
      <c r="E24" s="82"/>
      <c r="F24" s="93"/>
      <c r="G24" s="82"/>
      <c r="H24" s="93"/>
      <c r="I24" s="82"/>
      <c r="J24" s="91"/>
      <c r="K24" s="93"/>
      <c r="L24" s="82"/>
      <c r="M24" s="91"/>
      <c r="N24" s="91"/>
      <c r="O24" s="93"/>
      <c r="P24" s="15"/>
      <c r="Q24" s="15"/>
      <c r="S24" s="1"/>
      <c r="T24" s="1"/>
      <c r="U24" s="1"/>
      <c r="V24" s="1"/>
      <c r="W24" s="1"/>
      <c r="X24" s="1"/>
    </row>
    <row r="25" spans="1:24" ht="17.45" customHeight="1" x14ac:dyDescent="0.25">
      <c r="A25" s="15"/>
      <c r="B25" s="82"/>
      <c r="C25" s="91"/>
      <c r="D25" s="93"/>
      <c r="E25" s="82"/>
      <c r="F25" s="93"/>
      <c r="G25" s="82"/>
      <c r="H25" s="93"/>
      <c r="I25" s="82"/>
      <c r="J25" s="91"/>
      <c r="K25" s="93"/>
      <c r="L25" s="82"/>
      <c r="M25" s="91"/>
      <c r="N25" s="91"/>
      <c r="O25" s="93"/>
      <c r="P25" s="15"/>
      <c r="Q25" s="15"/>
      <c r="S25" s="1"/>
      <c r="T25" s="1"/>
      <c r="U25" s="1"/>
      <c r="V25" s="1"/>
      <c r="W25" s="1"/>
      <c r="X25" s="1"/>
    </row>
    <row r="26" spans="1:24" ht="17.25" customHeight="1" x14ac:dyDescent="0.25">
      <c r="A26" s="15"/>
      <c r="B26" s="79"/>
      <c r="C26" s="79"/>
      <c r="D26" s="79"/>
      <c r="E26" s="79"/>
      <c r="F26" s="79"/>
      <c r="G26" s="79"/>
      <c r="H26" s="79"/>
      <c r="I26" s="79"/>
      <c r="J26" s="79"/>
      <c r="K26" s="79"/>
      <c r="L26" s="79"/>
      <c r="M26" s="79"/>
      <c r="N26" s="79"/>
      <c r="O26" s="79"/>
      <c r="P26" s="15"/>
      <c r="Q26" s="15"/>
    </row>
  </sheetData>
  <sheetProtection sheet="1" objects="1" scenarios="1" formatColumns="0" formatRows="0"/>
  <mergeCells count="91">
    <mergeCell ref="B1:O1"/>
    <mergeCell ref="L13:O13"/>
    <mergeCell ref="E11:F11"/>
    <mergeCell ref="I9:K9"/>
    <mergeCell ref="B25:D25"/>
    <mergeCell ref="G14:H14"/>
    <mergeCell ref="L15:O15"/>
    <mergeCell ref="B16:D16"/>
    <mergeCell ref="L23:O23"/>
    <mergeCell ref="I11:K11"/>
    <mergeCell ref="G19:H19"/>
    <mergeCell ref="B15:D15"/>
    <mergeCell ref="B18:D18"/>
    <mergeCell ref="E21:F21"/>
    <mergeCell ref="L24:O24"/>
    <mergeCell ref="L18:O18"/>
    <mergeCell ref="I21:K21"/>
    <mergeCell ref="B10:D10"/>
    <mergeCell ref="I25:K25"/>
    <mergeCell ref="I16:K16"/>
    <mergeCell ref="L20:O20"/>
    <mergeCell ref="B21:D21"/>
    <mergeCell ref="E18:F18"/>
    <mergeCell ref="B19:D19"/>
    <mergeCell ref="B24:D24"/>
    <mergeCell ref="I19:K19"/>
    <mergeCell ref="E24:F24"/>
    <mergeCell ref="I18:K18"/>
    <mergeCell ref="E17:F17"/>
    <mergeCell ref="G17:H17"/>
    <mergeCell ref="L11:O11"/>
    <mergeCell ref="E10:F10"/>
    <mergeCell ref="E20:F20"/>
    <mergeCell ref="E13:F13"/>
    <mergeCell ref="B9:D9"/>
    <mergeCell ref="L16:O16"/>
    <mergeCell ref="E14:F14"/>
    <mergeCell ref="I12:K12"/>
    <mergeCell ref="E9:F9"/>
    <mergeCell ref="L9:O9"/>
    <mergeCell ref="G10:H10"/>
    <mergeCell ref="E19:F19"/>
    <mergeCell ref="G15:H15"/>
    <mergeCell ref="L25:O25"/>
    <mergeCell ref="B22:D22"/>
    <mergeCell ref="B6:J6"/>
    <mergeCell ref="G24:H24"/>
    <mergeCell ref="E25:F25"/>
    <mergeCell ref="G25:H25"/>
    <mergeCell ref="E16:F16"/>
    <mergeCell ref="G16:H16"/>
    <mergeCell ref="I20:K20"/>
    <mergeCell ref="G13:H13"/>
    <mergeCell ref="B17:D17"/>
    <mergeCell ref="L21:O21"/>
    <mergeCell ref="G9:H9"/>
    <mergeCell ref="B14:D14"/>
    <mergeCell ref="L22:O22"/>
    <mergeCell ref="B23:D23"/>
    <mergeCell ref="B26:O26"/>
    <mergeCell ref="L17:O17"/>
    <mergeCell ref="B2:O2"/>
    <mergeCell ref="I17:K17"/>
    <mergeCell ref="G18:H18"/>
    <mergeCell ref="B20:D20"/>
    <mergeCell ref="L19:O19"/>
    <mergeCell ref="I10:K10"/>
    <mergeCell ref="B4:O5"/>
    <mergeCell ref="L12:O12"/>
    <mergeCell ref="G20:H20"/>
    <mergeCell ref="L14:O14"/>
    <mergeCell ref="E22:F22"/>
    <mergeCell ref="B12:D12"/>
    <mergeCell ref="L10:O10"/>
    <mergeCell ref="G21:H21"/>
    <mergeCell ref="B3:O3"/>
    <mergeCell ref="G23:H23"/>
    <mergeCell ref="I24:K24"/>
    <mergeCell ref="G22:H22"/>
    <mergeCell ref="E12:F12"/>
    <mergeCell ref="G12:H12"/>
    <mergeCell ref="I22:K22"/>
    <mergeCell ref="I14:K14"/>
    <mergeCell ref="I23:K23"/>
    <mergeCell ref="E15:F15"/>
    <mergeCell ref="I13:K13"/>
    <mergeCell ref="B11:D11"/>
    <mergeCell ref="E23:F23"/>
    <mergeCell ref="I15:K15"/>
    <mergeCell ref="G11:H11"/>
    <mergeCell ref="B13:D13"/>
  </mergeCells>
  <dataValidations count="1">
    <dataValidation type="list" allowBlank="1" showInputMessage="1" showErrorMessage="1" prompt="Select Yes or No" sqref="K6:K7" xr:uid="{00000000-0002-0000-1200-000000000000}">
      <formula1>"Yes, No"</formula1>
    </dataValidation>
  </dataValidations>
  <pageMargins left="0.25" right="0.25" top="0.75" bottom="0.75" header="0.3" footer="0.3"/>
  <pageSetup paperSize="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3" tint="0.499984740745262"/>
  </sheetPr>
  <dimension ref="B1:K84"/>
  <sheetViews>
    <sheetView showGridLines="0" tabSelected="1" showWhiteSpace="0" view="pageBreakPreview" zoomScale="110" zoomScaleNormal="100" zoomScaleSheetLayoutView="110" workbookViewId="0">
      <selection activeCell="P43" sqref="P43"/>
    </sheetView>
  </sheetViews>
  <sheetFormatPr defaultColWidth="8.85546875" defaultRowHeight="15" x14ac:dyDescent="0.25"/>
  <cols>
    <col min="1" max="1" width="2" style="308" customWidth="1"/>
    <col min="2" max="3" width="8.85546875" style="308"/>
    <col min="4" max="4" width="17.42578125" style="308" customWidth="1"/>
    <col min="5" max="9" width="8.85546875" style="308"/>
    <col min="10" max="10" width="30.85546875" style="308" customWidth="1"/>
    <col min="11" max="11" width="18.85546875" style="308" customWidth="1"/>
    <col min="12" max="16384" width="8.85546875" style="308"/>
  </cols>
  <sheetData>
    <row r="1" spans="2:11" s="308" customFormat="1" ht="17.25" customHeight="1" x14ac:dyDescent="0.25"/>
    <row r="2" spans="2:11" s="308" customFormat="1" ht="17.25" customHeight="1" x14ac:dyDescent="0.25">
      <c r="B2" s="309" t="s">
        <v>9</v>
      </c>
      <c r="C2" s="310"/>
      <c r="D2" s="310"/>
      <c r="E2" s="310"/>
      <c r="F2" s="310"/>
      <c r="G2" s="310"/>
      <c r="H2" s="310"/>
      <c r="I2" s="310"/>
      <c r="J2" s="310"/>
      <c r="K2" s="311"/>
    </row>
    <row r="3" spans="2:11" s="308" customFormat="1" ht="17.45" customHeight="1" x14ac:dyDescent="0.25">
      <c r="B3" s="312" t="s">
        <v>10</v>
      </c>
      <c r="C3" s="310"/>
      <c r="D3" s="310"/>
      <c r="E3" s="310"/>
      <c r="F3" s="310"/>
      <c r="G3" s="310"/>
      <c r="H3" s="310"/>
      <c r="I3" s="310"/>
      <c r="J3" s="310"/>
      <c r="K3" s="313"/>
    </row>
    <row r="4" spans="2:11" s="308" customFormat="1" ht="17.45" customHeight="1" x14ac:dyDescent="0.25">
      <c r="B4" s="314" t="s">
        <v>11</v>
      </c>
      <c r="C4" s="315"/>
      <c r="D4" s="316"/>
      <c r="E4" s="317" t="s">
        <v>498</v>
      </c>
      <c r="F4" s="318"/>
      <c r="G4" s="318"/>
      <c r="H4" s="318"/>
      <c r="I4" s="318"/>
      <c r="J4" s="319"/>
      <c r="K4" s="320"/>
    </row>
    <row r="5" spans="2:11" s="308" customFormat="1" ht="21.75" customHeight="1" x14ac:dyDescent="0.25">
      <c r="B5" s="314" t="s">
        <v>12</v>
      </c>
      <c r="C5" s="315"/>
      <c r="D5" s="316"/>
      <c r="E5" s="317" t="s">
        <v>499</v>
      </c>
      <c r="F5" s="318"/>
      <c r="G5" s="318"/>
      <c r="H5" s="318"/>
      <c r="I5" s="318"/>
      <c r="J5" s="319"/>
      <c r="K5" s="320"/>
    </row>
    <row r="6" spans="2:11" s="308" customFormat="1" ht="21" customHeight="1" x14ac:dyDescent="0.25">
      <c r="B6" s="321" t="s">
        <v>13</v>
      </c>
      <c r="C6" s="315"/>
      <c r="D6" s="316"/>
      <c r="E6" s="322" t="s">
        <v>500</v>
      </c>
      <c r="F6" s="318"/>
      <c r="G6" s="318"/>
      <c r="H6" s="318"/>
      <c r="I6" s="318"/>
      <c r="J6" s="319"/>
      <c r="K6" s="320"/>
    </row>
    <row r="7" spans="2:11" s="308" customFormat="1" ht="17.45" customHeight="1" x14ac:dyDescent="0.25">
      <c r="B7" s="314" t="s">
        <v>14</v>
      </c>
      <c r="C7" s="315"/>
      <c r="D7" s="316"/>
      <c r="E7" s="317" t="s">
        <v>501</v>
      </c>
      <c r="F7" s="318"/>
      <c r="G7" s="318"/>
      <c r="H7" s="318"/>
      <c r="I7" s="318"/>
      <c r="J7" s="319"/>
      <c r="K7" s="323"/>
    </row>
    <row r="8" spans="2:11" s="308" customFormat="1" ht="17.45" customHeight="1" x14ac:dyDescent="0.25">
      <c r="B8" s="314" t="s">
        <v>15</v>
      </c>
      <c r="C8" s="315"/>
      <c r="D8" s="316"/>
      <c r="E8" s="322">
        <v>10712</v>
      </c>
      <c r="F8" s="324"/>
      <c r="G8" s="324"/>
      <c r="H8" s="324"/>
      <c r="I8" s="324"/>
      <c r="J8" s="325"/>
      <c r="K8" s="323"/>
    </row>
    <row r="9" spans="2:11" s="308" customFormat="1" ht="21.75" customHeight="1" x14ac:dyDescent="0.25">
      <c r="B9" s="314" t="s">
        <v>16</v>
      </c>
      <c r="C9" s="315"/>
      <c r="D9" s="316"/>
      <c r="E9" s="326" t="s">
        <v>755</v>
      </c>
      <c r="F9" s="327"/>
      <c r="G9" s="327"/>
      <c r="H9" s="327"/>
      <c r="I9" s="327"/>
      <c r="J9" s="328"/>
      <c r="K9" s="320"/>
    </row>
    <row r="10" spans="2:11" s="308" customFormat="1" ht="20.25" customHeight="1" x14ac:dyDescent="0.25">
      <c r="B10" s="314" t="s">
        <v>17</v>
      </c>
      <c r="C10" s="315"/>
      <c r="D10" s="316"/>
      <c r="E10" s="317" t="s">
        <v>502</v>
      </c>
      <c r="F10" s="318"/>
      <c r="G10" s="318"/>
      <c r="H10" s="318"/>
      <c r="I10" s="318"/>
      <c r="J10" s="319"/>
      <c r="K10" s="320"/>
    </row>
    <row r="11" spans="2:11" s="308" customFormat="1" ht="17.45" customHeight="1" x14ac:dyDescent="0.25">
      <c r="B11" s="314" t="s">
        <v>18</v>
      </c>
      <c r="C11" s="315"/>
      <c r="D11" s="316"/>
      <c r="E11" s="317" t="s">
        <v>503</v>
      </c>
      <c r="F11" s="318"/>
      <c r="G11" s="318"/>
      <c r="H11" s="318"/>
      <c r="I11" s="318"/>
      <c r="J11" s="319"/>
      <c r="K11" s="323"/>
    </row>
    <row r="12" spans="2:11" s="308" customFormat="1" ht="17.45" customHeight="1" x14ac:dyDescent="0.25">
      <c r="B12" s="314" t="s">
        <v>19</v>
      </c>
      <c r="C12" s="315"/>
      <c r="D12" s="316"/>
      <c r="E12" s="322">
        <v>5</v>
      </c>
      <c r="F12" s="324"/>
      <c r="G12" s="324"/>
      <c r="H12" s="324"/>
      <c r="I12" s="324"/>
      <c r="J12" s="325"/>
      <c r="K12" s="323"/>
    </row>
    <row r="13" spans="2:11" s="308" customFormat="1" ht="17.45" customHeight="1" x14ac:dyDescent="0.25">
      <c r="B13" s="329" t="s">
        <v>20</v>
      </c>
      <c r="C13" s="310"/>
      <c r="D13" s="310"/>
      <c r="E13" s="310"/>
      <c r="F13" s="310"/>
      <c r="G13" s="310"/>
      <c r="H13" s="310"/>
      <c r="I13" s="310"/>
      <c r="J13" s="310"/>
      <c r="K13" s="330"/>
    </row>
    <row r="14" spans="2:11" s="308" customFormat="1" ht="17.45" customHeight="1" x14ac:dyDescent="0.25">
      <c r="B14" s="314" t="s">
        <v>21</v>
      </c>
      <c r="C14" s="315"/>
      <c r="D14" s="316"/>
      <c r="E14" s="331">
        <v>44967</v>
      </c>
      <c r="F14" s="324"/>
      <c r="G14" s="324"/>
      <c r="H14" s="324"/>
      <c r="I14" s="324"/>
      <c r="J14" s="325"/>
      <c r="K14" s="332"/>
    </row>
    <row r="15" spans="2:11" s="308" customFormat="1" ht="15.95" customHeight="1" x14ac:dyDescent="0.25">
      <c r="B15" s="314" t="s">
        <v>22</v>
      </c>
      <c r="C15" s="315"/>
      <c r="D15" s="316"/>
      <c r="E15" s="331">
        <v>44676</v>
      </c>
      <c r="F15" s="333"/>
      <c r="G15" s="333"/>
      <c r="H15" s="333"/>
      <c r="I15" s="333"/>
      <c r="J15" s="334"/>
      <c r="K15" s="335"/>
    </row>
    <row r="16" spans="2:11" s="308" customFormat="1" ht="16.5" customHeight="1" x14ac:dyDescent="0.25">
      <c r="B16" s="314" t="s">
        <v>23</v>
      </c>
      <c r="C16" s="315"/>
      <c r="D16" s="316"/>
      <c r="E16" s="331">
        <v>45323</v>
      </c>
      <c r="F16" s="324"/>
      <c r="G16" s="324"/>
      <c r="H16" s="324"/>
      <c r="I16" s="324"/>
      <c r="J16" s="325"/>
      <c r="K16" s="336"/>
    </row>
    <row r="17" spans="2:11" s="308" customFormat="1" ht="15.95" customHeight="1" x14ac:dyDescent="0.25">
      <c r="B17" s="314" t="s">
        <v>24</v>
      </c>
      <c r="C17" s="315"/>
      <c r="D17" s="316"/>
      <c r="E17" s="331">
        <v>45412</v>
      </c>
      <c r="F17" s="333"/>
      <c r="G17" s="333"/>
      <c r="H17" s="333"/>
      <c r="I17" s="333"/>
      <c r="J17" s="334"/>
      <c r="K17" s="337"/>
    </row>
    <row r="18" spans="2:11" s="308" customFormat="1" ht="18" customHeight="1" x14ac:dyDescent="0.25">
      <c r="B18" s="338" t="s">
        <v>25</v>
      </c>
      <c r="C18" s="315"/>
      <c r="D18" s="316"/>
      <c r="E18" s="339">
        <v>46909</v>
      </c>
      <c r="F18" s="340"/>
      <c r="G18" s="340"/>
      <c r="H18" s="340"/>
      <c r="I18" s="340"/>
      <c r="J18" s="341"/>
      <c r="K18" s="332"/>
    </row>
    <row r="19" spans="2:11" s="308" customFormat="1" ht="29.45" customHeight="1" x14ac:dyDescent="0.25">
      <c r="B19" s="314" t="s">
        <v>26</v>
      </c>
      <c r="C19" s="315"/>
      <c r="D19" s="316"/>
      <c r="E19" s="331">
        <v>47149</v>
      </c>
      <c r="F19" s="324"/>
      <c r="G19" s="324"/>
      <c r="H19" s="324"/>
      <c r="I19" s="324"/>
      <c r="J19" s="325"/>
      <c r="K19" s="332"/>
    </row>
    <row r="20" spans="2:11" s="308" customFormat="1" ht="14.45" customHeight="1" x14ac:dyDescent="0.25">
      <c r="B20" s="314" t="s">
        <v>27</v>
      </c>
      <c r="C20" s="315"/>
      <c r="D20" s="316"/>
      <c r="E20" s="322" t="s">
        <v>756</v>
      </c>
      <c r="F20" s="333"/>
      <c r="G20" s="333"/>
      <c r="H20" s="333"/>
      <c r="I20" s="333"/>
      <c r="J20" s="334"/>
      <c r="K20" s="323"/>
    </row>
    <row r="21" spans="2:11" s="308" customFormat="1" ht="14.45" customHeight="1" x14ac:dyDescent="0.25">
      <c r="B21" s="314" t="s">
        <v>28</v>
      </c>
      <c r="C21" s="315"/>
      <c r="D21" s="316"/>
      <c r="E21" s="331">
        <v>47514</v>
      </c>
      <c r="F21" s="333"/>
      <c r="G21" s="333"/>
      <c r="H21" s="333"/>
      <c r="I21" s="333"/>
      <c r="J21" s="334"/>
      <c r="K21" s="323"/>
    </row>
    <row r="22" spans="2:11" s="308" customFormat="1" ht="17.45" customHeight="1" x14ac:dyDescent="0.25">
      <c r="B22" s="342" t="s">
        <v>29</v>
      </c>
      <c r="C22" s="310"/>
      <c r="D22" s="310"/>
      <c r="E22" s="310"/>
      <c r="F22" s="310"/>
      <c r="G22" s="310"/>
      <c r="H22" s="310"/>
      <c r="I22" s="310"/>
      <c r="J22" s="343"/>
      <c r="K22" s="343"/>
    </row>
    <row r="23" spans="2:11" s="308" customFormat="1" ht="15" customHeight="1" x14ac:dyDescent="0.25">
      <c r="B23" s="314" t="s">
        <v>30</v>
      </c>
      <c r="C23" s="315"/>
      <c r="D23" s="316"/>
      <c r="E23" s="344">
        <v>6000000</v>
      </c>
      <c r="F23" s="318"/>
      <c r="G23" s="318"/>
      <c r="H23" s="318"/>
      <c r="I23" s="318"/>
      <c r="J23" s="319"/>
      <c r="K23" s="345"/>
    </row>
    <row r="24" spans="2:11" s="308" customFormat="1" ht="28.5" customHeight="1" x14ac:dyDescent="0.25">
      <c r="B24" s="314" t="s">
        <v>31</v>
      </c>
      <c r="C24" s="315"/>
      <c r="D24" s="316"/>
      <c r="E24" s="344">
        <v>788550.93</v>
      </c>
      <c r="F24" s="318"/>
      <c r="G24" s="318"/>
      <c r="H24" s="318"/>
      <c r="I24" s="318"/>
      <c r="J24" s="319"/>
      <c r="K24" s="337"/>
    </row>
    <row r="25" spans="2:11" s="308" customFormat="1" ht="15" customHeight="1" x14ac:dyDescent="0.25">
      <c r="B25" s="314" t="s">
        <v>32</v>
      </c>
      <c r="C25" s="315"/>
      <c r="D25" s="316"/>
      <c r="E25" s="344">
        <f>'13. Co-Financing Table'!K19</f>
        <v>23151489</v>
      </c>
      <c r="F25" s="318"/>
      <c r="G25" s="318"/>
      <c r="H25" s="318"/>
      <c r="I25" s="318"/>
      <c r="J25" s="319"/>
      <c r="K25" s="345"/>
    </row>
    <row r="26" spans="2:11" s="308" customFormat="1" ht="31.5" customHeight="1" x14ac:dyDescent="0.25">
      <c r="B26" s="314" t="s">
        <v>33</v>
      </c>
      <c r="C26" s="315"/>
      <c r="D26" s="316"/>
      <c r="E26" s="344"/>
      <c r="F26" s="318"/>
      <c r="G26" s="318"/>
      <c r="H26" s="318"/>
      <c r="I26" s="318"/>
      <c r="J26" s="319"/>
      <c r="K26" s="345"/>
    </row>
    <row r="27" spans="2:11" s="308" customFormat="1" ht="17.45" customHeight="1" x14ac:dyDescent="0.25">
      <c r="B27" s="342" t="s">
        <v>34</v>
      </c>
      <c r="C27" s="310"/>
      <c r="D27" s="310"/>
      <c r="E27" s="310"/>
      <c r="F27" s="310"/>
      <c r="G27" s="310"/>
      <c r="H27" s="310"/>
      <c r="I27" s="310"/>
      <c r="J27" s="346"/>
      <c r="K27" s="346"/>
    </row>
    <row r="28" spans="2:11" s="308" customFormat="1" ht="27.75" customHeight="1" x14ac:dyDescent="0.25">
      <c r="B28" s="314" t="s">
        <v>35</v>
      </c>
      <c r="C28" s="315"/>
      <c r="D28" s="316"/>
      <c r="E28" s="331">
        <v>45694</v>
      </c>
      <c r="F28" s="324"/>
      <c r="G28" s="324"/>
      <c r="H28" s="324"/>
      <c r="I28" s="324"/>
      <c r="J28" s="325"/>
      <c r="K28" s="332"/>
    </row>
    <row r="29" spans="2:11" s="308" customFormat="1" ht="17.45" customHeight="1" x14ac:dyDescent="0.25">
      <c r="B29" s="314" t="s">
        <v>36</v>
      </c>
      <c r="C29" s="315"/>
      <c r="D29" s="316"/>
      <c r="E29" s="331">
        <v>46327</v>
      </c>
      <c r="F29" s="333"/>
      <c r="G29" s="333"/>
      <c r="H29" s="333"/>
      <c r="I29" s="333"/>
      <c r="J29" s="334"/>
      <c r="K29" s="323"/>
    </row>
    <row r="30" spans="2:11" s="308" customFormat="1" ht="27.75" customHeight="1" x14ac:dyDescent="0.25">
      <c r="B30" s="314" t="s">
        <v>37</v>
      </c>
      <c r="C30" s="315"/>
      <c r="D30" s="316"/>
      <c r="E30" s="322" t="s">
        <v>756</v>
      </c>
      <c r="F30" s="333"/>
      <c r="G30" s="333"/>
      <c r="H30" s="333"/>
      <c r="I30" s="333"/>
      <c r="J30" s="334"/>
      <c r="K30" s="323"/>
    </row>
    <row r="31" spans="2:11" s="308" customFormat="1" ht="21" customHeight="1" x14ac:dyDescent="0.25">
      <c r="B31" s="314" t="s">
        <v>38</v>
      </c>
      <c r="C31" s="315"/>
      <c r="D31" s="316"/>
      <c r="E31" s="322" t="s">
        <v>504</v>
      </c>
      <c r="F31" s="333"/>
      <c r="G31" s="333"/>
      <c r="H31" s="333"/>
      <c r="I31" s="333"/>
      <c r="J31" s="334"/>
      <c r="K31" s="347"/>
    </row>
    <row r="32" spans="2:11" s="308" customFormat="1" ht="20.25" customHeight="1" x14ac:dyDescent="0.25">
      <c r="B32" s="348" t="s">
        <v>39</v>
      </c>
      <c r="C32" s="310"/>
      <c r="D32" s="310"/>
      <c r="E32" s="310"/>
      <c r="F32" s="310"/>
      <c r="G32" s="310"/>
      <c r="H32" s="310"/>
      <c r="I32" s="310"/>
      <c r="J32" s="349"/>
      <c r="K32" s="349"/>
    </row>
    <row r="33" spans="2:11" s="308" customFormat="1" ht="27.75" customHeight="1" x14ac:dyDescent="0.25">
      <c r="B33" s="314" t="s">
        <v>40</v>
      </c>
      <c r="C33" s="315"/>
      <c r="D33" s="316"/>
      <c r="E33" s="322" t="s">
        <v>67</v>
      </c>
      <c r="F33" s="318"/>
      <c r="G33" s="318"/>
      <c r="H33" s="318"/>
      <c r="I33" s="318"/>
      <c r="J33" s="319"/>
      <c r="K33" s="350"/>
    </row>
    <row r="34" spans="2:11" s="308" customFormat="1" ht="21" customHeight="1" x14ac:dyDescent="0.25">
      <c r="B34" s="314" t="s">
        <v>41</v>
      </c>
      <c r="C34" s="315"/>
      <c r="D34" s="316"/>
      <c r="E34" s="322" t="s">
        <v>67</v>
      </c>
      <c r="F34" s="315"/>
      <c r="G34" s="315"/>
      <c r="H34" s="315"/>
      <c r="I34" s="315"/>
      <c r="J34" s="316"/>
      <c r="K34" s="350"/>
    </row>
    <row r="35" spans="2:11" s="308" customFormat="1" ht="21" customHeight="1" x14ac:dyDescent="0.25">
      <c r="B35" s="314" t="s">
        <v>42</v>
      </c>
      <c r="C35" s="315"/>
      <c r="D35" s="316"/>
      <c r="E35" s="322" t="str">
        <f>'6. Risks to the Project'!C66</f>
        <v>Low</v>
      </c>
      <c r="F35" s="315"/>
      <c r="G35" s="315"/>
      <c r="H35" s="315"/>
      <c r="I35" s="315"/>
      <c r="J35" s="316"/>
      <c r="K35" s="350"/>
    </row>
    <row r="36" spans="2:11" s="308" customFormat="1" ht="17.45" customHeight="1" x14ac:dyDescent="0.25">
      <c r="B36" s="348" t="s">
        <v>43</v>
      </c>
      <c r="C36" s="310"/>
      <c r="D36" s="310"/>
      <c r="E36" s="310"/>
      <c r="F36" s="310"/>
      <c r="G36" s="310"/>
      <c r="H36" s="310"/>
      <c r="I36" s="310"/>
      <c r="J36" s="351"/>
      <c r="K36" s="351"/>
    </row>
    <row r="37" spans="2:11" s="308" customFormat="1" ht="27.75" customHeight="1" x14ac:dyDescent="0.25">
      <c r="B37" s="314" t="s">
        <v>44</v>
      </c>
      <c r="C37" s="315"/>
      <c r="D37" s="316"/>
      <c r="E37" s="352" t="s">
        <v>505</v>
      </c>
      <c r="F37" s="315"/>
      <c r="G37" s="315"/>
      <c r="H37" s="315"/>
      <c r="I37" s="315"/>
      <c r="J37" s="316"/>
      <c r="K37" s="353"/>
    </row>
    <row r="38" spans="2:11" s="308" customFormat="1" ht="24.75" customHeight="1" x14ac:dyDescent="0.25">
      <c r="C38" s="354"/>
      <c r="D38" s="355"/>
      <c r="E38" s="355"/>
      <c r="F38" s="356"/>
      <c r="G38" s="356"/>
      <c r="H38" s="356"/>
      <c r="I38" s="356"/>
      <c r="J38" s="356"/>
      <c r="K38" s="356"/>
    </row>
    <row r="39" spans="2:11" s="308" customFormat="1" ht="24.75" customHeight="1" x14ac:dyDescent="0.25">
      <c r="C39" s="357"/>
      <c r="D39" s="357"/>
      <c r="E39" s="357"/>
      <c r="F39" s="357"/>
      <c r="G39" s="357"/>
      <c r="H39" s="357"/>
      <c r="I39" s="357"/>
      <c r="J39" s="357"/>
      <c r="K39" s="357"/>
    </row>
    <row r="40" spans="2:11" s="308" customFormat="1" ht="24.75" customHeight="1" x14ac:dyDescent="0.25">
      <c r="B40" s="358" t="s">
        <v>45</v>
      </c>
      <c r="C40" s="310"/>
      <c r="D40" s="310"/>
      <c r="E40" s="310"/>
      <c r="F40" s="310"/>
      <c r="G40" s="310"/>
      <c r="H40" s="310"/>
      <c r="I40" s="310"/>
      <c r="J40" s="310"/>
      <c r="K40" s="357"/>
    </row>
    <row r="41" spans="2:11" s="308" customFormat="1" ht="24.75" customHeight="1" x14ac:dyDescent="0.25">
      <c r="B41" s="310"/>
      <c r="C41" s="310"/>
      <c r="D41" s="310"/>
      <c r="E41" s="310"/>
      <c r="F41" s="310"/>
      <c r="G41" s="310"/>
      <c r="H41" s="310"/>
      <c r="I41" s="310"/>
      <c r="J41" s="310"/>
      <c r="K41" s="357"/>
    </row>
    <row r="42" spans="2:11" s="308" customFormat="1" ht="105" customHeight="1" x14ac:dyDescent="0.25">
      <c r="B42" s="310"/>
      <c r="C42" s="310"/>
      <c r="D42" s="310"/>
      <c r="E42" s="310"/>
      <c r="F42" s="310"/>
      <c r="G42" s="310"/>
      <c r="H42" s="310"/>
      <c r="I42" s="310"/>
      <c r="J42" s="310"/>
      <c r="K42" s="357"/>
    </row>
    <row r="43" spans="2:11" s="308" customFormat="1" ht="17.25" customHeight="1" x14ac:dyDescent="0.25">
      <c r="B43" s="349"/>
      <c r="C43" s="349"/>
      <c r="D43" s="349"/>
      <c r="E43" s="349"/>
      <c r="F43" s="349"/>
      <c r="G43" s="349"/>
      <c r="H43" s="349"/>
      <c r="I43" s="349"/>
      <c r="J43" s="349"/>
      <c r="K43" s="349"/>
    </row>
    <row r="44" spans="2:11" s="308" customFormat="1" ht="17.25" customHeight="1" x14ac:dyDescent="0.25">
      <c r="B44" s="349"/>
      <c r="C44" s="349"/>
      <c r="D44" s="349"/>
      <c r="E44" s="349"/>
      <c r="F44" s="349"/>
      <c r="G44" s="349"/>
      <c r="H44" s="349"/>
      <c r="I44" s="349"/>
      <c r="J44" s="349"/>
      <c r="K44" s="349"/>
    </row>
    <row r="45" spans="2:11" s="308" customFormat="1" ht="17.45" customHeight="1" x14ac:dyDescent="0.25">
      <c r="B45" s="348" t="s">
        <v>46</v>
      </c>
      <c r="C45" s="310"/>
      <c r="D45" s="310"/>
      <c r="E45" s="310"/>
      <c r="F45" s="310"/>
      <c r="G45" s="310"/>
      <c r="H45" s="310"/>
      <c r="I45" s="310"/>
      <c r="J45" s="351"/>
      <c r="K45" s="351"/>
    </row>
    <row r="46" spans="2:11" s="308" customFormat="1" ht="17.45" customHeight="1" x14ac:dyDescent="0.25">
      <c r="B46" s="359" t="s">
        <v>47</v>
      </c>
      <c r="C46" s="315"/>
      <c r="D46" s="316"/>
      <c r="E46" s="359" t="s">
        <v>48</v>
      </c>
      <c r="F46" s="315"/>
      <c r="G46" s="315"/>
      <c r="H46" s="316"/>
      <c r="I46" s="359" t="s">
        <v>49</v>
      </c>
      <c r="J46" s="316"/>
      <c r="K46" s="357"/>
    </row>
    <row r="47" spans="2:11" s="308" customFormat="1" ht="17.45" customHeight="1" x14ac:dyDescent="0.25">
      <c r="B47" s="360" t="s">
        <v>50</v>
      </c>
      <c r="C47" s="315"/>
      <c r="D47" s="316"/>
      <c r="E47" s="361"/>
      <c r="F47" s="362"/>
      <c r="G47" s="362"/>
      <c r="H47" s="363"/>
      <c r="I47" s="364"/>
      <c r="J47" s="363"/>
      <c r="K47" s="353"/>
    </row>
    <row r="48" spans="2:11" s="308" customFormat="1" ht="17.45" customHeight="1" x14ac:dyDescent="0.25">
      <c r="B48" s="360" t="s">
        <v>51</v>
      </c>
      <c r="C48" s="315"/>
      <c r="D48" s="316"/>
      <c r="E48" s="365" t="s">
        <v>712</v>
      </c>
      <c r="F48" s="366"/>
      <c r="G48" s="366"/>
      <c r="H48" s="367"/>
      <c r="I48" s="368" t="s">
        <v>713</v>
      </c>
      <c r="J48" s="367"/>
      <c r="K48" s="353"/>
    </row>
    <row r="49" spans="2:11" s="308" customFormat="1" ht="125.45" customHeight="1" x14ac:dyDescent="0.25">
      <c r="B49" s="360" t="s">
        <v>52</v>
      </c>
      <c r="C49" s="315"/>
      <c r="D49" s="316"/>
      <c r="E49" s="369" t="s">
        <v>714</v>
      </c>
      <c r="F49" s="366"/>
      <c r="G49" s="366"/>
      <c r="H49" s="367"/>
      <c r="I49" s="369" t="s">
        <v>715</v>
      </c>
      <c r="J49" s="367"/>
      <c r="K49" s="353"/>
    </row>
    <row r="50" spans="2:11" s="308" customFormat="1" ht="17.45" customHeight="1" x14ac:dyDescent="0.25">
      <c r="B50" s="360" t="s">
        <v>53</v>
      </c>
      <c r="C50" s="315"/>
      <c r="D50" s="316"/>
      <c r="E50" s="370" t="s">
        <v>708</v>
      </c>
      <c r="F50" s="366"/>
      <c r="G50" s="366"/>
      <c r="H50" s="366"/>
      <c r="I50" s="368" t="s">
        <v>709</v>
      </c>
      <c r="J50" s="367"/>
      <c r="K50" s="353"/>
    </row>
    <row r="51" spans="2:11" s="308" customFormat="1" ht="17.45" customHeight="1" x14ac:dyDescent="0.25">
      <c r="B51" s="360" t="s">
        <v>54</v>
      </c>
      <c r="C51" s="315"/>
      <c r="D51" s="316"/>
      <c r="E51" s="365" t="s">
        <v>710</v>
      </c>
      <c r="F51" s="366"/>
      <c r="G51" s="366"/>
      <c r="H51" s="367"/>
      <c r="I51" s="368" t="s">
        <v>711</v>
      </c>
      <c r="J51" s="367"/>
      <c r="K51" s="353"/>
    </row>
    <row r="52" spans="2:11" s="308" customFormat="1" ht="17.45" customHeight="1" x14ac:dyDescent="0.25">
      <c r="B52" s="371"/>
      <c r="C52" s="371"/>
      <c r="D52" s="371"/>
      <c r="E52" s="371"/>
      <c r="F52" s="371"/>
      <c r="G52" s="353"/>
      <c r="H52" s="353"/>
      <c r="I52" s="353"/>
      <c r="J52" s="353"/>
      <c r="K52" s="353"/>
    </row>
    <row r="53" spans="2:11" s="308" customFormat="1" ht="17.45" customHeight="1" x14ac:dyDescent="0.25">
      <c r="B53" s="371"/>
      <c r="C53" s="371"/>
      <c r="D53" s="371"/>
      <c r="E53" s="371"/>
      <c r="F53" s="371"/>
      <c r="G53" s="353"/>
      <c r="H53" s="353"/>
      <c r="I53" s="353"/>
      <c r="J53" s="353"/>
      <c r="K53" s="353"/>
    </row>
    <row r="54" spans="2:11" s="308" customFormat="1" ht="15.75" customHeight="1" x14ac:dyDescent="0.25">
      <c r="B54" s="372" t="s">
        <v>55</v>
      </c>
      <c r="C54" s="310"/>
      <c r="D54" s="310"/>
      <c r="E54" s="310"/>
      <c r="F54" s="310"/>
      <c r="G54" s="310"/>
      <c r="H54" s="310"/>
      <c r="I54" s="310"/>
      <c r="J54" s="310"/>
      <c r="K54" s="373"/>
    </row>
    <row r="55" spans="2:11" s="308" customFormat="1" ht="14.45" customHeight="1" x14ac:dyDescent="0.25">
      <c r="B55" s="374"/>
      <c r="C55" s="374"/>
      <c r="D55" s="374"/>
      <c r="E55" s="374"/>
      <c r="F55" s="374"/>
      <c r="G55" s="374"/>
      <c r="H55" s="374"/>
      <c r="I55" s="374"/>
      <c r="J55" s="374"/>
      <c r="K55" s="374"/>
    </row>
    <row r="56" spans="2:11" s="308" customFormat="1" ht="14.45" customHeight="1" x14ac:dyDescent="0.25">
      <c r="B56" s="375" t="s">
        <v>56</v>
      </c>
      <c r="C56" s="376"/>
      <c r="D56" s="376"/>
      <c r="E56" s="376"/>
      <c r="F56" s="376"/>
      <c r="G56" s="376"/>
      <c r="H56" s="376"/>
      <c r="I56" s="376"/>
      <c r="J56" s="377"/>
      <c r="K56" s="320"/>
    </row>
    <row r="57" spans="2:11" s="308" customFormat="1" ht="17.25" customHeight="1" x14ac:dyDescent="0.25">
      <c r="B57" s="378"/>
      <c r="C57" s="379"/>
      <c r="D57" s="379"/>
      <c r="E57" s="379"/>
      <c r="F57" s="379"/>
      <c r="G57" s="379"/>
      <c r="H57" s="379"/>
      <c r="I57" s="379"/>
      <c r="J57" s="380"/>
      <c r="K57" s="320"/>
    </row>
    <row r="58" spans="2:11" s="308" customFormat="1" ht="17.25" customHeight="1" x14ac:dyDescent="0.25">
      <c r="B58" s="381"/>
      <c r="C58" s="315"/>
      <c r="D58" s="315"/>
      <c r="E58" s="315"/>
      <c r="F58" s="315"/>
      <c r="G58" s="315"/>
      <c r="H58" s="315"/>
      <c r="I58" s="315"/>
      <c r="J58" s="315"/>
      <c r="K58" s="320"/>
    </row>
    <row r="59" spans="2:11" s="308" customFormat="1" ht="15" customHeight="1" x14ac:dyDescent="0.25">
      <c r="B59" s="382" t="s">
        <v>57</v>
      </c>
      <c r="C59" s="376"/>
      <c r="D59" s="377"/>
      <c r="E59" s="383" t="s">
        <v>58</v>
      </c>
      <c r="F59" s="382" t="s">
        <v>59</v>
      </c>
      <c r="G59" s="376"/>
      <c r="H59" s="376"/>
      <c r="I59" s="377"/>
      <c r="J59" s="382" t="s">
        <v>60</v>
      </c>
      <c r="K59" s="320"/>
    </row>
    <row r="60" spans="2:11" s="308" customFormat="1" ht="17.45" customHeight="1" x14ac:dyDescent="0.25">
      <c r="B60" s="378"/>
      <c r="C60" s="379"/>
      <c r="D60" s="380"/>
      <c r="E60" s="384"/>
      <c r="F60" s="378"/>
      <c r="G60" s="379"/>
      <c r="H60" s="379"/>
      <c r="I60" s="380"/>
      <c r="J60" s="384"/>
      <c r="K60" s="320"/>
    </row>
    <row r="61" spans="2:11" s="308" customFormat="1" ht="26.25" customHeight="1" x14ac:dyDescent="0.25">
      <c r="B61" s="385" t="s">
        <v>506</v>
      </c>
      <c r="C61" s="376"/>
      <c r="D61" s="377"/>
      <c r="E61" s="385" t="s">
        <v>460</v>
      </c>
      <c r="F61" s="385" t="s">
        <v>507</v>
      </c>
      <c r="G61" s="376"/>
      <c r="H61" s="376"/>
      <c r="I61" s="377"/>
      <c r="J61" s="385"/>
      <c r="K61" s="386"/>
    </row>
    <row r="62" spans="2:11" s="308" customFormat="1" ht="17.25" customHeight="1" x14ac:dyDescent="0.25">
      <c r="B62" s="378"/>
      <c r="C62" s="379"/>
      <c r="D62" s="380"/>
      <c r="E62" s="384"/>
      <c r="F62" s="378"/>
      <c r="G62" s="379"/>
      <c r="H62" s="379"/>
      <c r="I62" s="380"/>
      <c r="J62" s="384"/>
      <c r="K62" s="386"/>
    </row>
    <row r="63" spans="2:11" s="308" customFormat="1" ht="17.25" customHeight="1" x14ac:dyDescent="0.25">
      <c r="B63" s="385" t="s">
        <v>508</v>
      </c>
      <c r="C63" s="376"/>
      <c r="D63" s="377"/>
      <c r="E63" s="385" t="s">
        <v>460</v>
      </c>
      <c r="F63" s="385" t="s">
        <v>509</v>
      </c>
      <c r="G63" s="376"/>
      <c r="H63" s="376"/>
      <c r="I63" s="377"/>
      <c r="J63" s="385" t="s">
        <v>518</v>
      </c>
      <c r="K63" s="386"/>
    </row>
    <row r="64" spans="2:11" s="308" customFormat="1" ht="17.25" customHeight="1" x14ac:dyDescent="0.25">
      <c r="B64" s="378"/>
      <c r="C64" s="379"/>
      <c r="D64" s="380"/>
      <c r="E64" s="384"/>
      <c r="F64" s="378"/>
      <c r="G64" s="379"/>
      <c r="H64" s="379"/>
      <c r="I64" s="380"/>
      <c r="J64" s="384"/>
      <c r="K64" s="386"/>
    </row>
    <row r="65" spans="2:11" s="308" customFormat="1" ht="17.25" customHeight="1" x14ac:dyDescent="0.25">
      <c r="B65" s="385" t="s">
        <v>510</v>
      </c>
      <c r="C65" s="376"/>
      <c r="D65" s="377"/>
      <c r="E65" s="385" t="s">
        <v>460</v>
      </c>
      <c r="F65" s="385" t="s">
        <v>511</v>
      </c>
      <c r="G65" s="376"/>
      <c r="H65" s="376"/>
      <c r="I65" s="377"/>
      <c r="J65" s="385"/>
      <c r="K65" s="386"/>
    </row>
    <row r="66" spans="2:11" s="308" customFormat="1" ht="17.25" customHeight="1" x14ac:dyDescent="0.25">
      <c r="B66" s="378"/>
      <c r="C66" s="379"/>
      <c r="D66" s="380"/>
      <c r="E66" s="384"/>
      <c r="F66" s="378"/>
      <c r="G66" s="379"/>
      <c r="H66" s="379"/>
      <c r="I66" s="380"/>
      <c r="J66" s="384"/>
      <c r="K66" s="386"/>
    </row>
    <row r="67" spans="2:11" s="308" customFormat="1" ht="17.25" customHeight="1" x14ac:dyDescent="0.25">
      <c r="B67" s="385" t="s">
        <v>512</v>
      </c>
      <c r="C67" s="376"/>
      <c r="D67" s="377"/>
      <c r="E67" s="385" t="s">
        <v>460</v>
      </c>
      <c r="F67" s="385" t="s">
        <v>513</v>
      </c>
      <c r="G67" s="376"/>
      <c r="H67" s="376"/>
      <c r="I67" s="377"/>
      <c r="J67" s="385"/>
      <c r="K67" s="386"/>
    </row>
    <row r="68" spans="2:11" s="308" customFormat="1" ht="17.25" customHeight="1" x14ac:dyDescent="0.25">
      <c r="B68" s="378"/>
      <c r="C68" s="379"/>
      <c r="D68" s="380"/>
      <c r="E68" s="384"/>
      <c r="F68" s="378"/>
      <c r="G68" s="379"/>
      <c r="H68" s="379"/>
      <c r="I68" s="380"/>
      <c r="J68" s="384"/>
      <c r="K68" s="386"/>
    </row>
    <row r="69" spans="2:11" s="308" customFormat="1" ht="17.25" customHeight="1" x14ac:dyDescent="0.25">
      <c r="B69" s="385" t="s">
        <v>514</v>
      </c>
      <c r="C69" s="376"/>
      <c r="D69" s="377"/>
      <c r="E69" s="385" t="s">
        <v>460</v>
      </c>
      <c r="F69" s="387" t="s">
        <v>515</v>
      </c>
      <c r="G69" s="376"/>
      <c r="H69" s="376"/>
      <c r="I69" s="377"/>
      <c r="J69" s="385"/>
      <c r="K69" s="386"/>
    </row>
    <row r="70" spans="2:11" s="308" customFormat="1" ht="17.25" customHeight="1" x14ac:dyDescent="0.25">
      <c r="B70" s="378"/>
      <c r="C70" s="379"/>
      <c r="D70" s="380"/>
      <c r="E70" s="384"/>
      <c r="F70" s="378"/>
      <c r="G70" s="379"/>
      <c r="H70" s="379"/>
      <c r="I70" s="380"/>
      <c r="J70" s="384"/>
      <c r="K70" s="386"/>
    </row>
    <row r="71" spans="2:11" s="308" customFormat="1" ht="17.25" customHeight="1" x14ac:dyDescent="0.25">
      <c r="B71" s="385" t="s">
        <v>516</v>
      </c>
      <c r="C71" s="376"/>
      <c r="D71" s="377"/>
      <c r="E71" s="385" t="s">
        <v>460</v>
      </c>
      <c r="F71" s="385" t="s">
        <v>517</v>
      </c>
      <c r="G71" s="376"/>
      <c r="H71" s="376"/>
      <c r="I71" s="377"/>
      <c r="J71" s="385"/>
      <c r="K71" s="386"/>
    </row>
    <row r="72" spans="2:11" s="308" customFormat="1" ht="17.25" customHeight="1" x14ac:dyDescent="0.25">
      <c r="B72" s="378"/>
      <c r="C72" s="379"/>
      <c r="D72" s="380"/>
      <c r="E72" s="384"/>
      <c r="F72" s="378"/>
      <c r="G72" s="379"/>
      <c r="H72" s="379"/>
      <c r="I72" s="380"/>
      <c r="J72" s="384"/>
      <c r="K72" s="386"/>
    </row>
    <row r="73" spans="2:11" s="308" customFormat="1" ht="17.25" customHeight="1" x14ac:dyDescent="0.25">
      <c r="B73" s="385"/>
      <c r="C73" s="376"/>
      <c r="D73" s="377"/>
      <c r="E73" s="385"/>
      <c r="F73" s="385"/>
      <c r="G73" s="376"/>
      <c r="H73" s="376"/>
      <c r="I73" s="377"/>
      <c r="J73" s="385"/>
      <c r="K73" s="386"/>
    </row>
    <row r="74" spans="2:11" s="308" customFormat="1" ht="17.25" customHeight="1" x14ac:dyDescent="0.25">
      <c r="B74" s="378"/>
      <c r="C74" s="379"/>
      <c r="D74" s="380"/>
      <c r="E74" s="384"/>
      <c r="F74" s="378"/>
      <c r="G74" s="379"/>
      <c r="H74" s="379"/>
      <c r="I74" s="380"/>
      <c r="J74" s="384"/>
      <c r="K74" s="386"/>
    </row>
    <row r="75" spans="2:11" s="308" customFormat="1" x14ac:dyDescent="0.25">
      <c r="B75" s="349"/>
      <c r="C75" s="349"/>
      <c r="D75" s="349"/>
      <c r="E75" s="349"/>
      <c r="F75" s="349"/>
      <c r="G75" s="349"/>
      <c r="H75" s="349"/>
      <c r="I75" s="349"/>
      <c r="J75" s="349"/>
      <c r="K75" s="349"/>
    </row>
    <row r="76" spans="2:11" s="308" customFormat="1" x14ac:dyDescent="0.25">
      <c r="B76" s="349"/>
      <c r="C76" s="349"/>
      <c r="D76" s="349"/>
      <c r="E76" s="349"/>
      <c r="F76" s="349"/>
      <c r="G76" s="349"/>
      <c r="H76" s="349"/>
      <c r="I76" s="349"/>
      <c r="J76" s="349"/>
      <c r="K76" s="349"/>
    </row>
    <row r="77" spans="2:11" s="308" customFormat="1" x14ac:dyDescent="0.25">
      <c r="B77" s="349"/>
      <c r="C77" s="349"/>
      <c r="D77" s="349"/>
      <c r="E77" s="349"/>
      <c r="F77" s="349"/>
      <c r="G77" s="349"/>
      <c r="H77" s="349"/>
      <c r="I77" s="349"/>
      <c r="J77" s="349"/>
      <c r="K77" s="349"/>
    </row>
    <row r="78" spans="2:11" s="308" customFormat="1" x14ac:dyDescent="0.25">
      <c r="B78" s="349"/>
      <c r="C78" s="349"/>
      <c r="D78" s="349"/>
      <c r="E78" s="349"/>
      <c r="F78" s="349"/>
      <c r="G78" s="349"/>
      <c r="H78" s="349"/>
      <c r="I78" s="349"/>
      <c r="J78" s="349"/>
      <c r="K78" s="349"/>
    </row>
    <row r="79" spans="2:11" s="308" customFormat="1" x14ac:dyDescent="0.25">
      <c r="B79" s="349"/>
      <c r="C79" s="349"/>
      <c r="D79" s="349"/>
      <c r="E79" s="349"/>
      <c r="F79" s="349"/>
      <c r="G79" s="349"/>
      <c r="H79" s="349"/>
      <c r="I79" s="349"/>
      <c r="J79" s="349"/>
      <c r="K79" s="349"/>
    </row>
    <row r="80" spans="2:11" s="308" customFormat="1" x14ac:dyDescent="0.25">
      <c r="B80" s="349"/>
      <c r="C80" s="349"/>
      <c r="D80" s="349"/>
      <c r="E80" s="349"/>
      <c r="F80" s="349"/>
      <c r="G80" s="349"/>
      <c r="H80" s="349"/>
      <c r="I80" s="349"/>
      <c r="J80" s="349"/>
      <c r="K80" s="349"/>
    </row>
    <row r="81" spans="2:11" s="308" customFormat="1" x14ac:dyDescent="0.25">
      <c r="B81" s="349"/>
      <c r="C81" s="349"/>
      <c r="D81" s="349"/>
      <c r="E81" s="349"/>
      <c r="F81" s="349"/>
      <c r="G81" s="349"/>
      <c r="H81" s="349"/>
      <c r="I81" s="349"/>
      <c r="J81" s="349"/>
      <c r="K81" s="349"/>
    </row>
    <row r="82" spans="2:11" s="308" customFormat="1" x14ac:dyDescent="0.25">
      <c r="B82" s="349"/>
      <c r="C82" s="349"/>
      <c r="D82" s="349"/>
      <c r="E82" s="349"/>
      <c r="F82" s="349"/>
      <c r="G82" s="349"/>
      <c r="H82" s="349"/>
      <c r="I82" s="349"/>
      <c r="J82" s="349"/>
      <c r="K82" s="349"/>
    </row>
    <row r="83" spans="2:11" s="308" customFormat="1" x14ac:dyDescent="0.25">
      <c r="B83" s="349"/>
      <c r="C83" s="349"/>
      <c r="D83" s="349"/>
      <c r="E83" s="349"/>
      <c r="F83" s="349"/>
      <c r="G83" s="349"/>
      <c r="H83" s="349"/>
      <c r="I83" s="349"/>
      <c r="J83" s="349"/>
      <c r="K83" s="349"/>
    </row>
    <row r="84" spans="2:11" s="308" customFormat="1" x14ac:dyDescent="0.25">
      <c r="B84" s="349"/>
      <c r="C84" s="349"/>
      <c r="D84" s="349"/>
      <c r="E84" s="349"/>
      <c r="F84" s="349"/>
      <c r="G84" s="349"/>
      <c r="H84" s="349"/>
      <c r="I84" s="349"/>
      <c r="J84" s="349"/>
      <c r="K84" s="349"/>
    </row>
  </sheetData>
  <sheetProtection sheet="1" objects="1" scenarios="1" formatColumns="0" formatRows="0"/>
  <mergeCells count="120">
    <mergeCell ref="E17:J17"/>
    <mergeCell ref="B18:D18"/>
    <mergeCell ref="B65:D66"/>
    <mergeCell ref="E35:J35"/>
    <mergeCell ref="F63:I64"/>
    <mergeCell ref="E5:J5"/>
    <mergeCell ref="E46:H46"/>
    <mergeCell ref="I50:J50"/>
    <mergeCell ref="B12:D12"/>
    <mergeCell ref="E20:J20"/>
    <mergeCell ref="B32:I32"/>
    <mergeCell ref="E29:J29"/>
    <mergeCell ref="I49:J49"/>
    <mergeCell ref="E31:J31"/>
    <mergeCell ref="B29:D29"/>
    <mergeCell ref="E6:J6"/>
    <mergeCell ref="E15:J15"/>
    <mergeCell ref="E26:J26"/>
    <mergeCell ref="B40:J42"/>
    <mergeCell ref="B15:D15"/>
    <mergeCell ref="B24:D24"/>
    <mergeCell ref="E7:J7"/>
    <mergeCell ref="B33:D33"/>
    <mergeCell ref="E16:J16"/>
    <mergeCell ref="B26:D26"/>
    <mergeCell ref="B7:D7"/>
    <mergeCell ref="I48:J48"/>
    <mergeCell ref="B16:D16"/>
    <mergeCell ref="E33:J33"/>
    <mergeCell ref="B49:D49"/>
    <mergeCell ref="B71:D72"/>
    <mergeCell ref="B51:D51"/>
    <mergeCell ref="E25:J25"/>
    <mergeCell ref="B11:D11"/>
    <mergeCell ref="E9:J9"/>
    <mergeCell ref="B13:J13"/>
    <mergeCell ref="E11:J11"/>
    <mergeCell ref="B37:D37"/>
    <mergeCell ref="B59:D60"/>
    <mergeCell ref="E47:H47"/>
    <mergeCell ref="E65:E66"/>
    <mergeCell ref="B30:D30"/>
    <mergeCell ref="B61:D62"/>
    <mergeCell ref="B27:I27"/>
    <mergeCell ref="J65:J66"/>
    <mergeCell ref="E59:E60"/>
    <mergeCell ref="I47:J47"/>
    <mergeCell ref="E50:H50"/>
    <mergeCell ref="B73:D74"/>
    <mergeCell ref="B35:D35"/>
    <mergeCell ref="B50:D50"/>
    <mergeCell ref="E18:J18"/>
    <mergeCell ref="B25:D25"/>
    <mergeCell ref="I51:J51"/>
    <mergeCell ref="E71:E72"/>
    <mergeCell ref="J67:J68"/>
    <mergeCell ref="J61:J62"/>
    <mergeCell ref="F59:I60"/>
    <mergeCell ref="B56:J57"/>
    <mergeCell ref="J63:J64"/>
    <mergeCell ref="E61:E62"/>
    <mergeCell ref="F71:I72"/>
    <mergeCell ref="F73:I74"/>
    <mergeCell ref="E19:J19"/>
    <mergeCell ref="E28:J28"/>
    <mergeCell ref="E73:E74"/>
    <mergeCell ref="J69:J70"/>
    <mergeCell ref="J59:J60"/>
    <mergeCell ref="E63:E64"/>
    <mergeCell ref="E30:J30"/>
    <mergeCell ref="B34:D34"/>
    <mergeCell ref="B28:D28"/>
    <mergeCell ref="B2:J2"/>
    <mergeCell ref="E10:J10"/>
    <mergeCell ref="I46:J46"/>
    <mergeCell ref="B63:D64"/>
    <mergeCell ref="B8:D8"/>
    <mergeCell ref="F65:I66"/>
    <mergeCell ref="B17:D17"/>
    <mergeCell ref="B22:I22"/>
    <mergeCell ref="E34:J34"/>
    <mergeCell ref="B10:D10"/>
    <mergeCell ref="B19:D19"/>
    <mergeCell ref="B9:D9"/>
    <mergeCell ref="E48:H48"/>
    <mergeCell ref="B5:D5"/>
    <mergeCell ref="E37:J37"/>
    <mergeCell ref="E12:J12"/>
    <mergeCell ref="E21:J21"/>
    <mergeCell ref="B47:D47"/>
    <mergeCell ref="B54:J54"/>
    <mergeCell ref="B31:D31"/>
    <mergeCell ref="B46:D46"/>
    <mergeCell ref="E14:J14"/>
    <mergeCell ref="E23:J23"/>
    <mergeCell ref="B21:D21"/>
    <mergeCell ref="B6:D6"/>
    <mergeCell ref="B20:D20"/>
    <mergeCell ref="B4:D4"/>
    <mergeCell ref="E51:H51"/>
    <mergeCell ref="F61:I62"/>
    <mergeCell ref="J71:J72"/>
    <mergeCell ref="B3:J3"/>
    <mergeCell ref="E24:J24"/>
    <mergeCell ref="J73:J74"/>
    <mergeCell ref="E8:J8"/>
    <mergeCell ref="B36:I36"/>
    <mergeCell ref="B45:I45"/>
    <mergeCell ref="E49:H49"/>
    <mergeCell ref="B67:D68"/>
    <mergeCell ref="B69:D70"/>
    <mergeCell ref="F67:I68"/>
    <mergeCell ref="F69:I70"/>
    <mergeCell ref="E4:J4"/>
    <mergeCell ref="B58:J58"/>
    <mergeCell ref="B48:D48"/>
    <mergeCell ref="E67:E68"/>
    <mergeCell ref="B14:D14"/>
    <mergeCell ref="B23:D23"/>
    <mergeCell ref="E69:E70"/>
  </mergeCells>
  <dataValidations count="4">
    <dataValidation type="list" allowBlank="1" showInputMessage="1" showErrorMessage="1" prompt="Select implementation status" sqref="E37" xr:uid="{00000000-0002-0000-0100-000000000000}">
      <formula1>"Less than 1 year Implementation, 1st PIR, 2nd PIR, 3rd PIR, 4th PIR, 5th PIR, 6th PIR, 7th PIR, 8th PIR, 9th PIR, 10th PIR, 11th PIR, 12th PIR, 13th PIR, 14th PIR, 15th PIR, Final PIR"</formula1>
    </dataValidation>
    <dataValidation type="list" allowBlank="1" showInputMessage="1" showErrorMessage="1" prompt="Select Region" sqref="E4" xr:uid="{00000000-0002-0000-0100-000001000000}">
      <formula1>"Global, Inter-regional, Africa (RAF), Asia and the Pacific (RAP), Europe and Central Asia (REU), Latin America and the Caribbean (RLC), Near East and North Africa (RNE)"</formula1>
    </dataValidation>
    <dataValidation type="date" allowBlank="1" showInputMessage="1" showErrorMessage="1" sqref="E16:K16" xr:uid="{00000000-0002-0000-0100-000002000000}">
      <formula1>42005</formula1>
      <formula2>49310</formula2>
    </dataValidation>
    <dataValidation type="list" allowBlank="1" showInputMessage="1" showErrorMessage="1" prompt="Select Yes or No" sqref="E61:E74" xr:uid="{00000000-0002-0000-0100-000003000000}">
      <formula1>"Yes, No"</formula1>
    </dataValidation>
  </dataValidations>
  <hyperlinks>
    <hyperlink ref="I50" r:id="rId1" xr:uid="{C73D1B39-329F-41CE-B11A-6948989EFBDA}"/>
    <hyperlink ref="I51" r:id="rId2" xr:uid="{9C298BAD-B0E3-40F1-86E0-BA9DF2700945}"/>
    <hyperlink ref="I48" r:id="rId3" xr:uid="{8D57AC0B-BCFC-49A4-95BF-BA8C13AAC341}"/>
  </hyperlinks>
  <pageMargins left="0.25" right="0.25" top="0.75" bottom="0.75" header="0.3" footer="0.3"/>
  <pageSetup paperSize="5" scale="91" pageOrder="overThenDown" orientation="portrait"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8">
    <tabColor theme="3" tint="0.749992370372631"/>
  </sheetPr>
  <dimension ref="A1:A32"/>
  <sheetViews>
    <sheetView showGridLines="0" view="pageBreakPreview" zoomScale="140" zoomScaleNormal="100" zoomScaleSheetLayoutView="140" workbookViewId="0">
      <selection activeCell="E36" sqref="E36"/>
    </sheetView>
  </sheetViews>
  <sheetFormatPr defaultColWidth="8.85546875" defaultRowHeight="15" x14ac:dyDescent="0.25"/>
  <cols>
    <col min="1" max="1" width="104.140625" customWidth="1"/>
  </cols>
  <sheetData>
    <row r="1" spans="1:1" x14ac:dyDescent="0.25">
      <c r="A1" s="2"/>
    </row>
    <row r="2" spans="1:1" x14ac:dyDescent="0.25">
      <c r="A2" s="30" t="s">
        <v>490</v>
      </c>
    </row>
    <row r="3" spans="1:1" x14ac:dyDescent="0.25">
      <c r="A3" s="23"/>
    </row>
    <row r="4" spans="1:1" ht="84" customHeight="1" x14ac:dyDescent="0.25">
      <c r="A4" s="31" t="s">
        <v>491</v>
      </c>
    </row>
    <row r="5" spans="1:1" x14ac:dyDescent="0.25">
      <c r="A5" s="32" t="s">
        <v>492</v>
      </c>
    </row>
    <row r="6" spans="1:1" x14ac:dyDescent="0.25">
      <c r="A6" s="29" t="s">
        <v>493</v>
      </c>
    </row>
    <row r="7" spans="1:1" ht="15" customHeight="1" x14ac:dyDescent="0.25">
      <c r="A7" s="29" t="s">
        <v>494</v>
      </c>
    </row>
    <row r="8" spans="1:1" ht="15.75" customHeight="1" x14ac:dyDescent="0.25">
      <c r="A8" s="29" t="s">
        <v>495</v>
      </c>
    </row>
    <row r="9" spans="1:1" x14ac:dyDescent="0.25">
      <c r="A9" s="29" t="s">
        <v>496</v>
      </c>
    </row>
    <row r="10" spans="1:1" x14ac:dyDescent="0.25">
      <c r="A10" s="7"/>
    </row>
    <row r="11" spans="1:1" x14ac:dyDescent="0.25">
      <c r="A11" s="7"/>
    </row>
    <row r="12" spans="1:1" x14ac:dyDescent="0.25">
      <c r="A12" s="7"/>
    </row>
    <row r="13" spans="1:1" x14ac:dyDescent="0.25">
      <c r="A13" s="7"/>
    </row>
    <row r="14" spans="1:1" x14ac:dyDescent="0.25">
      <c r="A14" s="2"/>
    </row>
    <row r="15" spans="1:1" x14ac:dyDescent="0.25">
      <c r="A15" s="2"/>
    </row>
    <row r="16" spans="1:1" x14ac:dyDescent="0.25">
      <c r="A16" s="2"/>
    </row>
    <row r="17" spans="1:1" x14ac:dyDescent="0.25">
      <c r="A17" s="2"/>
    </row>
    <row r="18" spans="1:1" x14ac:dyDescent="0.25">
      <c r="A18" s="2"/>
    </row>
    <row r="19" spans="1:1" x14ac:dyDescent="0.25">
      <c r="A19" s="2"/>
    </row>
    <row r="20" spans="1:1" x14ac:dyDescent="0.25">
      <c r="A20" s="2"/>
    </row>
    <row r="21" spans="1:1" x14ac:dyDescent="0.25">
      <c r="A21" s="2"/>
    </row>
    <row r="22" spans="1:1" x14ac:dyDescent="0.25">
      <c r="A22" s="2"/>
    </row>
    <row r="23" spans="1:1" x14ac:dyDescent="0.25">
      <c r="A23" s="2"/>
    </row>
    <row r="24" spans="1:1" ht="16.5" customHeight="1" x14ac:dyDescent="0.25">
      <c r="A24" s="160" t="s">
        <v>497</v>
      </c>
    </row>
    <row r="25" spans="1:1" x14ac:dyDescent="0.25">
      <c r="A25" s="79"/>
    </row>
    <row r="26" spans="1:1" x14ac:dyDescent="0.25">
      <c r="A26" s="79"/>
    </row>
    <row r="27" spans="1:1" x14ac:dyDescent="0.25">
      <c r="A27" s="79"/>
    </row>
    <row r="28" spans="1:1" x14ac:dyDescent="0.25">
      <c r="A28" s="79"/>
    </row>
    <row r="29" spans="1:1" x14ac:dyDescent="0.25">
      <c r="A29" s="79"/>
    </row>
    <row r="30" spans="1:1" x14ac:dyDescent="0.25">
      <c r="A30" s="79"/>
    </row>
    <row r="31" spans="1:1" x14ac:dyDescent="0.25">
      <c r="A31" s="79"/>
    </row>
    <row r="32" spans="1:1" x14ac:dyDescent="0.25">
      <c r="A32" s="2"/>
    </row>
  </sheetData>
  <sheetProtection sheet="1" objects="1" scenarios="1" formatColumns="0" formatRows="0"/>
  <mergeCells count="1">
    <mergeCell ref="A24:A31"/>
  </mergeCells>
  <hyperlinks>
    <hyperlink ref="A6" r:id="rId1" xr:uid="{00000000-0004-0000-1500-000000000000}"/>
    <hyperlink ref="A7" r:id="rId2" xr:uid="{00000000-0004-0000-1500-000001000000}"/>
    <hyperlink ref="A8" r:id="rId3" xr:uid="{00000000-0004-0000-1500-000002000000}"/>
    <hyperlink ref="A9" r:id="rId4" xr:uid="{00000000-0004-0000-1500-000003000000}"/>
  </hyperlinks>
  <pageMargins left="0.25" right="0.25" top="0.75" bottom="0.75" header="0.3" footer="0.3"/>
  <pageSetup paperSize="5" orientation="portrait"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4">
    <tabColor theme="3" tint="0.499984740745262"/>
  </sheetPr>
  <dimension ref="A1:I22"/>
  <sheetViews>
    <sheetView workbookViewId="0">
      <selection activeCell="F14" sqref="F14"/>
    </sheetView>
  </sheetViews>
  <sheetFormatPr defaultColWidth="8.85546875" defaultRowHeight="15" x14ac:dyDescent="0.25"/>
  <cols>
    <col min="1" max="1" width="32.42578125" customWidth="1"/>
    <col min="2" max="2" width="13.42578125" customWidth="1"/>
    <col min="4" max="4" width="10" customWidth="1"/>
    <col min="5" max="5" width="14.140625" customWidth="1"/>
    <col min="6" max="6" width="15" customWidth="1"/>
    <col min="7" max="7" width="14.42578125" customWidth="1"/>
    <col min="8" max="8" width="12.140625" customWidth="1"/>
    <col min="9" max="9" width="11.140625" customWidth="1"/>
  </cols>
  <sheetData>
    <row r="1" spans="1:9" ht="30" customHeight="1" x14ac:dyDescent="0.25">
      <c r="A1" s="63" t="s">
        <v>61</v>
      </c>
      <c r="B1" s="64" t="s">
        <v>62</v>
      </c>
    </row>
    <row r="2" spans="1:9" ht="23.25" customHeight="1" x14ac:dyDescent="0.25">
      <c r="A2" s="43" t="s">
        <v>63</v>
      </c>
      <c r="B2" s="45">
        <v>1</v>
      </c>
    </row>
    <row r="3" spans="1:9" ht="19.5" customHeight="1" x14ac:dyDescent="0.25">
      <c r="A3" s="43" t="s">
        <v>64</v>
      </c>
      <c r="B3" s="45">
        <v>2</v>
      </c>
    </row>
    <row r="4" spans="1:9" ht="17.25" customHeight="1" x14ac:dyDescent="0.25">
      <c r="A4" s="43" t="s">
        <v>65</v>
      </c>
      <c r="B4" s="45">
        <v>3</v>
      </c>
    </row>
    <row r="5" spans="1:9" ht="18" customHeight="1" x14ac:dyDescent="0.25">
      <c r="A5" s="43" t="s">
        <v>66</v>
      </c>
      <c r="B5" s="45">
        <v>4</v>
      </c>
    </row>
    <row r="6" spans="1:9" ht="19.5" customHeight="1" x14ac:dyDescent="0.25">
      <c r="A6" s="43" t="s">
        <v>67</v>
      </c>
      <c r="B6" s="45">
        <v>5</v>
      </c>
    </row>
    <row r="7" spans="1:9" ht="18" customHeight="1" x14ac:dyDescent="0.25">
      <c r="A7" s="43" t="s">
        <v>68</v>
      </c>
      <c r="B7" s="45">
        <v>6</v>
      </c>
    </row>
    <row r="8" spans="1:9" ht="18" customHeight="1" x14ac:dyDescent="0.25">
      <c r="A8" s="43" t="s">
        <v>69</v>
      </c>
      <c r="B8" s="45">
        <v>0</v>
      </c>
    </row>
    <row r="9" spans="1:9" ht="18.75" customHeight="1" thickBot="1" x14ac:dyDescent="0.3">
      <c r="A9" s="44" t="s">
        <v>70</v>
      </c>
      <c r="B9" s="46">
        <v>0</v>
      </c>
    </row>
    <row r="10" spans="1:9" ht="18.75" customHeight="1" x14ac:dyDescent="0.25">
      <c r="A10" s="28"/>
      <c r="B10" s="28"/>
    </row>
    <row r="11" spans="1:9" ht="18.75" customHeight="1" thickBot="1" x14ac:dyDescent="0.3">
      <c r="A11" s="28"/>
      <c r="B11" s="28"/>
    </row>
    <row r="12" spans="1:9" x14ac:dyDescent="0.25">
      <c r="D12" s="65" t="s">
        <v>71</v>
      </c>
      <c r="E12" s="59"/>
      <c r="F12" s="59"/>
      <c r="G12" s="59"/>
      <c r="H12" s="59"/>
      <c r="I12" s="60"/>
    </row>
    <row r="13" spans="1:9" x14ac:dyDescent="0.25">
      <c r="D13" s="47" t="s">
        <v>72</v>
      </c>
      <c r="E13" s="61" t="s">
        <v>73</v>
      </c>
      <c r="F13" s="61" t="s">
        <v>74</v>
      </c>
      <c r="G13" s="61" t="s">
        <v>75</v>
      </c>
      <c r="H13" s="61" t="s">
        <v>76</v>
      </c>
      <c r="I13" s="62" t="s">
        <v>77</v>
      </c>
    </row>
    <row r="14" spans="1:9" ht="15" customHeight="1" thickBot="1" x14ac:dyDescent="0.3">
      <c r="D14" s="48" t="s">
        <v>78</v>
      </c>
      <c r="E14" s="49">
        <v>20</v>
      </c>
      <c r="F14" s="49">
        <v>25</v>
      </c>
      <c r="G14" s="49">
        <v>25</v>
      </c>
      <c r="H14" s="49">
        <v>0</v>
      </c>
      <c r="I14" s="50">
        <v>30</v>
      </c>
    </row>
    <row r="15" spans="1:9" x14ac:dyDescent="0.25">
      <c r="D15" s="66" t="s">
        <v>79</v>
      </c>
      <c r="E15" s="51"/>
      <c r="F15" s="51"/>
      <c r="G15" s="51"/>
      <c r="H15" s="52"/>
    </row>
    <row r="16" spans="1:9" ht="20.25" customHeight="1" x14ac:dyDescent="0.25">
      <c r="D16" s="53" t="s">
        <v>72</v>
      </c>
      <c r="E16" s="57" t="s">
        <v>73</v>
      </c>
      <c r="F16" s="57" t="s">
        <v>75</v>
      </c>
      <c r="G16" s="57" t="s">
        <v>76</v>
      </c>
      <c r="H16" s="58" t="s">
        <v>77</v>
      </c>
    </row>
    <row r="17" spans="1:8" ht="15" customHeight="1" thickBot="1" x14ac:dyDescent="0.3">
      <c r="D17" s="54" t="s">
        <v>78</v>
      </c>
      <c r="E17" s="55">
        <v>25</v>
      </c>
      <c r="F17" s="55">
        <v>35</v>
      </c>
      <c r="G17" s="55">
        <v>0</v>
      </c>
      <c r="H17" s="56">
        <v>40</v>
      </c>
    </row>
    <row r="18" spans="1:8" ht="15" customHeight="1" thickBot="1" x14ac:dyDescent="0.3"/>
    <row r="19" spans="1:8" ht="15" customHeight="1" thickBot="1" x14ac:dyDescent="0.3">
      <c r="A19" s="67" t="s">
        <v>80</v>
      </c>
      <c r="B19" s="68"/>
      <c r="C19" s="68"/>
      <c r="D19" s="68"/>
      <c r="E19" s="69"/>
    </row>
    <row r="20" spans="1:8" ht="15" customHeight="1" thickBot="1" x14ac:dyDescent="0.3">
      <c r="A20" s="70" t="s">
        <v>81</v>
      </c>
      <c r="B20" s="71"/>
      <c r="C20" s="71"/>
      <c r="D20" s="72" cm="1">
        <f t="array" aca="1" ref="D20" ca="1">_xlfn.LET(_xlpm.hdrRow,MATCH("*Development*Objective*rating*",'2. Progress towards outcomes'!$C:$C,0),_xlpm.rRow,_xlpm.hdrRow+1,_xlpm.ratings,INDEX('2. Progress towards outcomes'!$D:$H,_xlpm.rRow,0),_xlpm.scores,_xlfn.XLOOKUP(_xlpm.ratings,TxtRating,NumRating,0),ROUND(SUMPRODUCT(_xlpm.scores,Weights)/SUM(Weights),0))</f>
        <v>0</v>
      </c>
      <c r="E20" s="73"/>
    </row>
    <row r="21" spans="1:8" ht="15" customHeight="1" thickBot="1" x14ac:dyDescent="0.3">
      <c r="A21" s="70"/>
      <c r="B21" s="71"/>
      <c r="C21" s="71"/>
      <c r="D21" s="74" cm="1">
        <f t="array" ref="D21">ROUND(
  SUMPRODUCT(
      _xlfn.XLOOKUP(
        CHOOSE({1,2,3,4},
          '3. Implementation Progress'!D70,
          '3. Implementation Progress'!F70,
          '3. Implementation Progress'!H70,
          '3. Implementation Progress'!J70
        ),
        TxtRating, NumRating, 0
      ),
      Weights2
  ) / SUM(Weights2),   0)</f>
        <v>5</v>
      </c>
      <c r="E21" s="73"/>
    </row>
    <row r="22" spans="1:8" ht="15" customHeight="1" thickBot="1" x14ac:dyDescent="0.3">
      <c r="A22" s="75"/>
      <c r="B22" s="76"/>
      <c r="C22" s="76"/>
      <c r="D22" s="76"/>
      <c r="E22" s="77"/>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9">
    <tabColor theme="3" tint="0.499984740745262"/>
  </sheetPr>
  <dimension ref="A1:A250"/>
  <sheetViews>
    <sheetView showGridLines="0" topLeftCell="A221" workbookViewId="0">
      <selection activeCell="A2" sqref="A2:A250"/>
    </sheetView>
  </sheetViews>
  <sheetFormatPr defaultColWidth="8.85546875" defaultRowHeight="15" x14ac:dyDescent="0.25"/>
  <cols>
    <col min="1" max="1" width="25.85546875" customWidth="1"/>
  </cols>
  <sheetData>
    <row r="1" spans="1:1" ht="15" customHeight="1" thickBot="1" x14ac:dyDescent="0.3">
      <c r="A1" s="4" t="s">
        <v>82</v>
      </c>
    </row>
    <row r="2" spans="1:1" ht="15" customHeight="1" thickBot="1" x14ac:dyDescent="0.3">
      <c r="A2" s="5" t="s">
        <v>83</v>
      </c>
    </row>
    <row r="3" spans="1:1" ht="15" customHeight="1" thickBot="1" x14ac:dyDescent="0.3">
      <c r="A3" s="6" t="s">
        <v>84</v>
      </c>
    </row>
    <row r="4" spans="1:1" ht="15" customHeight="1" thickBot="1" x14ac:dyDescent="0.3">
      <c r="A4" s="5" t="s">
        <v>85</v>
      </c>
    </row>
    <row r="5" spans="1:1" ht="15" customHeight="1" thickBot="1" x14ac:dyDescent="0.3">
      <c r="A5" s="6" t="s">
        <v>86</v>
      </c>
    </row>
    <row r="6" spans="1:1" ht="15.75" customHeight="1" thickBot="1" x14ac:dyDescent="0.3">
      <c r="A6" s="5" t="s">
        <v>87</v>
      </c>
    </row>
    <row r="7" spans="1:1" ht="15" customHeight="1" thickBot="1" x14ac:dyDescent="0.3">
      <c r="A7" s="6" t="s">
        <v>88</v>
      </c>
    </row>
    <row r="8" spans="1:1" ht="15" customHeight="1" thickBot="1" x14ac:dyDescent="0.3">
      <c r="A8" s="5" t="s">
        <v>89</v>
      </c>
    </row>
    <row r="9" spans="1:1" ht="15" customHeight="1" thickBot="1" x14ac:dyDescent="0.3">
      <c r="A9" s="6" t="s">
        <v>90</v>
      </c>
    </row>
    <row r="10" spans="1:1" ht="15" customHeight="1" thickBot="1" x14ac:dyDescent="0.3">
      <c r="A10" s="5" t="s">
        <v>91</v>
      </c>
    </row>
    <row r="11" spans="1:1" ht="18.75" customHeight="1" thickBot="1" x14ac:dyDescent="0.3">
      <c r="A11" s="6" t="s">
        <v>92</v>
      </c>
    </row>
    <row r="12" spans="1:1" ht="15" customHeight="1" thickBot="1" x14ac:dyDescent="0.3">
      <c r="A12" s="5" t="s">
        <v>93</v>
      </c>
    </row>
    <row r="13" spans="1:1" ht="15" customHeight="1" thickBot="1" x14ac:dyDescent="0.3">
      <c r="A13" s="6" t="s">
        <v>94</v>
      </c>
    </row>
    <row r="14" spans="1:1" ht="15" customHeight="1" thickBot="1" x14ac:dyDescent="0.3">
      <c r="A14" s="5" t="s">
        <v>95</v>
      </c>
    </row>
    <row r="15" spans="1:1" ht="15" customHeight="1" thickBot="1" x14ac:dyDescent="0.3">
      <c r="A15" s="6" t="s">
        <v>96</v>
      </c>
    </row>
    <row r="16" spans="1:1" ht="15" customHeight="1" thickBot="1" x14ac:dyDescent="0.3">
      <c r="A16" s="5" t="s">
        <v>97</v>
      </c>
    </row>
    <row r="17" spans="1:1" ht="15" customHeight="1" thickBot="1" x14ac:dyDescent="0.3">
      <c r="A17" s="6" t="s">
        <v>98</v>
      </c>
    </row>
    <row r="18" spans="1:1" ht="15" customHeight="1" thickBot="1" x14ac:dyDescent="0.3">
      <c r="A18" s="5" t="s">
        <v>99</v>
      </c>
    </row>
    <row r="19" spans="1:1" ht="15" customHeight="1" thickBot="1" x14ac:dyDescent="0.3">
      <c r="A19" s="6" t="s">
        <v>100</v>
      </c>
    </row>
    <row r="20" spans="1:1" ht="15" customHeight="1" thickBot="1" x14ac:dyDescent="0.3">
      <c r="A20" s="5" t="s">
        <v>101</v>
      </c>
    </row>
    <row r="21" spans="1:1" ht="15" customHeight="1" thickBot="1" x14ac:dyDescent="0.3">
      <c r="A21" s="6" t="s">
        <v>102</v>
      </c>
    </row>
    <row r="22" spans="1:1" ht="15" customHeight="1" thickBot="1" x14ac:dyDescent="0.3">
      <c r="A22" s="5" t="s">
        <v>103</v>
      </c>
    </row>
    <row r="23" spans="1:1" ht="15" customHeight="1" thickBot="1" x14ac:dyDescent="0.3">
      <c r="A23" s="6" t="s">
        <v>104</v>
      </c>
    </row>
    <row r="24" spans="1:1" ht="15" customHeight="1" thickBot="1" x14ac:dyDescent="0.3">
      <c r="A24" s="5" t="s">
        <v>105</v>
      </c>
    </row>
    <row r="25" spans="1:1" ht="15" customHeight="1" thickBot="1" x14ac:dyDescent="0.3">
      <c r="A25" s="6" t="s">
        <v>106</v>
      </c>
    </row>
    <row r="26" spans="1:1" ht="15" customHeight="1" thickBot="1" x14ac:dyDescent="0.3">
      <c r="A26" s="5" t="s">
        <v>107</v>
      </c>
    </row>
    <row r="27" spans="1:1" ht="15" customHeight="1" thickBot="1" x14ac:dyDescent="0.3">
      <c r="A27" s="6" t="s">
        <v>108</v>
      </c>
    </row>
    <row r="28" spans="1:1" ht="15" customHeight="1" thickBot="1" x14ac:dyDescent="0.3">
      <c r="A28" s="5" t="s">
        <v>109</v>
      </c>
    </row>
    <row r="29" spans="1:1" ht="24.75" customHeight="1" thickBot="1" x14ac:dyDescent="0.3">
      <c r="A29" s="6" t="s">
        <v>110</v>
      </c>
    </row>
    <row r="30" spans="1:1" ht="18.75" customHeight="1" thickBot="1" x14ac:dyDescent="0.3">
      <c r="A30" s="5" t="s">
        <v>111</v>
      </c>
    </row>
    <row r="31" spans="1:1" ht="15" customHeight="1" thickBot="1" x14ac:dyDescent="0.3">
      <c r="A31" s="6" t="s">
        <v>112</v>
      </c>
    </row>
    <row r="32" spans="1:1" ht="15" customHeight="1" thickBot="1" x14ac:dyDescent="0.3">
      <c r="A32" s="5" t="s">
        <v>113</v>
      </c>
    </row>
    <row r="33" spans="1:1" ht="15" customHeight="1" thickBot="1" x14ac:dyDescent="0.3">
      <c r="A33" s="6" t="s">
        <v>114</v>
      </c>
    </row>
    <row r="34" spans="1:1" ht="20.25" customHeight="1" thickBot="1" x14ac:dyDescent="0.3">
      <c r="A34" s="5" t="s">
        <v>115</v>
      </c>
    </row>
    <row r="35" spans="1:1" ht="19.5" customHeight="1" thickBot="1" x14ac:dyDescent="0.3">
      <c r="A35" s="6" t="s">
        <v>116</v>
      </c>
    </row>
    <row r="36" spans="1:1" ht="18" customHeight="1" thickBot="1" x14ac:dyDescent="0.3">
      <c r="A36" s="5" t="s">
        <v>117</v>
      </c>
    </row>
    <row r="37" spans="1:1" ht="15" customHeight="1" thickBot="1" x14ac:dyDescent="0.3">
      <c r="A37" s="6" t="s">
        <v>118</v>
      </c>
    </row>
    <row r="38" spans="1:1" ht="15" customHeight="1" thickBot="1" x14ac:dyDescent="0.3">
      <c r="A38" s="5" t="s">
        <v>119</v>
      </c>
    </row>
    <row r="39" spans="1:1" ht="15" customHeight="1" thickBot="1" x14ac:dyDescent="0.3">
      <c r="A39" s="6" t="s">
        <v>120</v>
      </c>
    </row>
    <row r="40" spans="1:1" ht="15" customHeight="1" thickBot="1" x14ac:dyDescent="0.3">
      <c r="A40" s="5" t="s">
        <v>121</v>
      </c>
    </row>
    <row r="41" spans="1:1" ht="15" customHeight="1" thickBot="1" x14ac:dyDescent="0.3">
      <c r="A41" s="6" t="s">
        <v>122</v>
      </c>
    </row>
    <row r="42" spans="1:1" ht="15" customHeight="1" thickBot="1" x14ac:dyDescent="0.3">
      <c r="A42" s="5" t="s">
        <v>123</v>
      </c>
    </row>
    <row r="43" spans="1:1" ht="15" customHeight="1" thickBot="1" x14ac:dyDescent="0.3">
      <c r="A43" s="6" t="s">
        <v>124</v>
      </c>
    </row>
    <row r="44" spans="1:1" ht="15" customHeight="1" thickBot="1" x14ac:dyDescent="0.3">
      <c r="A44" s="5" t="s">
        <v>125</v>
      </c>
    </row>
    <row r="45" spans="1:1" ht="15" customHeight="1" thickBot="1" x14ac:dyDescent="0.3">
      <c r="A45" s="6" t="s">
        <v>126</v>
      </c>
    </row>
    <row r="46" spans="1:1" ht="15" customHeight="1" thickBot="1" x14ac:dyDescent="0.3">
      <c r="A46" s="5" t="s">
        <v>127</v>
      </c>
    </row>
    <row r="47" spans="1:1" ht="15" customHeight="1" thickBot="1" x14ac:dyDescent="0.3">
      <c r="A47" s="6" t="s">
        <v>128</v>
      </c>
    </row>
    <row r="48" spans="1:1" ht="15" customHeight="1" thickBot="1" x14ac:dyDescent="0.3">
      <c r="A48" s="5" t="s">
        <v>129</v>
      </c>
    </row>
    <row r="49" spans="1:1" ht="24.75" customHeight="1" thickBot="1" x14ac:dyDescent="0.3">
      <c r="A49" s="6" t="s">
        <v>130</v>
      </c>
    </row>
    <row r="50" spans="1:1" ht="24.75" customHeight="1" thickBot="1" x14ac:dyDescent="0.3">
      <c r="A50" s="5" t="s">
        <v>131</v>
      </c>
    </row>
    <row r="51" spans="1:1" ht="15" customHeight="1" thickBot="1" x14ac:dyDescent="0.3">
      <c r="A51" s="6" t="s">
        <v>132</v>
      </c>
    </row>
    <row r="52" spans="1:1" ht="15" customHeight="1" thickBot="1" x14ac:dyDescent="0.3">
      <c r="A52" s="5" t="s">
        <v>133</v>
      </c>
    </row>
    <row r="53" spans="1:1" ht="15" customHeight="1" thickBot="1" x14ac:dyDescent="0.3">
      <c r="A53" s="6" t="s">
        <v>134</v>
      </c>
    </row>
    <row r="54" spans="1:1" ht="15" customHeight="1" thickBot="1" x14ac:dyDescent="0.3">
      <c r="A54" s="5" t="s">
        <v>135</v>
      </c>
    </row>
    <row r="55" spans="1:1" ht="15" customHeight="1" thickBot="1" x14ac:dyDescent="0.3">
      <c r="A55" s="6" t="s">
        <v>136</v>
      </c>
    </row>
    <row r="56" spans="1:1" ht="15" customHeight="1" thickBot="1" x14ac:dyDescent="0.3">
      <c r="A56" s="5" t="s">
        <v>137</v>
      </c>
    </row>
    <row r="57" spans="1:1" ht="15" customHeight="1" thickBot="1" x14ac:dyDescent="0.3">
      <c r="A57" s="6" t="s">
        <v>138</v>
      </c>
    </row>
    <row r="58" spans="1:1" ht="15" customHeight="1" thickBot="1" x14ac:dyDescent="0.3">
      <c r="A58" s="5" t="s">
        <v>139</v>
      </c>
    </row>
    <row r="59" spans="1:1" ht="15" customHeight="1" thickBot="1" x14ac:dyDescent="0.3">
      <c r="A59" s="6" t="s">
        <v>140</v>
      </c>
    </row>
    <row r="60" spans="1:1" ht="15" customHeight="1" thickBot="1" x14ac:dyDescent="0.3">
      <c r="A60" s="5" t="s">
        <v>141</v>
      </c>
    </row>
    <row r="61" spans="1:1" ht="15" customHeight="1" thickBot="1" x14ac:dyDescent="0.3">
      <c r="A61" s="6" t="s">
        <v>142</v>
      </c>
    </row>
    <row r="62" spans="1:1" ht="15" customHeight="1" thickBot="1" x14ac:dyDescent="0.3">
      <c r="A62" s="5" t="s">
        <v>143</v>
      </c>
    </row>
    <row r="63" spans="1:1" ht="15" customHeight="1" thickBot="1" x14ac:dyDescent="0.3">
      <c r="A63" s="6" t="s">
        <v>144</v>
      </c>
    </row>
    <row r="64" spans="1:1" ht="24.75" customHeight="1" thickBot="1" x14ac:dyDescent="0.3">
      <c r="A64" s="5" t="s">
        <v>145</v>
      </c>
    </row>
    <row r="65" spans="1:1" ht="24.75" customHeight="1" thickBot="1" x14ac:dyDescent="0.3">
      <c r="A65" s="6" t="s">
        <v>146</v>
      </c>
    </row>
    <row r="66" spans="1:1" ht="15" customHeight="1" thickBot="1" x14ac:dyDescent="0.3">
      <c r="A66" s="5" t="s">
        <v>147</v>
      </c>
    </row>
    <row r="67" spans="1:1" ht="15" customHeight="1" thickBot="1" x14ac:dyDescent="0.3">
      <c r="A67" s="6" t="s">
        <v>148</v>
      </c>
    </row>
    <row r="68" spans="1:1" ht="15" customHeight="1" thickBot="1" x14ac:dyDescent="0.3">
      <c r="A68" s="5" t="s">
        <v>149</v>
      </c>
    </row>
    <row r="69" spans="1:1" ht="15" customHeight="1" thickBot="1" x14ac:dyDescent="0.3">
      <c r="A69" s="6" t="s">
        <v>150</v>
      </c>
    </row>
    <row r="70" spans="1:1" ht="15" customHeight="1" thickBot="1" x14ac:dyDescent="0.3">
      <c r="A70" s="5" t="s">
        <v>151</v>
      </c>
    </row>
    <row r="71" spans="1:1" ht="15" customHeight="1" thickBot="1" x14ac:dyDescent="0.3">
      <c r="A71" s="6" t="s">
        <v>152</v>
      </c>
    </row>
    <row r="72" spans="1:1" ht="15" customHeight="1" thickBot="1" x14ac:dyDescent="0.3">
      <c r="A72" s="5" t="s">
        <v>153</v>
      </c>
    </row>
    <row r="73" spans="1:1" ht="15" customHeight="1" thickBot="1" x14ac:dyDescent="0.3">
      <c r="A73" s="6" t="s">
        <v>154</v>
      </c>
    </row>
    <row r="74" spans="1:1" ht="15" customHeight="1" thickBot="1" x14ac:dyDescent="0.3">
      <c r="A74" s="5" t="s">
        <v>155</v>
      </c>
    </row>
    <row r="75" spans="1:1" ht="15" customHeight="1" thickBot="1" x14ac:dyDescent="0.3">
      <c r="A75" s="6" t="s">
        <v>156</v>
      </c>
    </row>
    <row r="76" spans="1:1" ht="15" customHeight="1" thickBot="1" x14ac:dyDescent="0.3">
      <c r="A76" s="5" t="s">
        <v>157</v>
      </c>
    </row>
    <row r="77" spans="1:1" ht="15" customHeight="1" thickBot="1" x14ac:dyDescent="0.3">
      <c r="A77" s="6" t="s">
        <v>158</v>
      </c>
    </row>
    <row r="78" spans="1:1" ht="15" customHeight="1" thickBot="1" x14ac:dyDescent="0.3">
      <c r="A78" s="5" t="s">
        <v>159</v>
      </c>
    </row>
    <row r="79" spans="1:1" ht="15" customHeight="1" thickBot="1" x14ac:dyDescent="0.3">
      <c r="A79" s="6" t="s">
        <v>160</v>
      </c>
    </row>
    <row r="80" spans="1:1" ht="15" customHeight="1" thickBot="1" x14ac:dyDescent="0.3">
      <c r="A80" s="5" t="s">
        <v>161</v>
      </c>
    </row>
    <row r="81" spans="1:1" ht="15" customHeight="1" thickBot="1" x14ac:dyDescent="0.3">
      <c r="A81" s="6" t="s">
        <v>162</v>
      </c>
    </row>
    <row r="82" spans="1:1" ht="15" customHeight="1" thickBot="1" x14ac:dyDescent="0.3">
      <c r="A82" s="5" t="s">
        <v>163</v>
      </c>
    </row>
    <row r="83" spans="1:1" ht="15" customHeight="1" thickBot="1" x14ac:dyDescent="0.3">
      <c r="A83" s="6" t="s">
        <v>164</v>
      </c>
    </row>
    <row r="84" spans="1:1" ht="15" customHeight="1" thickBot="1" x14ac:dyDescent="0.3">
      <c r="A84" s="5" t="s">
        <v>165</v>
      </c>
    </row>
    <row r="85" spans="1:1" ht="15" customHeight="1" thickBot="1" x14ac:dyDescent="0.3">
      <c r="A85" s="6" t="s">
        <v>166</v>
      </c>
    </row>
    <row r="86" spans="1:1" ht="15" customHeight="1" thickBot="1" x14ac:dyDescent="0.3">
      <c r="A86" s="5" t="s">
        <v>167</v>
      </c>
    </row>
    <row r="87" spans="1:1" ht="15" customHeight="1" thickBot="1" x14ac:dyDescent="0.3">
      <c r="A87" s="6" t="s">
        <v>168</v>
      </c>
    </row>
    <row r="88" spans="1:1" ht="15" customHeight="1" thickBot="1" x14ac:dyDescent="0.3">
      <c r="A88" s="5" t="s">
        <v>169</v>
      </c>
    </row>
    <row r="89" spans="1:1" ht="15" customHeight="1" thickBot="1" x14ac:dyDescent="0.3">
      <c r="A89" s="6" t="s">
        <v>170</v>
      </c>
    </row>
    <row r="90" spans="1:1" ht="15" customHeight="1" thickBot="1" x14ac:dyDescent="0.3">
      <c r="A90" s="5" t="s">
        <v>171</v>
      </c>
    </row>
    <row r="91" spans="1:1" ht="15" customHeight="1" thickBot="1" x14ac:dyDescent="0.3">
      <c r="A91" s="6" t="s">
        <v>172</v>
      </c>
    </row>
    <row r="92" spans="1:1" ht="15" customHeight="1" thickBot="1" x14ac:dyDescent="0.3">
      <c r="A92" s="5" t="s">
        <v>173</v>
      </c>
    </row>
    <row r="93" spans="1:1" ht="15" customHeight="1" thickBot="1" x14ac:dyDescent="0.3">
      <c r="A93" s="6" t="s">
        <v>174</v>
      </c>
    </row>
    <row r="94" spans="1:1" ht="15" customHeight="1" thickBot="1" x14ac:dyDescent="0.3">
      <c r="A94" s="5" t="s">
        <v>175</v>
      </c>
    </row>
    <row r="95" spans="1:1" ht="15" customHeight="1" thickBot="1" x14ac:dyDescent="0.3">
      <c r="A95" s="6" t="s">
        <v>176</v>
      </c>
    </row>
    <row r="96" spans="1:1" ht="15" customHeight="1" thickBot="1" x14ac:dyDescent="0.3">
      <c r="A96" s="5" t="s">
        <v>177</v>
      </c>
    </row>
    <row r="97" spans="1:1" ht="15" customHeight="1" thickBot="1" x14ac:dyDescent="0.3">
      <c r="A97" s="6" t="s">
        <v>178</v>
      </c>
    </row>
    <row r="98" spans="1:1" ht="15" customHeight="1" thickBot="1" x14ac:dyDescent="0.3">
      <c r="A98" s="5" t="s">
        <v>179</v>
      </c>
    </row>
    <row r="99" spans="1:1" ht="15" customHeight="1" thickBot="1" x14ac:dyDescent="0.3">
      <c r="A99" s="6" t="s">
        <v>180</v>
      </c>
    </row>
    <row r="100" spans="1:1" ht="15" customHeight="1" thickBot="1" x14ac:dyDescent="0.3">
      <c r="A100" s="5" t="s">
        <v>181</v>
      </c>
    </row>
    <row r="101" spans="1:1" ht="15" customHeight="1" thickBot="1" x14ac:dyDescent="0.3">
      <c r="A101" s="6" t="s">
        <v>182</v>
      </c>
    </row>
    <row r="102" spans="1:1" ht="15" customHeight="1" thickBot="1" x14ac:dyDescent="0.3">
      <c r="A102" s="5" t="s">
        <v>183</v>
      </c>
    </row>
    <row r="103" spans="1:1" ht="24.75" customHeight="1" thickBot="1" x14ac:dyDescent="0.3">
      <c r="A103" s="6" t="s">
        <v>184</v>
      </c>
    </row>
    <row r="104" spans="1:1" ht="15" customHeight="1" thickBot="1" x14ac:dyDescent="0.3">
      <c r="A104" s="5" t="s">
        <v>185</v>
      </c>
    </row>
    <row r="105" spans="1:1" ht="15" customHeight="1" thickBot="1" x14ac:dyDescent="0.3">
      <c r="A105" s="6" t="s">
        <v>186</v>
      </c>
    </row>
    <row r="106" spans="1:1" ht="15" customHeight="1" thickBot="1" x14ac:dyDescent="0.3">
      <c r="A106" s="5" t="s">
        <v>187</v>
      </c>
    </row>
    <row r="107" spans="1:1" ht="15" customHeight="1" thickBot="1" x14ac:dyDescent="0.3">
      <c r="A107" s="6" t="s">
        <v>188</v>
      </c>
    </row>
    <row r="108" spans="1:1" ht="15" customHeight="1" thickBot="1" x14ac:dyDescent="0.3">
      <c r="A108" s="5" t="s">
        <v>189</v>
      </c>
    </row>
    <row r="109" spans="1:1" ht="15" customHeight="1" thickBot="1" x14ac:dyDescent="0.3">
      <c r="A109" s="6" t="s">
        <v>190</v>
      </c>
    </row>
    <row r="110" spans="1:1" ht="15" customHeight="1" thickBot="1" x14ac:dyDescent="0.3">
      <c r="A110" s="5" t="s">
        <v>191</v>
      </c>
    </row>
    <row r="111" spans="1:1" ht="15" customHeight="1" thickBot="1" x14ac:dyDescent="0.3">
      <c r="A111" s="6" t="s">
        <v>192</v>
      </c>
    </row>
    <row r="112" spans="1:1" ht="15" customHeight="1" thickBot="1" x14ac:dyDescent="0.3">
      <c r="A112" s="5" t="s">
        <v>193</v>
      </c>
    </row>
    <row r="113" spans="1:1" ht="15" customHeight="1" thickBot="1" x14ac:dyDescent="0.3">
      <c r="A113" s="6" t="s">
        <v>194</v>
      </c>
    </row>
    <row r="114" spans="1:1" ht="15" customHeight="1" thickBot="1" x14ac:dyDescent="0.3">
      <c r="A114" s="5" t="s">
        <v>195</v>
      </c>
    </row>
    <row r="115" spans="1:1" ht="15" customHeight="1" thickBot="1" x14ac:dyDescent="0.3">
      <c r="A115" s="6" t="s">
        <v>196</v>
      </c>
    </row>
    <row r="116" spans="1:1" ht="15" customHeight="1" thickBot="1" x14ac:dyDescent="0.3">
      <c r="A116" s="5" t="s">
        <v>197</v>
      </c>
    </row>
    <row r="117" spans="1:1" ht="15" customHeight="1" thickBot="1" x14ac:dyDescent="0.3">
      <c r="A117" s="6" t="s">
        <v>198</v>
      </c>
    </row>
    <row r="118" spans="1:1" ht="15" customHeight="1" thickBot="1" x14ac:dyDescent="0.3">
      <c r="A118" s="5" t="s">
        <v>199</v>
      </c>
    </row>
    <row r="119" spans="1:1" ht="15" customHeight="1" thickBot="1" x14ac:dyDescent="0.3">
      <c r="A119" s="6" t="s">
        <v>200</v>
      </c>
    </row>
    <row r="120" spans="1:1" ht="15" customHeight="1" thickBot="1" x14ac:dyDescent="0.3">
      <c r="A120" s="5" t="s">
        <v>201</v>
      </c>
    </row>
    <row r="121" spans="1:1" ht="15" customHeight="1" thickBot="1" x14ac:dyDescent="0.3">
      <c r="A121" s="6" t="s">
        <v>202</v>
      </c>
    </row>
    <row r="122" spans="1:1" ht="15" customHeight="1" thickBot="1" x14ac:dyDescent="0.3">
      <c r="A122" s="5" t="s">
        <v>203</v>
      </c>
    </row>
    <row r="123" spans="1:1" ht="15" customHeight="1" thickBot="1" x14ac:dyDescent="0.3">
      <c r="A123" s="6" t="s">
        <v>204</v>
      </c>
    </row>
    <row r="124" spans="1:1" ht="15" customHeight="1" thickBot="1" x14ac:dyDescent="0.3">
      <c r="A124" s="5" t="s">
        <v>205</v>
      </c>
    </row>
    <row r="125" spans="1:1" ht="24.75" customHeight="1" thickBot="1" x14ac:dyDescent="0.3">
      <c r="A125" s="6" t="s">
        <v>206</v>
      </c>
    </row>
    <row r="126" spans="1:1" ht="15" customHeight="1" thickBot="1" x14ac:dyDescent="0.3">
      <c r="A126" s="5" t="s">
        <v>207</v>
      </c>
    </row>
    <row r="127" spans="1:1" ht="15" customHeight="1" thickBot="1" x14ac:dyDescent="0.3">
      <c r="A127" s="6" t="s">
        <v>208</v>
      </c>
    </row>
    <row r="128" spans="1:1" ht="15" customHeight="1" thickBot="1" x14ac:dyDescent="0.3">
      <c r="A128" s="5" t="s">
        <v>209</v>
      </c>
    </row>
    <row r="129" spans="1:1" ht="15" customHeight="1" thickBot="1" x14ac:dyDescent="0.3">
      <c r="A129" s="6" t="s">
        <v>210</v>
      </c>
    </row>
    <row r="130" spans="1:1" ht="15" customHeight="1" thickBot="1" x14ac:dyDescent="0.3">
      <c r="A130" s="5" t="s">
        <v>211</v>
      </c>
    </row>
    <row r="131" spans="1:1" ht="15" customHeight="1" thickBot="1" x14ac:dyDescent="0.3">
      <c r="A131" s="6" t="s">
        <v>212</v>
      </c>
    </row>
    <row r="132" spans="1:1" ht="15" customHeight="1" thickBot="1" x14ac:dyDescent="0.3">
      <c r="A132" s="5" t="s">
        <v>213</v>
      </c>
    </row>
    <row r="133" spans="1:1" ht="15" customHeight="1" thickBot="1" x14ac:dyDescent="0.3">
      <c r="A133" s="6" t="s">
        <v>214</v>
      </c>
    </row>
    <row r="134" spans="1:1" ht="15" customHeight="1" thickBot="1" x14ac:dyDescent="0.3">
      <c r="A134" s="5" t="s">
        <v>215</v>
      </c>
    </row>
    <row r="135" spans="1:1" ht="15" customHeight="1" thickBot="1" x14ac:dyDescent="0.3">
      <c r="A135" s="6" t="s">
        <v>216</v>
      </c>
    </row>
    <row r="136" spans="1:1" ht="15" customHeight="1" thickBot="1" x14ac:dyDescent="0.3">
      <c r="A136" s="5" t="s">
        <v>217</v>
      </c>
    </row>
    <row r="137" spans="1:1" ht="15" customHeight="1" thickBot="1" x14ac:dyDescent="0.3">
      <c r="A137" s="6" t="s">
        <v>218</v>
      </c>
    </row>
    <row r="138" spans="1:1" ht="15" customHeight="1" thickBot="1" x14ac:dyDescent="0.3">
      <c r="A138" s="5" t="s">
        <v>219</v>
      </c>
    </row>
    <row r="139" spans="1:1" ht="15" customHeight="1" thickBot="1" x14ac:dyDescent="0.3">
      <c r="A139" s="6" t="s">
        <v>220</v>
      </c>
    </row>
    <row r="140" spans="1:1" ht="15" customHeight="1" thickBot="1" x14ac:dyDescent="0.3">
      <c r="A140" s="5" t="s">
        <v>221</v>
      </c>
    </row>
    <row r="141" spans="1:1" ht="15" customHeight="1" thickBot="1" x14ac:dyDescent="0.3">
      <c r="A141" s="6" t="s">
        <v>222</v>
      </c>
    </row>
    <row r="142" spans="1:1" ht="15" customHeight="1" thickBot="1" x14ac:dyDescent="0.3">
      <c r="A142" s="5" t="s">
        <v>223</v>
      </c>
    </row>
    <row r="143" spans="1:1" ht="15" customHeight="1" thickBot="1" x14ac:dyDescent="0.3">
      <c r="A143" s="6" t="s">
        <v>224</v>
      </c>
    </row>
    <row r="144" spans="1:1" ht="15" customHeight="1" thickBot="1" x14ac:dyDescent="0.3">
      <c r="A144" s="5" t="s">
        <v>225</v>
      </c>
    </row>
    <row r="145" spans="1:1" ht="15" customHeight="1" thickBot="1" x14ac:dyDescent="0.3">
      <c r="A145" s="6" t="s">
        <v>226</v>
      </c>
    </row>
    <row r="146" spans="1:1" ht="24.75" customHeight="1" thickBot="1" x14ac:dyDescent="0.3">
      <c r="A146" s="5" t="s">
        <v>227</v>
      </c>
    </row>
    <row r="147" spans="1:1" ht="15" customHeight="1" thickBot="1" x14ac:dyDescent="0.3">
      <c r="A147" s="6" t="s">
        <v>228</v>
      </c>
    </row>
    <row r="148" spans="1:1" ht="15" customHeight="1" thickBot="1" x14ac:dyDescent="0.3">
      <c r="A148" s="5" t="s">
        <v>229</v>
      </c>
    </row>
    <row r="149" spans="1:1" ht="15" customHeight="1" thickBot="1" x14ac:dyDescent="0.3">
      <c r="A149" s="6" t="s">
        <v>230</v>
      </c>
    </row>
    <row r="150" spans="1:1" ht="15" customHeight="1" thickBot="1" x14ac:dyDescent="0.3">
      <c r="A150" s="5" t="s">
        <v>231</v>
      </c>
    </row>
    <row r="151" spans="1:1" ht="15" customHeight="1" thickBot="1" x14ac:dyDescent="0.3">
      <c r="A151" s="6" t="s">
        <v>232</v>
      </c>
    </row>
    <row r="152" spans="1:1" ht="15" customHeight="1" thickBot="1" x14ac:dyDescent="0.3">
      <c r="A152" s="5" t="s">
        <v>233</v>
      </c>
    </row>
    <row r="153" spans="1:1" ht="15" customHeight="1" thickBot="1" x14ac:dyDescent="0.3">
      <c r="A153" s="6" t="s">
        <v>234</v>
      </c>
    </row>
    <row r="154" spans="1:1" ht="15" customHeight="1" thickBot="1" x14ac:dyDescent="0.3">
      <c r="A154" s="5" t="s">
        <v>235</v>
      </c>
    </row>
    <row r="155" spans="1:1" ht="15" customHeight="1" thickBot="1" x14ac:dyDescent="0.3">
      <c r="A155" s="6" t="s">
        <v>236</v>
      </c>
    </row>
    <row r="156" spans="1:1" ht="15" customHeight="1" thickBot="1" x14ac:dyDescent="0.3">
      <c r="A156" s="5" t="s">
        <v>237</v>
      </c>
    </row>
    <row r="157" spans="1:1" ht="15" customHeight="1" thickBot="1" x14ac:dyDescent="0.3">
      <c r="A157" s="6" t="s">
        <v>238</v>
      </c>
    </row>
    <row r="158" spans="1:1" ht="15" customHeight="1" thickBot="1" x14ac:dyDescent="0.3">
      <c r="A158" s="5" t="s">
        <v>239</v>
      </c>
    </row>
    <row r="159" spans="1:1" ht="15" customHeight="1" thickBot="1" x14ac:dyDescent="0.3">
      <c r="A159" s="6" t="s">
        <v>240</v>
      </c>
    </row>
    <row r="160" spans="1:1" ht="15" customHeight="1" thickBot="1" x14ac:dyDescent="0.3">
      <c r="A160" s="5" t="s">
        <v>241</v>
      </c>
    </row>
    <row r="161" spans="1:1" ht="15" customHeight="1" thickBot="1" x14ac:dyDescent="0.3">
      <c r="A161" s="6" t="s">
        <v>242</v>
      </c>
    </row>
    <row r="162" spans="1:1" ht="15" customHeight="1" thickBot="1" x14ac:dyDescent="0.3">
      <c r="A162" s="5" t="s">
        <v>243</v>
      </c>
    </row>
    <row r="163" spans="1:1" ht="15" customHeight="1" thickBot="1" x14ac:dyDescent="0.3">
      <c r="A163" s="6" t="s">
        <v>244</v>
      </c>
    </row>
    <row r="164" spans="1:1" ht="15" customHeight="1" thickBot="1" x14ac:dyDescent="0.3">
      <c r="A164" s="5" t="s">
        <v>245</v>
      </c>
    </row>
    <row r="165" spans="1:1" ht="15" customHeight="1" thickBot="1" x14ac:dyDescent="0.3">
      <c r="A165" s="6" t="s">
        <v>246</v>
      </c>
    </row>
    <row r="166" spans="1:1" ht="15" customHeight="1" thickBot="1" x14ac:dyDescent="0.3">
      <c r="A166" s="5" t="s">
        <v>247</v>
      </c>
    </row>
    <row r="167" spans="1:1" ht="15" customHeight="1" thickBot="1" x14ac:dyDescent="0.3">
      <c r="A167" s="6" t="s">
        <v>248</v>
      </c>
    </row>
    <row r="168" spans="1:1" ht="15" customHeight="1" thickBot="1" x14ac:dyDescent="0.3">
      <c r="A168" s="5" t="s">
        <v>249</v>
      </c>
    </row>
    <row r="169" spans="1:1" ht="15" customHeight="1" thickBot="1" x14ac:dyDescent="0.3">
      <c r="A169" s="6" t="s">
        <v>250</v>
      </c>
    </row>
    <row r="170" spans="1:1" ht="15" customHeight="1" thickBot="1" x14ac:dyDescent="0.3">
      <c r="A170" s="5" t="s">
        <v>251</v>
      </c>
    </row>
    <row r="171" spans="1:1" ht="15" customHeight="1" thickBot="1" x14ac:dyDescent="0.3">
      <c r="A171" s="6" t="s">
        <v>252</v>
      </c>
    </row>
    <row r="172" spans="1:1" ht="15" customHeight="1" thickBot="1" x14ac:dyDescent="0.3">
      <c r="A172" s="5" t="s">
        <v>253</v>
      </c>
    </row>
    <row r="173" spans="1:1" ht="15" customHeight="1" thickBot="1" x14ac:dyDescent="0.3">
      <c r="A173" s="6" t="s">
        <v>254</v>
      </c>
    </row>
    <row r="174" spans="1:1" ht="15" customHeight="1" thickBot="1" x14ac:dyDescent="0.3">
      <c r="A174" s="5" t="s">
        <v>255</v>
      </c>
    </row>
    <row r="175" spans="1:1" ht="15" customHeight="1" thickBot="1" x14ac:dyDescent="0.3">
      <c r="A175" s="6" t="s">
        <v>256</v>
      </c>
    </row>
    <row r="176" spans="1:1" ht="15" customHeight="1" thickBot="1" x14ac:dyDescent="0.3">
      <c r="A176" s="5" t="s">
        <v>257</v>
      </c>
    </row>
    <row r="177" spans="1:1" ht="15" customHeight="1" thickBot="1" x14ac:dyDescent="0.3">
      <c r="A177" s="6" t="s">
        <v>258</v>
      </c>
    </row>
    <row r="178" spans="1:1" ht="15" customHeight="1" thickBot="1" x14ac:dyDescent="0.3">
      <c r="A178" s="5" t="s">
        <v>259</v>
      </c>
    </row>
    <row r="179" spans="1:1" ht="15" customHeight="1" thickBot="1" x14ac:dyDescent="0.3">
      <c r="A179" s="6" t="s">
        <v>260</v>
      </c>
    </row>
    <row r="180" spans="1:1" ht="15" customHeight="1" thickBot="1" x14ac:dyDescent="0.3">
      <c r="A180" s="5" t="s">
        <v>261</v>
      </c>
    </row>
    <row r="181" spans="1:1" ht="15" customHeight="1" thickBot="1" x14ac:dyDescent="0.3">
      <c r="A181" s="6" t="s">
        <v>262</v>
      </c>
    </row>
    <row r="182" spans="1:1" ht="15" customHeight="1" thickBot="1" x14ac:dyDescent="0.3">
      <c r="A182" s="5" t="s">
        <v>263</v>
      </c>
    </row>
    <row r="183" spans="1:1" ht="15" customHeight="1" thickBot="1" x14ac:dyDescent="0.3">
      <c r="A183" s="6" t="s">
        <v>264</v>
      </c>
    </row>
    <row r="184" spans="1:1" ht="15" customHeight="1" thickBot="1" x14ac:dyDescent="0.3">
      <c r="A184" s="5" t="s">
        <v>265</v>
      </c>
    </row>
    <row r="185" spans="1:1" ht="15" customHeight="1" thickBot="1" x14ac:dyDescent="0.3">
      <c r="A185" s="6" t="s">
        <v>266</v>
      </c>
    </row>
    <row r="186" spans="1:1" ht="15" customHeight="1" thickBot="1" x14ac:dyDescent="0.3">
      <c r="A186" s="5" t="s">
        <v>267</v>
      </c>
    </row>
    <row r="187" spans="1:1" ht="15" customHeight="1" thickBot="1" x14ac:dyDescent="0.3">
      <c r="A187" s="6" t="s">
        <v>268</v>
      </c>
    </row>
    <row r="188" spans="1:1" ht="15" customHeight="1" thickBot="1" x14ac:dyDescent="0.3">
      <c r="A188" s="5" t="s">
        <v>269</v>
      </c>
    </row>
    <row r="189" spans="1:1" ht="15" customHeight="1" thickBot="1" x14ac:dyDescent="0.3">
      <c r="A189" s="6" t="s">
        <v>270</v>
      </c>
    </row>
    <row r="190" spans="1:1" ht="15" customHeight="1" thickBot="1" x14ac:dyDescent="0.3">
      <c r="A190" s="5" t="s">
        <v>271</v>
      </c>
    </row>
    <row r="191" spans="1:1" ht="15" customHeight="1" thickBot="1" x14ac:dyDescent="0.3">
      <c r="A191" s="6" t="s">
        <v>272</v>
      </c>
    </row>
    <row r="192" spans="1:1" ht="15" customHeight="1" thickBot="1" x14ac:dyDescent="0.3">
      <c r="A192" s="5" t="s">
        <v>273</v>
      </c>
    </row>
    <row r="193" spans="1:1" ht="24.75" customHeight="1" thickBot="1" x14ac:dyDescent="0.3">
      <c r="A193" s="6" t="s">
        <v>274</v>
      </c>
    </row>
    <row r="194" spans="1:1" ht="15" customHeight="1" thickBot="1" x14ac:dyDescent="0.3">
      <c r="A194" s="6" t="s">
        <v>275</v>
      </c>
    </row>
    <row r="195" spans="1:1" ht="15" customHeight="1" thickBot="1" x14ac:dyDescent="0.3">
      <c r="A195" s="5" t="s">
        <v>276</v>
      </c>
    </row>
    <row r="196" spans="1:1" ht="15" customHeight="1" thickBot="1" x14ac:dyDescent="0.3">
      <c r="A196" s="6" t="s">
        <v>277</v>
      </c>
    </row>
    <row r="197" spans="1:1" ht="15" customHeight="1" thickBot="1" x14ac:dyDescent="0.3">
      <c r="A197" s="5" t="s">
        <v>278</v>
      </c>
    </row>
    <row r="198" spans="1:1" ht="15" customHeight="1" thickBot="1" x14ac:dyDescent="0.3">
      <c r="A198" s="6" t="s">
        <v>279</v>
      </c>
    </row>
    <row r="199" spans="1:1" ht="15" customHeight="1" thickBot="1" x14ac:dyDescent="0.3">
      <c r="A199" s="5" t="s">
        <v>280</v>
      </c>
    </row>
    <row r="200" spans="1:1" ht="15" customHeight="1" thickBot="1" x14ac:dyDescent="0.3">
      <c r="A200" s="6" t="s">
        <v>281</v>
      </c>
    </row>
    <row r="201" spans="1:1" ht="15" customHeight="1" thickBot="1" x14ac:dyDescent="0.3">
      <c r="A201" s="5" t="s">
        <v>282</v>
      </c>
    </row>
    <row r="202" spans="1:1" ht="15" customHeight="1" thickBot="1" x14ac:dyDescent="0.3">
      <c r="A202" s="6" t="s">
        <v>283</v>
      </c>
    </row>
    <row r="203" spans="1:1" ht="15" customHeight="1" thickBot="1" x14ac:dyDescent="0.3">
      <c r="A203" s="5" t="s">
        <v>284</v>
      </c>
    </row>
    <row r="204" spans="1:1" ht="15" customHeight="1" thickBot="1" x14ac:dyDescent="0.3">
      <c r="A204" s="6" t="s">
        <v>285</v>
      </c>
    </row>
    <row r="205" spans="1:1" ht="15" customHeight="1" thickBot="1" x14ac:dyDescent="0.3">
      <c r="A205" s="5" t="s">
        <v>286</v>
      </c>
    </row>
    <row r="206" spans="1:1" ht="15" customHeight="1" thickBot="1" x14ac:dyDescent="0.3">
      <c r="A206" s="6" t="s">
        <v>287</v>
      </c>
    </row>
    <row r="207" spans="1:1" ht="15" customHeight="1" thickBot="1" x14ac:dyDescent="0.3">
      <c r="A207" s="5" t="s">
        <v>288</v>
      </c>
    </row>
    <row r="208" spans="1:1" ht="15" customHeight="1" thickBot="1" x14ac:dyDescent="0.3">
      <c r="A208" s="6" t="s">
        <v>289</v>
      </c>
    </row>
    <row r="209" spans="1:1" ht="15" customHeight="1" thickBot="1" x14ac:dyDescent="0.3">
      <c r="A209" s="5" t="s">
        <v>290</v>
      </c>
    </row>
    <row r="210" spans="1:1" ht="24.75" customHeight="1" thickBot="1" x14ac:dyDescent="0.3">
      <c r="A210" s="6" t="s">
        <v>291</v>
      </c>
    </row>
    <row r="211" spans="1:1" ht="15" customHeight="1" thickBot="1" x14ac:dyDescent="0.3">
      <c r="A211" s="5" t="s">
        <v>292</v>
      </c>
    </row>
    <row r="212" spans="1:1" ht="15" customHeight="1" thickBot="1" x14ac:dyDescent="0.3">
      <c r="A212" s="6" t="s">
        <v>293</v>
      </c>
    </row>
    <row r="213" spans="1:1" ht="15" customHeight="1" thickBot="1" x14ac:dyDescent="0.3">
      <c r="A213" s="5" t="s">
        <v>294</v>
      </c>
    </row>
    <row r="214" spans="1:1" ht="15" customHeight="1" thickBot="1" x14ac:dyDescent="0.3">
      <c r="A214" s="6" t="s">
        <v>295</v>
      </c>
    </row>
    <row r="215" spans="1:1" ht="15" customHeight="1" thickBot="1" x14ac:dyDescent="0.3">
      <c r="A215" s="5" t="s">
        <v>296</v>
      </c>
    </row>
    <row r="216" spans="1:1" ht="15" customHeight="1" thickBot="1" x14ac:dyDescent="0.3">
      <c r="A216" s="6" t="s">
        <v>297</v>
      </c>
    </row>
    <row r="217" spans="1:1" ht="24.75" customHeight="1" thickBot="1" x14ac:dyDescent="0.3">
      <c r="A217" s="5" t="s">
        <v>298</v>
      </c>
    </row>
    <row r="218" spans="1:1" ht="15" customHeight="1" thickBot="1" x14ac:dyDescent="0.3">
      <c r="A218" s="6" t="s">
        <v>299</v>
      </c>
    </row>
    <row r="219" spans="1:1" ht="15" customHeight="1" thickBot="1" x14ac:dyDescent="0.3">
      <c r="A219" s="5" t="s">
        <v>300</v>
      </c>
    </row>
    <row r="220" spans="1:1" ht="15" customHeight="1" thickBot="1" x14ac:dyDescent="0.3">
      <c r="A220" s="6" t="s">
        <v>301</v>
      </c>
    </row>
    <row r="221" spans="1:1" ht="15" customHeight="1" thickBot="1" x14ac:dyDescent="0.3">
      <c r="A221" s="5" t="s">
        <v>302</v>
      </c>
    </row>
    <row r="222" spans="1:1" ht="15" customHeight="1" thickBot="1" x14ac:dyDescent="0.3">
      <c r="A222" s="6" t="s">
        <v>303</v>
      </c>
    </row>
    <row r="223" spans="1:1" ht="15" customHeight="1" thickBot="1" x14ac:dyDescent="0.3">
      <c r="A223" s="5" t="s">
        <v>304</v>
      </c>
    </row>
    <row r="224" spans="1:1" ht="15" customHeight="1" thickBot="1" x14ac:dyDescent="0.3">
      <c r="A224" s="6" t="s">
        <v>305</v>
      </c>
    </row>
    <row r="225" spans="1:1" ht="15" customHeight="1" thickBot="1" x14ac:dyDescent="0.3">
      <c r="A225" s="5" t="s">
        <v>306</v>
      </c>
    </row>
    <row r="226" spans="1:1" ht="15" customHeight="1" thickBot="1" x14ac:dyDescent="0.3">
      <c r="A226" s="6" t="s">
        <v>307</v>
      </c>
    </row>
    <row r="227" spans="1:1" ht="15" customHeight="1" thickBot="1" x14ac:dyDescent="0.3">
      <c r="A227" s="5" t="s">
        <v>308</v>
      </c>
    </row>
    <row r="228" spans="1:1" ht="15" customHeight="1" thickBot="1" x14ac:dyDescent="0.3">
      <c r="A228" s="6" t="s">
        <v>309</v>
      </c>
    </row>
    <row r="229" spans="1:1" ht="15" customHeight="1" thickBot="1" x14ac:dyDescent="0.3">
      <c r="A229" s="5" t="s">
        <v>310</v>
      </c>
    </row>
    <row r="230" spans="1:1" ht="15" customHeight="1" thickBot="1" x14ac:dyDescent="0.3">
      <c r="A230" s="6" t="s">
        <v>311</v>
      </c>
    </row>
    <row r="231" spans="1:1" ht="15" customHeight="1" thickBot="1" x14ac:dyDescent="0.3">
      <c r="A231" s="5" t="s">
        <v>312</v>
      </c>
    </row>
    <row r="232" spans="1:1" ht="15" customHeight="1" thickBot="1" x14ac:dyDescent="0.3">
      <c r="A232" s="6" t="s">
        <v>313</v>
      </c>
    </row>
    <row r="233" spans="1:1" ht="15" customHeight="1" thickBot="1" x14ac:dyDescent="0.3">
      <c r="A233" s="5" t="s">
        <v>314</v>
      </c>
    </row>
    <row r="234" spans="1:1" ht="15" customHeight="1" thickBot="1" x14ac:dyDescent="0.3">
      <c r="A234" s="6" t="s">
        <v>315</v>
      </c>
    </row>
    <row r="235" spans="1:1" ht="15" customHeight="1" thickBot="1" x14ac:dyDescent="0.3">
      <c r="A235" s="5" t="s">
        <v>316</v>
      </c>
    </row>
    <row r="236" spans="1:1" ht="24.75" customHeight="1" thickBot="1" x14ac:dyDescent="0.3">
      <c r="A236" s="6" t="s">
        <v>317</v>
      </c>
    </row>
    <row r="237" spans="1:1" ht="15" customHeight="1" thickBot="1" x14ac:dyDescent="0.3">
      <c r="A237" s="5" t="s">
        <v>318</v>
      </c>
    </row>
    <row r="238" spans="1:1" ht="24.75" customHeight="1" thickBot="1" x14ac:dyDescent="0.3">
      <c r="A238" s="6" t="s">
        <v>319</v>
      </c>
    </row>
    <row r="239" spans="1:1" ht="15" customHeight="1" thickBot="1" x14ac:dyDescent="0.3">
      <c r="A239" s="5" t="s">
        <v>320</v>
      </c>
    </row>
    <row r="240" spans="1:1" ht="15" customHeight="1" thickBot="1" x14ac:dyDescent="0.3">
      <c r="A240" s="6" t="s">
        <v>321</v>
      </c>
    </row>
    <row r="241" spans="1:1" ht="15" customHeight="1" thickBot="1" x14ac:dyDescent="0.3">
      <c r="A241" s="5" t="s">
        <v>322</v>
      </c>
    </row>
    <row r="242" spans="1:1" ht="15" customHeight="1" thickBot="1" x14ac:dyDescent="0.3">
      <c r="A242" s="6" t="s">
        <v>323</v>
      </c>
    </row>
    <row r="243" spans="1:1" ht="15" customHeight="1" thickBot="1" x14ac:dyDescent="0.3">
      <c r="A243" s="5" t="s">
        <v>324</v>
      </c>
    </row>
    <row r="244" spans="1:1" ht="24.75" customHeight="1" thickBot="1" x14ac:dyDescent="0.3">
      <c r="A244" s="6" t="s">
        <v>325</v>
      </c>
    </row>
    <row r="245" spans="1:1" ht="15" customHeight="1" thickBot="1" x14ac:dyDescent="0.3">
      <c r="A245" s="5" t="s">
        <v>326</v>
      </c>
    </row>
    <row r="246" spans="1:1" ht="15" customHeight="1" thickBot="1" x14ac:dyDescent="0.3">
      <c r="A246" s="6" t="s">
        <v>327</v>
      </c>
    </row>
    <row r="247" spans="1:1" ht="15" customHeight="1" thickBot="1" x14ac:dyDescent="0.3">
      <c r="A247" s="5" t="s">
        <v>328</v>
      </c>
    </row>
    <row r="248" spans="1:1" ht="15" customHeight="1" thickBot="1" x14ac:dyDescent="0.3">
      <c r="A248" s="6" t="s">
        <v>329</v>
      </c>
    </row>
    <row r="249" spans="1:1" ht="15" customHeight="1" thickBot="1" x14ac:dyDescent="0.3">
      <c r="A249" s="5" t="s">
        <v>330</v>
      </c>
    </row>
    <row r="250" spans="1:1" x14ac:dyDescent="0.25">
      <c r="A250" s="6" t="s">
        <v>331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3">
    <tabColor theme="3" tint="0.499984740745262"/>
  </sheetPr>
  <dimension ref="A1:A7"/>
  <sheetViews>
    <sheetView showGridLines="0" workbookViewId="0">
      <selection activeCell="A2" sqref="A2:A7"/>
    </sheetView>
  </sheetViews>
  <sheetFormatPr defaultColWidth="8.85546875" defaultRowHeight="15" x14ac:dyDescent="0.25"/>
  <sheetData>
    <row r="1" spans="1:1" x14ac:dyDescent="0.25">
      <c r="A1" s="2" t="s">
        <v>332</v>
      </c>
    </row>
    <row r="2" spans="1:1" x14ac:dyDescent="0.25">
      <c r="A2" s="2" t="s">
        <v>333</v>
      </c>
    </row>
    <row r="3" spans="1:1" x14ac:dyDescent="0.25">
      <c r="A3" s="2" t="s">
        <v>334</v>
      </c>
    </row>
    <row r="4" spans="1:1" x14ac:dyDescent="0.25">
      <c r="A4" s="2" t="s">
        <v>335</v>
      </c>
    </row>
    <row r="5" spans="1:1" x14ac:dyDescent="0.25">
      <c r="A5" s="2" t="s">
        <v>336</v>
      </c>
    </row>
    <row r="6" spans="1:1" x14ac:dyDescent="0.25">
      <c r="A6" s="2" t="s">
        <v>337</v>
      </c>
    </row>
    <row r="7" spans="1:1" x14ac:dyDescent="0.25">
      <c r="A7" s="2" t="s">
        <v>338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1">
    <tabColor theme="3" tint="0.499984740745262"/>
  </sheetPr>
  <dimension ref="A1:A10"/>
  <sheetViews>
    <sheetView showGridLines="0" workbookViewId="0">
      <selection activeCell="A10" sqref="A10"/>
    </sheetView>
  </sheetViews>
  <sheetFormatPr defaultColWidth="8.85546875" defaultRowHeight="15" x14ac:dyDescent="0.25"/>
  <cols>
    <col min="1" max="1" width="12.140625" customWidth="1"/>
  </cols>
  <sheetData>
    <row r="1" spans="1:1" x14ac:dyDescent="0.25">
      <c r="A1" s="27" t="s">
        <v>339</v>
      </c>
    </row>
    <row r="2" spans="1:1" x14ac:dyDescent="0.25">
      <c r="A2" s="2" t="s">
        <v>340</v>
      </c>
    </row>
    <row r="3" spans="1:1" x14ac:dyDescent="0.25">
      <c r="A3" s="2" t="s">
        <v>341</v>
      </c>
    </row>
    <row r="4" spans="1:1" x14ac:dyDescent="0.25">
      <c r="A4" s="2" t="s">
        <v>342</v>
      </c>
    </row>
    <row r="5" spans="1:1" x14ac:dyDescent="0.25">
      <c r="A5" s="2" t="s">
        <v>343</v>
      </c>
    </row>
    <row r="6" spans="1:1" x14ac:dyDescent="0.25">
      <c r="A6" s="2" t="s">
        <v>344</v>
      </c>
    </row>
    <row r="7" spans="1:1" x14ac:dyDescent="0.25">
      <c r="A7" s="2" t="s">
        <v>345</v>
      </c>
    </row>
    <row r="8" spans="1:1" x14ac:dyDescent="0.25">
      <c r="A8" s="2" t="s">
        <v>346</v>
      </c>
    </row>
    <row r="9" spans="1:1" x14ac:dyDescent="0.25">
      <c r="A9" s="2" t="s">
        <v>347</v>
      </c>
    </row>
    <row r="10" spans="1:1" x14ac:dyDescent="0.25">
      <c r="A10" s="2" t="s">
        <v>348</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499984740745262"/>
    <pageSetUpPr fitToPage="1"/>
  </sheetPr>
  <dimension ref="A1:K32"/>
  <sheetViews>
    <sheetView showGridLines="0" showWhiteSpace="0" view="pageBreakPreview" topLeftCell="H1" zoomScale="82" zoomScaleNormal="80" zoomScaleSheetLayoutView="82" workbookViewId="0">
      <selection activeCell="L1" sqref="A1:XFD1048576"/>
    </sheetView>
  </sheetViews>
  <sheetFormatPr defaultColWidth="8.85546875" defaultRowHeight="12" x14ac:dyDescent="0.2"/>
  <cols>
    <col min="1" max="1" width="0.85546875" style="390" customWidth="1"/>
    <col min="2" max="2" width="20" style="390" customWidth="1"/>
    <col min="3" max="3" width="30.42578125" style="390" customWidth="1"/>
    <col min="4" max="4" width="31.28515625" style="390" customWidth="1"/>
    <col min="5" max="5" width="37.7109375" style="390" customWidth="1"/>
    <col min="6" max="6" width="33.42578125" style="390" customWidth="1"/>
    <col min="7" max="7" width="28.5703125" style="390" customWidth="1"/>
    <col min="8" max="8" width="79.5703125" style="390" customWidth="1"/>
    <col min="9" max="10" width="17.85546875" style="390" customWidth="1"/>
    <col min="11" max="11" width="22" style="390" customWidth="1"/>
    <col min="12" max="12" width="7.42578125" style="390" customWidth="1"/>
    <col min="13" max="13" width="139" style="390" customWidth="1"/>
    <col min="14" max="14" width="50" style="390" customWidth="1"/>
    <col min="15" max="16384" width="8.85546875" style="390"/>
  </cols>
  <sheetData>
    <row r="1" spans="1:11" s="390" customFormat="1" ht="14.45" customHeight="1" x14ac:dyDescent="0.2">
      <c r="A1" s="386"/>
      <c r="B1" s="388" t="s">
        <v>349</v>
      </c>
      <c r="C1" s="389"/>
      <c r="D1" s="389"/>
      <c r="E1" s="389"/>
      <c r="F1" s="389"/>
      <c r="G1" s="389"/>
      <c r="H1" s="389"/>
      <c r="I1" s="389"/>
    </row>
    <row r="2" spans="1:11" s="390" customFormat="1" x14ac:dyDescent="0.2">
      <c r="A2" s="386"/>
      <c r="B2" s="389"/>
      <c r="C2" s="389"/>
      <c r="D2" s="389"/>
      <c r="E2" s="389"/>
      <c r="F2" s="389"/>
      <c r="G2" s="389"/>
      <c r="H2" s="389"/>
      <c r="I2" s="389"/>
    </row>
    <row r="3" spans="1:11" s="390" customFormat="1" x14ac:dyDescent="0.2">
      <c r="A3" s="386"/>
      <c r="B3" s="391" t="s">
        <v>350</v>
      </c>
      <c r="C3" s="392"/>
      <c r="D3" s="392"/>
      <c r="E3" s="392"/>
      <c r="F3" s="392"/>
      <c r="G3" s="392"/>
      <c r="H3" s="392"/>
      <c r="I3" s="392"/>
    </row>
    <row r="4" spans="1:11" s="390" customFormat="1" x14ac:dyDescent="0.2">
      <c r="A4" s="386"/>
      <c r="B4" s="393"/>
      <c r="C4" s="393"/>
      <c r="D4" s="393"/>
      <c r="E4" s="393"/>
      <c r="F4" s="393"/>
      <c r="G4" s="393"/>
      <c r="H4" s="393"/>
      <c r="I4" s="393"/>
    </row>
    <row r="5" spans="1:11" s="390" customFormat="1" x14ac:dyDescent="0.2">
      <c r="A5" s="386"/>
      <c r="B5" s="394" t="s">
        <v>351</v>
      </c>
      <c r="C5" s="395"/>
      <c r="D5" s="395"/>
      <c r="E5" s="395"/>
      <c r="F5" s="395"/>
      <c r="G5" s="395"/>
      <c r="H5" s="395"/>
      <c r="I5" s="395"/>
      <c r="J5" s="396"/>
      <c r="K5" s="397"/>
    </row>
    <row r="6" spans="1:11" s="390" customFormat="1" ht="24" x14ac:dyDescent="0.2">
      <c r="A6" s="386"/>
      <c r="B6" s="398" t="s">
        <v>352</v>
      </c>
      <c r="C6" s="398" t="s">
        <v>353</v>
      </c>
      <c r="D6" s="398" t="s">
        <v>354</v>
      </c>
      <c r="E6" s="398" t="s">
        <v>355</v>
      </c>
      <c r="F6" s="398" t="s">
        <v>356</v>
      </c>
      <c r="G6" s="398" t="s">
        <v>357</v>
      </c>
      <c r="H6" s="398" t="s">
        <v>358</v>
      </c>
      <c r="I6" s="398" t="s">
        <v>359</v>
      </c>
      <c r="J6" s="398" t="s">
        <v>360</v>
      </c>
      <c r="K6" s="397"/>
    </row>
    <row r="7" spans="1:11" s="390" customFormat="1" ht="79.5" customHeight="1" x14ac:dyDescent="0.2">
      <c r="A7" s="386"/>
      <c r="B7" s="399" t="s">
        <v>539</v>
      </c>
      <c r="C7" s="399"/>
      <c r="D7" s="399"/>
      <c r="E7" s="399">
        <v>0</v>
      </c>
      <c r="F7" s="399">
        <v>0</v>
      </c>
      <c r="G7" s="399" t="s">
        <v>540</v>
      </c>
      <c r="H7" s="399" t="s">
        <v>575</v>
      </c>
      <c r="I7" s="400">
        <v>0.2</v>
      </c>
      <c r="J7" s="399" t="s">
        <v>67</v>
      </c>
      <c r="K7" s="397"/>
    </row>
    <row r="8" spans="1:11" s="390" customFormat="1" ht="37.5" customHeight="1" x14ac:dyDescent="0.2">
      <c r="A8" s="386"/>
      <c r="B8" s="399" t="s">
        <v>541</v>
      </c>
      <c r="C8" s="399"/>
      <c r="D8" s="399"/>
      <c r="E8" s="399">
        <v>0</v>
      </c>
      <c r="F8" s="399">
        <v>0</v>
      </c>
      <c r="G8" s="399" t="s">
        <v>542</v>
      </c>
      <c r="H8" s="399" t="s">
        <v>576</v>
      </c>
      <c r="I8" s="400">
        <v>0.2</v>
      </c>
      <c r="J8" s="399" t="s">
        <v>67</v>
      </c>
      <c r="K8" s="397"/>
    </row>
    <row r="9" spans="1:11" s="390" customFormat="1" ht="85.5" customHeight="1" x14ac:dyDescent="0.2">
      <c r="A9" s="386"/>
      <c r="B9" s="401"/>
      <c r="C9" s="399" t="s">
        <v>521</v>
      </c>
      <c r="D9" s="399" t="s">
        <v>524</v>
      </c>
      <c r="E9" s="399" t="s">
        <v>519</v>
      </c>
      <c r="F9" s="399" t="s">
        <v>525</v>
      </c>
      <c r="G9" s="399" t="s">
        <v>520</v>
      </c>
      <c r="H9" s="399" t="s">
        <v>732</v>
      </c>
      <c r="I9" s="400">
        <v>0.2</v>
      </c>
      <c r="J9" s="399" t="s">
        <v>67</v>
      </c>
      <c r="K9" s="397"/>
    </row>
    <row r="10" spans="1:11" s="390" customFormat="1" ht="240" customHeight="1" x14ac:dyDescent="0.2">
      <c r="A10" s="386"/>
      <c r="B10" s="401"/>
      <c r="C10" s="399" t="s">
        <v>522</v>
      </c>
      <c r="D10" s="399" t="s">
        <v>523</v>
      </c>
      <c r="E10" s="399" t="s">
        <v>526</v>
      </c>
      <c r="F10" s="399" t="s">
        <v>527</v>
      </c>
      <c r="G10" s="399" t="s">
        <v>528</v>
      </c>
      <c r="H10" s="399" t="s">
        <v>733</v>
      </c>
      <c r="I10" s="400">
        <v>0.3</v>
      </c>
      <c r="J10" s="399" t="s">
        <v>67</v>
      </c>
      <c r="K10" s="397"/>
    </row>
    <row r="11" spans="1:11" s="390" customFormat="1" ht="104.25" customHeight="1" x14ac:dyDescent="0.2">
      <c r="A11" s="386"/>
      <c r="B11" s="401"/>
      <c r="C11" s="399" t="s">
        <v>529</v>
      </c>
      <c r="D11" s="399" t="s">
        <v>530</v>
      </c>
      <c r="E11" s="399" t="s">
        <v>531</v>
      </c>
      <c r="F11" s="399" t="s">
        <v>532</v>
      </c>
      <c r="G11" s="399" t="s">
        <v>533</v>
      </c>
      <c r="H11" s="399" t="s">
        <v>574</v>
      </c>
      <c r="I11" s="400">
        <v>0.2</v>
      </c>
      <c r="J11" s="399" t="s">
        <v>67</v>
      </c>
      <c r="K11" s="397"/>
    </row>
    <row r="12" spans="1:11" s="390" customFormat="1" ht="93" customHeight="1" x14ac:dyDescent="0.2">
      <c r="A12" s="386"/>
      <c r="B12" s="402"/>
      <c r="C12" s="399" t="s">
        <v>534</v>
      </c>
      <c r="D12" s="399" t="s">
        <v>535</v>
      </c>
      <c r="E12" s="399" t="s">
        <v>536</v>
      </c>
      <c r="F12" s="399" t="s">
        <v>537</v>
      </c>
      <c r="G12" s="399" t="s">
        <v>538</v>
      </c>
      <c r="H12" s="399" t="s">
        <v>757</v>
      </c>
      <c r="I12" s="400">
        <v>1</v>
      </c>
      <c r="J12" s="399" t="s">
        <v>67</v>
      </c>
      <c r="K12" s="397"/>
    </row>
    <row r="13" spans="1:11" s="390" customFormat="1" x14ac:dyDescent="0.2">
      <c r="A13" s="386"/>
      <c r="B13" s="403"/>
      <c r="C13" s="403"/>
      <c r="D13" s="403"/>
      <c r="E13" s="403"/>
      <c r="F13" s="403"/>
      <c r="G13" s="403"/>
      <c r="H13" s="403"/>
      <c r="I13" s="403"/>
      <c r="J13" s="397"/>
    </row>
    <row r="14" spans="1:11" s="390" customFormat="1" ht="99.95" customHeight="1" x14ac:dyDescent="0.2">
      <c r="A14" s="386"/>
      <c r="B14" s="398" t="s">
        <v>361</v>
      </c>
      <c r="C14" s="398" t="s">
        <v>362</v>
      </c>
      <c r="D14" s="398" t="s">
        <v>363</v>
      </c>
      <c r="E14" s="403"/>
      <c r="F14" s="403"/>
      <c r="G14" s="403"/>
      <c r="H14" s="403"/>
      <c r="I14" s="403"/>
      <c r="J14" s="397"/>
    </row>
    <row r="15" spans="1:11" s="390" customFormat="1" ht="14.45" customHeight="1" x14ac:dyDescent="0.2">
      <c r="A15" s="386"/>
      <c r="B15" s="404">
        <f>IFERROR(AVERAGE(I7:I12),"")</f>
        <v>0.35000000000000003</v>
      </c>
      <c r="C15" s="405">
        <f ca="1">IF(OR('1. Basic project data'!E16="",'1. Basic project data'!E18=""),"",(TODAY()-'1. Basic project data'!E16)/('1. Basic project data'!E18-'1. Basic project data'!E16))</f>
        <v>0.36948297604035307</v>
      </c>
      <c r="D15" s="405">
        <f>IF('1. Basic project data'!E23=0,"",'1. Basic project data'!E24/'1. Basic project data'!E23)</f>
        <v>0.13142515500000002</v>
      </c>
      <c r="E15" s="406"/>
      <c r="F15" s="406"/>
      <c r="G15" s="406"/>
      <c r="H15" s="406"/>
      <c r="I15" s="407"/>
      <c r="J15" s="397"/>
      <c r="K15" s="351"/>
    </row>
    <row r="16" spans="1:11" s="390" customFormat="1" ht="32.25" customHeight="1" x14ac:dyDescent="0.2">
      <c r="A16" s="386"/>
      <c r="B16" s="408"/>
      <c r="C16" s="406"/>
      <c r="D16" s="406"/>
      <c r="E16" s="406"/>
      <c r="F16" s="406"/>
      <c r="G16" s="406"/>
      <c r="H16" s="406"/>
      <c r="I16" s="406"/>
      <c r="J16" s="397"/>
    </row>
    <row r="17" spans="1:11" s="390" customFormat="1" ht="17.25" customHeight="1" x14ac:dyDescent="0.2">
      <c r="A17" s="386"/>
      <c r="B17" s="409"/>
      <c r="C17" s="410"/>
      <c r="D17" s="410"/>
      <c r="E17" s="411"/>
      <c r="F17" s="409"/>
      <c r="G17" s="412"/>
      <c r="H17" s="412"/>
      <c r="I17" s="412"/>
      <c r="J17" s="397"/>
      <c r="K17" s="413"/>
    </row>
    <row r="18" spans="1:11" s="390" customFormat="1" ht="17.25" customHeight="1" x14ac:dyDescent="0.2">
      <c r="A18" s="386"/>
      <c r="B18" s="414"/>
      <c r="C18" s="415"/>
      <c r="D18" s="414"/>
      <c r="E18" s="411"/>
      <c r="F18" s="416"/>
      <c r="G18" s="412"/>
      <c r="H18" s="412"/>
      <c r="I18" s="417"/>
      <c r="J18" s="397"/>
      <c r="K18" s="413"/>
    </row>
    <row r="19" spans="1:11" s="390" customFormat="1" ht="17.25" customHeight="1" x14ac:dyDescent="0.2">
      <c r="A19" s="386"/>
      <c r="B19" s="418"/>
      <c r="C19" s="419"/>
      <c r="D19" s="412"/>
      <c r="E19" s="412"/>
      <c r="F19" s="420"/>
      <c r="G19" s="412"/>
      <c r="H19" s="412"/>
      <c r="I19" s="412"/>
      <c r="J19" s="397"/>
    </row>
    <row r="20" spans="1:11" s="390" customFormat="1" ht="17.25" customHeight="1" x14ac:dyDescent="0.2">
      <c r="A20" s="386"/>
      <c r="B20" s="421" t="s">
        <v>364</v>
      </c>
      <c r="C20" s="422"/>
      <c r="D20" s="422"/>
      <c r="E20" s="422"/>
      <c r="F20" s="422"/>
      <c r="G20" s="422"/>
      <c r="H20" s="422"/>
      <c r="I20" s="422"/>
      <c r="J20" s="422"/>
      <c r="K20" s="423"/>
    </row>
    <row r="21" spans="1:11" s="351" customFormat="1" ht="24.75" customHeight="1" x14ac:dyDescent="0.2">
      <c r="A21" s="424"/>
      <c r="B21" s="425" t="s">
        <v>365</v>
      </c>
      <c r="C21" s="392"/>
      <c r="D21" s="392"/>
      <c r="E21" s="392"/>
      <c r="F21" s="392"/>
      <c r="G21" s="392"/>
      <c r="H21" s="392"/>
      <c r="I21" s="392"/>
      <c r="J21" s="392"/>
    </row>
    <row r="22" spans="1:11" s="390" customFormat="1" ht="17.25" customHeight="1" x14ac:dyDescent="0.2">
      <c r="A22" s="386"/>
      <c r="B22" s="426"/>
      <c r="C22" s="419"/>
      <c r="D22" s="412"/>
      <c r="E22" s="412"/>
      <c r="F22" s="412"/>
      <c r="G22" s="412"/>
      <c r="H22" s="412"/>
      <c r="I22" s="412"/>
      <c r="J22" s="397"/>
    </row>
    <row r="23" spans="1:11" s="390" customFormat="1" ht="27.75" customHeight="1" x14ac:dyDescent="0.2">
      <c r="A23" s="386"/>
      <c r="B23" s="426"/>
      <c r="D23" s="398" t="s">
        <v>366</v>
      </c>
      <c r="E23" s="398" t="s">
        <v>74</v>
      </c>
      <c r="F23" s="398" t="s">
        <v>367</v>
      </c>
      <c r="G23" s="398" t="s">
        <v>368</v>
      </c>
      <c r="H23" s="398" t="s">
        <v>54</v>
      </c>
      <c r="I23" s="412"/>
      <c r="J23" s="397"/>
    </row>
    <row r="24" spans="1:11" s="390" customFormat="1" ht="31.5" customHeight="1" x14ac:dyDescent="0.2">
      <c r="A24" s="386"/>
      <c r="B24" s="426"/>
      <c r="C24" s="427" t="s">
        <v>369</v>
      </c>
      <c r="D24" s="428" t="s">
        <v>67</v>
      </c>
      <c r="E24" s="428" t="s">
        <v>67</v>
      </c>
      <c r="F24" s="399" t="s">
        <v>67</v>
      </c>
      <c r="G24" s="429" t="s">
        <v>67</v>
      </c>
      <c r="H24" s="428" t="s">
        <v>67</v>
      </c>
      <c r="I24" s="412"/>
      <c r="J24" s="397"/>
    </row>
    <row r="25" spans="1:11" s="390" customFormat="1" ht="409.5" customHeight="1" x14ac:dyDescent="0.2">
      <c r="A25" s="386"/>
      <c r="B25" s="430"/>
      <c r="C25" s="431" t="s">
        <v>370</v>
      </c>
      <c r="D25" s="428" t="s">
        <v>702</v>
      </c>
      <c r="E25" s="399" t="s">
        <v>751</v>
      </c>
      <c r="F25" s="432" t="s">
        <v>716</v>
      </c>
      <c r="G25" s="433" t="s">
        <v>758</v>
      </c>
      <c r="H25" s="434" t="s">
        <v>753</v>
      </c>
      <c r="I25" s="397"/>
      <c r="J25" s="397"/>
    </row>
    <row r="26" spans="1:11" s="390" customFormat="1" x14ac:dyDescent="0.2">
      <c r="A26" s="386"/>
      <c r="B26" s="397"/>
      <c r="C26" s="397"/>
      <c r="D26" s="397"/>
      <c r="E26" s="397"/>
      <c r="F26" s="397"/>
      <c r="G26" s="397"/>
      <c r="H26" s="397"/>
      <c r="I26" s="397"/>
      <c r="J26" s="397"/>
    </row>
    <row r="27" spans="1:11" s="390" customFormat="1" ht="15.75" customHeight="1" x14ac:dyDescent="0.2">
      <c r="A27" s="386"/>
      <c r="B27" s="435"/>
      <c r="C27" s="397"/>
      <c r="D27" s="397"/>
      <c r="E27" s="397"/>
      <c r="F27" s="397"/>
      <c r="G27" s="397"/>
      <c r="H27" s="397"/>
      <c r="I27" s="397"/>
      <c r="J27" s="397"/>
    </row>
    <row r="28" spans="1:11" s="390" customFormat="1" ht="15" x14ac:dyDescent="0.2">
      <c r="A28" s="386"/>
      <c r="B28" s="436" t="s">
        <v>371</v>
      </c>
      <c r="C28" s="422"/>
      <c r="D28" s="422"/>
      <c r="E28" s="422"/>
      <c r="F28" s="422"/>
      <c r="G28" s="422"/>
      <c r="H28" s="422"/>
      <c r="I28" s="422"/>
      <c r="J28" s="397"/>
    </row>
    <row r="29" spans="1:11" s="390" customFormat="1" x14ac:dyDescent="0.2">
      <c r="A29" s="386"/>
      <c r="B29" s="408"/>
      <c r="C29" s="408"/>
      <c r="D29" s="408"/>
      <c r="E29" s="408"/>
      <c r="F29" s="408"/>
      <c r="G29" s="408"/>
      <c r="H29" s="408"/>
      <c r="I29" s="408"/>
      <c r="J29" s="397"/>
    </row>
    <row r="30" spans="1:11" s="390" customFormat="1" x14ac:dyDescent="0.2">
      <c r="A30" s="386"/>
      <c r="B30" s="408"/>
      <c r="C30" s="408"/>
      <c r="D30" s="408"/>
      <c r="E30" s="408"/>
      <c r="F30" s="408"/>
      <c r="G30" s="408"/>
      <c r="H30" s="408"/>
      <c r="I30" s="408"/>
      <c r="J30" s="397"/>
    </row>
    <row r="31" spans="1:11" s="390" customFormat="1" ht="25.5" customHeight="1" x14ac:dyDescent="0.2">
      <c r="A31" s="386"/>
      <c r="B31" s="437" t="s">
        <v>372</v>
      </c>
      <c r="C31" s="396"/>
      <c r="D31" s="437" t="s">
        <v>373</v>
      </c>
      <c r="E31" s="396"/>
      <c r="F31" s="437" t="s">
        <v>374</v>
      </c>
      <c r="G31" s="396"/>
      <c r="H31" s="437" t="s">
        <v>375</v>
      </c>
      <c r="I31" s="396"/>
      <c r="J31" s="397"/>
    </row>
    <row r="32" spans="1:11" s="390" customFormat="1" ht="35.25" customHeight="1" x14ac:dyDescent="0.2">
      <c r="A32" s="386"/>
      <c r="B32" s="438"/>
      <c r="C32" s="396"/>
      <c r="D32" s="438"/>
      <c r="E32" s="396"/>
      <c r="F32" s="438"/>
      <c r="G32" s="396"/>
      <c r="H32" s="438"/>
      <c r="I32" s="396"/>
      <c r="J32" s="397"/>
    </row>
  </sheetData>
  <sheetProtection sheet="1" objects="1" scenarios="1" formatColumns="0" formatRows="0"/>
  <mergeCells count="15">
    <mergeCell ref="B1:I2"/>
    <mergeCell ref="B3:I3"/>
    <mergeCell ref="C25"/>
    <mergeCell ref="H32:I32"/>
    <mergeCell ref="D31:E31"/>
    <mergeCell ref="F31:G31"/>
    <mergeCell ref="H31:I31"/>
    <mergeCell ref="B21:J21"/>
    <mergeCell ref="D32:E32"/>
    <mergeCell ref="F32:G32"/>
    <mergeCell ref="B5:J5"/>
    <mergeCell ref="B20:J20"/>
    <mergeCell ref="B28:I28"/>
    <mergeCell ref="B31:C31"/>
    <mergeCell ref="B32:C32"/>
  </mergeCells>
  <dataValidations count="1">
    <dataValidation type="list" allowBlank="1" sqref="J7:J12 D24:H24" xr:uid="{00000000-0002-0000-0600-000000000000}">
      <formula1>"Not Rated,Highly Unsatisfactory (HU),Unsatisfactory (U),Moderately Unsatisfactory (MU),Moderately Satisfactory (MS),Satisfactory (S),Highly Satisfactory (HS)"</formula1>
    </dataValidation>
  </dataValidations>
  <pageMargins left="0.25" right="0.25" top="0.75" bottom="0.75" header="0.3" footer="0.3"/>
  <pageSetup paperSize="5" scale="58"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
    <tabColor theme="3" tint="0.499984740745262"/>
  </sheetPr>
  <dimension ref="A1:P96"/>
  <sheetViews>
    <sheetView showGridLines="0" view="pageBreakPreview" zoomScaleNormal="100" zoomScaleSheetLayoutView="100" workbookViewId="0">
      <selection activeCell="R10" sqref="A1:XFD1048576"/>
    </sheetView>
  </sheetViews>
  <sheetFormatPr defaultColWidth="8.85546875" defaultRowHeight="15" x14ac:dyDescent="0.25"/>
  <cols>
    <col min="1" max="1" width="1.42578125" customWidth="1"/>
    <col min="2" max="2" width="10.42578125" customWidth="1"/>
    <col min="3" max="3" width="11.140625" customWidth="1"/>
    <col min="7" max="7" width="25.42578125" customWidth="1"/>
    <col min="9" max="9" width="20.85546875" customWidth="1"/>
    <col min="11" max="11" width="24.140625" customWidth="1"/>
    <col min="12" max="12" width="15.140625" customWidth="1"/>
    <col min="13" max="13" width="16.7109375" customWidth="1"/>
  </cols>
  <sheetData>
    <row r="1" spans="1:13" ht="14.45" customHeight="1" x14ac:dyDescent="0.25">
      <c r="A1" s="2"/>
      <c r="B1" s="143" t="s">
        <v>376</v>
      </c>
      <c r="C1" s="79"/>
      <c r="D1" s="79"/>
      <c r="E1" s="79"/>
      <c r="F1" s="79"/>
      <c r="G1" s="79"/>
      <c r="H1" s="79"/>
      <c r="I1" s="79"/>
      <c r="J1" s="79"/>
      <c r="K1" s="79"/>
      <c r="L1" s="79"/>
      <c r="M1" s="79"/>
    </row>
    <row r="2" spans="1:13" ht="26.25" customHeight="1" x14ac:dyDescent="0.25">
      <c r="A2" s="2"/>
      <c r="B2" s="79"/>
      <c r="C2" s="79"/>
      <c r="D2" s="79"/>
      <c r="E2" s="79"/>
      <c r="F2" s="79"/>
      <c r="G2" s="79"/>
      <c r="H2" s="79"/>
      <c r="I2" s="79"/>
      <c r="J2" s="79"/>
      <c r="K2" s="79"/>
      <c r="L2" s="79"/>
      <c r="M2" s="79"/>
    </row>
    <row r="3" spans="1:13" x14ac:dyDescent="0.25">
      <c r="A3" s="2"/>
      <c r="B3" s="148" t="s">
        <v>377</v>
      </c>
      <c r="C3" s="79"/>
      <c r="D3" s="79"/>
      <c r="E3" s="79"/>
      <c r="F3" s="79"/>
      <c r="G3" s="79"/>
      <c r="H3" s="79"/>
      <c r="I3" s="79"/>
      <c r="J3" s="79"/>
      <c r="K3" s="79"/>
      <c r="L3" s="79"/>
      <c r="M3" s="79"/>
    </row>
    <row r="4" spans="1:13" ht="8.25" customHeight="1" x14ac:dyDescent="0.25">
      <c r="A4" s="2"/>
      <c r="B4" s="16"/>
      <c r="C4" s="16"/>
      <c r="D4" s="16"/>
      <c r="E4" s="16"/>
      <c r="F4" s="16"/>
      <c r="G4" s="16"/>
      <c r="H4" s="16"/>
      <c r="I4" s="16"/>
      <c r="J4" s="16"/>
      <c r="K4" s="16"/>
      <c r="L4" s="16"/>
      <c r="M4" s="16"/>
    </row>
    <row r="5" spans="1:13" ht="14.45" customHeight="1" x14ac:dyDescent="0.25">
      <c r="A5" s="2"/>
      <c r="B5" s="144" t="s">
        <v>378</v>
      </c>
      <c r="C5" s="142"/>
      <c r="D5" s="146" t="s">
        <v>379</v>
      </c>
      <c r="E5" s="142"/>
      <c r="F5" s="146" t="s">
        <v>380</v>
      </c>
      <c r="G5" s="147"/>
      <c r="H5" s="147"/>
      <c r="I5" s="147"/>
      <c r="J5" s="147"/>
      <c r="K5" s="142"/>
      <c r="L5" s="146" t="s">
        <v>381</v>
      </c>
      <c r="M5" s="142"/>
    </row>
    <row r="6" spans="1:13" ht="23.25" customHeight="1" x14ac:dyDescent="0.25">
      <c r="A6" s="2"/>
      <c r="B6" s="145"/>
      <c r="C6" s="87"/>
      <c r="D6" s="85"/>
      <c r="E6" s="87"/>
      <c r="F6" s="85"/>
      <c r="G6" s="86"/>
      <c r="H6" s="86"/>
      <c r="I6" s="86"/>
      <c r="J6" s="86"/>
      <c r="K6" s="87"/>
      <c r="L6" s="85"/>
      <c r="M6" s="87"/>
    </row>
    <row r="7" spans="1:13" ht="17.25" customHeight="1" x14ac:dyDescent="0.25">
      <c r="A7" s="2"/>
      <c r="B7" s="110" t="s">
        <v>543</v>
      </c>
      <c r="C7" s="111"/>
      <c r="D7" s="111"/>
      <c r="E7" s="111"/>
      <c r="F7" s="111"/>
      <c r="G7" s="111"/>
      <c r="H7" s="111"/>
      <c r="I7" s="111"/>
      <c r="J7" s="111"/>
      <c r="K7" s="111"/>
      <c r="L7" s="111"/>
      <c r="M7" s="109"/>
    </row>
    <row r="8" spans="1:13" ht="47.25" customHeight="1" x14ac:dyDescent="0.25">
      <c r="A8" s="2"/>
      <c r="B8" s="133" t="s">
        <v>544</v>
      </c>
      <c r="C8" s="115"/>
      <c r="D8" s="133" t="s">
        <v>545</v>
      </c>
      <c r="E8" s="120"/>
      <c r="F8" s="97" t="s">
        <v>734</v>
      </c>
      <c r="G8" s="98"/>
      <c r="H8" s="98"/>
      <c r="I8" s="98"/>
      <c r="J8" s="98"/>
      <c r="K8" s="99"/>
      <c r="L8" s="112" t="s">
        <v>735</v>
      </c>
      <c r="M8" s="113"/>
    </row>
    <row r="9" spans="1:13" ht="45" customHeight="1" x14ac:dyDescent="0.25">
      <c r="A9" s="2"/>
      <c r="B9" s="114"/>
      <c r="C9" s="115"/>
      <c r="D9" s="119"/>
      <c r="E9" s="120"/>
      <c r="F9" s="100"/>
      <c r="G9" s="98"/>
      <c r="H9" s="98"/>
      <c r="I9" s="98"/>
      <c r="J9" s="98"/>
      <c r="K9" s="99"/>
      <c r="L9" s="100"/>
      <c r="M9" s="99"/>
    </row>
    <row r="10" spans="1:13" ht="49.5" customHeight="1" x14ac:dyDescent="0.25">
      <c r="A10" s="2"/>
      <c r="B10" s="114"/>
      <c r="C10" s="115"/>
      <c r="D10" s="119"/>
      <c r="E10" s="120"/>
      <c r="F10" s="100"/>
      <c r="G10" s="98"/>
      <c r="H10" s="98"/>
      <c r="I10" s="98"/>
      <c r="J10" s="98"/>
      <c r="K10" s="99"/>
      <c r="L10" s="100"/>
      <c r="M10" s="99"/>
    </row>
    <row r="11" spans="1:13" ht="191.25" customHeight="1" x14ac:dyDescent="0.25">
      <c r="A11" s="2"/>
      <c r="B11" s="85"/>
      <c r="C11" s="87"/>
      <c r="D11" s="121"/>
      <c r="E11" s="122"/>
      <c r="F11" s="101"/>
      <c r="G11" s="102"/>
      <c r="H11" s="102"/>
      <c r="I11" s="102"/>
      <c r="J11" s="102"/>
      <c r="K11" s="103"/>
      <c r="L11" s="101"/>
      <c r="M11" s="103"/>
    </row>
    <row r="12" spans="1:13" ht="17.25" customHeight="1" x14ac:dyDescent="0.25">
      <c r="A12" s="2"/>
      <c r="B12" s="82" t="s">
        <v>546</v>
      </c>
      <c r="C12" s="84"/>
      <c r="D12" s="82" t="s">
        <v>547</v>
      </c>
      <c r="E12" s="118"/>
      <c r="F12" s="112" t="s">
        <v>736</v>
      </c>
      <c r="G12" s="117"/>
      <c r="H12" s="117"/>
      <c r="I12" s="117"/>
      <c r="J12" s="117"/>
      <c r="K12" s="113"/>
      <c r="L12" s="82" t="s">
        <v>571</v>
      </c>
      <c r="M12" s="84"/>
    </row>
    <row r="13" spans="1:13" ht="17.25" customHeight="1" x14ac:dyDescent="0.25">
      <c r="A13" s="2"/>
      <c r="B13" s="114"/>
      <c r="C13" s="115"/>
      <c r="D13" s="119"/>
      <c r="E13" s="120"/>
      <c r="F13" s="100"/>
      <c r="G13" s="98"/>
      <c r="H13" s="98"/>
      <c r="I13" s="98"/>
      <c r="J13" s="98"/>
      <c r="K13" s="99"/>
      <c r="L13" s="114"/>
      <c r="M13" s="115"/>
    </row>
    <row r="14" spans="1:13" ht="17.25" customHeight="1" x14ac:dyDescent="0.25">
      <c r="A14" s="2"/>
      <c r="B14" s="114"/>
      <c r="C14" s="115"/>
      <c r="D14" s="119"/>
      <c r="E14" s="120"/>
      <c r="F14" s="100"/>
      <c r="G14" s="98"/>
      <c r="H14" s="98"/>
      <c r="I14" s="98"/>
      <c r="J14" s="98"/>
      <c r="K14" s="99"/>
      <c r="L14" s="114"/>
      <c r="M14" s="115"/>
    </row>
    <row r="15" spans="1:13" ht="51.75" customHeight="1" x14ac:dyDescent="0.25">
      <c r="A15" s="2"/>
      <c r="B15" s="85"/>
      <c r="C15" s="87"/>
      <c r="D15" s="121"/>
      <c r="E15" s="122"/>
      <c r="F15" s="101"/>
      <c r="G15" s="102"/>
      <c r="H15" s="102"/>
      <c r="I15" s="102"/>
      <c r="J15" s="102"/>
      <c r="K15" s="103"/>
      <c r="L15" s="85"/>
      <c r="M15" s="87"/>
    </row>
    <row r="16" spans="1:13" ht="17.25" customHeight="1" x14ac:dyDescent="0.25">
      <c r="A16" s="2"/>
      <c r="B16" s="82" t="s">
        <v>548</v>
      </c>
      <c r="C16" s="84"/>
      <c r="D16" s="82" t="s">
        <v>549</v>
      </c>
      <c r="E16" s="118"/>
      <c r="F16" s="112" t="s">
        <v>737</v>
      </c>
      <c r="G16" s="117"/>
      <c r="H16" s="117"/>
      <c r="I16" s="117"/>
      <c r="J16" s="117"/>
      <c r="K16" s="113"/>
      <c r="L16" s="112" t="s">
        <v>726</v>
      </c>
      <c r="M16" s="113"/>
    </row>
    <row r="17" spans="1:13" ht="17.25" customHeight="1" x14ac:dyDescent="0.25">
      <c r="A17" s="2"/>
      <c r="B17" s="114"/>
      <c r="C17" s="115"/>
      <c r="D17" s="119"/>
      <c r="E17" s="120"/>
      <c r="F17" s="100"/>
      <c r="G17" s="98"/>
      <c r="H17" s="98"/>
      <c r="I17" s="98"/>
      <c r="J17" s="98"/>
      <c r="K17" s="99"/>
      <c r="L17" s="100"/>
      <c r="M17" s="99"/>
    </row>
    <row r="18" spans="1:13" ht="17.25" customHeight="1" x14ac:dyDescent="0.25">
      <c r="A18" s="2"/>
      <c r="B18" s="114"/>
      <c r="C18" s="115"/>
      <c r="D18" s="119"/>
      <c r="E18" s="120"/>
      <c r="F18" s="100"/>
      <c r="G18" s="98"/>
      <c r="H18" s="98"/>
      <c r="I18" s="98"/>
      <c r="J18" s="98"/>
      <c r="K18" s="99"/>
      <c r="L18" s="100"/>
      <c r="M18" s="99"/>
    </row>
    <row r="19" spans="1:13" ht="39.75" customHeight="1" x14ac:dyDescent="0.25">
      <c r="A19" s="2"/>
      <c r="B19" s="85"/>
      <c r="C19" s="87"/>
      <c r="D19" s="121"/>
      <c r="E19" s="122"/>
      <c r="F19" s="101"/>
      <c r="G19" s="102"/>
      <c r="H19" s="102"/>
      <c r="I19" s="102"/>
      <c r="J19" s="102"/>
      <c r="K19" s="103"/>
      <c r="L19" s="101"/>
      <c r="M19" s="103"/>
    </row>
    <row r="20" spans="1:13" ht="15" customHeight="1" x14ac:dyDescent="0.25">
      <c r="A20" s="2"/>
      <c r="B20" s="129" t="s">
        <v>522</v>
      </c>
      <c r="C20" s="130"/>
      <c r="D20" s="130"/>
      <c r="E20" s="130"/>
      <c r="F20" s="130"/>
      <c r="G20" s="130"/>
      <c r="H20" s="130"/>
      <c r="I20" s="130"/>
      <c r="J20" s="130"/>
      <c r="K20" s="130"/>
      <c r="L20" s="130"/>
      <c r="M20" s="131"/>
    </row>
    <row r="21" spans="1:13" ht="15" customHeight="1" x14ac:dyDescent="0.25">
      <c r="A21" s="2"/>
      <c r="B21" s="133" t="s">
        <v>550</v>
      </c>
      <c r="C21" s="115"/>
      <c r="D21" s="149" t="s">
        <v>551</v>
      </c>
      <c r="E21" s="115"/>
      <c r="F21" s="97" t="s">
        <v>738</v>
      </c>
      <c r="G21" s="98"/>
      <c r="H21" s="98"/>
      <c r="I21" s="98"/>
      <c r="J21" s="98"/>
      <c r="K21" s="99"/>
      <c r="L21" s="97" t="s">
        <v>727</v>
      </c>
      <c r="M21" s="99"/>
    </row>
    <row r="22" spans="1:13" ht="46.5" customHeight="1" x14ac:dyDescent="0.25">
      <c r="A22" s="2"/>
      <c r="B22" s="114"/>
      <c r="C22" s="115"/>
      <c r="D22" s="114"/>
      <c r="E22" s="115"/>
      <c r="F22" s="100"/>
      <c r="G22" s="98"/>
      <c r="H22" s="98"/>
      <c r="I22" s="98"/>
      <c r="J22" s="98"/>
      <c r="K22" s="99"/>
      <c r="L22" s="100"/>
      <c r="M22" s="99"/>
    </row>
    <row r="23" spans="1:13" ht="54" customHeight="1" x14ac:dyDescent="0.25">
      <c r="A23" s="2"/>
      <c r="B23" s="114"/>
      <c r="C23" s="115"/>
      <c r="D23" s="114"/>
      <c r="E23" s="115"/>
      <c r="F23" s="100"/>
      <c r="G23" s="98"/>
      <c r="H23" s="98"/>
      <c r="I23" s="98"/>
      <c r="J23" s="98"/>
      <c r="K23" s="99"/>
      <c r="L23" s="100"/>
      <c r="M23" s="99"/>
    </row>
    <row r="24" spans="1:13" ht="220.5" customHeight="1" x14ac:dyDescent="0.25">
      <c r="A24" s="2"/>
      <c r="B24" s="85"/>
      <c r="C24" s="87"/>
      <c r="D24" s="85"/>
      <c r="E24" s="87"/>
      <c r="F24" s="101"/>
      <c r="G24" s="102"/>
      <c r="H24" s="102"/>
      <c r="I24" s="102"/>
      <c r="J24" s="102"/>
      <c r="K24" s="103"/>
      <c r="L24" s="101"/>
      <c r="M24" s="103"/>
    </row>
    <row r="25" spans="1:13" ht="68.25" customHeight="1" x14ac:dyDescent="0.25">
      <c r="A25" s="2"/>
      <c r="B25" s="82" t="s">
        <v>552</v>
      </c>
      <c r="C25" s="84"/>
      <c r="D25" s="82" t="s">
        <v>553</v>
      </c>
      <c r="E25" s="118"/>
      <c r="F25" s="112" t="s">
        <v>739</v>
      </c>
      <c r="G25" s="117"/>
      <c r="H25" s="117"/>
      <c r="I25" s="117"/>
      <c r="J25" s="117"/>
      <c r="K25" s="113"/>
      <c r="L25" s="112" t="s">
        <v>726</v>
      </c>
      <c r="M25" s="113"/>
    </row>
    <row r="26" spans="1:13" ht="96.95" customHeight="1" x14ac:dyDescent="0.25">
      <c r="A26" s="2"/>
      <c r="B26" s="114"/>
      <c r="C26" s="115"/>
      <c r="D26" s="119"/>
      <c r="E26" s="120"/>
      <c r="F26" s="100"/>
      <c r="G26" s="98"/>
      <c r="H26" s="98"/>
      <c r="I26" s="98"/>
      <c r="J26" s="98"/>
      <c r="K26" s="99"/>
      <c r="L26" s="100"/>
      <c r="M26" s="99"/>
    </row>
    <row r="27" spans="1:13" ht="102" customHeight="1" x14ac:dyDescent="0.25">
      <c r="A27" s="2"/>
      <c r="B27" s="114"/>
      <c r="C27" s="115"/>
      <c r="D27" s="119"/>
      <c r="E27" s="120"/>
      <c r="F27" s="100"/>
      <c r="G27" s="98"/>
      <c r="H27" s="98"/>
      <c r="I27" s="98"/>
      <c r="J27" s="98"/>
      <c r="K27" s="99"/>
      <c r="L27" s="100"/>
      <c r="M27" s="99"/>
    </row>
    <row r="28" spans="1:13" ht="71.25" customHeight="1" x14ac:dyDescent="0.25">
      <c r="A28" s="2"/>
      <c r="B28" s="85"/>
      <c r="C28" s="87"/>
      <c r="D28" s="121"/>
      <c r="E28" s="122"/>
      <c r="F28" s="101"/>
      <c r="G28" s="102"/>
      <c r="H28" s="102"/>
      <c r="I28" s="102"/>
      <c r="J28" s="102"/>
      <c r="K28" s="103"/>
      <c r="L28" s="101"/>
      <c r="M28" s="103"/>
    </row>
    <row r="29" spans="1:13" x14ac:dyDescent="0.25">
      <c r="A29" s="2"/>
      <c r="B29" s="82" t="s">
        <v>554</v>
      </c>
      <c r="C29" s="84"/>
      <c r="D29" s="92" t="s">
        <v>555</v>
      </c>
      <c r="E29" s="84"/>
      <c r="F29" s="112" t="s">
        <v>728</v>
      </c>
      <c r="G29" s="117"/>
      <c r="H29" s="117"/>
      <c r="I29" s="117"/>
      <c r="J29" s="117"/>
      <c r="K29" s="113"/>
      <c r="L29" s="112" t="s">
        <v>726</v>
      </c>
      <c r="M29" s="113"/>
    </row>
    <row r="30" spans="1:13" ht="27.95" customHeight="1" x14ac:dyDescent="0.25">
      <c r="A30" s="2"/>
      <c r="B30" s="114"/>
      <c r="C30" s="115"/>
      <c r="D30" s="114"/>
      <c r="E30" s="115"/>
      <c r="F30" s="100"/>
      <c r="G30" s="98"/>
      <c r="H30" s="98"/>
      <c r="I30" s="98"/>
      <c r="J30" s="98"/>
      <c r="K30" s="99"/>
      <c r="L30" s="100"/>
      <c r="M30" s="99"/>
    </row>
    <row r="31" spans="1:13" ht="24.95" customHeight="1" x14ac:dyDescent="0.25">
      <c r="A31" s="2"/>
      <c r="B31" s="114"/>
      <c r="C31" s="115"/>
      <c r="D31" s="114"/>
      <c r="E31" s="115"/>
      <c r="F31" s="100"/>
      <c r="G31" s="98"/>
      <c r="H31" s="98"/>
      <c r="I31" s="98"/>
      <c r="J31" s="98"/>
      <c r="K31" s="99"/>
      <c r="L31" s="100"/>
      <c r="M31" s="99"/>
    </row>
    <row r="32" spans="1:13" ht="24" customHeight="1" x14ac:dyDescent="0.25">
      <c r="A32" s="2"/>
      <c r="B32" s="85"/>
      <c r="C32" s="87"/>
      <c r="D32" s="85"/>
      <c r="E32" s="87"/>
      <c r="F32" s="101"/>
      <c r="G32" s="102"/>
      <c r="H32" s="102"/>
      <c r="I32" s="102"/>
      <c r="J32" s="102"/>
      <c r="K32" s="103"/>
      <c r="L32" s="101"/>
      <c r="M32" s="103"/>
    </row>
    <row r="33" spans="1:13" x14ac:dyDescent="0.25">
      <c r="A33" s="2"/>
      <c r="B33" s="129" t="s">
        <v>556</v>
      </c>
      <c r="C33" s="130"/>
      <c r="D33" s="130"/>
      <c r="E33" s="130"/>
      <c r="F33" s="130"/>
      <c r="G33" s="130"/>
      <c r="H33" s="130"/>
      <c r="I33" s="130"/>
      <c r="J33" s="130"/>
      <c r="K33" s="130"/>
      <c r="L33" s="130"/>
      <c r="M33" s="131"/>
    </row>
    <row r="34" spans="1:13" ht="30.75" customHeight="1" x14ac:dyDescent="0.25">
      <c r="A34" s="2"/>
      <c r="B34" s="133" t="s">
        <v>557</v>
      </c>
      <c r="C34" s="115"/>
      <c r="D34" s="133" t="s">
        <v>558</v>
      </c>
      <c r="E34" s="120"/>
      <c r="F34" s="97" t="s">
        <v>729</v>
      </c>
      <c r="G34" s="98"/>
      <c r="H34" s="98"/>
      <c r="I34" s="98"/>
      <c r="J34" s="98"/>
      <c r="K34" s="99"/>
      <c r="L34" s="97" t="s">
        <v>731</v>
      </c>
      <c r="M34" s="99"/>
    </row>
    <row r="35" spans="1:13" ht="53.25" customHeight="1" x14ac:dyDescent="0.25">
      <c r="A35" s="2"/>
      <c r="B35" s="114"/>
      <c r="C35" s="115"/>
      <c r="D35" s="119"/>
      <c r="E35" s="120"/>
      <c r="F35" s="100"/>
      <c r="G35" s="98"/>
      <c r="H35" s="98"/>
      <c r="I35" s="98"/>
      <c r="J35" s="98"/>
      <c r="K35" s="99"/>
      <c r="L35" s="100"/>
      <c r="M35" s="99"/>
    </row>
    <row r="36" spans="1:13" ht="102" customHeight="1" x14ac:dyDescent="0.25">
      <c r="A36" s="2"/>
      <c r="B36" s="114"/>
      <c r="C36" s="115"/>
      <c r="D36" s="119"/>
      <c r="E36" s="120"/>
      <c r="F36" s="100"/>
      <c r="G36" s="98"/>
      <c r="H36" s="98"/>
      <c r="I36" s="98"/>
      <c r="J36" s="98"/>
      <c r="K36" s="99"/>
      <c r="L36" s="100"/>
      <c r="M36" s="99"/>
    </row>
    <row r="37" spans="1:13" ht="99.75" customHeight="1" x14ac:dyDescent="0.25">
      <c r="A37" s="2"/>
      <c r="B37" s="85"/>
      <c r="C37" s="87"/>
      <c r="D37" s="121"/>
      <c r="E37" s="122"/>
      <c r="F37" s="101"/>
      <c r="G37" s="102"/>
      <c r="H37" s="102"/>
      <c r="I37" s="102"/>
      <c r="J37" s="102"/>
      <c r="K37" s="103"/>
      <c r="L37" s="101"/>
      <c r="M37" s="103"/>
    </row>
    <row r="38" spans="1:13" ht="24.75" customHeight="1" x14ac:dyDescent="0.25">
      <c r="A38" s="2"/>
      <c r="B38" s="82" t="s">
        <v>559</v>
      </c>
      <c r="C38" s="84"/>
      <c r="D38" s="82" t="s">
        <v>560</v>
      </c>
      <c r="E38" s="118"/>
      <c r="F38" s="112" t="s">
        <v>730</v>
      </c>
      <c r="G38" s="117"/>
      <c r="H38" s="117"/>
      <c r="I38" s="117"/>
      <c r="J38" s="117"/>
      <c r="K38" s="113"/>
      <c r="L38" s="112" t="s">
        <v>740</v>
      </c>
      <c r="M38" s="113"/>
    </row>
    <row r="39" spans="1:13" ht="25.5" customHeight="1" x14ac:dyDescent="0.25">
      <c r="A39" s="2"/>
      <c r="B39" s="114"/>
      <c r="C39" s="115"/>
      <c r="D39" s="119"/>
      <c r="E39" s="120"/>
      <c r="F39" s="100"/>
      <c r="G39" s="98"/>
      <c r="H39" s="98"/>
      <c r="I39" s="98"/>
      <c r="J39" s="98"/>
      <c r="K39" s="99"/>
      <c r="L39" s="100"/>
      <c r="M39" s="99"/>
    </row>
    <row r="40" spans="1:13" ht="63" customHeight="1" x14ac:dyDescent="0.25">
      <c r="A40" s="2"/>
      <c r="B40" s="114"/>
      <c r="C40" s="115"/>
      <c r="D40" s="119"/>
      <c r="E40" s="120"/>
      <c r="F40" s="100"/>
      <c r="G40" s="98"/>
      <c r="H40" s="98"/>
      <c r="I40" s="98"/>
      <c r="J40" s="98"/>
      <c r="K40" s="99"/>
      <c r="L40" s="100"/>
      <c r="M40" s="99"/>
    </row>
    <row r="41" spans="1:13" ht="68.25" customHeight="1" x14ac:dyDescent="0.25">
      <c r="A41" s="2"/>
      <c r="B41" s="85"/>
      <c r="C41" s="87"/>
      <c r="D41" s="121"/>
      <c r="E41" s="122"/>
      <c r="F41" s="101"/>
      <c r="G41" s="102"/>
      <c r="H41" s="102"/>
      <c r="I41" s="102"/>
      <c r="J41" s="102"/>
      <c r="K41" s="103"/>
      <c r="L41" s="101"/>
      <c r="M41" s="103"/>
    </row>
    <row r="42" spans="1:13" ht="92.45" customHeight="1" x14ac:dyDescent="0.25">
      <c r="A42" s="2"/>
      <c r="B42" s="82" t="s">
        <v>561</v>
      </c>
      <c r="C42" s="84"/>
      <c r="D42" s="82" t="s">
        <v>562</v>
      </c>
      <c r="E42" s="118"/>
      <c r="F42" s="112" t="s">
        <v>718</v>
      </c>
      <c r="G42" s="117"/>
      <c r="H42" s="117"/>
      <c r="I42" s="117"/>
      <c r="J42" s="117"/>
      <c r="K42" s="113"/>
      <c r="L42" s="112" t="s">
        <v>719</v>
      </c>
      <c r="M42" s="113"/>
    </row>
    <row r="43" spans="1:13" ht="74.45" customHeight="1" x14ac:dyDescent="0.25">
      <c r="A43" s="2"/>
      <c r="B43" s="114"/>
      <c r="C43" s="115"/>
      <c r="D43" s="119"/>
      <c r="E43" s="120"/>
      <c r="F43" s="100"/>
      <c r="G43" s="98"/>
      <c r="H43" s="98"/>
      <c r="I43" s="98"/>
      <c r="J43" s="98"/>
      <c r="K43" s="99"/>
      <c r="L43" s="100"/>
      <c r="M43" s="99"/>
    </row>
    <row r="44" spans="1:13" ht="71.45" customHeight="1" x14ac:dyDescent="0.25">
      <c r="A44" s="2"/>
      <c r="B44" s="114"/>
      <c r="C44" s="115"/>
      <c r="D44" s="119"/>
      <c r="E44" s="120"/>
      <c r="F44" s="100"/>
      <c r="G44" s="98"/>
      <c r="H44" s="98"/>
      <c r="I44" s="98"/>
      <c r="J44" s="98"/>
      <c r="K44" s="99"/>
      <c r="L44" s="100"/>
      <c r="M44" s="99"/>
    </row>
    <row r="45" spans="1:13" ht="118.5" customHeight="1" x14ac:dyDescent="0.25">
      <c r="A45" s="2"/>
      <c r="B45" s="85"/>
      <c r="C45" s="87"/>
      <c r="D45" s="121"/>
      <c r="E45" s="122"/>
      <c r="F45" s="101"/>
      <c r="G45" s="102"/>
      <c r="H45" s="102"/>
      <c r="I45" s="102"/>
      <c r="J45" s="102"/>
      <c r="K45" s="103"/>
      <c r="L45" s="101"/>
      <c r="M45" s="103"/>
    </row>
    <row r="46" spans="1:13" x14ac:dyDescent="0.25">
      <c r="A46" s="2"/>
      <c r="B46" s="82" t="s">
        <v>563</v>
      </c>
      <c r="C46" s="84"/>
      <c r="D46" s="82" t="s">
        <v>564</v>
      </c>
      <c r="E46" s="118"/>
      <c r="F46" s="112" t="s">
        <v>741</v>
      </c>
      <c r="G46" s="117"/>
      <c r="H46" s="117"/>
      <c r="I46" s="117"/>
      <c r="J46" s="117"/>
      <c r="K46" s="113"/>
      <c r="L46" s="112" t="s">
        <v>726</v>
      </c>
      <c r="M46" s="113"/>
    </row>
    <row r="47" spans="1:13" x14ac:dyDescent="0.25">
      <c r="A47" s="2"/>
      <c r="B47" s="114"/>
      <c r="C47" s="115"/>
      <c r="D47" s="119"/>
      <c r="E47" s="120"/>
      <c r="F47" s="100"/>
      <c r="G47" s="98"/>
      <c r="H47" s="98"/>
      <c r="I47" s="98"/>
      <c r="J47" s="98"/>
      <c r="K47" s="99"/>
      <c r="L47" s="100"/>
      <c r="M47" s="99"/>
    </row>
    <row r="48" spans="1:13" ht="30.75" customHeight="1" x14ac:dyDescent="0.25">
      <c r="A48" s="2"/>
      <c r="B48" s="114"/>
      <c r="C48" s="115"/>
      <c r="D48" s="119"/>
      <c r="E48" s="120"/>
      <c r="F48" s="100"/>
      <c r="G48" s="98"/>
      <c r="H48" s="98"/>
      <c r="I48" s="98"/>
      <c r="J48" s="98"/>
      <c r="K48" s="99"/>
      <c r="L48" s="100"/>
      <c r="M48" s="99"/>
    </row>
    <row r="49" spans="1:13" ht="54.75" customHeight="1" x14ac:dyDescent="0.25">
      <c r="A49" s="2"/>
      <c r="B49" s="85"/>
      <c r="C49" s="87"/>
      <c r="D49" s="121"/>
      <c r="E49" s="122"/>
      <c r="F49" s="101"/>
      <c r="G49" s="102"/>
      <c r="H49" s="102"/>
      <c r="I49" s="102"/>
      <c r="J49" s="102"/>
      <c r="K49" s="103"/>
      <c r="L49" s="101"/>
      <c r="M49" s="103"/>
    </row>
    <row r="50" spans="1:13" ht="15.75" customHeight="1" x14ac:dyDescent="0.25">
      <c r="A50" s="2"/>
      <c r="B50" s="129" t="s">
        <v>572</v>
      </c>
      <c r="C50" s="130"/>
      <c r="D50" s="130"/>
      <c r="E50" s="130"/>
      <c r="F50" s="130"/>
      <c r="G50" s="130"/>
      <c r="H50" s="130"/>
      <c r="I50" s="130"/>
      <c r="J50" s="130"/>
      <c r="K50" s="130"/>
      <c r="L50" s="130"/>
      <c r="M50" s="131"/>
    </row>
    <row r="51" spans="1:13" ht="27.95" customHeight="1" x14ac:dyDescent="0.25">
      <c r="A51" s="2"/>
      <c r="B51" s="133" t="s">
        <v>565</v>
      </c>
      <c r="C51" s="115"/>
      <c r="D51" s="133" t="s">
        <v>566</v>
      </c>
      <c r="E51" s="120"/>
      <c r="F51" s="97" t="s">
        <v>749</v>
      </c>
      <c r="G51" s="98"/>
      <c r="H51" s="98"/>
      <c r="I51" s="98"/>
      <c r="J51" s="98"/>
      <c r="K51" s="99"/>
      <c r="L51" s="97" t="s">
        <v>720</v>
      </c>
      <c r="M51" s="99"/>
    </row>
    <row r="52" spans="1:13" ht="75" customHeight="1" x14ac:dyDescent="0.25">
      <c r="A52" s="2"/>
      <c r="B52" s="114"/>
      <c r="C52" s="115"/>
      <c r="D52" s="119"/>
      <c r="E52" s="120"/>
      <c r="F52" s="100"/>
      <c r="G52" s="98"/>
      <c r="H52" s="98"/>
      <c r="I52" s="98"/>
      <c r="J52" s="98"/>
      <c r="K52" s="99"/>
      <c r="L52" s="100"/>
      <c r="M52" s="99"/>
    </row>
    <row r="53" spans="1:13" ht="74.45" customHeight="1" x14ac:dyDescent="0.25">
      <c r="A53" s="2"/>
      <c r="B53" s="114"/>
      <c r="C53" s="115"/>
      <c r="D53" s="119"/>
      <c r="E53" s="120"/>
      <c r="F53" s="100"/>
      <c r="G53" s="98"/>
      <c r="H53" s="98"/>
      <c r="I53" s="98"/>
      <c r="J53" s="98"/>
      <c r="K53" s="99"/>
      <c r="L53" s="100"/>
      <c r="M53" s="99"/>
    </row>
    <row r="54" spans="1:13" ht="120" customHeight="1" x14ac:dyDescent="0.25">
      <c r="A54" s="2"/>
      <c r="B54" s="85"/>
      <c r="C54" s="87"/>
      <c r="D54" s="121"/>
      <c r="E54" s="122"/>
      <c r="F54" s="101"/>
      <c r="G54" s="102"/>
      <c r="H54" s="102"/>
      <c r="I54" s="102"/>
      <c r="J54" s="102"/>
      <c r="K54" s="103"/>
      <c r="L54" s="101"/>
      <c r="M54" s="103"/>
    </row>
    <row r="55" spans="1:13" ht="15.75" customHeight="1" x14ac:dyDescent="0.25">
      <c r="A55" s="2"/>
      <c r="B55" s="82" t="s">
        <v>567</v>
      </c>
      <c r="C55" s="84"/>
      <c r="D55" s="82" t="s">
        <v>568</v>
      </c>
      <c r="E55" s="118"/>
      <c r="F55" s="112" t="s">
        <v>721</v>
      </c>
      <c r="G55" s="117"/>
      <c r="H55" s="117"/>
      <c r="I55" s="117"/>
      <c r="J55" s="117"/>
      <c r="K55" s="113"/>
      <c r="L55" s="112" t="s">
        <v>726</v>
      </c>
      <c r="M55" s="113"/>
    </row>
    <row r="56" spans="1:13" ht="24" customHeight="1" x14ac:dyDescent="0.25">
      <c r="A56" s="2"/>
      <c r="B56" s="114"/>
      <c r="C56" s="115"/>
      <c r="D56" s="119"/>
      <c r="E56" s="120"/>
      <c r="F56" s="100"/>
      <c r="G56" s="98"/>
      <c r="H56" s="98"/>
      <c r="I56" s="98"/>
      <c r="J56" s="98"/>
      <c r="K56" s="99"/>
      <c r="L56" s="100"/>
      <c r="M56" s="99"/>
    </row>
    <row r="57" spans="1:13" ht="15.75" customHeight="1" x14ac:dyDescent="0.25">
      <c r="A57" s="2"/>
      <c r="B57" s="114"/>
      <c r="C57" s="115"/>
      <c r="D57" s="119"/>
      <c r="E57" s="120"/>
      <c r="F57" s="100"/>
      <c r="G57" s="98"/>
      <c r="H57" s="98"/>
      <c r="I57" s="98"/>
      <c r="J57" s="98"/>
      <c r="K57" s="99"/>
      <c r="L57" s="100"/>
      <c r="M57" s="99"/>
    </row>
    <row r="58" spans="1:13" ht="37.5" customHeight="1" x14ac:dyDescent="0.25">
      <c r="A58" s="2"/>
      <c r="B58" s="85"/>
      <c r="C58" s="87"/>
      <c r="D58" s="121"/>
      <c r="E58" s="122"/>
      <c r="F58" s="101"/>
      <c r="G58" s="102"/>
      <c r="H58" s="102"/>
      <c r="I58" s="102"/>
      <c r="J58" s="102"/>
      <c r="K58" s="103"/>
      <c r="L58" s="101"/>
      <c r="M58" s="103"/>
    </row>
    <row r="59" spans="1:13" ht="15.75" customHeight="1" x14ac:dyDescent="0.25">
      <c r="A59" s="2"/>
      <c r="B59" s="82" t="s">
        <v>569</v>
      </c>
      <c r="C59" s="84"/>
      <c r="D59" s="82" t="s">
        <v>570</v>
      </c>
      <c r="E59" s="118"/>
      <c r="F59" s="82" t="s">
        <v>573</v>
      </c>
      <c r="G59" s="83"/>
      <c r="H59" s="83"/>
      <c r="I59" s="83"/>
      <c r="J59" s="83"/>
      <c r="K59" s="84"/>
      <c r="L59" s="112" t="s">
        <v>726</v>
      </c>
      <c r="M59" s="113"/>
    </row>
    <row r="60" spans="1:13" ht="15.75" customHeight="1" x14ac:dyDescent="0.25">
      <c r="A60" s="2"/>
      <c r="B60" s="114"/>
      <c r="C60" s="115"/>
      <c r="D60" s="119"/>
      <c r="E60" s="120"/>
      <c r="F60" s="114"/>
      <c r="G60" s="79"/>
      <c r="H60" s="79"/>
      <c r="I60" s="79"/>
      <c r="J60" s="79"/>
      <c r="K60" s="115"/>
      <c r="L60" s="100"/>
      <c r="M60" s="99"/>
    </row>
    <row r="61" spans="1:13" ht="15.75" customHeight="1" x14ac:dyDescent="0.25">
      <c r="A61" s="2"/>
      <c r="B61" s="114"/>
      <c r="C61" s="115"/>
      <c r="D61" s="119"/>
      <c r="E61" s="120"/>
      <c r="F61" s="114"/>
      <c r="G61" s="79"/>
      <c r="H61" s="79"/>
      <c r="I61" s="79"/>
      <c r="J61" s="79"/>
      <c r="K61" s="115"/>
      <c r="L61" s="100"/>
      <c r="M61" s="99"/>
    </row>
    <row r="62" spans="1:13" ht="21" customHeight="1" x14ac:dyDescent="0.25">
      <c r="A62" s="2"/>
      <c r="B62" s="85"/>
      <c r="C62" s="87"/>
      <c r="D62" s="121"/>
      <c r="E62" s="122"/>
      <c r="F62" s="85"/>
      <c r="G62" s="86"/>
      <c r="H62" s="86"/>
      <c r="I62" s="86"/>
      <c r="J62" s="86"/>
      <c r="K62" s="87"/>
      <c r="L62" s="101"/>
      <c r="M62" s="103"/>
    </row>
    <row r="63" spans="1:13" ht="15.95" customHeight="1" x14ac:dyDescent="0.25">
      <c r="A63" s="2"/>
      <c r="B63" s="15"/>
      <c r="C63" s="15"/>
      <c r="D63" s="7"/>
      <c r="E63" s="7"/>
      <c r="F63" s="7"/>
      <c r="G63" s="7"/>
      <c r="H63" s="7"/>
      <c r="I63" s="7"/>
      <c r="J63" s="7"/>
      <c r="K63" s="7"/>
      <c r="L63" s="7"/>
      <c r="M63" s="7"/>
    </row>
    <row r="64" spans="1:13" ht="15.95" customHeight="1" x14ac:dyDescent="0.25">
      <c r="A64" s="2"/>
      <c r="B64" s="161" t="s">
        <v>382</v>
      </c>
      <c r="C64" s="161"/>
      <c r="D64" s="161"/>
      <c r="E64" s="161"/>
      <c r="F64" s="161"/>
      <c r="G64" s="161"/>
      <c r="H64" s="161"/>
      <c r="I64" s="161"/>
      <c r="J64" s="161"/>
      <c r="K64" s="161"/>
      <c r="L64" s="161"/>
      <c r="M64" s="161"/>
    </row>
    <row r="65" spans="1:13" ht="15.95" customHeight="1" x14ac:dyDescent="0.25">
      <c r="A65" s="2"/>
      <c r="B65" s="161"/>
      <c r="C65" s="161"/>
      <c r="D65" s="161"/>
      <c r="E65" s="161"/>
      <c r="F65" s="161"/>
      <c r="G65" s="161"/>
      <c r="H65" s="161"/>
      <c r="I65" s="161"/>
      <c r="J65" s="161"/>
      <c r="K65" s="161"/>
      <c r="L65" s="161"/>
      <c r="M65" s="161"/>
    </row>
    <row r="66" spans="1:13" ht="28.5" customHeight="1" x14ac:dyDescent="0.25">
      <c r="A66" s="2"/>
      <c r="B66" s="159" t="s">
        <v>383</v>
      </c>
      <c r="C66" s="159"/>
      <c r="D66" s="159"/>
      <c r="E66" s="159"/>
      <c r="F66" s="159"/>
      <c r="G66" s="159"/>
      <c r="H66" s="159"/>
      <c r="I66" s="159"/>
      <c r="J66" s="159"/>
      <c r="K66" s="159"/>
      <c r="L66" s="159"/>
      <c r="M66" s="159"/>
    </row>
    <row r="67" spans="1:13" ht="15.75" customHeight="1" x14ac:dyDescent="0.25">
      <c r="A67" s="2"/>
      <c r="B67" s="9"/>
      <c r="C67" s="15"/>
      <c r="D67" s="104" t="s">
        <v>384</v>
      </c>
      <c r="E67" s="105"/>
      <c r="F67" s="104" t="s">
        <v>367</v>
      </c>
      <c r="G67" s="105"/>
      <c r="H67" s="152" t="s">
        <v>74</v>
      </c>
      <c r="I67" s="84"/>
      <c r="J67" s="104" t="s">
        <v>385</v>
      </c>
      <c r="K67" s="105"/>
      <c r="L67" s="104" t="s">
        <v>54</v>
      </c>
      <c r="M67" s="105"/>
    </row>
    <row r="68" spans="1:13" ht="15.95" customHeight="1" x14ac:dyDescent="0.25">
      <c r="A68" s="2"/>
      <c r="B68" s="9"/>
      <c r="C68" s="15"/>
      <c r="D68" s="106"/>
      <c r="E68" s="107"/>
      <c r="F68" s="106"/>
      <c r="G68" s="107"/>
      <c r="H68" s="79"/>
      <c r="I68" s="115"/>
      <c r="J68" s="106"/>
      <c r="K68" s="107"/>
      <c r="L68" s="106"/>
      <c r="M68" s="107"/>
    </row>
    <row r="69" spans="1:13" ht="15.95" customHeight="1" x14ac:dyDescent="0.25">
      <c r="A69" s="2"/>
      <c r="B69" s="9"/>
      <c r="C69" s="15"/>
      <c r="D69" s="108"/>
      <c r="E69" s="109"/>
      <c r="F69" s="108"/>
      <c r="G69" s="109"/>
      <c r="H69" s="86"/>
      <c r="I69" s="87"/>
      <c r="J69" s="108"/>
      <c r="K69" s="109"/>
      <c r="L69" s="108"/>
      <c r="M69" s="109"/>
    </row>
    <row r="70" spans="1:13" ht="15.95" customHeight="1" x14ac:dyDescent="0.25">
      <c r="A70" s="2"/>
      <c r="B70" s="116" t="s">
        <v>386</v>
      </c>
      <c r="C70" s="84"/>
      <c r="D70" s="132" t="s">
        <v>67</v>
      </c>
      <c r="E70" s="115"/>
      <c r="F70" s="150" t="s">
        <v>67</v>
      </c>
      <c r="G70" s="99"/>
      <c r="H70" s="151" t="s">
        <v>67</v>
      </c>
      <c r="I70" s="115"/>
      <c r="J70" s="140" t="s">
        <v>67</v>
      </c>
      <c r="K70" s="115"/>
      <c r="L70" s="141" t="s">
        <v>67</v>
      </c>
      <c r="M70" s="142"/>
    </row>
    <row r="71" spans="1:13" ht="15.95" customHeight="1" x14ac:dyDescent="0.25">
      <c r="A71" s="2"/>
      <c r="B71" s="114"/>
      <c r="C71" s="115"/>
      <c r="D71" s="114"/>
      <c r="E71" s="115"/>
      <c r="F71" s="100"/>
      <c r="G71" s="99"/>
      <c r="H71" s="114"/>
      <c r="I71" s="115"/>
      <c r="J71" s="114"/>
      <c r="K71" s="115"/>
      <c r="L71" s="114"/>
      <c r="M71" s="115"/>
    </row>
    <row r="72" spans="1:13" ht="15.95" customHeight="1" x14ac:dyDescent="0.25">
      <c r="A72" s="2"/>
      <c r="B72" s="85"/>
      <c r="C72" s="87"/>
      <c r="D72" s="85"/>
      <c r="E72" s="87"/>
      <c r="F72" s="101"/>
      <c r="G72" s="103"/>
      <c r="H72" s="85"/>
      <c r="I72" s="87"/>
      <c r="J72" s="85"/>
      <c r="K72" s="87"/>
      <c r="L72" s="85"/>
      <c r="M72" s="87"/>
    </row>
    <row r="73" spans="1:13" ht="15.95" customHeight="1" x14ac:dyDescent="0.25">
      <c r="A73" s="2"/>
      <c r="B73" s="116" t="s">
        <v>370</v>
      </c>
      <c r="C73" s="84"/>
      <c r="D73" s="123" t="s">
        <v>577</v>
      </c>
      <c r="E73" s="124"/>
      <c r="F73" s="134" t="s">
        <v>717</v>
      </c>
      <c r="G73" s="135"/>
      <c r="H73" s="89" t="s">
        <v>752</v>
      </c>
      <c r="I73" s="118"/>
      <c r="J73" s="153" t="s">
        <v>759</v>
      </c>
      <c r="K73" s="154"/>
      <c r="L73" s="123" t="s">
        <v>754</v>
      </c>
      <c r="M73" s="124"/>
    </row>
    <row r="74" spans="1:13" ht="15.95" customHeight="1" x14ac:dyDescent="0.25">
      <c r="A74" s="2"/>
      <c r="B74" s="114"/>
      <c r="C74" s="115"/>
      <c r="D74" s="125"/>
      <c r="E74" s="126"/>
      <c r="F74" s="136"/>
      <c r="G74" s="137"/>
      <c r="H74" s="119"/>
      <c r="I74" s="120"/>
      <c r="J74" s="155"/>
      <c r="K74" s="156"/>
      <c r="L74" s="125"/>
      <c r="M74" s="126"/>
    </row>
    <row r="75" spans="1:13" ht="15.95" customHeight="1" x14ac:dyDescent="0.25">
      <c r="A75" s="2"/>
      <c r="B75" s="114"/>
      <c r="C75" s="115"/>
      <c r="D75" s="125"/>
      <c r="E75" s="126"/>
      <c r="F75" s="136"/>
      <c r="G75" s="137"/>
      <c r="H75" s="119"/>
      <c r="I75" s="120"/>
      <c r="J75" s="155"/>
      <c r="K75" s="156"/>
      <c r="L75" s="125"/>
      <c r="M75" s="126"/>
    </row>
    <row r="76" spans="1:13" ht="15.95" customHeight="1" x14ac:dyDescent="0.25">
      <c r="A76" s="2"/>
      <c r="B76" s="114"/>
      <c r="C76" s="115"/>
      <c r="D76" s="125"/>
      <c r="E76" s="126"/>
      <c r="F76" s="136"/>
      <c r="G76" s="137"/>
      <c r="H76" s="119"/>
      <c r="I76" s="120"/>
      <c r="J76" s="155"/>
      <c r="K76" s="156"/>
      <c r="L76" s="125"/>
      <c r="M76" s="126"/>
    </row>
    <row r="77" spans="1:13" ht="15.95" customHeight="1" x14ac:dyDescent="0.25">
      <c r="A77" s="2"/>
      <c r="B77" s="114"/>
      <c r="C77" s="115"/>
      <c r="D77" s="125"/>
      <c r="E77" s="126"/>
      <c r="F77" s="136"/>
      <c r="G77" s="137"/>
      <c r="H77" s="119"/>
      <c r="I77" s="120"/>
      <c r="J77" s="155"/>
      <c r="K77" s="156"/>
      <c r="L77" s="125"/>
      <c r="M77" s="126"/>
    </row>
    <row r="78" spans="1:13" ht="15.95" customHeight="1" x14ac:dyDescent="0.25">
      <c r="A78" s="2"/>
      <c r="B78" s="114"/>
      <c r="C78" s="115"/>
      <c r="D78" s="125"/>
      <c r="E78" s="126"/>
      <c r="F78" s="136"/>
      <c r="G78" s="137"/>
      <c r="H78" s="119"/>
      <c r="I78" s="120"/>
      <c r="J78" s="155"/>
      <c r="K78" s="156"/>
      <c r="L78" s="125"/>
      <c r="M78" s="126"/>
    </row>
    <row r="79" spans="1:13" ht="15.95" customHeight="1" x14ac:dyDescent="0.25">
      <c r="A79" s="2"/>
      <c r="B79" s="114"/>
      <c r="C79" s="115"/>
      <c r="D79" s="125"/>
      <c r="E79" s="126"/>
      <c r="F79" s="136"/>
      <c r="G79" s="137"/>
      <c r="H79" s="119"/>
      <c r="I79" s="120"/>
      <c r="J79" s="155"/>
      <c r="K79" s="156"/>
      <c r="L79" s="125"/>
      <c r="M79" s="126"/>
    </row>
    <row r="80" spans="1:13" ht="15.95" customHeight="1" x14ac:dyDescent="0.25">
      <c r="A80" s="2"/>
      <c r="B80" s="114"/>
      <c r="C80" s="115"/>
      <c r="D80" s="125"/>
      <c r="E80" s="126"/>
      <c r="F80" s="136"/>
      <c r="G80" s="137"/>
      <c r="H80" s="119"/>
      <c r="I80" s="120"/>
      <c r="J80" s="155"/>
      <c r="K80" s="156"/>
      <c r="L80" s="125"/>
      <c r="M80" s="126"/>
    </row>
    <row r="81" spans="1:16" ht="15.95" customHeight="1" x14ac:dyDescent="0.25">
      <c r="A81" s="2"/>
      <c r="B81" s="114"/>
      <c r="C81" s="115"/>
      <c r="D81" s="125"/>
      <c r="E81" s="126"/>
      <c r="F81" s="136"/>
      <c r="G81" s="137"/>
      <c r="H81" s="119"/>
      <c r="I81" s="120"/>
      <c r="J81" s="155"/>
      <c r="K81" s="156"/>
      <c r="L81" s="125"/>
      <c r="M81" s="126"/>
    </row>
    <row r="82" spans="1:16" ht="15.95" customHeight="1" x14ac:dyDescent="0.25">
      <c r="A82" s="2"/>
      <c r="B82" s="114"/>
      <c r="C82" s="115"/>
      <c r="D82" s="125"/>
      <c r="E82" s="126"/>
      <c r="F82" s="136"/>
      <c r="G82" s="137"/>
      <c r="H82" s="119"/>
      <c r="I82" s="120"/>
      <c r="J82" s="155"/>
      <c r="K82" s="156"/>
      <c r="L82" s="125"/>
      <c r="M82" s="126"/>
    </row>
    <row r="83" spans="1:16" ht="15.95" customHeight="1" x14ac:dyDescent="0.25">
      <c r="A83" s="2"/>
      <c r="B83" s="114"/>
      <c r="C83" s="115"/>
      <c r="D83" s="125"/>
      <c r="E83" s="126"/>
      <c r="F83" s="136"/>
      <c r="G83" s="137"/>
      <c r="H83" s="119"/>
      <c r="I83" s="120"/>
      <c r="J83" s="155"/>
      <c r="K83" s="156"/>
      <c r="L83" s="125"/>
      <c r="M83" s="126"/>
    </row>
    <row r="84" spans="1:16" ht="15.95" customHeight="1" x14ac:dyDescent="0.25">
      <c r="A84" s="2"/>
      <c r="B84" s="114"/>
      <c r="C84" s="115"/>
      <c r="D84" s="125"/>
      <c r="E84" s="126"/>
      <c r="F84" s="136"/>
      <c r="G84" s="137"/>
      <c r="H84" s="119"/>
      <c r="I84" s="120"/>
      <c r="J84" s="155"/>
      <c r="K84" s="156"/>
      <c r="L84" s="125"/>
      <c r="M84" s="126"/>
    </row>
    <row r="85" spans="1:16" ht="15.95" customHeight="1" x14ac:dyDescent="0.25">
      <c r="A85" s="2"/>
      <c r="B85" s="114"/>
      <c r="C85" s="115"/>
      <c r="D85" s="125"/>
      <c r="E85" s="126"/>
      <c r="F85" s="136"/>
      <c r="G85" s="137"/>
      <c r="H85" s="119"/>
      <c r="I85" s="120"/>
      <c r="J85" s="155"/>
      <c r="K85" s="156"/>
      <c r="L85" s="125"/>
      <c r="M85" s="126"/>
    </row>
    <row r="86" spans="1:16" ht="15.95" customHeight="1" x14ac:dyDescent="0.25">
      <c r="A86" s="2"/>
      <c r="B86" s="114"/>
      <c r="C86" s="115"/>
      <c r="D86" s="125"/>
      <c r="E86" s="126"/>
      <c r="F86" s="136"/>
      <c r="G86" s="137"/>
      <c r="H86" s="119"/>
      <c r="I86" s="120"/>
      <c r="J86" s="155"/>
      <c r="K86" s="156"/>
      <c r="L86" s="125"/>
      <c r="M86" s="126"/>
    </row>
    <row r="87" spans="1:16" ht="38.25" customHeight="1" x14ac:dyDescent="0.25">
      <c r="A87" s="2"/>
      <c r="B87" s="114"/>
      <c r="C87" s="115"/>
      <c r="D87" s="125"/>
      <c r="E87" s="126"/>
      <c r="F87" s="136"/>
      <c r="G87" s="137"/>
      <c r="H87" s="119"/>
      <c r="I87" s="120"/>
      <c r="J87" s="155"/>
      <c r="K87" s="156"/>
      <c r="L87" s="125"/>
      <c r="M87" s="126"/>
    </row>
    <row r="88" spans="1:16" ht="57.75" customHeight="1" x14ac:dyDescent="0.25">
      <c r="A88" s="2"/>
      <c r="B88" s="114"/>
      <c r="C88" s="115"/>
      <c r="D88" s="125"/>
      <c r="E88" s="126"/>
      <c r="F88" s="136"/>
      <c r="G88" s="137"/>
      <c r="H88" s="119"/>
      <c r="I88" s="120"/>
      <c r="J88" s="155"/>
      <c r="K88" s="156"/>
      <c r="L88" s="125"/>
      <c r="M88" s="126"/>
    </row>
    <row r="89" spans="1:16" ht="69" customHeight="1" x14ac:dyDescent="0.25">
      <c r="A89" s="2"/>
      <c r="B89" s="85"/>
      <c r="C89" s="87"/>
      <c r="D89" s="127"/>
      <c r="E89" s="128"/>
      <c r="F89" s="138"/>
      <c r="G89" s="139"/>
      <c r="H89" s="121"/>
      <c r="I89" s="122"/>
      <c r="J89" s="157"/>
      <c r="K89" s="158"/>
      <c r="L89" s="127"/>
      <c r="M89" s="128"/>
      <c r="O89" s="91"/>
      <c r="P89" s="93"/>
    </row>
    <row r="90" spans="1:16" ht="20.25" customHeight="1" x14ac:dyDescent="0.25">
      <c r="A90" s="2"/>
      <c r="B90" s="160" t="s">
        <v>387</v>
      </c>
      <c r="C90" s="79"/>
      <c r="D90" s="79"/>
      <c r="E90" s="79"/>
      <c r="F90" s="79"/>
      <c r="G90" s="79"/>
      <c r="H90" s="79"/>
      <c r="I90" s="79"/>
      <c r="J90" s="79"/>
      <c r="K90" s="79"/>
      <c r="L90" s="79"/>
      <c r="M90" s="79"/>
      <c r="O90" s="91"/>
      <c r="P90" s="93"/>
    </row>
    <row r="91" spans="1:16" ht="21.95" customHeight="1" x14ac:dyDescent="0.25">
      <c r="A91" s="2"/>
      <c r="B91" s="79"/>
      <c r="C91" s="79"/>
      <c r="D91" s="79"/>
      <c r="E91" s="79"/>
      <c r="F91" s="79"/>
      <c r="G91" s="79"/>
      <c r="H91" s="79"/>
      <c r="I91" s="79"/>
      <c r="J91" s="79"/>
      <c r="K91" s="79"/>
      <c r="L91" s="79"/>
      <c r="M91" s="79"/>
      <c r="O91" s="91"/>
      <c r="P91" s="93"/>
    </row>
    <row r="92" spans="1:16" ht="15" customHeight="1" x14ac:dyDescent="0.25">
      <c r="A92" s="2"/>
      <c r="B92" s="7"/>
      <c r="C92" s="7"/>
      <c r="D92" s="7"/>
      <c r="E92" s="7"/>
      <c r="F92" s="7"/>
      <c r="G92" s="7"/>
      <c r="H92" s="7"/>
      <c r="I92" s="7"/>
      <c r="J92" s="7"/>
      <c r="K92" s="7"/>
      <c r="L92" s="7"/>
      <c r="M92" s="7"/>
    </row>
    <row r="93" spans="1:16" ht="15" customHeight="1" x14ac:dyDescent="0.25">
      <c r="O93" s="79"/>
      <c r="P93" s="79"/>
    </row>
    <row r="94" spans="1:16" ht="15" customHeight="1" x14ac:dyDescent="0.25">
      <c r="O94" s="79"/>
      <c r="P94" s="79"/>
    </row>
    <row r="95" spans="1:16" ht="15" customHeight="1" x14ac:dyDescent="0.25">
      <c r="O95" s="38"/>
      <c r="P95" s="38"/>
    </row>
    <row r="96" spans="1:16" ht="15" customHeight="1" x14ac:dyDescent="0.25">
      <c r="O96" s="79"/>
      <c r="P96" s="79"/>
    </row>
  </sheetData>
  <sheetProtection sheet="1" objects="1" scenarios="1" formatColumns="0" formatRows="0"/>
  <mergeCells count="88">
    <mergeCell ref="O91:P91"/>
    <mergeCell ref="B29:C32"/>
    <mergeCell ref="B20:M20"/>
    <mergeCell ref="F70:G72"/>
    <mergeCell ref="L16:M19"/>
    <mergeCell ref="H70:I72"/>
    <mergeCell ref="H67:I69"/>
    <mergeCell ref="J73:K89"/>
    <mergeCell ref="B66:M66"/>
    <mergeCell ref="L73:M89"/>
    <mergeCell ref="O89:P89"/>
    <mergeCell ref="D25:E28"/>
    <mergeCell ref="B90:M91"/>
    <mergeCell ref="L46:M49"/>
    <mergeCell ref="O93:P93"/>
    <mergeCell ref="B16:C19"/>
    <mergeCell ref="H73:I89"/>
    <mergeCell ref="B64:M65"/>
    <mergeCell ref="D21:E24"/>
    <mergeCell ref="D42:E45"/>
    <mergeCell ref="B55:C58"/>
    <mergeCell ref="D55:E58"/>
    <mergeCell ref="F55:K58"/>
    <mergeCell ref="L55:M58"/>
    <mergeCell ref="B25:C28"/>
    <mergeCell ref="F34:K37"/>
    <mergeCell ref="B21:C24"/>
    <mergeCell ref="B50:M50"/>
    <mergeCell ref="B51:C54"/>
    <mergeCell ref="D51:E54"/>
    <mergeCell ref="F51:K54"/>
    <mergeCell ref="L51:M54"/>
    <mergeCell ref="B1:M2"/>
    <mergeCell ref="B38:C41"/>
    <mergeCell ref="L38:M41"/>
    <mergeCell ref="L25:M28"/>
    <mergeCell ref="D16:E19"/>
    <mergeCell ref="B5:C6"/>
    <mergeCell ref="D5:E6"/>
    <mergeCell ref="F5:K6"/>
    <mergeCell ref="D38:E41"/>
    <mergeCell ref="B3:M3"/>
    <mergeCell ref="L21:M24"/>
    <mergeCell ref="B8:C11"/>
    <mergeCell ref="L5:M6"/>
    <mergeCell ref="L8:M11"/>
    <mergeCell ref="F38:K41"/>
    <mergeCell ref="B34:C37"/>
    <mergeCell ref="L34:M37"/>
    <mergeCell ref="D8:E11"/>
    <mergeCell ref="F25:K28"/>
    <mergeCell ref="D12:E15"/>
    <mergeCell ref="F12:K15"/>
    <mergeCell ref="F29:K32"/>
    <mergeCell ref="F16:K19"/>
    <mergeCell ref="D70:E72"/>
    <mergeCell ref="L67:M69"/>
    <mergeCell ref="D34:E37"/>
    <mergeCell ref="F73:G89"/>
    <mergeCell ref="F46:K49"/>
    <mergeCell ref="B42:C45"/>
    <mergeCell ref="J70:K72"/>
    <mergeCell ref="L70:M72"/>
    <mergeCell ref="F59:K62"/>
    <mergeCell ref="L59:M62"/>
    <mergeCell ref="D59:E62"/>
    <mergeCell ref="F67:G69"/>
    <mergeCell ref="B59:C62"/>
    <mergeCell ref="O96:P96"/>
    <mergeCell ref="F8:K11"/>
    <mergeCell ref="F21:K24"/>
    <mergeCell ref="D67:E69"/>
    <mergeCell ref="B7:M7"/>
    <mergeCell ref="L42:M45"/>
    <mergeCell ref="B12:C15"/>
    <mergeCell ref="L12:M15"/>
    <mergeCell ref="B73:C89"/>
    <mergeCell ref="F42:K45"/>
    <mergeCell ref="B46:C49"/>
    <mergeCell ref="D46:E49"/>
    <mergeCell ref="D73:E89"/>
    <mergeCell ref="O94:P94"/>
    <mergeCell ref="O90:P90"/>
    <mergeCell ref="B33:M33"/>
    <mergeCell ref="L29:M32"/>
    <mergeCell ref="B70:C72"/>
    <mergeCell ref="J67:K69"/>
    <mergeCell ref="D29:E32"/>
  </mergeCells>
  <dataValidations count="1">
    <dataValidation type="list" allowBlank="1" showInputMessage="1" showErrorMessage="1" prompt="Select Rating" sqref="D70:I72 J70 L70" xr:uid="{00000000-0002-0000-0700-000000000000}">
      <formula1>"Highly Satisfactory (HS), Satisfactory (S), Moderately Satisfactory (MS), Moderately Unsatisfactory (MU), Unsatisfactory (U), Highly Unsatisfactory (HU), Not Rated"</formula1>
    </dataValidation>
  </dataValidations>
  <pageMargins left="0.25" right="0.25" top="0.75" bottom="0.75" header="0.3" footer="0.3"/>
  <pageSetup paperSize="5" orientation="landscape" r:id="rId1"/>
  <rowBreaks count="1" manualBreakCount="1">
    <brk id="20" max="12"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tabColor theme="3" tint="0.499984740745262"/>
  </sheetPr>
  <dimension ref="A2:M45"/>
  <sheetViews>
    <sheetView showGridLines="0" view="pageBreakPreview" topLeftCell="A25" zoomScaleNormal="100" zoomScaleSheetLayoutView="100" workbookViewId="0">
      <selection activeCell="X30" sqref="A1:XFD1048576"/>
    </sheetView>
  </sheetViews>
  <sheetFormatPr defaultColWidth="8.85546875" defaultRowHeight="12" x14ac:dyDescent="0.2"/>
  <cols>
    <col min="1" max="1" width="1.85546875" style="2" customWidth="1"/>
    <col min="2" max="6" width="8.85546875" style="2" customWidth="1"/>
    <col min="7" max="7" width="7.85546875" style="2" customWidth="1"/>
    <col min="8" max="13" width="8.85546875" style="2" customWidth="1"/>
    <col min="14" max="16384" width="8.85546875" style="2"/>
  </cols>
  <sheetData>
    <row r="2" spans="2:12" ht="26.25" customHeight="1" x14ac:dyDescent="0.2">
      <c r="B2" s="143" t="s">
        <v>388</v>
      </c>
      <c r="C2" s="94"/>
      <c r="D2" s="94"/>
      <c r="E2" s="94"/>
      <c r="F2" s="94"/>
      <c r="G2" s="94"/>
      <c r="H2" s="94"/>
      <c r="I2" s="94"/>
      <c r="J2" s="94"/>
      <c r="K2" s="94"/>
      <c r="L2" s="94"/>
    </row>
    <row r="3" spans="2:12" ht="18.95" customHeight="1" x14ac:dyDescent="0.2">
      <c r="B3" s="165" t="s">
        <v>389</v>
      </c>
      <c r="C3" s="166"/>
      <c r="D3" s="166"/>
      <c r="E3" s="166"/>
      <c r="F3" s="166"/>
      <c r="G3" s="166"/>
      <c r="H3" s="166"/>
      <c r="I3" s="166"/>
      <c r="J3" s="166"/>
      <c r="K3" s="166"/>
      <c r="L3" s="167"/>
    </row>
    <row r="4" spans="2:12" ht="21.95" customHeight="1" x14ac:dyDescent="0.2">
      <c r="B4" s="168"/>
      <c r="C4" s="169"/>
      <c r="D4" s="169"/>
      <c r="E4" s="169"/>
      <c r="F4" s="169"/>
      <c r="G4" s="169"/>
      <c r="H4" s="169"/>
      <c r="I4" s="169"/>
      <c r="J4" s="169"/>
      <c r="K4" s="169"/>
      <c r="L4" s="170"/>
    </row>
    <row r="5" spans="2:12" ht="15.75" customHeight="1" x14ac:dyDescent="0.2">
      <c r="B5" s="172" t="s">
        <v>722</v>
      </c>
      <c r="C5" s="173"/>
      <c r="D5" s="173"/>
      <c r="E5" s="173"/>
      <c r="F5" s="173"/>
      <c r="G5" s="173"/>
      <c r="H5" s="173"/>
      <c r="I5" s="173"/>
      <c r="J5" s="173"/>
      <c r="K5" s="173"/>
      <c r="L5" s="174"/>
    </row>
    <row r="6" spans="2:12" ht="21" customHeight="1" x14ac:dyDescent="0.2">
      <c r="B6" s="175"/>
      <c r="C6" s="176"/>
      <c r="D6" s="176"/>
      <c r="E6" s="176"/>
      <c r="F6" s="176"/>
      <c r="G6" s="176"/>
      <c r="H6" s="176"/>
      <c r="I6" s="176"/>
      <c r="J6" s="176"/>
      <c r="K6" s="176"/>
      <c r="L6" s="177"/>
    </row>
    <row r="7" spans="2:12" ht="21" customHeight="1" x14ac:dyDescent="0.2">
      <c r="B7" s="175"/>
      <c r="C7" s="176"/>
      <c r="D7" s="176"/>
      <c r="E7" s="176"/>
      <c r="F7" s="176"/>
      <c r="G7" s="176"/>
      <c r="H7" s="176"/>
      <c r="I7" s="176"/>
      <c r="J7" s="176"/>
      <c r="K7" s="176"/>
      <c r="L7" s="177"/>
    </row>
    <row r="8" spans="2:12" ht="21" customHeight="1" x14ac:dyDescent="0.2">
      <c r="B8" s="175"/>
      <c r="C8" s="176"/>
      <c r="D8" s="176"/>
      <c r="E8" s="176"/>
      <c r="F8" s="176"/>
      <c r="G8" s="176"/>
      <c r="H8" s="176"/>
      <c r="I8" s="176"/>
      <c r="J8" s="176"/>
      <c r="K8" s="176"/>
      <c r="L8" s="177"/>
    </row>
    <row r="9" spans="2:12" ht="21" customHeight="1" x14ac:dyDescent="0.2">
      <c r="B9" s="175"/>
      <c r="C9" s="176"/>
      <c r="D9" s="176"/>
      <c r="E9" s="176"/>
      <c r="F9" s="176"/>
      <c r="G9" s="176"/>
      <c r="H9" s="176"/>
      <c r="I9" s="176"/>
      <c r="J9" s="176"/>
      <c r="K9" s="176"/>
      <c r="L9" s="177"/>
    </row>
    <row r="10" spans="2:12" ht="21" customHeight="1" x14ac:dyDescent="0.2">
      <c r="B10" s="175"/>
      <c r="C10" s="176"/>
      <c r="D10" s="176"/>
      <c r="E10" s="176"/>
      <c r="F10" s="176"/>
      <c r="G10" s="176"/>
      <c r="H10" s="176"/>
      <c r="I10" s="176"/>
      <c r="J10" s="176"/>
      <c r="K10" s="176"/>
      <c r="L10" s="177"/>
    </row>
    <row r="11" spans="2:12" ht="21" customHeight="1" x14ac:dyDescent="0.2">
      <c r="B11" s="175"/>
      <c r="C11" s="176"/>
      <c r="D11" s="176"/>
      <c r="E11" s="176"/>
      <c r="F11" s="176"/>
      <c r="G11" s="176"/>
      <c r="H11" s="176"/>
      <c r="I11" s="176"/>
      <c r="J11" s="176"/>
      <c r="K11" s="176"/>
      <c r="L11" s="177"/>
    </row>
    <row r="12" spans="2:12" ht="21" customHeight="1" x14ac:dyDescent="0.2">
      <c r="B12" s="175"/>
      <c r="C12" s="176"/>
      <c r="D12" s="176"/>
      <c r="E12" s="176"/>
      <c r="F12" s="176"/>
      <c r="G12" s="176"/>
      <c r="H12" s="176"/>
      <c r="I12" s="176"/>
      <c r="J12" s="176"/>
      <c r="K12" s="176"/>
      <c r="L12" s="177"/>
    </row>
    <row r="13" spans="2:12" ht="21" customHeight="1" x14ac:dyDescent="0.2">
      <c r="B13" s="175"/>
      <c r="C13" s="176"/>
      <c r="D13" s="176"/>
      <c r="E13" s="176"/>
      <c r="F13" s="176"/>
      <c r="G13" s="176"/>
      <c r="H13" s="176"/>
      <c r="I13" s="176"/>
      <c r="J13" s="176"/>
      <c r="K13" s="176"/>
      <c r="L13" s="177"/>
    </row>
    <row r="14" spans="2:12" ht="43.5" customHeight="1" x14ac:dyDescent="0.2">
      <c r="B14" s="175"/>
      <c r="C14" s="176"/>
      <c r="D14" s="176"/>
      <c r="E14" s="176"/>
      <c r="F14" s="176"/>
      <c r="G14" s="176"/>
      <c r="H14" s="176"/>
      <c r="I14" s="176"/>
      <c r="J14" s="176"/>
      <c r="K14" s="176"/>
      <c r="L14" s="177"/>
    </row>
    <row r="15" spans="2:12" ht="82.5" customHeight="1" x14ac:dyDescent="0.2">
      <c r="B15" s="178"/>
      <c r="C15" s="179"/>
      <c r="D15" s="179"/>
      <c r="E15" s="179"/>
      <c r="F15" s="179"/>
      <c r="G15" s="179"/>
      <c r="H15" s="179"/>
      <c r="I15" s="179"/>
      <c r="J15" s="179"/>
      <c r="K15" s="179"/>
      <c r="L15" s="180"/>
    </row>
    <row r="16" spans="2:12" ht="21" customHeight="1" x14ac:dyDescent="0.2"/>
    <row r="17" spans="1:13" ht="15" customHeight="1" x14ac:dyDescent="0.2">
      <c r="B17" s="165" t="s">
        <v>390</v>
      </c>
      <c r="C17" s="166"/>
      <c r="D17" s="166"/>
      <c r="E17" s="166"/>
      <c r="F17" s="166"/>
      <c r="G17" s="166"/>
      <c r="H17" s="166"/>
      <c r="I17" s="166"/>
      <c r="J17" s="166"/>
      <c r="K17" s="166"/>
      <c r="L17" s="167"/>
    </row>
    <row r="18" spans="1:13" ht="21" customHeight="1" x14ac:dyDescent="0.2">
      <c r="B18" s="168"/>
      <c r="C18" s="169"/>
      <c r="D18" s="169"/>
      <c r="E18" s="169"/>
      <c r="F18" s="169"/>
      <c r="G18" s="169"/>
      <c r="H18" s="169"/>
      <c r="I18" s="169"/>
      <c r="J18" s="169"/>
      <c r="K18" s="169"/>
      <c r="L18" s="170"/>
    </row>
    <row r="19" spans="1:13" ht="21" customHeight="1" x14ac:dyDescent="0.2">
      <c r="B19" s="181" t="s">
        <v>742</v>
      </c>
      <c r="C19" s="182"/>
      <c r="D19" s="182"/>
      <c r="E19" s="182"/>
      <c r="F19" s="182"/>
      <c r="G19" s="182"/>
      <c r="H19" s="182"/>
      <c r="I19" s="182"/>
      <c r="J19" s="182"/>
      <c r="K19" s="182"/>
      <c r="L19" s="183"/>
    </row>
    <row r="20" spans="1:13" ht="21" customHeight="1" x14ac:dyDescent="0.2">
      <c r="B20" s="184"/>
      <c r="C20" s="185"/>
      <c r="D20" s="185"/>
      <c r="E20" s="185"/>
      <c r="F20" s="185"/>
      <c r="G20" s="185"/>
      <c r="H20" s="185"/>
      <c r="I20" s="185"/>
      <c r="J20" s="185"/>
      <c r="K20" s="185"/>
      <c r="L20" s="186"/>
    </row>
    <row r="21" spans="1:13" ht="53.45" customHeight="1" x14ac:dyDescent="0.2">
      <c r="B21" s="184"/>
      <c r="C21" s="185"/>
      <c r="D21" s="185"/>
      <c r="E21" s="185"/>
      <c r="F21" s="185"/>
      <c r="G21" s="185"/>
      <c r="H21" s="185"/>
      <c r="I21" s="185"/>
      <c r="J21" s="185"/>
      <c r="K21" s="185"/>
      <c r="L21" s="186"/>
    </row>
    <row r="22" spans="1:13" ht="21" customHeight="1" x14ac:dyDescent="0.2">
      <c r="B22" s="184"/>
      <c r="C22" s="185"/>
      <c r="D22" s="185"/>
      <c r="E22" s="185"/>
      <c r="F22" s="185"/>
      <c r="G22" s="185"/>
      <c r="H22" s="185"/>
      <c r="I22" s="185"/>
      <c r="J22" s="185"/>
      <c r="K22" s="185"/>
      <c r="L22" s="186"/>
    </row>
    <row r="23" spans="1:13" ht="21" customHeight="1" x14ac:dyDescent="0.2">
      <c r="B23" s="184"/>
      <c r="C23" s="185"/>
      <c r="D23" s="185"/>
      <c r="E23" s="185"/>
      <c r="F23" s="185"/>
      <c r="G23" s="185"/>
      <c r="H23" s="185"/>
      <c r="I23" s="185"/>
      <c r="J23" s="185"/>
      <c r="K23" s="185"/>
      <c r="L23" s="186"/>
    </row>
    <row r="24" spans="1:13" ht="21" customHeight="1" x14ac:dyDescent="0.2">
      <c r="B24" s="184"/>
      <c r="C24" s="185"/>
      <c r="D24" s="185"/>
      <c r="E24" s="185"/>
      <c r="F24" s="185"/>
      <c r="G24" s="185"/>
      <c r="H24" s="185"/>
      <c r="I24" s="185"/>
      <c r="J24" s="185"/>
      <c r="K24" s="185"/>
      <c r="L24" s="186"/>
    </row>
    <row r="25" spans="1:13" ht="129" customHeight="1" x14ac:dyDescent="0.2">
      <c r="B25" s="187"/>
      <c r="C25" s="188"/>
      <c r="D25" s="188"/>
      <c r="E25" s="188"/>
      <c r="F25" s="188"/>
      <c r="G25" s="188"/>
      <c r="H25" s="188"/>
      <c r="I25" s="188"/>
      <c r="J25" s="188"/>
      <c r="K25" s="188"/>
      <c r="L25" s="189"/>
    </row>
    <row r="26" spans="1:13" ht="21" customHeight="1" x14ac:dyDescent="0.25">
      <c r="B26" s="162" t="s">
        <v>391</v>
      </c>
      <c r="C26" s="163"/>
      <c r="D26" s="163"/>
      <c r="E26" s="163"/>
      <c r="F26" s="163"/>
      <c r="G26" s="163"/>
      <c r="H26" s="163"/>
      <c r="I26" s="163"/>
      <c r="J26" s="163"/>
      <c r="K26" s="163"/>
      <c r="L26" s="163"/>
    </row>
    <row r="27" spans="1:13" ht="21" customHeight="1" x14ac:dyDescent="0.2"/>
    <row r="28" spans="1:13" ht="49.5" customHeight="1" x14ac:dyDescent="0.2">
      <c r="A28" s="15"/>
      <c r="B28" s="171" t="s">
        <v>392</v>
      </c>
      <c r="C28" s="83"/>
      <c r="D28" s="83"/>
      <c r="E28" s="84"/>
      <c r="F28" s="199" t="s">
        <v>743</v>
      </c>
      <c r="G28" s="200"/>
      <c r="H28" s="200"/>
      <c r="I28" s="200"/>
      <c r="J28" s="200"/>
      <c r="K28" s="200"/>
      <c r="L28" s="201"/>
    </row>
    <row r="29" spans="1:13" ht="42" customHeight="1" x14ac:dyDescent="0.25">
      <c r="A29" s="15"/>
      <c r="B29" s="114"/>
      <c r="C29" s="94"/>
      <c r="D29" s="94"/>
      <c r="E29" s="115"/>
      <c r="F29" s="202"/>
      <c r="G29" s="203"/>
      <c r="H29" s="203"/>
      <c r="I29" s="203"/>
      <c r="J29" s="203"/>
      <c r="K29" s="203"/>
      <c r="L29" s="204"/>
      <c r="M29" s="37"/>
    </row>
    <row r="30" spans="1:13" ht="268.5" customHeight="1" x14ac:dyDescent="0.3">
      <c r="A30" s="15"/>
      <c r="B30" s="85"/>
      <c r="C30" s="86"/>
      <c r="D30" s="86"/>
      <c r="E30" s="87"/>
      <c r="F30" s="205"/>
      <c r="G30" s="206"/>
      <c r="H30" s="206"/>
      <c r="I30" s="206"/>
      <c r="J30" s="206"/>
      <c r="K30" s="206"/>
      <c r="L30" s="207"/>
      <c r="M30" s="35"/>
    </row>
    <row r="31" spans="1:13" ht="21" customHeight="1" x14ac:dyDescent="0.2">
      <c r="B31" s="164" t="s">
        <v>393</v>
      </c>
      <c r="C31" s="83"/>
      <c r="D31" s="83"/>
      <c r="E31" s="84"/>
      <c r="F31" s="190" t="s">
        <v>707</v>
      </c>
      <c r="G31" s="191"/>
      <c r="H31" s="191"/>
      <c r="I31" s="191"/>
      <c r="J31" s="191"/>
      <c r="K31" s="191"/>
      <c r="L31" s="192"/>
    </row>
    <row r="32" spans="1:13" ht="21" customHeight="1" x14ac:dyDescent="0.2">
      <c r="B32" s="114"/>
      <c r="C32" s="94"/>
      <c r="D32" s="94"/>
      <c r="E32" s="115"/>
      <c r="F32" s="193"/>
      <c r="G32" s="194"/>
      <c r="H32" s="194"/>
      <c r="I32" s="194"/>
      <c r="J32" s="194"/>
      <c r="K32" s="194"/>
      <c r="L32" s="195"/>
    </row>
    <row r="33" spans="2:12" ht="35.25" customHeight="1" x14ac:dyDescent="0.2">
      <c r="B33" s="114"/>
      <c r="C33" s="94"/>
      <c r="D33" s="94"/>
      <c r="E33" s="115"/>
      <c r="F33" s="193"/>
      <c r="G33" s="194"/>
      <c r="H33" s="194"/>
      <c r="I33" s="194"/>
      <c r="J33" s="194"/>
      <c r="K33" s="194"/>
      <c r="L33" s="195"/>
    </row>
    <row r="34" spans="2:12" ht="34.5" customHeight="1" x14ac:dyDescent="0.2">
      <c r="B34" s="85"/>
      <c r="C34" s="86"/>
      <c r="D34" s="86"/>
      <c r="E34" s="87"/>
      <c r="F34" s="196"/>
      <c r="G34" s="197"/>
      <c r="H34" s="197"/>
      <c r="I34" s="197"/>
      <c r="J34" s="197"/>
      <c r="K34" s="197"/>
      <c r="L34" s="198"/>
    </row>
    <row r="35" spans="2:12" ht="15.75" customHeight="1" x14ac:dyDescent="0.2"/>
    <row r="36" spans="2:12" ht="15.75" customHeight="1" x14ac:dyDescent="0.2"/>
    <row r="37" spans="2:12" ht="15.75" customHeight="1" x14ac:dyDescent="0.2"/>
    <row r="38" spans="2:12" ht="15.75" customHeight="1" x14ac:dyDescent="0.2"/>
    <row r="39" spans="2:12" ht="15.75" customHeight="1" x14ac:dyDescent="0.2"/>
    <row r="40" spans="2:12" ht="15.75" customHeight="1" x14ac:dyDescent="0.2"/>
    <row r="41" spans="2:12" ht="15.75" customHeight="1" x14ac:dyDescent="0.2"/>
    <row r="42" spans="2:12" ht="15.75" customHeight="1" x14ac:dyDescent="0.2"/>
    <row r="43" spans="2:12" ht="15.75" customHeight="1" x14ac:dyDescent="0.2"/>
    <row r="44" spans="2:12" ht="15.75" customHeight="1" x14ac:dyDescent="0.2"/>
    <row r="45" spans="2:12" ht="15.75" customHeight="1" x14ac:dyDescent="0.2"/>
  </sheetData>
  <sheetProtection sheet="1" objects="1" scenarios="1" formatColumns="0" formatRows="0"/>
  <mergeCells count="10">
    <mergeCell ref="B26:L26"/>
    <mergeCell ref="B31:E34"/>
    <mergeCell ref="B3:L4"/>
    <mergeCell ref="B17:L18"/>
    <mergeCell ref="B2:L2"/>
    <mergeCell ref="B28:E30"/>
    <mergeCell ref="B5:L15"/>
    <mergeCell ref="B19:L25"/>
    <mergeCell ref="F31:L34"/>
    <mergeCell ref="F28:L30"/>
  </mergeCells>
  <pageMargins left="0.25" right="0.25" top="0.75" bottom="0.75" header="0.3" footer="0.3"/>
  <pageSetup paperSize="5"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GEF Documents Content Type" ma:contentTypeID="0x01010000FE34C145B86045B63DA32DFB8FDDBE00F30692405A985C4A8B0A6D5A715BB992" ma:contentTypeVersion="28" ma:contentTypeDescription="" ma:contentTypeScope="" ma:versionID="89539d5874db385a1bce5bdad7c4460f">
  <xsd:schema xmlns:xsd="http://www.w3.org/2001/XMLSchema" xmlns:xs="http://www.w3.org/2001/XMLSchema" xmlns:p="http://schemas.microsoft.com/office/2006/metadata/properties" xmlns:ns2="ceb00776-aa5c-4fc8-b6fe-5f035152e4b6" xmlns:ns3="c7ede9f9-c657-4e65-88e7-7be717847d9e" xmlns:ns4="3e02667f-0271-471b-bd6e-11a2e16def1d" xmlns:ns5="ff57b53f-0493-42a0-86f6-b9b1333ab06d" xmlns:ns6="b8caa731-411c-4ce8-a2a6-5b517e250d33" targetNamespace="http://schemas.microsoft.com/office/2006/metadata/properties" ma:root="true" ma:fieldsID="4695750258b5d078ac10f26d822d74c8" ns2:_="" ns3:_="" ns4:_="" ns5:_="" ns6:_="">
    <xsd:import namespace="ceb00776-aa5c-4fc8-b6fe-5f035152e4b6"/>
    <xsd:import namespace="c7ede9f9-c657-4e65-88e7-7be717847d9e"/>
    <xsd:import namespace="3e02667f-0271-471b-bd6e-11a2e16def1d"/>
    <xsd:import namespace="ff57b53f-0493-42a0-86f6-b9b1333ab06d"/>
    <xsd:import namespace="b8caa731-411c-4ce8-a2a6-5b517e250d33"/>
    <xsd:element name="properties">
      <xsd:complexType>
        <xsd:sequence>
          <xsd:element name="documentManagement">
            <xsd:complexType>
              <xsd:all>
                <xsd:element ref="ns2:Classification" minOccurs="0"/>
                <xsd:element ref="ns2:Country1" minOccurs="0"/>
                <xsd:element ref="ns2:DocActive" minOccurs="0"/>
                <xsd:element ref="ns2:DocCategory" minOccurs="0"/>
                <xsd:element ref="ns2:DocPrefix" minOccurs="0"/>
                <xsd:element ref="ns2:DocType" minOccurs="0"/>
                <xsd:element ref="ns2:DocumentTitle" minOccurs="0"/>
                <xsd:element ref="ns2:FocalArea" minOccurs="0"/>
                <xsd:element ref="ns2:GEFID" minOccurs="0"/>
                <xsd:element ref="ns2:ProjectTitle" minOccurs="0"/>
                <xsd:element ref="ns2:ProjectType" minOccurs="0"/>
                <xsd:element ref="ns2:TrustFundType" minOccurs="0"/>
                <xsd:element ref="ns3:MediaServiceMetadata" minOccurs="0"/>
                <xsd:element ref="ns3:MediaServiceFastMetadata" minOccurs="0"/>
                <xsd:element ref="ns4:TaxCatchAll" minOccurs="0"/>
                <xsd:element ref="ns2:GEFCountry" minOccurs="0"/>
                <xsd:element ref="ns2:GEFProjectID" minOccurs="0"/>
                <xsd:element ref="ns5:MediaServiceAutoTags" minOccurs="0"/>
                <xsd:element ref="ns5:MediaServiceOCR" minOccurs="0"/>
                <xsd:element ref="ns6:SharedWithUsers" minOccurs="0"/>
                <xsd:element ref="ns6:SharedWithDetails" minOccurs="0"/>
                <xsd:element ref="ns5:MediaServiceDateTaken" minOccurs="0"/>
                <xsd:element ref="ns5:MediaServiceGenerationTime" minOccurs="0"/>
                <xsd:element ref="ns5:MediaServiceEventHashCode" minOccurs="0"/>
                <xsd:element ref="ns5:MediaServiceAutoKeyPoints" minOccurs="0"/>
                <xsd:element ref="ns5:MediaServiceKeyPoints" minOccurs="0"/>
                <xsd:element ref="ns5:MediaServiceLocation" minOccurs="0"/>
                <xsd:element ref="ns5:lcf76f155ced4ddcb4097134ff3c332f" minOccurs="0"/>
                <xsd:element ref="ns5:MediaLengthInSeconds" minOccurs="0"/>
                <xsd:element ref="ns5:MediaServiceObjectDetectorVersions" minOccurs="0"/>
                <xsd:element ref="ns5:MediaServiceSearchProperties" minOccurs="0"/>
                <xsd:element ref="ns6:ProjectTypeSubType1" minOccurs="0"/>
                <xsd:element ref="ns6:ProjectTypeSubType2" minOccurs="0"/>
                <xsd:element ref="ns6:DocCategory" minOccurs="0"/>
                <xsd:element ref="ns6:DocClassification" minOccurs="0"/>
                <xsd:element ref="ns6:FocalArea" minOccurs="0"/>
                <xsd:element ref="ns6:GEFID" minOccurs="0"/>
                <xsd:element ref="ns6:Phase" minOccurs="0"/>
                <xsd:element ref="ns6:ProjectStatus" minOccurs="0"/>
                <xsd:element ref="ns6:ProjectTitle" minOccurs="0"/>
                <xsd:element ref="ns6:ProjectType" minOccurs="0"/>
                <xsd:element ref="ns6:RecordStatus" minOccurs="0"/>
                <xsd:element ref="ns6:TrustFun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b00776-aa5c-4fc8-b6fe-5f035152e4b6" elementFormDefault="qualified">
    <xsd:import namespace="http://schemas.microsoft.com/office/2006/documentManagement/types"/>
    <xsd:import namespace="http://schemas.microsoft.com/office/infopath/2007/PartnerControls"/>
    <xsd:element name="Classification" ma:index="8" nillable="true" ma:displayName="Classification" ma:internalName="Classification">
      <xsd:simpleType>
        <xsd:restriction base="dms:Text">
          <xsd:maxLength value="255"/>
        </xsd:restriction>
      </xsd:simpleType>
    </xsd:element>
    <xsd:element name="Country1" ma:index="9" nillable="true" ma:displayName="Country" ma:internalName="Country1">
      <xsd:simpleType>
        <xsd:restriction base="dms:Text">
          <xsd:maxLength value="255"/>
        </xsd:restriction>
      </xsd:simpleType>
    </xsd:element>
    <xsd:element name="DocActive" ma:index="10" nillable="true" ma:displayName="DocActive" ma:default="Active" ma:format="Dropdown" ma:internalName="DocActive" ma:readOnly="false">
      <xsd:simpleType>
        <xsd:restriction base="dms:Choice">
          <xsd:enumeration value="Active"/>
          <xsd:enumeration value="InActive"/>
        </xsd:restriction>
      </xsd:simpleType>
    </xsd:element>
    <xsd:element name="DocCategory" ma:index="11" nillable="true" ma:displayName="DocCategory" ma:internalName="DocCategory">
      <xsd:simpleType>
        <xsd:restriction base="dms:Text">
          <xsd:maxLength value="255"/>
        </xsd:restriction>
      </xsd:simpleType>
    </xsd:element>
    <xsd:element name="DocPrefix" ma:index="12" nillable="true" ma:displayName="DocPrefix" ma:internalName="DocPrefix">
      <xsd:simpleType>
        <xsd:restriction base="dms:Text">
          <xsd:maxLength value="255"/>
        </xsd:restriction>
      </xsd:simpleType>
    </xsd:element>
    <xsd:element name="DocType" ma:index="13" nillable="true" ma:displayName="DocType" ma:internalName="DocType">
      <xsd:simpleType>
        <xsd:restriction base="dms:Text">
          <xsd:maxLength value="255"/>
        </xsd:restriction>
      </xsd:simpleType>
    </xsd:element>
    <xsd:element name="DocumentTitle" ma:index="14" nillable="true" ma:displayName="DocumentTitle" ma:internalName="DocumentTitle">
      <xsd:simpleType>
        <xsd:restriction base="dms:Text">
          <xsd:maxLength value="255"/>
        </xsd:restriction>
      </xsd:simpleType>
    </xsd:element>
    <xsd:element name="FocalArea" ma:index="15" nillable="true" ma:displayName="FocalArea" ma:internalName="FocalArea">
      <xsd:simpleType>
        <xsd:restriction base="dms:Text">
          <xsd:maxLength value="255"/>
        </xsd:restriction>
      </xsd:simpleType>
    </xsd:element>
    <xsd:element name="GEFID" ma:index="16" nillable="true" ma:displayName="GEFID" ma:internalName="GEFID">
      <xsd:simpleType>
        <xsd:restriction base="dms:Text">
          <xsd:maxLength value="255"/>
        </xsd:restriction>
      </xsd:simpleType>
    </xsd:element>
    <xsd:element name="ProjectTitle" ma:index="17" nillable="true" ma:displayName="ProjectTitle" ma:internalName="ProjectTitle" ma:readOnly="false">
      <xsd:simpleType>
        <xsd:restriction base="dms:Note">
          <xsd:maxLength value="255"/>
        </xsd:restriction>
      </xsd:simpleType>
    </xsd:element>
    <xsd:element name="ProjectType" ma:index="18" nillable="true" ma:displayName="ProjectType" ma:internalName="ProjectType">
      <xsd:simpleType>
        <xsd:restriction base="dms:Text">
          <xsd:maxLength value="255"/>
        </xsd:restriction>
      </xsd:simpleType>
    </xsd:element>
    <xsd:element name="TrustFundType" ma:index="19" nillable="true" ma:displayName="TrustFundType" ma:internalName="TrustFundType">
      <xsd:simpleType>
        <xsd:restriction base="dms:Text">
          <xsd:maxLength value="255"/>
        </xsd:restriction>
      </xsd:simpleType>
    </xsd:element>
    <xsd:element name="GEFCountry" ma:index="23" nillable="true" ma:displayName="GEFCountry" ma:internalName="GEFCountry">
      <xsd:simpleType>
        <xsd:restriction base="dms:Text">
          <xsd:maxLength value="255"/>
        </xsd:restriction>
      </xsd:simpleType>
    </xsd:element>
    <xsd:element name="GEFProjectID" ma:index="24" nillable="true" ma:displayName="GEFProjectID" ma:internalName="GEFProjectID">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7ede9f9-c657-4e65-88e7-7be717847d9e" elementFormDefault="qualified">
    <xsd:import namespace="http://schemas.microsoft.com/office/2006/documentManagement/types"/>
    <xsd:import namespace="http://schemas.microsoft.com/office/infopath/2007/PartnerControls"/>
    <xsd:element name="MediaServiceMetadata" ma:index="20" nillable="true" ma:displayName="MediaServiceMetadata" ma:hidden="true" ma:internalName="MediaServiceMetadata" ma:readOnly="true">
      <xsd:simpleType>
        <xsd:restriction base="dms:Note"/>
      </xsd:simpleType>
    </xsd:element>
    <xsd:element name="MediaServiceFastMetadata" ma:index="21"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e02667f-0271-471b-bd6e-11a2e16def1d"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3a0844f6-a59b-4fa4-b58a-6bc4e72871bd}" ma:internalName="TaxCatchAll" ma:showField="CatchAllData" ma:web="ceb00776-aa5c-4fc8-b6fe-5f035152e4b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f57b53f-0493-42a0-86f6-b9b1333ab06d" elementFormDefault="qualified">
    <xsd:import namespace="http://schemas.microsoft.com/office/2006/documentManagement/types"/>
    <xsd:import namespace="http://schemas.microsoft.com/office/infopath/2007/PartnerControls"/>
    <xsd:element name="MediaServiceAutoTags" ma:index="25" nillable="true" ma:displayName="MediaServiceAutoTags" ma:internalName="MediaServiceAutoTags" ma:readOnly="true">
      <xsd:simpleType>
        <xsd:restriction base="dms:Text"/>
      </xsd:simpleType>
    </xsd:element>
    <xsd:element name="MediaServiceOCR" ma:index="26" nillable="true" ma:displayName="MediaServiceOCR" ma:internalName="MediaServiceOCR" ma:readOnly="true">
      <xsd:simpleType>
        <xsd:restriction base="dms:Note">
          <xsd:maxLength value="255"/>
        </xsd:restriction>
      </xsd:simpleType>
    </xsd:element>
    <xsd:element name="MediaServiceDateTaken" ma:index="29" nillable="true" ma:displayName="MediaServiceDateTaken" ma:hidden="true" ma:internalName="MediaServiceDateTaken" ma:readOnly="true">
      <xsd:simpleType>
        <xsd:restriction base="dms:Text"/>
      </xsd:simpleType>
    </xsd:element>
    <xsd:element name="MediaServiceGenerationTime" ma:index="30" nillable="true" ma:displayName="MediaServiceGenerationTime" ma:hidden="true" ma:internalName="MediaServiceGenerationTime" ma:readOnly="true">
      <xsd:simpleType>
        <xsd:restriction base="dms:Text"/>
      </xsd:simpleType>
    </xsd:element>
    <xsd:element name="MediaServiceEventHashCode" ma:index="31" nillable="true" ma:displayName="MediaServiceEventHashCode" ma:hidden="true" ma:internalName="MediaServiceEventHashCode" ma:readOnly="true">
      <xsd:simpleType>
        <xsd:restriction base="dms:Text"/>
      </xsd:simpleType>
    </xsd:element>
    <xsd:element name="MediaServiceAutoKeyPoints" ma:index="32" nillable="true" ma:displayName="MediaServiceAutoKeyPoints" ma:hidden="true" ma:internalName="MediaServiceAutoKeyPoints" ma:readOnly="true">
      <xsd:simpleType>
        <xsd:restriction base="dms:Note"/>
      </xsd:simpleType>
    </xsd:element>
    <xsd:element name="MediaServiceKeyPoints" ma:index="33" nillable="true" ma:displayName="KeyPoints" ma:internalName="MediaServiceKeyPoints" ma:readOnly="true">
      <xsd:simpleType>
        <xsd:restriction base="dms:Note">
          <xsd:maxLength value="255"/>
        </xsd:restriction>
      </xsd:simpleType>
    </xsd:element>
    <xsd:element name="MediaServiceLocation" ma:index="34" nillable="true" ma:displayName="Location" ma:internalName="MediaServiceLocation" ma:readOnly="true">
      <xsd:simpleType>
        <xsd:restriction base="dms:Text"/>
      </xsd:simpleType>
    </xsd:element>
    <xsd:element name="lcf76f155ced4ddcb4097134ff3c332f" ma:index="36" nillable="true" ma:taxonomy="true" ma:internalName="lcf76f155ced4ddcb4097134ff3c332f" ma:taxonomyFieldName="MediaServiceImageTags" ma:displayName="Image Tags" ma:readOnly="false" ma:fieldId="{5cf76f15-5ced-4ddc-b409-7134ff3c332f}" ma:taxonomyMulti="true" ma:sspId="2a6c10d7-b926-4fc0-945e-3cbf5049f6bd" ma:termSetId="09814cd3-568e-fe90-9814-8d621ff8fb84" ma:anchorId="fba54fb3-c3e1-fe81-a776-ca4b69148c4d" ma:open="true" ma:isKeyword="false">
      <xsd:complexType>
        <xsd:sequence>
          <xsd:element ref="pc:Terms" minOccurs="0" maxOccurs="1"/>
        </xsd:sequence>
      </xsd:complexType>
    </xsd:element>
    <xsd:element name="MediaLengthInSeconds" ma:index="37" nillable="true" ma:displayName="MediaLengthInSeconds" ma:hidden="true" ma:internalName="MediaLengthInSeconds" ma:readOnly="true">
      <xsd:simpleType>
        <xsd:restriction base="dms:Unknown"/>
      </xsd:simpleType>
    </xsd:element>
    <xsd:element name="MediaServiceObjectDetectorVersions" ma:index="3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3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8caa731-411c-4ce8-a2a6-5b517e250d33" elementFormDefault="qualified">
    <xsd:import namespace="http://schemas.microsoft.com/office/2006/documentManagement/types"/>
    <xsd:import namespace="http://schemas.microsoft.com/office/infopath/2007/PartnerControls"/>
    <xsd:element name="SharedWithUsers" ma:index="2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8" nillable="true" ma:displayName="Shared With Details" ma:internalName="SharedWithDetails" ma:readOnly="true">
      <xsd:simpleType>
        <xsd:restriction base="dms:Note">
          <xsd:maxLength value="255"/>
        </xsd:restriction>
      </xsd:simpleType>
    </xsd:element>
    <xsd:element name="ProjectTypeSubType1" ma:index="40" nillable="true" ma:displayName="ProjectTypeSubType1" ma:internalName="ProjectTypeSubType1">
      <xsd:simpleType>
        <xsd:restriction base="dms:Text">
          <xsd:maxLength value="255"/>
        </xsd:restriction>
      </xsd:simpleType>
    </xsd:element>
    <xsd:element name="ProjectTypeSubType2" ma:index="41" nillable="true" ma:displayName="ProjectTypeSubType2" ma:internalName="ProjectTypeSubType2">
      <xsd:simpleType>
        <xsd:restriction base="dms:Text">
          <xsd:maxLength value="255"/>
        </xsd:restriction>
      </xsd:simpleType>
    </xsd:element>
    <xsd:element name="DocCategory" ma:index="42" nillable="true" ma:displayName="DocCategory" ma:default="" ma:internalName="DocCategory0">
      <xsd:simpleType>
        <xsd:restriction base="dms:Text">
          <xsd:maxLength value="255"/>
        </xsd:restriction>
      </xsd:simpleType>
    </xsd:element>
    <xsd:element name="DocClassification" ma:index="43" nillable="true" ma:displayName="DocClassification" ma:default="" ma:internalName="DocClassification">
      <xsd:simpleType>
        <xsd:restriction base="dms:Text">
          <xsd:maxLength value="255"/>
        </xsd:restriction>
      </xsd:simpleType>
    </xsd:element>
    <xsd:element name="FocalArea" ma:index="44" nillable="true" ma:displayName="FocalArea" ma:default="" ma:internalName="FocalArea0">
      <xsd:simpleType>
        <xsd:restriction base="dms:Text">
          <xsd:maxLength value="255"/>
        </xsd:restriction>
      </xsd:simpleType>
    </xsd:element>
    <xsd:element name="GEFID" ma:index="45" nillable="true" ma:displayName="GEFID" ma:default="" ma:internalName="GEFID0">
      <xsd:simpleType>
        <xsd:restriction base="dms:Text">
          <xsd:maxLength value="255"/>
        </xsd:restriction>
      </xsd:simpleType>
    </xsd:element>
    <xsd:element name="Phase" ma:index="46" nillable="true" ma:displayName="Phase" ma:default="" ma:indexed="true" ma:internalName="Phase">
      <xsd:simpleType>
        <xsd:restriction base="dms:Text">
          <xsd:maxLength value="255"/>
        </xsd:restriction>
      </xsd:simpleType>
    </xsd:element>
    <xsd:element name="ProjectStatus" ma:index="47" nillable="true" ma:displayName="ProjectStatus" ma:default="" ma:internalName="ProjectStatus">
      <xsd:simpleType>
        <xsd:restriction base="dms:Text">
          <xsd:maxLength value="255"/>
        </xsd:restriction>
      </xsd:simpleType>
    </xsd:element>
    <xsd:element name="ProjectTitle" ma:index="48" nillable="true" ma:displayName="ProjectTitle" ma:default="" ma:internalName="ProjectTitle0">
      <xsd:simpleType>
        <xsd:restriction base="dms:Text">
          <xsd:maxLength value="255"/>
        </xsd:restriction>
      </xsd:simpleType>
    </xsd:element>
    <xsd:element name="ProjectType" ma:index="49" nillable="true" ma:displayName="ProjectType" ma:default="" ma:internalName="ProjectType0">
      <xsd:simpleType>
        <xsd:restriction base="dms:Text">
          <xsd:maxLength value="255"/>
        </xsd:restriction>
      </xsd:simpleType>
    </xsd:element>
    <xsd:element name="RecordStatus" ma:index="50" nillable="true" ma:displayName="RecordStatus" ma:default="Active" ma:format="Dropdown" ma:internalName="RecordStatus">
      <xsd:simpleType>
        <xsd:restriction base="dms:Choice">
          <xsd:enumeration value="Active"/>
          <xsd:enumeration value="InActive"/>
        </xsd:restriction>
      </xsd:simpleType>
    </xsd:element>
    <xsd:element name="TrustFund" ma:index="51" nillable="true" ma:displayName="TrustFund" ma:default="" ma:internalName="TrustFund">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rojectTypeSubType2 xmlns="b8caa731-411c-4ce8-a2a6-5b517e250d33" xsi:nil="true"/>
    <Phase xmlns="b8caa731-411c-4ce8-a2a6-5b517e250d33">GEF - 7</Phase>
    <ProjectTitle xmlns="b8caa731-411c-4ce8-a2a6-5b517e250d33" xsi:nil="true"/>
    <ProjectTypeSubType1 xmlns="b8caa731-411c-4ce8-a2a6-5b517e250d33" xsi:nil="true"/>
    <DocClassification xmlns="b8caa731-411c-4ce8-a2a6-5b517e250d33">Public</DocClassification>
    <ProjectType xmlns="b8caa731-411c-4ce8-a2a6-5b517e250d33" xsi:nil="true"/>
    <GEFCountry xmlns="ceb00776-aa5c-4fc8-b6fe-5f035152e4b6">Regional</GEFCountry>
    <Classification xmlns="ceb00776-aa5c-4fc8-b6fe-5f035152e4b6">Public</Classification>
    <Country1 xmlns="ceb00776-aa5c-4fc8-b6fe-5f035152e4b6" xsi:nil="true"/>
    <DocPrefix xmlns="ceb00776-aa5c-4fc8-b6fe-5f035152e4b6">Project Implementation Report (PIR)</DocPrefix>
    <GEFID xmlns="ceb00776-aa5c-4fc8-b6fe-5f035152e4b6">10712</GEFID>
    <ProjectType xmlns="ceb00776-aa5c-4fc8-b6fe-5f035152e4b6">FSP</ProjectType>
    <DocCategory xmlns="b8caa731-411c-4ce8-a2a6-5b517e250d33" xsi:nil="true"/>
    <GEFProjectID xmlns="ceb00776-aa5c-4fc8-b6fe-5f035152e4b6">9731047b-48fe-ea11-a815-000d3a5c09ae</GEFProjectID>
    <DocActive xmlns="ceb00776-aa5c-4fc8-b6fe-5f035152e4b6">Active</DocActive>
    <DocCategory xmlns="ceb00776-aa5c-4fc8-b6fe-5f035152e4b6">M and E Document</DocCategory>
    <FocalArea xmlns="b8caa731-411c-4ce8-a2a6-5b517e250d33" xsi:nil="true"/>
    <FocalArea xmlns="ceb00776-aa5c-4fc8-b6fe-5f035152e4b6">International Waters</FocalArea>
    <ProjectStatus xmlns="b8caa731-411c-4ce8-a2a6-5b517e250d33">Under Implementation</ProjectStatus>
    <DocType xmlns="ceb00776-aa5c-4fc8-b6fe-5f035152e4b6">PIR 1</DocType>
    <ProjectTitle xmlns="ceb00776-aa5c-4fc8-b6fe-5f035152e4b6">Enhancing water-food security and climate resilience in volcanic island countries of the Pacific</ProjectTitle>
    <RecordStatus xmlns="b8caa731-411c-4ce8-a2a6-5b517e250d33">Active</RecordStatus>
    <TrustFundType xmlns="ceb00776-aa5c-4fc8-b6fe-5f035152e4b6">GET</TrustFundType>
    <TaxCatchAll xmlns="3e02667f-0271-471b-bd6e-11a2e16def1d" xsi:nil="true"/>
    <DocumentTitle xmlns="ceb00776-aa5c-4fc8-b6fe-5f035152e4b6">GEFID10712_2025PIR_FAO_Regional</DocumentTitle>
    <GEFID xmlns="b8caa731-411c-4ce8-a2a6-5b517e250d33" xsi:nil="true"/>
    <TrustFund xmlns="b8caa731-411c-4ce8-a2a6-5b517e250d33">GET</TrustFund>
    <lcf76f155ced4ddcb4097134ff3c332f xmlns="ff57b53f-0493-42a0-86f6-b9b1333ab06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E8790BE-15E3-441F-B97E-91AB54B981A2}">
  <ds:schemaRefs>
    <ds:schemaRef ds:uri="http://schemas.microsoft.com/sharepoint/v3/contenttype/forms"/>
  </ds:schemaRefs>
</ds:datastoreItem>
</file>

<file path=customXml/itemProps2.xml><?xml version="1.0" encoding="utf-8"?>
<ds:datastoreItem xmlns:ds="http://schemas.openxmlformats.org/officeDocument/2006/customXml" ds:itemID="{BF975809-76E0-45B9-B78A-ED4D8F428912}"/>
</file>

<file path=customXml/itemProps3.xml><?xml version="1.0" encoding="utf-8"?>
<ds:datastoreItem xmlns:ds="http://schemas.openxmlformats.org/officeDocument/2006/customXml" ds:itemID="{79A5A3E5-DC45-43D8-A044-9C503163DA5E}">
  <ds:schemaRefs>
    <ds:schemaRef ds:uri="http://purl.org/dc/terms/"/>
    <ds:schemaRef ds:uri="http://schemas.microsoft.com/office/2006/documentManagement/types"/>
    <ds:schemaRef ds:uri="http://purl.org/dc/elements/1.1/"/>
    <ds:schemaRef ds:uri="http://schemas.microsoft.com/office/infopath/2007/PartnerControls"/>
    <ds:schemaRef ds:uri="http://purl.org/dc/dcmitype/"/>
    <ds:schemaRef ds:uri="http://schemas.microsoft.com/office/2006/metadata/properties"/>
    <ds:schemaRef ds:uri="http://schemas.openxmlformats.org/package/2006/metadata/core-properties"/>
    <ds:schemaRef ds:uri="52313005-1620-4beb-afbc-af35b691e94c"/>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25</vt:i4>
      </vt:variant>
    </vt:vector>
  </HeadingPairs>
  <TitlesOfParts>
    <vt:vector size="45" baseType="lpstr">
      <vt:lpstr>Table of Contents</vt:lpstr>
      <vt:lpstr>1. Basic project data</vt:lpstr>
      <vt:lpstr>_Calc</vt:lpstr>
      <vt:lpstr>Countries</vt:lpstr>
      <vt:lpstr>TypeofTrustFund</vt:lpstr>
      <vt:lpstr>FocalArea</vt:lpstr>
      <vt:lpstr>2. Progress towards outcomes</vt:lpstr>
      <vt:lpstr>3. Implementation Progress</vt:lpstr>
      <vt:lpstr>4. Summary_Progress &amp; Challenge</vt:lpstr>
      <vt:lpstr>5. ESS Risk</vt:lpstr>
      <vt:lpstr>6. Risks to the Project</vt:lpstr>
      <vt:lpstr>7. Follow-up on Mid-term review</vt:lpstr>
      <vt:lpstr>8. Minor project amendments</vt:lpstr>
      <vt:lpstr>9. Stakeholders' Engagement</vt:lpstr>
      <vt:lpstr>10. Gender Mainstreaming</vt:lpstr>
      <vt:lpstr>11. Knowledge Management</vt:lpstr>
      <vt:lpstr>12. Indigenous &amp; Local Involve.</vt:lpstr>
      <vt:lpstr>13. Co-Financing Table</vt:lpstr>
      <vt:lpstr>14. GEO Location</vt:lpstr>
      <vt:lpstr>Annex</vt:lpstr>
      <vt:lpstr>Countries</vt:lpstr>
      <vt:lpstr>DevScore</vt:lpstr>
      <vt:lpstr>ImpCells</vt:lpstr>
      <vt:lpstr>ImpRatings</vt:lpstr>
      <vt:lpstr>ImpScore</vt:lpstr>
      <vt:lpstr>NumRating</vt:lpstr>
      <vt:lpstr>'1. Basic project data'!Print_Area</vt:lpstr>
      <vt:lpstr>'10. Gender Mainstreaming'!Print_Area</vt:lpstr>
      <vt:lpstr>'11. Knowledge Management'!Print_Area</vt:lpstr>
      <vt:lpstr>'12. Indigenous &amp; Local Involve.'!Print_Area</vt:lpstr>
      <vt:lpstr>'13. Co-Financing Table'!Print_Area</vt:lpstr>
      <vt:lpstr>'14. GEO Location'!Print_Area</vt:lpstr>
      <vt:lpstr>'2. Progress towards outcomes'!Print_Area</vt:lpstr>
      <vt:lpstr>'3. Implementation Progress'!Print_Area</vt:lpstr>
      <vt:lpstr>'4. Summary_Progress &amp; Challenge'!Print_Area</vt:lpstr>
      <vt:lpstr>'5. ESS Risk'!Print_Area</vt:lpstr>
      <vt:lpstr>'6. Risks to the Project'!Print_Area</vt:lpstr>
      <vt:lpstr>'7. Follow-up on Mid-term review'!Print_Area</vt:lpstr>
      <vt:lpstr>'8. Minor project amendments'!Print_Area</vt:lpstr>
      <vt:lpstr>'9. Stakeholders'' Engagement'!Print_Area</vt:lpstr>
      <vt:lpstr>Annex!Print_Area</vt:lpstr>
      <vt:lpstr>'Table of Contents'!Print_Area</vt:lpstr>
      <vt:lpstr>TxtRating</vt:lpstr>
      <vt:lpstr>Weights</vt:lpstr>
      <vt:lpstr>Weights2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Wulseh, Chancelyne (OCBD)</dc:creator>
  <cp:keywords/>
  <dc:description/>
  <cp:lastModifiedBy>Wulseh, Chancelyne (OCBD)</cp:lastModifiedBy>
  <cp:revision/>
  <dcterms:created xsi:type="dcterms:W3CDTF">2025-03-28T08:41:42Z</dcterms:created>
  <dcterms:modified xsi:type="dcterms:W3CDTF">2025-09-09T10:50:02Z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0x01010000FE34C145B86045B63DA32DFB8FDDBE00F30692405A985C4A8B0A6D5A715BB992</vt:lpwstr>
  </property>
  <property fmtid="{D5CDD505-2E9C-101B-9397-08002B2CF9AE}" pid="3" name="MediaServiceImageTags">
    <vt:lpwstr/>
  </property>
  <property fmtid="{D5CDD505-2E9C-101B-9397-08002B2CF9AE}" pid="4" name="Order">
    <vt:r8>9444600</vt:r8>
  </property>
  <property fmtid="{D5CDD505-2E9C-101B-9397-08002B2CF9AE}" pid="5" name="xd_Signature">
    <vt:bool>false</vt:bool>
  </property>
  <property fmtid="{D5CDD505-2E9C-101B-9397-08002B2CF9AE}" pid="6" name="xd_ProgID">
    <vt:lpwstr/>
  </property>
  <property fmtid="{D5CDD505-2E9C-101B-9397-08002B2CF9AE}" pid="7" name="TriggerFlowInfo">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ies>
</file>