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02"/>
  <workbookPr/>
  <mc:AlternateContent xmlns:mc="http://schemas.openxmlformats.org/markup-compatibility/2006">
    <mc:Choice Requires="x15">
      <x15ac:absPath xmlns:x15ac="http://schemas.microsoft.com/office/spreadsheetml/2010/11/ac" url="https://idbg-my.sharepoint.com/personal/alexandrao_iadb_org/Documents/Desktop/"/>
    </mc:Choice>
  </mc:AlternateContent>
  <xr:revisionPtr revIDLastSave="33" documentId="8_{1E9A0B79-2BE0-43CB-B271-74E9CC8C803D}" xr6:coauthVersionLast="47" xr6:coauthVersionMax="47" xr10:uidLastSave="{DD657001-6FAF-48A8-9BB0-76B8AA811F6A}"/>
  <bookViews>
    <workbookView xWindow="-120" yWindow="-120" windowWidth="29040" windowHeight="15720" xr2:uid="{36A3D899-C62F-4864-B658-5A92F758A238}"/>
  </bookViews>
  <sheets>
    <sheet name="GEFID 11066 (RG-Q0112)-2026-"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45" i="1" l="1"/>
  <c r="C51" i="1"/>
  <c r="F95" i="1"/>
  <c r="F129" i="1"/>
  <c r="F130" i="1"/>
  <c r="F131" i="1"/>
  <c r="F132" i="1"/>
  <c r="F133" i="1"/>
  <c r="F134" i="1"/>
  <c r="F135" i="1"/>
  <c r="F136" i="1"/>
  <c r="F137" i="1"/>
  <c r="F139" i="1"/>
  <c r="F140" i="1"/>
  <c r="F141" i="1"/>
  <c r="F142" i="1"/>
  <c r="F143" i="1"/>
  <c r="F96" i="1"/>
  <c r="F97" i="1"/>
  <c r="F98" i="1"/>
  <c r="F99" i="1"/>
  <c r="F100" i="1"/>
  <c r="F144" i="1"/>
  <c r="F102" i="1"/>
  <c r="F103" i="1"/>
  <c r="F104" i="1"/>
  <c r="F105" i="1"/>
  <c r="F106" i="1"/>
  <c r="F107" i="1"/>
  <c r="F108" i="1"/>
  <c r="F109" i="1"/>
  <c r="F110" i="1"/>
  <c r="F111" i="1"/>
  <c r="F112" i="1"/>
  <c r="F113" i="1"/>
  <c r="F114" i="1"/>
  <c r="F115" i="1"/>
  <c r="F116" i="1"/>
  <c r="F117" i="1"/>
  <c r="F118" i="1"/>
  <c r="F119" i="1"/>
  <c r="F120" i="1"/>
  <c r="F145" i="1" l="1"/>
  <c r="C154" i="1"/>
  <c r="C28" i="1" l="1"/>
  <c r="D28" i="1" s="1"/>
  <c r="C40" i="1"/>
  <c r="C47" i="1"/>
  <c r="G47" i="1" s="1"/>
  <c r="C26"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tc={7EA52F25-ACE8-457F-AC9B-9A8B7BA84B7A}</author>
    <author>tc={A219D9C8-0957-478D-B886-10B51C5F8208}</author>
    <author>tc={1C0C74F0-BA0E-4B29-B5AE-D7B428CEE510}</author>
    <author>tc={FDC5E9FE-2E73-4D22-A6AD-6D330F63C9C6}</author>
    <author>tc={787FBE77-1EF2-4F24-A470-C9691DE21CA2}</author>
    <author>tc={8A5FD3DC-DC29-4827-B7A0-0945679107A7}</author>
    <author>tc={8CDCE41E-C52D-44CC-8DEB-7F4D3171161C}</author>
    <author>tc={94DF1ED0-2A20-476A-9DFB-2CF7A7BEEFC2}</author>
    <author>tc={0310E049-1F2F-4C6E-BE5C-A2B56FB2A6BA}</author>
    <author>tc={AD2E2116-FF94-4CD0-B9F5-E4B64B306E79}</author>
    <author>tc={5B080F63-0106-47BC-9F8F-7AF4E7DA4FAE}</author>
    <author>tc={5FD403C0-67C1-4E09-A428-7EE3AC8A6B79}</author>
    <author>tc={E294C970-8F57-4231-8203-0A73A5EAAD62}</author>
    <author>tc={8A99A965-E609-4D30-ADFD-DBDEF002C402}</author>
    <author>tc={A5828505-806F-4A36-8636-A09B612ACF50}</author>
  </authors>
  <commentList>
    <comment ref="B18" authorId="0" shapeId="0" xr:uid="{7EA52F25-ACE8-457F-AC9B-9A8B7BA84B7A}">
      <text>
        <t>[Threaded comment]
Your version of Excel allows you to read this threaded comment; however, any edits to it will get removed if the file is opened in a newer version of Excel. Learn more: https://go.microsoft.com/fwlink/?linkid=870924
Comment:
    To GEF: Actual Agency Approval Date</t>
      </text>
    </comment>
    <comment ref="B19" authorId="1" shapeId="0" xr:uid="{A219D9C8-0957-478D-B886-10B51C5F8208}">
      <text>
        <t>[Threaded comment]
Your version of Excel allows you to read this threaded comment; however, any edits to it will get removed if the file is opened in a newer version of Excel. Learn more: https://go.microsoft.com/fwlink/?linkid=870924
Comment:
    Effectiveness date/ Signature date of Facility or of first investment that reaches effectiveness/ siganture stage under Facility</t>
      </text>
    </comment>
    <comment ref="B29" authorId="2" shapeId="0" xr:uid="{1C0C74F0-BA0E-4B29-B5AE-D7B428CEE510}">
      <text>
        <t>[Threaded comment]
Your version of Excel allows you to read this threaded comment; however, any edits to it will get removed if the file is opened in a newer version of Excel. Learn more: https://go.microsoft.com/fwlink/?linkid=870924
Comment:
    Please state amount indicated in CEO Endorsement/ Approval document - Financial terms annex.</t>
      </text>
    </comment>
    <comment ref="C34" authorId="3" shapeId="0" xr:uid="{FDC5E9FE-2E73-4D22-A6AD-6D330F63C9C6}">
      <text>
        <t xml:space="preserve">[Threaded comment]
Your version of Excel allows you to read this threaded comment; however, any edits to it will get removed if the file is opened in a newer version of Excel. Learn more: https://go.microsoft.com/fwlink/?linkid=870924
Comment:
    No changes since approval </t>
      </text>
    </comment>
    <comment ref="B42" authorId="4" shapeId="0" xr:uid="{787FBE77-1EF2-4F24-A470-C9691DE21CA2}">
      <text>
        <t>[Threaded comment]
Your version of Excel allows you to read this threaded comment; however, any edits to it will get removed if the file is opened in a newer version of Excel. Learn more: https://go.microsoft.com/fwlink/?linkid=870924
Comment:
    "Actual Eligibility Granted" Date in Maestro</t>
      </text>
    </comment>
    <comment ref="B44" authorId="5" shapeId="0" xr:uid="{8A5FD3DC-DC29-4827-B7A0-0945679107A7}">
      <text>
        <t>[Threaded comment]
Your version of Excel allows you to read this threaded comment; however, any edits to it will get removed if the file is opened in a newer version of Excel. Learn more: https://go.microsoft.com/fwlink/?linkid=870924
Comment:
    Closing/ Signature Date in Maestro</t>
      </text>
    </comment>
    <comment ref="B49" authorId="6" shapeId="0" xr:uid="{8CDCE41E-C52D-44CC-8DEB-7F4D3171161C}">
      <text>
        <t>[Threaded comment]
Your version of Excel allows you to read this threaded comment; however, any edits to it will get removed if the file is opened in a newer version of Excel. Learn more: https://go.microsoft.com/fwlink/?linkid=870924
Comment:
    Please state amount indicated in CEO Endorsement/ Approval document - Financial terms annex.</t>
      </text>
    </comment>
    <comment ref="B52" authorId="7" shapeId="0" xr:uid="{94DF1ED0-2A20-476A-9DFB-2CF7A7BEEFC2}">
      <text>
        <t>[Threaded comment]
Your version of Excel allows you to read this threaded comment; however, any edits to it will get removed if the file is opened in a newer version of Excel. Learn more: https://go.microsoft.com/fwlink/?linkid=870924
Comment:
    If "Difference Actual vs. Expected Reflows" is negative and no additional reflows are expected (i.e . Remaining Expected Reflows = 0), please briefly explain reason for difference.</t>
      </text>
    </comment>
    <comment ref="B54" authorId="8" shapeId="0" xr:uid="{0310E049-1F2F-4C6E-BE5C-A2B56FB2A6BA}">
      <text>
        <t>[Threaded comment]
Your version of Excel allows you to read this threaded comment; however, any edits to it will get removed if the file is opened in a newer version of Excel. Learn more: https://go.microsoft.com/fwlink/?linkid=870924
Comment:
    "Final Repayment Date (Maturity)" in Maestro</t>
      </text>
    </comment>
    <comment ref="B159" authorId="9" shapeId="0" xr:uid="{AD2E2116-FF94-4CD0-B9F5-E4B64B306E79}">
      <text>
        <t>[Threaded comment]
Your version of Excel allows you to read this threaded comment; however, any edits to it will get removed if the file is opened in a newer version of Excel. Learn more: https://go.microsoft.com/fwlink/?linkid=870924
Comment:
    Panned Maturity Date in Maestro; 
Original Last Disbursement Expiration Date (OED) in Convergence</t>
      </text>
    </comment>
    <comment ref="B160" authorId="10" shapeId="0" xr:uid="{5B080F63-0106-47BC-9F8F-7AF4E7DA4FAE}">
      <text>
        <t>[Threaded comment]
Your version of Excel allows you to read this threaded comment; however, any edits to it will get removed if the file is opened in a newer version of Excel. Learn more: https://go.microsoft.com/fwlink/?linkid=870924
Comment:
    Actual Maturity Date in Maestro; 
in Convergence, Current Last Disbursement Expiration Date (OED) IF &amp; ONLY IF CED has already passed</t>
      </text>
    </comment>
    <comment ref="B164" authorId="11" shapeId="0" xr:uid="{5FD403C0-67C1-4E09-A428-7EE3AC8A6B79}">
      <text>
        <t>[Threaded comment]
Your version of Excel allows you to read this threaded comment; however, any edits to it will get removed if the file is opened in a newer version of Excel. Learn more: https://go.microsoft.com/fwlink/?linkid=870924
Comment:
    Planned Project Closure in Maestro; Estimated Operational Close (EOC) in Convergence</t>
      </text>
    </comment>
    <comment ref="B165" authorId="12" shapeId="0" xr:uid="{E294C970-8F57-4231-8203-0A73A5EAAD62}">
      <text>
        <t>[Threaded comment]
Your version of Excel allows you to read this threaded comment; however, any edits to it will get removed if the file is opened in a newer version of Excel. Learn more: https://go.microsoft.com/fwlink/?linkid=870924
Comment:
    in Maestro, Actual Project Closure; 
in Convergence, Operative Close (COO)</t>
      </text>
    </comment>
    <comment ref="B190" authorId="13" shapeId="0" xr:uid="{8A99A965-E609-4D30-ADFD-DBDEF002C402}">
      <text>
        <t>[Threaded comment]
Your version of Excel allows you to read this threaded comment; however, any edits to it will get removed if the file is opened in a newer version of Excel. Learn more: https://go.microsoft.com/fwlink/?linkid=870924
Comment:
    Please copy-paste indicators exactly as stated in CEO Endorsement/Approval document approved by the GEF. Please do not use the Program's Results Matrix as the source for this information.</t>
      </text>
    </comment>
    <comment ref="D190" authorId="14" shapeId="0" xr:uid="{A5828505-806F-4A36-8636-A09B612ACF50}">
      <text>
        <t>[Threaded comment]
Your version of Excel allows you to read this threaded comment; however, any edits to it will get removed if the file is opened in a newer version of Excel. Learn more: https://go.microsoft.com/fwlink/?linkid=870924
Comment:
    Please enter the quantitative target stated in the CEO Endorsement/ Approval document, using sub-indicators where applicable (refer to Core Indicator Worksheet).</t>
      </text>
    </comment>
  </commentList>
</comments>
</file>

<file path=xl/sharedStrings.xml><?xml version="1.0" encoding="utf-8"?>
<sst xmlns="http://schemas.openxmlformats.org/spreadsheetml/2006/main" count="524" uniqueCount="346">
  <si>
    <t>GEF Annual Portfolio Monitoring Report 2026</t>
  </si>
  <si>
    <t>Update on GEF Project Implementation (PIR)</t>
  </si>
  <si>
    <t>Inter-American Development Bank [IDB Lab]</t>
  </si>
  <si>
    <t>PIR # 2</t>
  </si>
  <si>
    <r>
      <t xml:space="preserve">Reporting date </t>
    </r>
    <r>
      <rPr>
        <sz val="12"/>
        <color rgb="FF000000"/>
        <rFont val="Arial"/>
        <family val="2"/>
      </rPr>
      <t>(</t>
    </r>
    <r>
      <rPr>
        <i/>
        <sz val="12"/>
        <color rgb="FF000000"/>
        <rFont val="Arial"/>
        <family val="2"/>
      </rPr>
      <t>mm/dd/yyyy</t>
    </r>
    <r>
      <rPr>
        <sz val="12"/>
        <color rgb="FF000000"/>
        <rFont val="Arial"/>
        <family val="2"/>
      </rPr>
      <t xml:space="preserve">): </t>
    </r>
  </si>
  <si>
    <t>Project/Facility-level Information</t>
  </si>
  <si>
    <t xml:space="preserve">GEF Focal Area(s): </t>
  </si>
  <si>
    <t>Climate Change</t>
  </si>
  <si>
    <t>GEF ID</t>
  </si>
  <si>
    <t>Land Degradation</t>
  </si>
  <si>
    <t>Trustee ID</t>
  </si>
  <si>
    <t>Facility/ Project Number</t>
  </si>
  <si>
    <t>RG-Q0112</t>
  </si>
  <si>
    <t>Chemicals &amp; Waste</t>
  </si>
  <si>
    <t>Facility/ Project Name</t>
  </si>
  <si>
    <t>Yield Lab Opportunity Fund I: Accelerating technology and local innovation for sustainable and decarbonized food systems in Latin America and the Caribbean</t>
  </si>
  <si>
    <t>GEF Cycle</t>
  </si>
  <si>
    <t>GEF-8</t>
  </si>
  <si>
    <t>GEF Operational Programs:</t>
  </si>
  <si>
    <t>CCM-1-4, LD-1, CW-2.</t>
  </si>
  <si>
    <t>as stated in approved CEO Endorsement document</t>
  </si>
  <si>
    <t>Date of GEF Sec Clearance Letter (WP inclusion)</t>
  </si>
  <si>
    <t>Date of GEF Council Approval (or CEO End./Approval, if applicable)</t>
  </si>
  <si>
    <t xml:space="preserve">GEF Project Type: </t>
  </si>
  <si>
    <t>Full-sized Project</t>
  </si>
  <si>
    <t>choose from dropdown menu</t>
  </si>
  <si>
    <t>Date of GEF Trustee Commitment Letter</t>
  </si>
  <si>
    <r>
      <t>Facility/ Project Approval Date by IDBG (</t>
    </r>
    <r>
      <rPr>
        <i/>
        <sz val="11"/>
        <rFont val="Arial"/>
        <family val="2"/>
      </rPr>
      <t>mm/dd/yyyy</t>
    </r>
    <r>
      <rPr>
        <sz val="11"/>
        <rFont val="Arial"/>
        <family val="2"/>
      </rPr>
      <t>)</t>
    </r>
  </si>
  <si>
    <t xml:space="preserve">Additional GEF Agencies (if applicable): </t>
  </si>
  <si>
    <t>Not applicable</t>
  </si>
  <si>
    <t>Actual Implementation Start Date</t>
  </si>
  <si>
    <t>Date of 1st Disbursement from Facility/ Program - GEF funds</t>
  </si>
  <si>
    <t xml:space="preserve">Partner Entities:
</t>
  </si>
  <si>
    <t>The Yield LAB LATAM GP LTD</t>
  </si>
  <si>
    <t>(e.g. Fund manager, Sponsors, etc)</t>
  </si>
  <si>
    <t>Date 1st Disbursement was registered on GEF Portal</t>
  </si>
  <si>
    <t>Total GEF Amount approved - by GEF Council/ CEO</t>
  </si>
  <si>
    <r>
      <t xml:space="preserve">Total GEF Amount </t>
    </r>
    <r>
      <rPr>
        <b/>
        <sz val="11"/>
        <rFont val="Arial"/>
        <family val="2"/>
      </rPr>
      <t>disbursed</t>
    </r>
    <r>
      <rPr>
        <sz val="11"/>
        <rFont val="Arial"/>
        <family val="2"/>
      </rPr>
      <t xml:space="preserve"> to date (</t>
    </r>
    <r>
      <rPr>
        <i/>
        <sz val="11"/>
        <rFont val="Arial"/>
        <family val="2"/>
      </rPr>
      <t>cumulative</t>
    </r>
    <r>
      <rPr>
        <sz val="11"/>
        <rFont val="Arial"/>
        <family val="2"/>
      </rPr>
      <t>)</t>
    </r>
  </si>
  <si>
    <r>
      <t>GEF funds invested/ in negotiation (</t>
    </r>
    <r>
      <rPr>
        <i/>
        <sz val="11"/>
        <rFont val="Arial"/>
        <family val="2"/>
      </rPr>
      <t>calculated from subprojects</t>
    </r>
    <r>
      <rPr>
        <sz val="11"/>
        <rFont val="Arial"/>
        <family val="2"/>
      </rPr>
      <t>)</t>
    </r>
  </si>
  <si>
    <t>N/A</t>
  </si>
  <si>
    <r>
      <t xml:space="preserve">GEF funds </t>
    </r>
    <r>
      <rPr>
        <b/>
        <sz val="11"/>
        <rFont val="Arial"/>
        <family val="2"/>
      </rPr>
      <t>undisbursed</t>
    </r>
    <r>
      <rPr>
        <sz val="11"/>
        <rFont val="Arial"/>
        <family val="2"/>
      </rPr>
      <t xml:space="preserve"> (</t>
    </r>
    <r>
      <rPr>
        <i/>
        <sz val="11"/>
        <rFont val="Arial"/>
        <family val="2"/>
      </rPr>
      <t>calculated from subprojects</t>
    </r>
    <r>
      <rPr>
        <sz val="11"/>
        <rFont val="Arial"/>
        <family val="2"/>
      </rPr>
      <t>)</t>
    </r>
  </si>
  <si>
    <t>Total Co-financing proposed at approval - by GEF Sec</t>
  </si>
  <si>
    <t>(copied from Co-financing table)</t>
  </si>
  <si>
    <r>
      <t xml:space="preserve">Co-financing </t>
    </r>
    <r>
      <rPr>
        <b/>
        <sz val="11"/>
        <rFont val="Arial"/>
        <family val="2"/>
      </rPr>
      <t>committed</t>
    </r>
    <r>
      <rPr>
        <sz val="11"/>
        <rFont val="Arial"/>
        <family val="2"/>
      </rPr>
      <t xml:space="preserve"> to date (</t>
    </r>
    <r>
      <rPr>
        <i/>
        <sz val="11"/>
        <rFont val="Arial"/>
        <family val="2"/>
      </rPr>
      <t>calculated from subprojects</t>
    </r>
    <r>
      <rPr>
        <sz val="11"/>
        <rFont val="Arial"/>
        <family val="2"/>
      </rPr>
      <t>)</t>
    </r>
  </si>
  <si>
    <t>Expected Reflow Amount at approval - GEF funds</t>
  </si>
  <si>
    <t>(Capital &amp; Earnings)</t>
  </si>
  <si>
    <t>Investment-level Information</t>
  </si>
  <si>
    <t xml:space="preserve">Sub-project/ IDB Contract Number </t>
  </si>
  <si>
    <t>Sub-project/ IDB Contract Name</t>
  </si>
  <si>
    <t>Country/ies where private sector is benefitted</t>
  </si>
  <si>
    <t>The countries possibly involved in the portfolio are Argentina, Bolivia, Brazil, Chile, Colombia, Costa Rica, Dominican Republic, Ecuador, El Salvador, Guatemala, Honduras, Jamaica, Mexico, Panamá, Paraguay, Perú, and Uruguay</t>
  </si>
  <si>
    <r>
      <t xml:space="preserve">Status/ Stage </t>
    </r>
    <r>
      <rPr>
        <i/>
        <sz val="11"/>
        <rFont val="Arial"/>
        <family val="2"/>
      </rPr>
      <t>(</t>
    </r>
    <r>
      <rPr>
        <b/>
        <i/>
        <sz val="11"/>
        <rFont val="Arial"/>
        <family val="2"/>
      </rPr>
      <t>please select from dropdown menu</t>
    </r>
    <r>
      <rPr>
        <i/>
        <sz val="11"/>
        <rFont val="Arial"/>
        <family val="2"/>
      </rPr>
      <t>)</t>
    </r>
  </si>
  <si>
    <t>Investment/ Commitment period terminated</t>
  </si>
  <si>
    <r>
      <t>Currency (</t>
    </r>
    <r>
      <rPr>
        <i/>
        <sz val="11"/>
        <rFont val="Arial"/>
        <family val="2"/>
      </rPr>
      <t>USD, EUR etc</t>
    </r>
    <r>
      <rPr>
        <sz val="11"/>
        <rFont val="Arial"/>
        <family val="2"/>
      </rPr>
      <t>)</t>
    </r>
  </si>
  <si>
    <t>USD</t>
  </si>
  <si>
    <t>GEF Amount</t>
  </si>
  <si>
    <r>
      <t>IDBG non-GEF Amount (</t>
    </r>
    <r>
      <rPr>
        <i/>
        <sz val="11"/>
        <rFont val="Arial"/>
        <family val="2"/>
      </rPr>
      <t>if applicable</t>
    </r>
    <r>
      <rPr>
        <sz val="11"/>
        <rFont val="Arial"/>
        <family val="2"/>
      </rPr>
      <t xml:space="preserve">) </t>
    </r>
    <r>
      <rPr>
        <sz val="11"/>
        <color theme="9" tint="-0.249977111117893"/>
        <rFont val="Arial"/>
        <family val="2"/>
      </rPr>
      <t>[*]</t>
    </r>
  </si>
  <si>
    <r>
      <t>Other Co-financing Amount (</t>
    </r>
    <r>
      <rPr>
        <i/>
        <sz val="11"/>
        <rFont val="Arial"/>
        <family val="2"/>
      </rPr>
      <t>if applicable</t>
    </r>
    <r>
      <rPr>
        <sz val="11"/>
        <rFont val="Arial"/>
        <family val="2"/>
      </rPr>
      <t xml:space="preserve">) </t>
    </r>
    <r>
      <rPr>
        <sz val="11"/>
        <color theme="9" tint="-0.249977111117893"/>
        <rFont val="Arial"/>
        <family val="2"/>
      </rPr>
      <t>[*]</t>
    </r>
  </si>
  <si>
    <t>[*] Please fill out detailed co-financing table in evaluation section including all non-GEF amounts from all subprojects</t>
  </si>
  <si>
    <t>Eligibility Date</t>
  </si>
  <si>
    <t>IDBG Board Approval of subproject (mm/dd/yyyy)</t>
  </si>
  <si>
    <r>
      <t>Effectiveness date of subproject (</t>
    </r>
    <r>
      <rPr>
        <i/>
        <sz val="11"/>
        <rFont val="Arial"/>
        <family val="2"/>
      </rPr>
      <t>mm/dd/yyyy</t>
    </r>
    <r>
      <rPr>
        <sz val="11"/>
        <rFont val="Arial"/>
        <family val="2"/>
      </rPr>
      <t>)</t>
    </r>
  </si>
  <si>
    <r>
      <t>Date of most recent disbursement - GEF funds (</t>
    </r>
    <r>
      <rPr>
        <i/>
        <sz val="11"/>
        <rFont val="Arial"/>
        <family val="2"/>
      </rPr>
      <t>mm/dd/yyyy</t>
    </r>
    <r>
      <rPr>
        <sz val="11"/>
        <rFont val="Arial"/>
        <family val="2"/>
      </rPr>
      <t>)</t>
    </r>
  </si>
  <si>
    <t>Amount of most recent disbursement - GEF funds</t>
  </si>
  <si>
    <t>Total disbursement as of June 30, 2026</t>
  </si>
  <si>
    <t>Cumulative disbursement to date - GEF funds</t>
  </si>
  <si>
    <t>Reflow Amount Expected at Closure - GEF funds</t>
  </si>
  <si>
    <r>
      <t>Actual  Reflows to date - GEF funds (</t>
    </r>
    <r>
      <rPr>
        <i/>
        <sz val="11"/>
        <rFont val="Arial"/>
        <family val="2"/>
      </rPr>
      <t>calculated from table below</t>
    </r>
    <r>
      <rPr>
        <sz val="11"/>
        <rFont val="Arial"/>
        <family val="2"/>
      </rPr>
      <t>)</t>
    </r>
  </si>
  <si>
    <r>
      <t>Difference Actual vs. Expected Reflows (</t>
    </r>
    <r>
      <rPr>
        <i/>
        <sz val="11"/>
        <rFont val="Arial"/>
        <family val="2"/>
      </rPr>
      <t>calculated</t>
    </r>
    <r>
      <rPr>
        <sz val="11"/>
        <rFont val="Arial"/>
        <family val="2"/>
      </rPr>
      <t>)</t>
    </r>
  </si>
  <si>
    <t>Remaining Expected Reflows</t>
  </si>
  <si>
    <t>TBD</t>
  </si>
  <si>
    <r>
      <t>Reflow start date (</t>
    </r>
    <r>
      <rPr>
        <i/>
        <sz val="11"/>
        <rFont val="Arial"/>
        <family val="2"/>
      </rPr>
      <t>mm/dd/yyyy</t>
    </r>
    <r>
      <rPr>
        <sz val="11"/>
        <rFont val="Arial"/>
        <family val="2"/>
      </rPr>
      <t>)</t>
    </r>
  </si>
  <si>
    <r>
      <t>Reflow end date (</t>
    </r>
    <r>
      <rPr>
        <i/>
        <sz val="11"/>
        <rFont val="Arial"/>
        <family val="2"/>
      </rPr>
      <t>mm/dd/yyyy</t>
    </r>
    <r>
      <rPr>
        <sz val="11"/>
        <rFont val="Arial"/>
        <family val="2"/>
      </rPr>
      <t>)</t>
    </r>
  </si>
  <si>
    <t>Reflow period (years)</t>
  </si>
  <si>
    <t xml:space="preserve">Comments: </t>
  </si>
  <si>
    <t xml:space="preserve"> </t>
  </si>
  <si>
    <r>
      <t>Financing Product/ Instrument (</t>
    </r>
    <r>
      <rPr>
        <i/>
        <sz val="11"/>
        <rFont val="Arial"/>
        <family val="2"/>
      </rPr>
      <t>pick from dropdown menu</t>
    </r>
    <r>
      <rPr>
        <sz val="11"/>
        <rFont val="Arial"/>
        <family val="2"/>
      </rPr>
      <t>)</t>
    </r>
  </si>
  <si>
    <t>Equity</t>
  </si>
  <si>
    <t>Depending on Instrument, please fill out relevant section:</t>
  </si>
  <si>
    <t>Loan/Guarantee/Debt</t>
  </si>
  <si>
    <t>Interest Rate (% per year)</t>
  </si>
  <si>
    <t>Interest Payment Dates &amp; Payment Interval</t>
  </si>
  <si>
    <t>Equity Terms</t>
  </si>
  <si>
    <t>Expected Amount of Total Equity to be Raised</t>
  </si>
  <si>
    <t>Not extra funding expected for this Fund. The final closing was in 2025.</t>
  </si>
  <si>
    <r>
      <t>Probability of Loss (</t>
    </r>
    <r>
      <rPr>
        <b/>
        <sz val="11"/>
        <rFont val="Arial"/>
        <family val="2"/>
      </rPr>
      <t>expected</t>
    </r>
    <r>
      <rPr>
        <sz val="11"/>
        <rFont val="Arial"/>
        <family val="2"/>
      </rPr>
      <t>)</t>
    </r>
  </si>
  <si>
    <t xml:space="preserve">TBD, it is still very early to estimate </t>
  </si>
  <si>
    <t>Exit Conditions</t>
  </si>
  <si>
    <t>Expected Return Rate</t>
  </si>
  <si>
    <t>Interim Return/Dividends</t>
  </si>
  <si>
    <t xml:space="preserve">Principal and Interest Repayment Schedule - GEF funds </t>
  </si>
  <si>
    <t>(Please update both "Actual/ Realized" and Expected Values; also, please indicate Expected values for the full amount of reflows expected until maturity/ end of divestment period)</t>
  </si>
  <si>
    <t>Subproject/ Investment</t>
  </si>
  <si>
    <r>
      <t>Repayment Date</t>
    </r>
    <r>
      <rPr>
        <sz val="11"/>
        <rFont val="Arial"/>
        <family val="2"/>
      </rPr>
      <t xml:space="preserve"> (</t>
    </r>
    <r>
      <rPr>
        <i/>
        <sz val="11"/>
        <rFont val="Arial"/>
        <family val="2"/>
      </rPr>
      <t>mm/dd/yyyy</t>
    </r>
    <r>
      <rPr>
        <sz val="11"/>
        <rFont val="Arial"/>
        <family val="2"/>
      </rPr>
      <t>)</t>
    </r>
  </si>
  <si>
    <t>Amount</t>
  </si>
  <si>
    <r>
      <t xml:space="preserve">Reflow Category
</t>
    </r>
    <r>
      <rPr>
        <sz val="11"/>
        <rFont val="Arial"/>
        <family val="2"/>
      </rPr>
      <t>(Capital/ Principal or Earnings/ Interest)</t>
    </r>
  </si>
  <si>
    <r>
      <t xml:space="preserve">Status
</t>
    </r>
    <r>
      <rPr>
        <sz val="11"/>
        <rFont val="Arial"/>
        <family val="2"/>
      </rPr>
      <t>(Expected or Actual/Realized)</t>
    </r>
  </si>
  <si>
    <r>
      <rPr>
        <b/>
        <sz val="11"/>
        <rFont val="Arial"/>
        <family val="2"/>
      </rPr>
      <t>Actual/ Realized</t>
    </r>
    <r>
      <rPr>
        <b/>
        <i/>
        <sz val="11"/>
        <rFont val="Arial"/>
        <family val="2"/>
      </rPr>
      <t xml:space="preserve"> </t>
    </r>
    <r>
      <rPr>
        <i/>
        <sz val="11"/>
        <rFont val="Arial"/>
        <family val="2"/>
      </rPr>
      <t>(add rows as needed when applicable)</t>
    </r>
  </si>
  <si>
    <t>Subproject #</t>
  </si>
  <si>
    <r>
      <t xml:space="preserve">Expected </t>
    </r>
    <r>
      <rPr>
        <i/>
        <sz val="11"/>
        <rFont val="Arial"/>
        <family val="2"/>
      </rPr>
      <t>(add rows as needed)</t>
    </r>
  </si>
  <si>
    <t>Subproject 1</t>
  </si>
  <si>
    <t>Reflows 2026</t>
  </si>
  <si>
    <r>
      <t xml:space="preserve">Please provide an explanation for any deviations between projected and actual reflows, along with any updates to reflow projections. Include any relevant changes to the project, events, or notifications received from Executing Agencies that may adversely affect future reflows.
Note: This field is </t>
    </r>
    <r>
      <rPr>
        <i/>
        <u/>
        <sz val="11"/>
        <rFont val="Arial"/>
        <family val="2"/>
      </rPr>
      <t>not</t>
    </r>
    <r>
      <rPr>
        <i/>
        <sz val="11"/>
        <rFont val="Arial"/>
        <family val="2"/>
      </rPr>
      <t xml:space="preserve"> publicly disclosed.</t>
    </r>
  </si>
  <si>
    <t>No changes about reflows projections at this point. A clearer projection will be developed at the beginning of the divestment phase.</t>
  </si>
  <si>
    <r>
      <t xml:space="preserve">Please indicate any reports and/or public documents—along with links—related to the Agencies’ blended finance projects that include a GEF-supported element. 
Note: This field is </t>
    </r>
    <r>
      <rPr>
        <i/>
        <u/>
        <sz val="11"/>
        <rFont val="Arial"/>
        <family val="2"/>
      </rPr>
      <t>not</t>
    </r>
    <r>
      <rPr>
        <i/>
        <sz val="11"/>
        <rFont val="Arial"/>
        <family val="2"/>
      </rPr>
      <t xml:space="preserve"> publicly disclosed.</t>
    </r>
  </si>
  <si>
    <t xml:space="preserve">No external reports documents to share at this point related to reflows. Impact and financial information is recollected and analyzed during LPs meetings. If a specific detail about the financial information is needed please let us know. </t>
  </si>
  <si>
    <t>Please include the actual reflow (both cumulative, and reflow in the current year), the potential reflows, and other relevant information, including the quarterly investor reports and/or presentations materials the Executing Agencies provide to GEF Agencies. 
When uploading these documents, please select the disclosure level based on each document’s confidentiality.
Note: This field is not publicly disclosed.</t>
  </si>
  <si>
    <t>No changes at this point from the stated at the CEO Endorsement document. A clearer projection could be developed at the beginning of the divestment phase.</t>
  </si>
  <si>
    <r>
      <t>Co-financing Table (</t>
    </r>
    <r>
      <rPr>
        <i/>
        <sz val="12"/>
        <color theme="1"/>
        <rFont val="Arial"/>
        <family val="2"/>
      </rPr>
      <t>See Request for CEO Endorsement document -Table C- as a reference</t>
    </r>
    <r>
      <rPr>
        <b/>
        <sz val="12"/>
        <color rgb="FF0070C0"/>
        <rFont val="Arial"/>
        <family val="2"/>
      </rPr>
      <t>)</t>
    </r>
  </si>
  <si>
    <t>Sources of Co-financing</t>
  </si>
  <si>
    <t>Name of Co-Financier</t>
  </si>
  <si>
    <t>Type of Co-financing</t>
  </si>
  <si>
    <t>Amount Indicated at CEO Endorsement</t>
  </si>
  <si>
    <t>Actual Amount to date</t>
  </si>
  <si>
    <t>Opportunity Fund</t>
  </si>
  <si>
    <t>Private Sector</t>
  </si>
  <si>
    <t>Nestle Ventures</t>
  </si>
  <si>
    <t>Investment mobilized - Equity Investment</t>
  </si>
  <si>
    <t>GEF Agency</t>
  </si>
  <si>
    <t>IDB Lab</t>
  </si>
  <si>
    <t>Innovali S.A (Grupo Bimbo)</t>
  </si>
  <si>
    <t>Impact Latam Fund</t>
  </si>
  <si>
    <t>Red Surcos S.A</t>
  </si>
  <si>
    <t>SQM</t>
  </si>
  <si>
    <t>Tondena LTD</t>
  </si>
  <si>
    <t>Yield Lab Latam GP Commitment</t>
  </si>
  <si>
    <t>Dos Leguas S.A</t>
  </si>
  <si>
    <t>Llorente Hnos S.A</t>
  </si>
  <si>
    <t>Tridon Participacoes LTDA</t>
  </si>
  <si>
    <t>Platynum Ventures (Grupo Gloria)</t>
  </si>
  <si>
    <t>Altuy SA</t>
  </si>
  <si>
    <t>Bernardo Llorente</t>
  </si>
  <si>
    <t>Bioetanol Rio Cuarto SA</t>
  </si>
  <si>
    <t>Guillermo WilliI</t>
  </si>
  <si>
    <t>Inversiones y Asesorías Vial Wood Ltda</t>
  </si>
  <si>
    <t>Kikel S.A</t>
  </si>
  <si>
    <t>Thad Simons</t>
  </si>
  <si>
    <t>Agropecuaria las Semillas SRL</t>
  </si>
  <si>
    <t>Industrias Rurales SRL</t>
  </si>
  <si>
    <t>Los Canticos S.A</t>
  </si>
  <si>
    <t>Marcelo Carrique</t>
  </si>
  <si>
    <t>Patricia Ines Ortiz de Urbina</t>
  </si>
  <si>
    <t>Santa Angelina S.A.</t>
  </si>
  <si>
    <t>Morning Coffee by the pool inc</t>
  </si>
  <si>
    <t>Post Scriptum Holding</t>
  </si>
  <si>
    <t>Promotosa Social Mexico</t>
  </si>
  <si>
    <t>Atanacio Capaceta Castro</t>
  </si>
  <si>
    <t>Nesters Uruguay</t>
  </si>
  <si>
    <t>FUNDEA</t>
  </si>
  <si>
    <t>FOCIR</t>
  </si>
  <si>
    <t>Garces VC SA</t>
  </si>
  <si>
    <t>iAlumbra</t>
  </si>
  <si>
    <t>YLL E ATG Collaborative</t>
  </si>
  <si>
    <t>SD&amp;G Administração e Participações Ltda</t>
  </si>
  <si>
    <t>EGGS &amp; CO. Holding de Participacoes Ltda.</t>
  </si>
  <si>
    <t>Carlos Ernesto Agustin (Petrovina)</t>
  </si>
  <si>
    <t xml:space="preserve">UBY Agroquimica S.A. </t>
  </si>
  <si>
    <t>Alex Sandro Rodrigues Scandian</t>
  </si>
  <si>
    <t>Antonio Paulo Magalhães</t>
  </si>
  <si>
    <t>Mathias Zanforlin Soares</t>
  </si>
  <si>
    <t xml:space="preserve">Luiz Antonio Ribeiro Venturi Caldas </t>
  </si>
  <si>
    <t>Joao Leopoldo Samways Filho</t>
  </si>
  <si>
    <t>Fideicomiso The Yield Lab Latam Acelerador</t>
  </si>
  <si>
    <t>Adrian Radnic</t>
  </si>
  <si>
    <t>Agrolam S.A</t>
  </si>
  <si>
    <t>La Victoria S. A</t>
  </si>
  <si>
    <t>Don Osvaldo S.A</t>
  </si>
  <si>
    <t>Ricardo Negri</t>
  </si>
  <si>
    <t>Galicia</t>
  </si>
  <si>
    <r>
      <t xml:space="preserve">TOTAL </t>
    </r>
    <r>
      <rPr>
        <i/>
        <sz val="11"/>
        <color rgb="FF0070C0"/>
        <rFont val="Arial"/>
        <family val="2"/>
      </rPr>
      <t>(automatic)</t>
    </r>
    <r>
      <rPr>
        <b/>
        <sz val="11"/>
        <color rgb="FF0070C0"/>
        <rFont val="Arial"/>
        <family val="2"/>
      </rPr>
      <t>:</t>
    </r>
  </si>
  <si>
    <r>
      <t xml:space="preserve">Modifications to Co-financing </t>
    </r>
    <r>
      <rPr>
        <i/>
        <sz val="12"/>
        <rFont val="Arial"/>
        <family val="2"/>
      </rPr>
      <t>(planned at CEO Endorsement vs. during implementation)</t>
    </r>
    <r>
      <rPr>
        <b/>
        <sz val="12"/>
        <rFont val="Arial"/>
        <family val="2"/>
      </rPr>
      <t xml:space="preserve">: </t>
    </r>
  </si>
  <si>
    <t>Please indicate and briefly explain all changes in (anticipated) amounts, sources, names, and type of co-financing, compared to the co-financing indicated at CEO Endorsement; please add information without deleting text from previous reporting periods.</t>
  </si>
  <si>
    <t>No additional funding since last year PIR. Not extra funding expected for this Fund. The final closing was in 2025.</t>
  </si>
  <si>
    <t>Performance &amp; Evaluation of Facility/ Program</t>
  </si>
  <si>
    <t># of last PIR submitted (Date submitted)</t>
  </si>
  <si>
    <t>PIR 1 submitted on 9/15/2025</t>
  </si>
  <si>
    <t>if less than 12 mth in implementation, please put "no PIR submitted yet"</t>
  </si>
  <si>
    <r>
      <t>Facility/ Project Approval Date - by IDBG (</t>
    </r>
    <r>
      <rPr>
        <i/>
        <sz val="11"/>
        <color theme="1" tint="0.499984740745262"/>
        <rFont val="Arial"/>
        <family val="2"/>
      </rPr>
      <t>automatic</t>
    </r>
    <r>
      <rPr>
        <sz val="11"/>
        <color theme="1" tint="0.499984740745262"/>
        <rFont val="Arial"/>
        <family val="2"/>
      </rPr>
      <t>)</t>
    </r>
  </si>
  <si>
    <r>
      <t xml:space="preserve">Expected </t>
    </r>
    <r>
      <rPr>
        <b/>
        <sz val="11"/>
        <rFont val="Arial"/>
        <family val="2"/>
      </rPr>
      <t>Mid-Term Evaluation/ Review</t>
    </r>
    <r>
      <rPr>
        <sz val="11"/>
        <rFont val="Arial"/>
        <family val="2"/>
      </rPr>
      <t xml:space="preserve"> Submission Date</t>
    </r>
  </si>
  <si>
    <t>Actual Mid-Term Evaluation/ Review (MTR) Submission Date</t>
  </si>
  <si>
    <t xml:space="preserve">Main Findings of MTR: </t>
  </si>
  <si>
    <t>(date once finalized)</t>
  </si>
  <si>
    <t>Expected Date of Completion (last financial transaction)</t>
  </si>
  <si>
    <t>Actual Date of Completion (last financial transaction)</t>
  </si>
  <si>
    <r>
      <t xml:space="preserve">Expected </t>
    </r>
    <r>
      <rPr>
        <b/>
        <sz val="11"/>
        <rFont val="Arial"/>
        <family val="2"/>
      </rPr>
      <t xml:space="preserve">Terminal Evaluation </t>
    </r>
    <r>
      <rPr>
        <sz val="11"/>
        <rFont val="Arial"/>
        <family val="2"/>
      </rPr>
      <t>Submission Date</t>
    </r>
  </si>
  <si>
    <r>
      <t xml:space="preserve">Actual </t>
    </r>
    <r>
      <rPr>
        <b/>
        <sz val="11"/>
        <rFont val="Arial"/>
        <family val="2"/>
      </rPr>
      <t>Terminal Evaluation</t>
    </r>
    <r>
      <rPr>
        <sz val="11"/>
        <rFont val="Arial"/>
        <family val="2"/>
      </rPr>
      <t xml:space="preserve"> (TER) Submission Date</t>
    </r>
  </si>
  <si>
    <t xml:space="preserve">Main Findings of TER: </t>
  </si>
  <si>
    <t>Expected Date of Financial Closure of Facility (Audited)</t>
  </si>
  <si>
    <t>Actual Date of Financial Closure of Facility (Audited)</t>
  </si>
  <si>
    <r>
      <t>Current FY PIR's ratings  (</t>
    </r>
    <r>
      <rPr>
        <b/>
        <sz val="11"/>
        <rFont val="Arial"/>
        <family val="2"/>
      </rPr>
      <t>use dropdown menu if applicable</t>
    </r>
    <r>
      <rPr>
        <sz val="11"/>
        <rFont val="Arial"/>
        <family val="2"/>
      </rPr>
      <t>):</t>
    </r>
  </si>
  <si>
    <t>FY 25 PIR ratings for reference</t>
  </si>
  <si>
    <t xml:space="preserve">Development Objective Rating: </t>
  </si>
  <si>
    <t>Satisfactory [S]</t>
  </si>
  <si>
    <t xml:space="preserve">Implementation Progress Rating: </t>
  </si>
  <si>
    <t xml:space="preserve">Risk Rating: </t>
  </si>
  <si>
    <t>Modest Risk (M)</t>
  </si>
  <si>
    <t xml:space="preserve">Additional Details on Above Ratings: </t>
  </si>
  <si>
    <t xml:space="preserve">Please provide information on implementation of project activities (free text), including: 
A) Progress and achievements by component (outcomes and outputs) from July 1, 2025 until June 30, 2026., as well as 
</t>
  </si>
  <si>
    <t>The Fund has built a diversified portfolio of 25 companies across Latin America, deploying over USD 20 million since inception. During the years 2025-2026, the Fund continued investing in new companies while placing a strong emphasis on follow-on rounds, including several recapitalizations and valuation adjustments that reflect broader venture capital market conditions in 2025. As expected, portfolio performance has been mixed, with some companies demonstrating strong growth, others maintaining stable operations, and a first write-off, reflecting the expected dynamics of an early-stage venture portfolio in the current environment. 
From an impact perspective, the portfolio is reaching approximately 150k farmers across the region, with an estimated 40k adopting climate resilience solutions and 50k adopting productivity-enhancing technologies. Looking ahead, as the Fund approaches the final stage of its investment period (through May 2027), it expects to complete a limited number of new investments (up to three companies) while prioritizing follow-on capital. The focus will be on supporting portfolio growth and actively building exit roadmaps to drive value realization.</t>
  </si>
  <si>
    <t>B) Challenges during implementation.</t>
  </si>
  <si>
    <t>No specific challenges to be reported at this stage. As expected, portfolio performance has been mixed, with some companies demonstrating strong growth, others maintaining stable operations, and a first write-off, reflecting the expected dynamics of an early-stage venture portfolio in the current environment.</t>
  </si>
  <si>
    <t>Update on Stakeholder Engagement:</t>
  </si>
  <si>
    <t>(Information on Progress, challenges and outcomes; 
make reference to corresponding sections, annexes and/or action plans included or referred to in CEO Endorsement/Approval document, if applicable)</t>
  </si>
  <si>
    <r>
      <rPr>
        <sz val="11"/>
        <color rgb="FF000000"/>
        <rFont val="Arial"/>
      </rPr>
      <t xml:space="preserve">The Yield Lab LATAM continued engaging a broad range of stakeholders, including startups, producers, investors, corporations, research institutions, government entities, and development partners. Activities included for example the Agri Innovation Roundtables in Colombia and Uruguay, the Northern Triangle Tour in Central America, the Global Cattle Innovation Platform, and ecosystem-building initiatives in Costa Rica. These efforts connected stakeholders around field-level challenges, technology adoption, startup scalability, investment, and food-system resilience. Several engagements moved beyond networking and dialogue toward concrete action, including innovation pilots in Colombia and an acceleration program supporting ten Costa Rican AgriTech startups in collaboration with PROCOMER, Fundación CRUSA, INA, and IICA..
 Notably, the AgroInnova program provided mentoring support to 60 startups from the Northern Triangle, while regional tours and ecosystem events brought together startups, corporates, government institutions, and innovation enablers around shared agricultural and climate challenges. These activities contribute directly to the project's objective of accelerating technology deployment and local innovation for sustainable food systems.Also, are helping connect Latin American innovators with international investors, technical expertise, and market opportunities. While challenges remain in translating innovation into scalable commercial adoption across diverse markets, the growing number of partnerships, pilots, mentorship programs, and cross-border collaborations demonstrates increasing ecosystem maturity and stronger foundations for long-term impact.
</t>
    </r>
    <r>
      <rPr>
        <b/>
        <sz val="11"/>
        <color rgb="FF000000"/>
        <rFont val="Arial"/>
      </rPr>
      <t xml:space="preserve">
</t>
    </r>
    <r>
      <rPr>
        <sz val="11"/>
        <color rgb="FF000000"/>
        <rFont val="Arial"/>
      </rPr>
      <t>Examples of these actions can be seen in the following websites:  https://www.linkedin.com/company/theyieldlablatam/posts/?feedView=all</t>
    </r>
  </si>
  <si>
    <t>Update on Gender-Responsiveness:</t>
  </si>
  <si>
    <t xml:space="preserve">Yield Lab LATAM continued efforts to strengthen women’s visibility and leadership within the investment and AgriFoodTech ecosystem. Four Yield Lab team members were recognized in LAVCA’s Women Investors lists, including two as Top Women Investors and two as Emerging Women Investors.
During the last year, women members of the team also represented Yield Lab in investment panels, climate-finance discussions, internationalization sessions, and ecosystem initiatives across the region. Gender inclusion remains strong, with approximately one-third of portfolio companies having at least one woman in a founder or C-level role. Yield Lab continues to support gender as a core element in its thesis and actions. </t>
  </si>
  <si>
    <t xml:space="preserve">Update on Knowledge Management: </t>
  </si>
  <si>
    <t xml:space="preserve">
Knowledge development remained an important part of Yield Lab’s activities. The organization convened panels, webinars, roundtables, strategic gatherings, and knowledge-exchange missions on topics such as artificial intelligence in agriculture, digital finance for smallholders, regenerative agriculture, ESG management, climate finance, water stewardship, and technology adoption. It also disseminated market analyses and portfolio case studies, including the “Fintechs Weekly Stories” series and a quarterly analysis of Latin American food and agriculture markets. These activities helped translate practical experiences from founders, producers, investors, and corporations into insights that can support investment decisions and wider technology adoption.    
Examples of these actions can be seen in the following websites:  https://www.linkedin.com/company/theyieldlablatam/posts/?feedView=all
</t>
  </si>
  <si>
    <t xml:space="preserve">Sustainability &amp; Innovation: </t>
  </si>
  <si>
    <t>(Please comment on quantitative and/or qualitative results that the sub-projects are achieving in relation to sustainability or innovation - these may include results from the Results Matrix or the GEF's GEB, or may be unexpected results observed during implementation).</t>
  </si>
  <si>
    <t xml:space="preserve">
Yield Lab continued supporting technologies and financial models intended to strengthen the sustainability, efficiency, and resilience of agrifood systems. Reported examples include AI-enabled agricultural decision-making, geospatial and satellite-based farm intelligence, water-management solutions, biological inputs, socio-environmental traceability, wildfire prevention, rural finance, and ESG management systems. The Fund activities show an approach that combines technology, finance, field adoption, and impact measurement to advance more sustainable food systems. In the last year, the Fund continued to advance its development outcomes by expanding access to agtech solutions for micro, small and medium-sized producers across Latin America. 
The portfolio is reaching approximately 150k farmers, with an estimated 40k adopting climate resilience solutions and 50k adopting productivity-enhancing technologies, contributing to improved efficiency and sustainability. Gender inclusion remains strong, with approximately one-third of portfolio companies having at least one woman in a founder or C-level role. Progress across indicators reflects a more efficiency-driven environment, where some companies have scaled while others have stabilized or adjusted to market conditions. As a result, certain indicators such as job creation or revenue growth have progressed more moderately than initially expected. Nevertheless, this has led to more resilient business models, supporting the Fund’s ability to achieve its long-term development objectives. 
Results and the built portfolio so far demonstrate increasing adoption of sustainability-focused technologies and stronger innovation ecosystems. Examples include deployment of nanobubble technology in Mexico to improve water-use efficiency for crops such as maize and alfalfa, implementation of innovation pilots with corporate partners in Colombia, and growing integration of artificial intelligence solutions designed to improve farm productivity while generating measurable environmental and financial value. Portfolio companies are also achieving significant commercial growth and market validation, suggesting that climate-smart and resource-efficient technologies are increasingly attracting customers, investors, and strategic partners. Together, these results indicate meaningful progress toward more sustainable, resilient, and technology-enabled food systems while strengthening the innovation pipeline needed to generate longer-term global environmental benefits.
</t>
  </si>
  <si>
    <t xml:space="preserve">Insights and Lessons Learned from Implementation: </t>
  </si>
  <si>
    <t>(Please comment on Successes and Challenges, providing a short summary of insights/lesson learned in a way that it is understandable to someone unfamiliar with the project.)</t>
  </si>
  <si>
    <t>The activities reported by Yield Lab reinforce that capital alone is insufficient to scale agricultural innovation. Startups also require active governance, mentoring, corporate connections, field validation, market access, and trusted relationships with producers to scale up and grow. Yield Lab experience so far highlights that successful technology adoption depends on clear operational use cases, reliable data and infrastructure, intuitive solutions, measurable returns, and alignment with producers’ actual needs. Cross-border partnerships and practical “support rails” are also important for moving innovations from research or pilot stages into commercial and field-level application.</t>
  </si>
  <si>
    <t>Results - Contribution to GEF's Core Indicators/ Global Environmental Benefits (GEBs):</t>
  </si>
  <si>
    <t>GEF Indicators to which Program will contribute</t>
  </si>
  <si>
    <t>Unit of Measure</t>
  </si>
  <si>
    <t>Target - CEO Endorsement/Approval doc</t>
  </si>
  <si>
    <t>Actual Results achieved at MTR</t>
  </si>
  <si>
    <t>Source/ Verification means for Actual Results at MTR</t>
  </si>
  <si>
    <t>Actual Results achieved at TER</t>
  </si>
  <si>
    <t>Source/ Verification means for Actual Results at TER</t>
  </si>
  <si>
    <t>Indicator 1. Startups financed, aligning with the investment thesis.</t>
  </si>
  <si>
    <t>#</t>
  </si>
  <si>
    <t xml:space="preserve">Indicator 2. Knowledge products developed by YLL per year (acceleration programs, innovation challenges, roundtables, whitepapers, events, growth programs, etc.) </t>
  </si>
  <si>
    <t xml:space="preserve">Indicator 3. Chemicals of global concern and their waste reduced, disposed of/destroyed, phased out, avoided or eliminated from the environment, and in process, materials, and products </t>
  </si>
  <si>
    <t>Metric tons</t>
  </si>
  <si>
    <t xml:space="preserve">Indicator 4. Land under better sustainable practices. </t>
  </si>
  <si>
    <t>hectares</t>
  </si>
  <si>
    <t>Indicator 5. people benefiting directly from the proje</t>
  </si>
  <si>
    <t>Indicator 6. emissions avoided and mitigated</t>
  </si>
  <si>
    <t>Metric tons of CO2eq.</t>
  </si>
  <si>
    <r>
      <t xml:space="preserve">At </t>
    </r>
    <r>
      <rPr>
        <b/>
        <i/>
        <sz val="11"/>
        <rFont val="Arial"/>
        <family val="2"/>
      </rPr>
      <t>Mid-term &amp; Terminal Evalution</t>
    </r>
    <r>
      <rPr>
        <i/>
        <sz val="11"/>
        <rFont val="Arial"/>
        <family val="2"/>
      </rPr>
      <t xml:space="preserve"> stage for projects approved during or after the GEF-6 cycle, in addition to the information provided here, please submit the completed Core Indicator Worksheet.</t>
    </r>
  </si>
  <si>
    <t>Link to Core Indicator Worksheet template</t>
  </si>
  <si>
    <t>Project Geo Location Information</t>
  </si>
  <si>
    <t>Location Name</t>
  </si>
  <si>
    <t>City HQ</t>
  </si>
  <si>
    <t>Country HQ</t>
  </si>
  <si>
    <t>Latitude</t>
  </si>
  <si>
    <t>Longitude</t>
  </si>
  <si>
    <t>GeoNames ID</t>
  </si>
  <si>
    <r>
      <t xml:space="preserve">Please include the Location Name, Latitude and Longitude as required fields. The Geo Name ID is required in instances where the location is not exact, such as in the case of a city, as opposed to the exact site of a physical infrastructure. These IDs are available on the GeoNames’ geographical database containing millions of placenames and allowing to freely record new ones. The Location &amp; Activity Description fields are optional. 
Project longitude and latitude must follow the Decimal Degrees WGS84 format </t>
    </r>
    <r>
      <rPr>
        <b/>
        <i/>
        <sz val="10"/>
        <color rgb="FF000000"/>
        <rFont val="Arial"/>
        <family val="2"/>
      </rPr>
      <t>(e.g., for Washington DC, Latitude 38.89511 and Longitude -77.03637)</t>
    </r>
    <r>
      <rPr>
        <i/>
        <sz val="10"/>
        <color rgb="FF000000"/>
        <rFont val="Arial"/>
        <family val="2"/>
      </rPr>
      <t xml:space="preserve"> and Agencies are encouraged to use at least four decimal points for greater accuracy. 
Users may add as many locations as appropriate. Web mapping applications such as OpenStreetMap or GeoNames use this format. Consider using a conversion tool as needed, such as: https://coordinates-converter.com 
</t>
    </r>
  </si>
  <si>
    <t>Ucrops</t>
  </si>
  <si>
    <t>Tigre</t>
  </si>
  <si>
    <t>Argentina</t>
  </si>
  <si>
    <t>Kilimo</t>
  </si>
  <si>
    <t>Córdoba</t>
  </si>
  <si>
    <t>The Climate Box</t>
  </si>
  <si>
    <t>Montevideo</t>
  </si>
  <si>
    <t>Uruguay</t>
  </si>
  <si>
    <t>EIWA</t>
  </si>
  <si>
    <t>Buenos Aires</t>
  </si>
  <si>
    <t>Solena</t>
  </si>
  <si>
    <t>Ciudad de México</t>
  </si>
  <si>
    <t>Mexico</t>
  </si>
  <si>
    <t>Sioma</t>
  </si>
  <si>
    <t>Apartadó</t>
  </si>
  <si>
    <t>Colombia</t>
  </si>
  <si>
    <t>Agroforte</t>
  </si>
  <si>
    <t>São Paulo</t>
  </si>
  <si>
    <t>Brazil</t>
  </si>
  <si>
    <t>Auravant</t>
  </si>
  <si>
    <t>Symbiomics</t>
  </si>
  <si>
    <t>Florianópolis</t>
  </si>
  <si>
    <t>Agree</t>
  </si>
  <si>
    <t>Circular</t>
  </si>
  <si>
    <t>Seedz</t>
  </si>
  <si>
    <t>Belo Horizonte</t>
  </si>
  <si>
    <t>UmGraumeio (UGM)</t>
  </si>
  <si>
    <t>Jundiaí</t>
  </si>
  <si>
    <t>GoFlux</t>
  </si>
  <si>
    <t>Beeflow</t>
  </si>
  <si>
    <t>Los Ángeles</t>
  </si>
  <si>
    <t>Courageous Land</t>
  </si>
  <si>
    <t>Kigui</t>
  </si>
  <si>
    <t>Phage Lab</t>
  </si>
  <si>
    <t>Santiago</t>
  </si>
  <si>
    <t>Chile</t>
  </si>
  <si>
    <t>Agricapital</t>
  </si>
  <si>
    <t>Medellín</t>
  </si>
  <si>
    <t>Blooms Capital</t>
  </si>
  <si>
    <t>Verqor</t>
  </si>
  <si>
    <t xml:space="preserve">Modifications to Project Design or Implementation: </t>
  </si>
  <si>
    <t>(If applicable, please detail all changes since the last Update to the project design (objectives, thematic or geographic scope, components, activities, products, results, beneficiaries, costs, monitoring &amp; evaluation), implementation modality or timeline, vis-a-vis the design, modality or timelines approved by the GEF)</t>
  </si>
  <si>
    <t xml:space="preserve">No changes to report since CEO Endorsement. </t>
  </si>
  <si>
    <t>*In addition to providing the performance assessmente above, please feel free to add links or annex supporting information (and ensure that the above text clearly indicates what elements/arguments are supported by that information).</t>
  </si>
  <si>
    <t>*** PLEASE DON'T OVERWRITE THIS SECTION! ***</t>
  </si>
  <si>
    <t>GEF-3</t>
  </si>
  <si>
    <t>GEF-4</t>
  </si>
  <si>
    <t>Loan - Harder Term</t>
  </si>
  <si>
    <t>GEF-5</t>
  </si>
  <si>
    <t>Capital/ Principal</t>
  </si>
  <si>
    <t>Investment mobilized - Grant</t>
  </si>
  <si>
    <t>Highly Satisfactory [HS]</t>
  </si>
  <si>
    <t>Loan - Softer Term</t>
  </si>
  <si>
    <t>GEF-6</t>
  </si>
  <si>
    <t>Earnings/ Interest</t>
  </si>
  <si>
    <t>Recurrent expenditures - Grant</t>
  </si>
  <si>
    <t>Loan - Senior in USD or EUR</t>
  </si>
  <si>
    <t>GEF-7</t>
  </si>
  <si>
    <t>Investment mobilized - Loan</t>
  </si>
  <si>
    <t>Marginally Satisfactory [MS]</t>
  </si>
  <si>
    <t>Loan - Senior in local currency hedged</t>
  </si>
  <si>
    <t>Expected</t>
  </si>
  <si>
    <t>Recurrent expenditures - Loan</t>
  </si>
  <si>
    <t>Marginally Unsatisfactory [MU]</t>
  </si>
  <si>
    <t>Loan - Contingent recovery</t>
  </si>
  <si>
    <t>GEF-9</t>
  </si>
  <si>
    <t>Actual/ Realized</t>
  </si>
  <si>
    <t>Unsatisfactory [U]</t>
  </si>
  <si>
    <t>Guarantee - First loss</t>
  </si>
  <si>
    <t>GEF-10</t>
  </si>
  <si>
    <t>Investment mobilized - Public Investment</t>
  </si>
  <si>
    <t>Highly Unsatisfactory [HU]</t>
  </si>
  <si>
    <t>Guarantee - Second loss</t>
  </si>
  <si>
    <t>GEF-11</t>
  </si>
  <si>
    <t>Investment mobilized - Guarantee</t>
  </si>
  <si>
    <t>Grant - Contingent recovery or convertible</t>
  </si>
  <si>
    <t>GEF-12</t>
  </si>
  <si>
    <t>Donor Agency</t>
  </si>
  <si>
    <t>Recurrent expenditures - In-kind</t>
  </si>
  <si>
    <t>High Risk (H)</t>
  </si>
  <si>
    <t>Debt - Subordinated/ mezzanine instrument with income participation</t>
  </si>
  <si>
    <t>Recipient Country Government</t>
  </si>
  <si>
    <t>Investment mobilized - Other</t>
  </si>
  <si>
    <t>Substantial Risk (S)</t>
  </si>
  <si>
    <t>Debt - Subordinated/ mezzanine instrument with convertible features</t>
  </si>
  <si>
    <t>Biodiversity</t>
  </si>
  <si>
    <t>Recurrent expenditures - Other</t>
  </si>
  <si>
    <t>Civil Society Organization</t>
  </si>
  <si>
    <t>Low Risk (L)</t>
  </si>
  <si>
    <t>Beneficiaries</t>
  </si>
  <si>
    <t>Eligible</t>
  </si>
  <si>
    <t>Other</t>
  </si>
  <si>
    <t>Approved</t>
  </si>
  <si>
    <t>International Waters</t>
  </si>
  <si>
    <t>Signed/ Closing</t>
  </si>
  <si>
    <t>First disbursement</t>
  </si>
  <si>
    <t>Medium-sized Project (1-step)</t>
  </si>
  <si>
    <t>Divestment/ Repayment period terminated</t>
  </si>
  <si>
    <t>Medium-sized Project (2-step)</t>
  </si>
  <si>
    <t>Last financial transaction completed</t>
  </si>
  <si>
    <t>Enabling Activity</t>
  </si>
  <si>
    <t>Audit completed</t>
  </si>
  <si>
    <t>Fully closed (technical &amp; financially)</t>
  </si>
  <si>
    <t>Cancelled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</si>
</sst>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7" formatCode="&quot;$&quot;#,##0.00_);\(&quot;$&quot;#,##0.00\)"/>
    <numFmt numFmtId="44" formatCode="_(&quot;$&quot;* #,##0.00_);_(&quot;$&quot;* \(#,##0.00\);_(&quot;$&quot;* &quot;-&quot;??_);_(@_)"/>
    <numFmt numFmtId="43" formatCode="_(* #,##0.00_);_(* \(#,##0.00\);_(* &quot;-&quot;??_);_(@_)"/>
    <numFmt numFmtId="164" formatCode="&quot;$&quot;#,##0"/>
    <numFmt numFmtId="165" formatCode="&quot;$&quot;#,##0.00"/>
    <numFmt numFmtId="166" formatCode="_(&quot;$&quot;* #,##0_);_(&quot;$&quot;* \(#,##0\);_(&quot;$&quot;* &quot;-&quot;??_);_(@_)"/>
    <numFmt numFmtId="167" formatCode="_(* #,##0_);_(* \(#,##0\);_(* &quot;-&quot;??_);_(@_)"/>
  </numFmts>
  <fonts count="58">
    <font>
      <sz val="11"/>
      <color theme="1"/>
      <name val="Aptos Narrow"/>
      <family val="2"/>
      <scheme val="minor"/>
    </font>
    <font>
      <sz val="11"/>
      <color theme="1"/>
      <name val="Aptos Narrow"/>
      <family val="2"/>
      <scheme val="minor"/>
    </font>
    <font>
      <u/>
      <sz val="11"/>
      <color theme="10"/>
      <name val="Aptos Narrow"/>
      <family val="2"/>
      <scheme val="minor"/>
    </font>
    <font>
      <sz val="14"/>
      <name val="Arial"/>
      <family val="2"/>
    </font>
    <font>
      <b/>
      <sz val="14"/>
      <color theme="0"/>
      <name val="Aptos Narrow"/>
      <family val="2"/>
      <scheme val="minor"/>
    </font>
    <font>
      <sz val="20"/>
      <color theme="0"/>
      <name val="Aptos Narrow"/>
      <family val="2"/>
      <scheme val="minor"/>
    </font>
    <font>
      <sz val="12"/>
      <color indexed="8"/>
      <name val="Arial"/>
      <family val="2"/>
    </font>
    <font>
      <b/>
      <sz val="12"/>
      <color indexed="8"/>
      <name val="Arial"/>
      <family val="2"/>
    </font>
    <font>
      <b/>
      <sz val="12"/>
      <name val="Arial"/>
      <family val="2"/>
    </font>
    <font>
      <b/>
      <sz val="14"/>
      <name val="Arial"/>
      <family val="2"/>
    </font>
    <font>
      <sz val="12"/>
      <color rgb="FF000000"/>
      <name val="Arial"/>
      <family val="2"/>
    </font>
    <font>
      <i/>
      <sz val="12"/>
      <color rgb="FF000000"/>
      <name val="Arial"/>
      <family val="2"/>
    </font>
    <font>
      <b/>
      <sz val="12"/>
      <color rgb="FF0070C0"/>
      <name val="Arial"/>
      <family val="2"/>
    </font>
    <font>
      <sz val="11"/>
      <name val="Arial"/>
      <family val="2"/>
    </font>
    <font>
      <b/>
      <sz val="11"/>
      <name val="Arial"/>
      <family val="2"/>
    </font>
    <font>
      <sz val="11"/>
      <color rgb="FF212529"/>
      <name val="Arial"/>
      <family val="2"/>
    </font>
    <font>
      <i/>
      <sz val="11"/>
      <name val="Arial"/>
      <family val="2"/>
    </font>
    <font>
      <sz val="11"/>
      <color theme="1"/>
      <name val="Arial"/>
      <family val="2"/>
    </font>
    <font>
      <i/>
      <sz val="9"/>
      <name val="Arial"/>
      <family val="2"/>
    </font>
    <font>
      <b/>
      <i/>
      <sz val="10"/>
      <color rgb="FFC00000"/>
      <name val="Arial"/>
      <family val="2"/>
    </font>
    <font>
      <sz val="12"/>
      <color rgb="FF0070C0"/>
      <name val="Arial"/>
      <family val="2"/>
    </font>
    <font>
      <sz val="11"/>
      <color indexed="8"/>
      <name val="Arial"/>
      <family val="2"/>
    </font>
    <font>
      <b/>
      <sz val="11"/>
      <color indexed="8"/>
      <name val="Arial"/>
      <family val="2"/>
    </font>
    <font>
      <b/>
      <i/>
      <sz val="11"/>
      <name val="Arial"/>
      <family val="2"/>
    </font>
    <font>
      <sz val="11"/>
      <color theme="9" tint="-0.249977111117893"/>
      <name val="Arial"/>
      <family val="2"/>
    </font>
    <font>
      <i/>
      <sz val="9"/>
      <color theme="9" tint="-0.249977111117893"/>
      <name val="Arial"/>
      <family val="2"/>
    </font>
    <font>
      <i/>
      <sz val="10"/>
      <color theme="0" tint="-0.499984740745262"/>
      <name val="Arial"/>
      <family val="2"/>
    </font>
    <font>
      <b/>
      <sz val="11"/>
      <color rgb="FF0070C0"/>
      <name val="Arial"/>
      <family val="2"/>
    </font>
    <font>
      <sz val="10"/>
      <name val="Arial"/>
      <family val="2"/>
    </font>
    <font>
      <i/>
      <sz val="11"/>
      <color rgb="FF0070C0"/>
      <name val="Arial"/>
      <family val="2"/>
    </font>
    <font>
      <sz val="11"/>
      <color theme="1" tint="0.499984740745262"/>
      <name val="Arial"/>
      <family val="2"/>
    </font>
    <font>
      <i/>
      <sz val="11"/>
      <color theme="1" tint="0.499984740745262"/>
      <name val="Arial"/>
      <family val="2"/>
    </font>
    <font>
      <sz val="11"/>
      <color theme="4"/>
      <name val="Arial"/>
      <family val="2"/>
    </font>
    <font>
      <i/>
      <sz val="10"/>
      <color theme="1" tint="0.499984740745262"/>
      <name val="Arial"/>
      <family val="2"/>
    </font>
    <font>
      <b/>
      <sz val="14"/>
      <color rgb="FF000000"/>
      <name val="Calibri"/>
      <family val="2"/>
    </font>
    <font>
      <i/>
      <sz val="10"/>
      <name val="Arial"/>
      <family val="2"/>
    </font>
    <font>
      <i/>
      <sz val="10"/>
      <color rgb="FF000000"/>
      <name val="Arial"/>
      <family val="2"/>
    </font>
    <font>
      <b/>
      <i/>
      <sz val="10"/>
      <color rgb="FF000000"/>
      <name val="Arial"/>
      <family val="2"/>
    </font>
    <font>
      <b/>
      <i/>
      <sz val="11"/>
      <color rgb="FF0070C0"/>
      <name val="Arial"/>
      <family val="2"/>
    </font>
    <font>
      <sz val="10"/>
      <color rgb="FFFF0000"/>
      <name val="Arial"/>
      <family val="2"/>
    </font>
    <font>
      <sz val="10"/>
      <color theme="0" tint="-0.499984740745262"/>
      <name val="Arial"/>
      <family val="2"/>
    </font>
    <font>
      <sz val="8"/>
      <name val="Aptos Narrow"/>
      <family val="2"/>
      <scheme val="minor"/>
    </font>
    <font>
      <i/>
      <sz val="12"/>
      <color theme="1"/>
      <name val="Arial"/>
      <family val="2"/>
    </font>
    <font>
      <i/>
      <sz val="12"/>
      <name val="Arial"/>
      <family val="2"/>
    </font>
    <font>
      <b/>
      <i/>
      <sz val="12"/>
      <color rgb="FF0070C0"/>
      <name val="Arial"/>
      <family val="2"/>
    </font>
    <font>
      <i/>
      <sz val="11"/>
      <color theme="1"/>
      <name val="Aptos"/>
      <family val="2"/>
    </font>
    <font>
      <i/>
      <u/>
      <sz val="11"/>
      <name val="Arial"/>
      <family val="2"/>
    </font>
    <font>
      <sz val="11"/>
      <color rgb="FFFF0000"/>
      <name val="Arial"/>
      <family val="2"/>
    </font>
    <font>
      <sz val="11"/>
      <color rgb="FFFF0000"/>
      <name val="Aptos Narrow"/>
      <family val="2"/>
      <scheme val="minor"/>
    </font>
    <font>
      <sz val="11"/>
      <color rgb="FF333333"/>
      <name val="OpenSans-Regular"/>
    </font>
    <font>
      <b/>
      <sz val="11"/>
      <color theme="1"/>
      <name val="Aptos Narrow"/>
      <family val="2"/>
      <scheme val="minor"/>
    </font>
    <font>
      <i/>
      <sz val="11"/>
      <color rgb="FFFF0000"/>
      <name val="Aptos Narrow"/>
      <family val="2"/>
      <scheme val="minor"/>
    </font>
    <font>
      <sz val="11"/>
      <name val="Aptos Narrow"/>
      <family val="2"/>
      <scheme val="minor"/>
    </font>
    <font>
      <b/>
      <sz val="11"/>
      <color theme="3" tint="0.499984740745262"/>
      <name val="Arial"/>
      <family val="2"/>
    </font>
    <font>
      <sz val="9"/>
      <name val="Arial"/>
      <family val="2"/>
    </font>
    <font>
      <sz val="11"/>
      <color rgb="FF000000"/>
      <name val="Arial"/>
      <family val="2"/>
    </font>
    <font>
      <sz val="11"/>
      <color rgb="FF000000"/>
      <name val="Arial"/>
    </font>
    <font>
      <b/>
      <sz val="11"/>
      <color rgb="FF000000"/>
      <name val="Arial"/>
    </font>
  </fonts>
  <fills count="9">
    <fill>
      <patternFill patternType="none"/>
    </fill>
    <fill>
      <patternFill patternType="gray125"/>
    </fill>
    <fill>
      <patternFill patternType="solid">
        <fgColor theme="0"/>
        <bgColor indexed="64"/>
      </patternFill>
    </fill>
    <fill>
      <patternFill patternType="solid">
        <fgColor theme="4"/>
        <bgColor indexed="64"/>
      </patternFill>
    </fill>
    <fill>
      <patternFill patternType="solid">
        <fgColor indexed="9"/>
        <bgColor indexed="64"/>
      </patternFill>
    </fill>
    <fill>
      <patternFill patternType="solid">
        <fgColor theme="0" tint="-4.9989318521683403E-2"/>
        <bgColor indexed="64"/>
      </patternFill>
    </fill>
    <fill>
      <patternFill patternType="solid">
        <fgColor theme="2"/>
        <bgColor indexed="64"/>
      </patternFill>
    </fill>
    <fill>
      <patternFill patternType="solid">
        <fgColor theme="9" tint="0.59999389629810485"/>
        <bgColor indexed="64"/>
      </patternFill>
    </fill>
    <fill>
      <patternFill patternType="solid">
        <fgColor theme="9" tint="0.79998168889431442"/>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medium">
        <color indexed="64"/>
      </bottom>
      <diagonal/>
    </border>
    <border>
      <left/>
      <right style="thin">
        <color indexed="64"/>
      </right>
      <top/>
      <bottom/>
      <diagonal/>
    </border>
    <border>
      <left style="thin">
        <color rgb="FF000000"/>
      </left>
      <right style="thin">
        <color rgb="FF000000"/>
      </right>
      <top style="thin">
        <color rgb="FF000000"/>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6">
    <xf numFmtId="0" fontId="0" fillId="0" borderId="0"/>
    <xf numFmtId="43" fontId="1" fillId="0" borderId="0" applyFont="0" applyFill="0" applyBorder="0" applyAlignment="0" applyProtection="0"/>
    <xf numFmtId="44" fontId="1" fillId="0" borderId="0" applyFont="0" applyFill="0" applyBorder="0" applyAlignment="0" applyProtection="0"/>
    <xf numFmtId="0" fontId="2" fillId="0" borderId="0" applyNumberFormat="0" applyFill="0" applyBorder="0" applyAlignment="0" applyProtection="0"/>
    <xf numFmtId="43" fontId="1" fillId="0" borderId="0" applyFont="0" applyFill="0" applyBorder="0" applyAlignment="0" applyProtection="0"/>
    <xf numFmtId="0" fontId="28" fillId="0" borderId="0"/>
  </cellStyleXfs>
  <cellXfs count="221">
    <xf numFmtId="0" fontId="0" fillId="0" borderId="0" xfId="0"/>
    <xf numFmtId="0" fontId="0" fillId="2" borderId="0" xfId="0" applyFill="1"/>
    <xf numFmtId="0" fontId="3" fillId="2" borderId="0" xfId="0" applyFont="1" applyFill="1"/>
    <xf numFmtId="0" fontId="4" fillId="3" borderId="0" xfId="0" applyFont="1" applyFill="1"/>
    <xf numFmtId="0" fontId="5" fillId="3" borderId="0" xfId="0" applyFont="1" applyFill="1"/>
    <xf numFmtId="0" fontId="5" fillId="3" borderId="0" xfId="0" applyFont="1" applyFill="1" applyAlignment="1">
      <alignment wrapText="1"/>
    </xf>
    <xf numFmtId="0" fontId="3" fillId="0" borderId="0" xfId="0" applyFont="1"/>
    <xf numFmtId="0" fontId="6" fillId="2" borderId="0" xfId="0" applyFont="1" applyFill="1"/>
    <xf numFmtId="2" fontId="7" fillId="2" borderId="0" xfId="0" applyNumberFormat="1" applyFont="1" applyFill="1" applyAlignment="1">
      <alignment horizontal="center"/>
    </xf>
    <xf numFmtId="2" fontId="7" fillId="4" borderId="0" xfId="0" applyNumberFormat="1" applyFont="1" applyFill="1" applyAlignment="1">
      <alignment horizontal="center"/>
    </xf>
    <xf numFmtId="0" fontId="6" fillId="4" borderId="0" xfId="0" applyFont="1" applyFill="1"/>
    <xf numFmtId="0" fontId="7" fillId="4" borderId="0" xfId="0" applyFont="1" applyFill="1" applyAlignment="1">
      <alignment horizontal="right"/>
    </xf>
    <xf numFmtId="2" fontId="7" fillId="2" borderId="0" xfId="0" applyNumberFormat="1" applyFont="1" applyFill="1" applyAlignment="1">
      <alignment horizontal="right"/>
    </xf>
    <xf numFmtId="0" fontId="9" fillId="0" borderId="0" xfId="0" applyFont="1"/>
    <xf numFmtId="14" fontId="7" fillId="4" borderId="0" xfId="0" applyNumberFormat="1" applyFont="1" applyFill="1" applyAlignment="1">
      <alignment horizontal="right"/>
    </xf>
    <xf numFmtId="0" fontId="13" fillId="2" borderId="0" xfId="0" applyFont="1" applyFill="1"/>
    <xf numFmtId="0" fontId="13" fillId="5" borderId="1" xfId="0" applyFont="1" applyFill="1" applyBorder="1"/>
    <xf numFmtId="49" fontId="13" fillId="2" borderId="0" xfId="0" applyNumberFormat="1" applyFont="1" applyFill="1"/>
    <xf numFmtId="0" fontId="13" fillId="0" borderId="0" xfId="0" applyFont="1"/>
    <xf numFmtId="0" fontId="13" fillId="2" borderId="0" xfId="0" applyFont="1" applyFill="1" applyAlignment="1">
      <alignment wrapText="1"/>
    </xf>
    <xf numFmtId="0" fontId="13" fillId="0" borderId="0" xfId="0" applyFont="1" applyAlignment="1">
      <alignment wrapText="1"/>
    </xf>
    <xf numFmtId="0" fontId="16" fillId="2" borderId="0" xfId="0" applyFont="1" applyFill="1"/>
    <xf numFmtId="0" fontId="13" fillId="5" borderId="1" xfId="0" applyFont="1" applyFill="1" applyBorder="1" applyAlignment="1">
      <alignment horizontal="left" vertical="top" wrapText="1"/>
    </xf>
    <xf numFmtId="0" fontId="13" fillId="5" borderId="1" xfId="0" applyFont="1" applyFill="1" applyBorder="1" applyAlignment="1">
      <alignment horizontal="left" vertical="top"/>
    </xf>
    <xf numFmtId="0" fontId="13" fillId="0" borderId="5" xfId="0" applyFont="1" applyBorder="1"/>
    <xf numFmtId="0" fontId="13" fillId="5" borderId="1" xfId="0" applyFont="1" applyFill="1" applyBorder="1" applyAlignment="1">
      <alignment horizontal="left"/>
    </xf>
    <xf numFmtId="164" fontId="13" fillId="2" borderId="1" xfId="0" applyNumberFormat="1" applyFont="1" applyFill="1" applyBorder="1" applyAlignment="1">
      <alignment horizontal="center"/>
    </xf>
    <xf numFmtId="0" fontId="18" fillId="2" borderId="0" xfId="0" applyFont="1" applyFill="1"/>
    <xf numFmtId="0" fontId="19" fillId="2" borderId="0" xfId="0" applyFont="1" applyFill="1"/>
    <xf numFmtId="165" fontId="13" fillId="0" borderId="0" xfId="0" applyNumberFormat="1" applyFont="1"/>
    <xf numFmtId="0" fontId="20" fillId="2" borderId="0" xfId="0" applyFont="1" applyFill="1"/>
    <xf numFmtId="2" fontId="12" fillId="2" borderId="0" xfId="0" applyNumberFormat="1" applyFont="1" applyFill="1" applyAlignment="1">
      <alignment horizontal="left"/>
    </xf>
    <xf numFmtId="2" fontId="12" fillId="2" borderId="0" xfId="0" applyNumberFormat="1" applyFont="1" applyFill="1" applyAlignment="1">
      <alignment horizontal="center"/>
    </xf>
    <xf numFmtId="2" fontId="12" fillId="4" borderId="0" xfId="0" applyNumberFormat="1" applyFont="1" applyFill="1" applyAlignment="1">
      <alignment horizontal="center"/>
    </xf>
    <xf numFmtId="0" fontId="20" fillId="4" borderId="0" xfId="0" applyFont="1" applyFill="1"/>
    <xf numFmtId="0" fontId="21" fillId="2" borderId="0" xfId="0" applyFont="1" applyFill="1"/>
    <xf numFmtId="0" fontId="13" fillId="2" borderId="1" xfId="0" applyFont="1" applyFill="1" applyBorder="1" applyAlignment="1">
      <alignment horizontal="center"/>
    </xf>
    <xf numFmtId="166" fontId="13" fillId="2" borderId="0" xfId="0" applyNumberFormat="1" applyFont="1" applyFill="1"/>
    <xf numFmtId="2" fontId="22" fillId="2" borderId="0" xfId="0" applyNumberFormat="1" applyFont="1" applyFill="1" applyAlignment="1">
      <alignment horizontal="center"/>
    </xf>
    <xf numFmtId="2" fontId="22" fillId="4" borderId="0" xfId="0" applyNumberFormat="1" applyFont="1" applyFill="1" applyAlignment="1">
      <alignment horizontal="center"/>
    </xf>
    <xf numFmtId="0" fontId="21" fillId="4" borderId="0" xfId="0" applyFont="1" applyFill="1"/>
    <xf numFmtId="44" fontId="13" fillId="2" borderId="0" xfId="0" applyNumberFormat="1" applyFont="1" applyFill="1"/>
    <xf numFmtId="0" fontId="13" fillId="0" borderId="1" xfId="0" applyFont="1" applyBorder="1" applyAlignment="1">
      <alignment horizontal="center"/>
    </xf>
    <xf numFmtId="0" fontId="13" fillId="2" borderId="0" xfId="0" applyFont="1" applyFill="1" applyAlignment="1">
      <alignment horizontal="center"/>
    </xf>
    <xf numFmtId="165" fontId="13" fillId="2" borderId="0" xfId="0" applyNumberFormat="1" applyFont="1" applyFill="1"/>
    <xf numFmtId="0" fontId="13" fillId="2" borderId="0" xfId="0" applyFont="1" applyFill="1" applyAlignment="1">
      <alignment horizontal="left" vertical="top"/>
    </xf>
    <xf numFmtId="0" fontId="25" fillId="2" borderId="0" xfId="0" applyFont="1" applyFill="1" applyAlignment="1">
      <alignment horizontal="left" vertical="top"/>
    </xf>
    <xf numFmtId="0" fontId="13" fillId="0" borderId="0" xfId="0" applyFont="1" applyAlignment="1">
      <alignment horizontal="left" vertical="top"/>
    </xf>
    <xf numFmtId="14" fontId="13" fillId="2" borderId="0" xfId="0" applyNumberFormat="1" applyFont="1" applyFill="1"/>
    <xf numFmtId="14" fontId="13" fillId="0" borderId="1" xfId="0" applyNumberFormat="1" applyFont="1" applyBorder="1" applyAlignment="1">
      <alignment horizontal="center"/>
    </xf>
    <xf numFmtId="7" fontId="16" fillId="2" borderId="0" xfId="0" applyNumberFormat="1" applyFont="1" applyFill="1"/>
    <xf numFmtId="7" fontId="13" fillId="2" borderId="0" xfId="0" applyNumberFormat="1" applyFont="1" applyFill="1"/>
    <xf numFmtId="0" fontId="13" fillId="5" borderId="1" xfId="0" applyFont="1" applyFill="1" applyBorder="1" applyAlignment="1">
      <alignment vertical="center" wrapText="1"/>
    </xf>
    <xf numFmtId="165" fontId="13" fillId="2" borderId="0" xfId="0" applyNumberFormat="1" applyFont="1" applyFill="1" applyAlignment="1">
      <alignment horizontal="left"/>
    </xf>
    <xf numFmtId="1" fontId="13" fillId="2" borderId="0" xfId="0" applyNumberFormat="1" applyFont="1" applyFill="1" applyAlignment="1">
      <alignment horizontal="center"/>
    </xf>
    <xf numFmtId="0" fontId="0" fillId="2" borderId="0" xfId="0" applyFill="1" applyAlignment="1">
      <alignment vertical="top" wrapText="1"/>
    </xf>
    <xf numFmtId="0" fontId="26" fillId="2" borderId="0" xfId="0" applyFont="1" applyFill="1" applyAlignment="1">
      <alignment vertical="center"/>
    </xf>
    <xf numFmtId="10" fontId="13" fillId="2" borderId="0" xfId="0" applyNumberFormat="1" applyFont="1" applyFill="1" applyAlignment="1">
      <alignment horizontal="center"/>
    </xf>
    <xf numFmtId="0" fontId="13" fillId="2" borderId="8" xfId="0" applyFont="1" applyFill="1" applyBorder="1"/>
    <xf numFmtId="0" fontId="12" fillId="2" borderId="0" xfId="0" applyFont="1" applyFill="1" applyAlignment="1">
      <alignment horizontal="left"/>
    </xf>
    <xf numFmtId="0" fontId="16" fillId="2" borderId="0" xfId="0" applyFont="1" applyFill="1" applyAlignment="1">
      <alignment horizontal="left"/>
    </xf>
    <xf numFmtId="0" fontId="14" fillId="2" borderId="0" xfId="0" applyFont="1" applyFill="1"/>
    <xf numFmtId="0" fontId="14" fillId="5" borderId="1" xfId="0" applyFont="1" applyFill="1" applyBorder="1" applyAlignment="1">
      <alignment horizontal="center" vertical="center" wrapText="1"/>
    </xf>
    <xf numFmtId="0" fontId="14" fillId="0" borderId="0" xfId="0" applyFont="1"/>
    <xf numFmtId="0" fontId="14" fillId="2" borderId="0" xfId="0" applyFont="1" applyFill="1" applyAlignment="1">
      <alignment horizontal="center" vertical="center" wrapText="1"/>
    </xf>
    <xf numFmtId="0" fontId="14" fillId="2" borderId="9" xfId="0" applyFont="1" applyFill="1" applyBorder="1" applyAlignment="1">
      <alignment horizontal="center" vertical="center" wrapText="1"/>
    </xf>
    <xf numFmtId="0" fontId="21" fillId="2" borderId="1" xfId="0" applyFont="1" applyFill="1" applyBorder="1" applyAlignment="1">
      <alignment horizontal="center" wrapText="1"/>
    </xf>
    <xf numFmtId="14" fontId="21" fillId="2" borderId="1" xfId="0" applyNumberFormat="1" applyFont="1" applyFill="1" applyBorder="1" applyAlignment="1">
      <alignment horizontal="center" wrapText="1"/>
    </xf>
    <xf numFmtId="165" fontId="21" fillId="0" borderId="1" xfId="0" applyNumberFormat="1" applyFont="1" applyBorder="1" applyAlignment="1">
      <alignment horizontal="center" wrapText="1"/>
    </xf>
    <xf numFmtId="49" fontId="21" fillId="0" borderId="1" xfId="0" applyNumberFormat="1" applyFont="1" applyBorder="1" applyAlignment="1">
      <alignment horizontal="center" wrapText="1"/>
    </xf>
    <xf numFmtId="14" fontId="13" fillId="0" borderId="6" xfId="0" applyNumberFormat="1" applyFont="1" applyBorder="1" applyAlignment="1">
      <alignment horizontal="center"/>
    </xf>
    <xf numFmtId="165" fontId="13" fillId="0" borderId="6" xfId="1" applyNumberFormat="1" applyFont="1" applyFill="1" applyBorder="1" applyAlignment="1">
      <alignment horizontal="center"/>
    </xf>
    <xf numFmtId="49" fontId="21" fillId="0" borderId="6" xfId="0" applyNumberFormat="1" applyFont="1" applyBorder="1" applyAlignment="1">
      <alignment horizontal="center" wrapText="1"/>
    </xf>
    <xf numFmtId="0" fontId="0" fillId="2" borderId="4" xfId="0" applyFill="1" applyBorder="1"/>
    <xf numFmtId="14" fontId="13" fillId="0" borderId="7" xfId="0" applyNumberFormat="1" applyFont="1" applyBorder="1" applyAlignment="1">
      <alignment horizontal="center"/>
    </xf>
    <xf numFmtId="165" fontId="13" fillId="2" borderId="7" xfId="0" applyNumberFormat="1" applyFont="1" applyFill="1" applyBorder="1" applyAlignment="1">
      <alignment horizontal="center"/>
    </xf>
    <xf numFmtId="49" fontId="21" fillId="2" borderId="7" xfId="0" applyNumberFormat="1" applyFont="1" applyFill="1" applyBorder="1" applyAlignment="1">
      <alignment horizontal="center" wrapText="1"/>
    </xf>
    <xf numFmtId="49" fontId="21" fillId="0" borderId="7" xfId="0" applyNumberFormat="1" applyFont="1" applyBorder="1" applyAlignment="1">
      <alignment horizontal="center" wrapText="1"/>
    </xf>
    <xf numFmtId="165" fontId="13" fillId="2" borderId="1" xfId="0" applyNumberFormat="1" applyFont="1" applyFill="1" applyBorder="1" applyAlignment="1">
      <alignment horizontal="center"/>
    </xf>
    <xf numFmtId="49" fontId="21" fillId="2" borderId="1" xfId="0" applyNumberFormat="1" applyFont="1" applyFill="1" applyBorder="1" applyAlignment="1">
      <alignment horizontal="center" wrapText="1"/>
    </xf>
    <xf numFmtId="14" fontId="13" fillId="2" borderId="0" xfId="0" applyNumberFormat="1" applyFont="1" applyFill="1" applyAlignment="1">
      <alignment horizontal="center"/>
    </xf>
    <xf numFmtId="165" fontId="13" fillId="2" borderId="0" xfId="0" applyNumberFormat="1" applyFont="1" applyFill="1" applyAlignment="1">
      <alignment horizontal="center"/>
    </xf>
    <xf numFmtId="49" fontId="21" fillId="2" borderId="0" xfId="0" applyNumberFormat="1" applyFont="1" applyFill="1" applyAlignment="1">
      <alignment horizontal="center" wrapText="1"/>
    </xf>
    <xf numFmtId="0" fontId="14" fillId="5" borderId="1" xfId="0" applyFont="1" applyFill="1" applyBorder="1" applyAlignment="1">
      <alignment horizontal="center"/>
    </xf>
    <xf numFmtId="0" fontId="0" fillId="2" borderId="0" xfId="0" applyFill="1" applyAlignment="1">
      <alignment vertical="center"/>
    </xf>
    <xf numFmtId="44" fontId="0" fillId="2" borderId="0" xfId="0" applyNumberFormat="1" applyFill="1" applyAlignment="1">
      <alignment vertical="center"/>
    </xf>
    <xf numFmtId="0" fontId="0" fillId="0" borderId="0" xfId="0" applyAlignment="1">
      <alignment vertical="center"/>
    </xf>
    <xf numFmtId="0" fontId="16" fillId="5" borderId="1" xfId="0" applyFont="1" applyFill="1" applyBorder="1" applyAlignment="1">
      <alignment horizontal="left" vertical="top" wrapText="1"/>
    </xf>
    <xf numFmtId="0" fontId="21" fillId="4" borderId="8" xfId="0" applyFont="1" applyFill="1" applyBorder="1"/>
    <xf numFmtId="167" fontId="17" fillId="2" borderId="0" xfId="4" applyNumberFormat="1" applyFont="1" applyFill="1" applyAlignment="1">
      <alignment vertical="center"/>
    </xf>
    <xf numFmtId="0" fontId="30" fillId="5" borderId="1" xfId="0" applyFont="1" applyFill="1" applyBorder="1"/>
    <xf numFmtId="0" fontId="14" fillId="5" borderId="4" xfId="0" applyFont="1" applyFill="1" applyBorder="1" applyAlignment="1">
      <alignment horizontal="right"/>
    </xf>
    <xf numFmtId="0" fontId="16" fillId="2" borderId="0" xfId="0" applyFont="1" applyFill="1" applyAlignment="1">
      <alignment horizontal="right"/>
    </xf>
    <xf numFmtId="0" fontId="13" fillId="2" borderId="0" xfId="0" applyFont="1" applyFill="1" applyAlignment="1">
      <alignment horizontal="left"/>
    </xf>
    <xf numFmtId="0" fontId="13" fillId="2" borderId="0" xfId="0" applyFont="1" applyFill="1" applyAlignment="1">
      <alignment horizontal="right"/>
    </xf>
    <xf numFmtId="0" fontId="13" fillId="2" borderId="0" xfId="0" applyFont="1" applyFill="1" applyAlignment="1">
      <alignment horizontal="center" vertical="center"/>
    </xf>
    <xf numFmtId="0" fontId="33" fillId="2" borderId="0" xfId="0" applyFont="1" applyFill="1" applyAlignment="1">
      <alignment horizontal="center"/>
    </xf>
    <xf numFmtId="0" fontId="14" fillId="2" borderId="0" xfId="0" applyFont="1" applyFill="1" applyAlignment="1">
      <alignment horizontal="right"/>
    </xf>
    <xf numFmtId="0" fontId="34" fillId="2" borderId="0" xfId="0" applyFont="1" applyFill="1" applyAlignment="1">
      <alignment horizontal="left" vertical="center" readingOrder="1"/>
    </xf>
    <xf numFmtId="49" fontId="34" fillId="2" borderId="0" xfId="0" applyNumberFormat="1" applyFont="1" applyFill="1" applyAlignment="1">
      <alignment horizontal="left" vertical="center" readingOrder="1"/>
    </xf>
    <xf numFmtId="2" fontId="0" fillId="2" borderId="0" xfId="0" applyNumberFormat="1" applyFill="1"/>
    <xf numFmtId="0" fontId="2" fillId="2" borderId="0" xfId="3" applyFill="1" applyBorder="1" applyAlignment="1">
      <alignment vertical="center"/>
    </xf>
    <xf numFmtId="0" fontId="38" fillId="2" borderId="0" xfId="0" applyFont="1" applyFill="1"/>
    <xf numFmtId="0" fontId="0" fillId="2" borderId="8" xfId="0" applyFill="1" applyBorder="1"/>
    <xf numFmtId="0" fontId="39" fillId="0" borderId="0" xfId="0" applyFont="1"/>
    <xf numFmtId="0" fontId="40" fillId="0" borderId="0" xfId="0" applyFont="1"/>
    <xf numFmtId="0" fontId="12" fillId="2" borderId="0" xfId="0" applyFont="1" applyFill="1"/>
    <xf numFmtId="0" fontId="8" fillId="2" borderId="0" xfId="0" applyFont="1" applyFill="1"/>
    <xf numFmtId="0" fontId="8" fillId="2" borderId="0" xfId="0" applyFont="1" applyFill="1" applyAlignment="1">
      <alignment horizontal="left"/>
    </xf>
    <xf numFmtId="0" fontId="44" fillId="0" borderId="0" xfId="0" applyFont="1"/>
    <xf numFmtId="0" fontId="16" fillId="2" borderId="0" xfId="0" applyFont="1" applyFill="1" applyAlignment="1">
      <alignment vertical="center"/>
    </xf>
    <xf numFmtId="0" fontId="45" fillId="2" borderId="0" xfId="0" applyFont="1" applyFill="1" applyAlignment="1">
      <alignment vertical="center"/>
    </xf>
    <xf numFmtId="4" fontId="0" fillId="0" borderId="0" xfId="0" applyNumberFormat="1"/>
    <xf numFmtId="4" fontId="49" fillId="0" borderId="0" xfId="0" applyNumberFormat="1" applyFont="1"/>
    <xf numFmtId="164" fontId="47" fillId="0" borderId="1" xfId="0" applyNumberFormat="1" applyFont="1" applyBorder="1" applyAlignment="1">
      <alignment horizontal="center"/>
    </xf>
    <xf numFmtId="166" fontId="47" fillId="0" borderId="1" xfId="2" applyNumberFormat="1" applyFont="1" applyBorder="1" applyAlignment="1">
      <alignment horizontal="center"/>
    </xf>
    <xf numFmtId="0" fontId="48" fillId="2" borderId="0" xfId="0" applyFont="1" applyFill="1"/>
    <xf numFmtId="0" fontId="16" fillId="5" borderId="10" xfId="0" applyFont="1" applyFill="1" applyBorder="1" applyAlignment="1">
      <alignment horizontal="left" vertical="top" wrapText="1"/>
    </xf>
    <xf numFmtId="2" fontId="0" fillId="0" borderId="1" xfId="0" applyNumberFormat="1" applyBorder="1" applyAlignment="1">
      <alignment horizontal="center"/>
    </xf>
    <xf numFmtId="0" fontId="0" fillId="2" borderId="0" xfId="0" applyFill="1" applyAlignment="1">
      <alignment wrapText="1"/>
    </xf>
    <xf numFmtId="0" fontId="14" fillId="5" borderId="1" xfId="0" applyFont="1" applyFill="1" applyBorder="1" applyAlignment="1">
      <alignment horizontal="left" vertical="center" wrapText="1"/>
    </xf>
    <xf numFmtId="0" fontId="0" fillId="0" borderId="0" xfId="0" applyAlignment="1">
      <alignment wrapText="1"/>
    </xf>
    <xf numFmtId="164" fontId="48" fillId="2" borderId="0" xfId="0" applyNumberFormat="1" applyFont="1" applyFill="1"/>
    <xf numFmtId="0" fontId="0" fillId="0" borderId="1" xfId="0" applyBorder="1"/>
    <xf numFmtId="0" fontId="27" fillId="2" borderId="1" xfId="0" applyFont="1" applyFill="1" applyBorder="1" applyAlignment="1">
      <alignment horizontal="center"/>
    </xf>
    <xf numFmtId="0" fontId="50" fillId="0" borderId="1" xfId="0" applyFont="1" applyBorder="1" applyAlignment="1">
      <alignment horizontal="center" vertical="center" wrapText="1"/>
    </xf>
    <xf numFmtId="0" fontId="12" fillId="2" borderId="1" xfId="0" applyFont="1" applyFill="1" applyBorder="1"/>
    <xf numFmtId="0" fontId="48" fillId="0" borderId="1" xfId="0" applyFont="1" applyBorder="1" applyAlignment="1">
      <alignment vertical="center" wrapText="1"/>
    </xf>
    <xf numFmtId="0" fontId="51" fillId="0" borderId="1" xfId="0" applyFont="1" applyBorder="1" applyAlignment="1">
      <alignment horizontal="right" vertical="center" wrapText="1"/>
    </xf>
    <xf numFmtId="0" fontId="48" fillId="0" borderId="1" xfId="0" applyFont="1" applyBorder="1" applyAlignment="1">
      <alignment horizontal="right" vertical="center" wrapText="1"/>
    </xf>
    <xf numFmtId="164" fontId="13" fillId="6" borderId="1" xfId="0" applyNumberFormat="1" applyFont="1" applyFill="1" applyBorder="1" applyAlignment="1">
      <alignment horizontal="center"/>
    </xf>
    <xf numFmtId="0" fontId="13" fillId="6" borderId="1" xfId="0" applyFont="1" applyFill="1" applyBorder="1" applyAlignment="1">
      <alignment horizontal="left" vertical="top" wrapText="1"/>
    </xf>
    <xf numFmtId="0" fontId="13" fillId="5" borderId="1" xfId="0" applyFont="1" applyFill="1" applyBorder="1" applyAlignment="1">
      <alignment vertical="center"/>
    </xf>
    <xf numFmtId="0" fontId="13" fillId="6" borderId="1" xfId="0" applyFont="1" applyFill="1" applyBorder="1" applyAlignment="1">
      <alignment horizontal="center"/>
    </xf>
    <xf numFmtId="165" fontId="13" fillId="5" borderId="2" xfId="0" applyNumberFormat="1" applyFont="1" applyFill="1" applyBorder="1"/>
    <xf numFmtId="165" fontId="13" fillId="5" borderId="3" xfId="0" applyNumberFormat="1" applyFont="1" applyFill="1" applyBorder="1"/>
    <xf numFmtId="0" fontId="14" fillId="2" borderId="0" xfId="0" applyFont="1" applyFill="1" applyAlignment="1">
      <alignment horizontal="center"/>
    </xf>
    <xf numFmtId="0" fontId="13" fillId="0" borderId="1" xfId="0" applyFont="1" applyBorder="1" applyAlignment="1">
      <alignment horizontal="left" indent="4"/>
    </xf>
    <xf numFmtId="0" fontId="52" fillId="0" borderId="1" xfId="0" applyFont="1" applyBorder="1" applyAlignment="1">
      <alignment horizontal="left" indent="4"/>
    </xf>
    <xf numFmtId="0" fontId="52" fillId="0" borderId="0" xfId="0" applyFont="1" applyAlignment="1">
      <alignment horizontal="left" indent="4"/>
    </xf>
    <xf numFmtId="164" fontId="13" fillId="0" borderId="1" xfId="0" applyNumberFormat="1" applyFont="1" applyBorder="1" applyAlignment="1">
      <alignment horizontal="center"/>
    </xf>
    <xf numFmtId="166" fontId="13" fillId="0" borderId="1" xfId="2" applyNumberFormat="1" applyFont="1" applyBorder="1" applyAlignment="1">
      <alignment horizontal="center"/>
    </xf>
    <xf numFmtId="0" fontId="54" fillId="6" borderId="1" xfId="0" applyFont="1" applyFill="1" applyBorder="1" applyAlignment="1">
      <alignment vertical="center" wrapText="1"/>
    </xf>
    <xf numFmtId="0" fontId="52" fillId="2" borderId="1" xfId="0" applyFont="1" applyFill="1" applyBorder="1" applyAlignment="1">
      <alignment vertical="center" wrapText="1"/>
    </xf>
    <xf numFmtId="0" fontId="13" fillId="2" borderId="0" xfId="0" applyFont="1" applyFill="1" applyAlignment="1">
      <alignment horizontal="left" vertical="top" wrapText="1"/>
    </xf>
    <xf numFmtId="0" fontId="16" fillId="2" borderId="0" xfId="0" applyFont="1" applyFill="1" applyAlignment="1">
      <alignment horizontal="left" vertical="top" wrapText="1"/>
    </xf>
    <xf numFmtId="0" fontId="16" fillId="5" borderId="1" xfId="0" applyFont="1" applyFill="1" applyBorder="1" applyAlignment="1">
      <alignment horizontal="left" vertical="center" wrapText="1"/>
    </xf>
    <xf numFmtId="0" fontId="35" fillId="5" borderId="1" xfId="0" applyFont="1" applyFill="1" applyBorder="1" applyAlignment="1">
      <alignment horizontal="left" vertical="center" wrapText="1"/>
    </xf>
    <xf numFmtId="0" fontId="16" fillId="5" borderId="2" xfId="0" applyFont="1" applyFill="1" applyBorder="1" applyAlignment="1">
      <alignment horizontal="left" vertical="top" wrapText="1"/>
    </xf>
    <xf numFmtId="49" fontId="13" fillId="5" borderId="4" xfId="0" applyNumberFormat="1" applyFont="1" applyFill="1" applyBorder="1" applyAlignment="1">
      <alignment horizontal="right"/>
    </xf>
    <xf numFmtId="49" fontId="13" fillId="2" borderId="0" xfId="0" applyNumberFormat="1" applyFont="1" applyFill="1" applyAlignment="1">
      <alignment horizontal="right"/>
    </xf>
    <xf numFmtId="0" fontId="13" fillId="2" borderId="0" xfId="0" applyFont="1" applyFill="1" applyAlignment="1">
      <alignment horizontal="left" wrapText="1"/>
    </xf>
    <xf numFmtId="0" fontId="13" fillId="5" borderId="4" xfId="0" applyFont="1" applyFill="1" applyBorder="1" applyAlignment="1">
      <alignment horizontal="right" wrapText="1"/>
    </xf>
    <xf numFmtId="0" fontId="13" fillId="2" borderId="0" xfId="0" applyFont="1" applyFill="1" applyAlignment="1">
      <alignment horizontal="right" wrapText="1"/>
    </xf>
    <xf numFmtId="0" fontId="13" fillId="5" borderId="4" xfId="0" applyFont="1" applyFill="1" applyBorder="1" applyAlignment="1">
      <alignment horizontal="right"/>
    </xf>
    <xf numFmtId="0" fontId="27" fillId="7" borderId="1" xfId="0" applyFont="1" applyFill="1" applyBorder="1" applyAlignment="1">
      <alignment horizontal="center" vertical="center"/>
    </xf>
    <xf numFmtId="164" fontId="53" fillId="7" borderId="1" xfId="0" applyNumberFormat="1" applyFont="1" applyFill="1" applyBorder="1" applyAlignment="1">
      <alignment horizontal="center" vertical="center"/>
    </xf>
    <xf numFmtId="0" fontId="32" fillId="0" borderId="0" xfId="0" applyFont="1" applyAlignment="1">
      <alignment horizontal="center" vertical="center"/>
    </xf>
    <xf numFmtId="0" fontId="25" fillId="0" borderId="0" xfId="0" applyFont="1" applyAlignment="1">
      <alignment horizontal="left" vertical="top"/>
    </xf>
    <xf numFmtId="167" fontId="17" fillId="0" borderId="0" xfId="4" applyNumberFormat="1" applyFont="1" applyFill="1" applyAlignment="1">
      <alignment horizontal="center" vertical="center"/>
    </xf>
    <xf numFmtId="14" fontId="13" fillId="0" borderId="0" xfId="0" applyNumberFormat="1" applyFont="1"/>
    <xf numFmtId="0" fontId="8" fillId="2" borderId="1" xfId="0" applyFont="1" applyFill="1" applyBorder="1"/>
    <xf numFmtId="14" fontId="7" fillId="2" borderId="1" xfId="0" applyNumberFormat="1" applyFont="1" applyFill="1" applyBorder="1" applyAlignment="1">
      <alignment horizontal="right"/>
    </xf>
    <xf numFmtId="164" fontId="13" fillId="5" borderId="1" xfId="0" applyNumberFormat="1" applyFont="1" applyFill="1" applyBorder="1" applyAlignment="1">
      <alignment horizontal="center"/>
    </xf>
    <xf numFmtId="165" fontId="13" fillId="5" borderId="1" xfId="0" applyNumberFormat="1" applyFont="1" applyFill="1" applyBorder="1" applyAlignment="1">
      <alignment horizontal="center"/>
    </xf>
    <xf numFmtId="7" fontId="13" fillId="5" borderId="1" xfId="0" applyNumberFormat="1" applyFont="1" applyFill="1" applyBorder="1" applyAlignment="1">
      <alignment horizontal="center"/>
    </xf>
    <xf numFmtId="165" fontId="13" fillId="5" borderId="1" xfId="0" applyNumberFormat="1" applyFont="1" applyFill="1" applyBorder="1" applyAlignment="1">
      <alignment horizontal="center" vertical="center" wrapText="1"/>
    </xf>
    <xf numFmtId="14" fontId="13" fillId="5" borderId="1" xfId="0" applyNumberFormat="1" applyFont="1" applyFill="1" applyBorder="1" applyAlignment="1">
      <alignment horizontal="center"/>
    </xf>
    <xf numFmtId="1" fontId="13" fillId="5" borderId="1" xfId="0" applyNumberFormat="1" applyFont="1" applyFill="1" applyBorder="1" applyAlignment="1">
      <alignment horizontal="center"/>
    </xf>
    <xf numFmtId="0" fontId="52" fillId="5" borderId="1" xfId="0" applyFont="1" applyFill="1" applyBorder="1" applyAlignment="1">
      <alignment vertical="top" wrapText="1"/>
    </xf>
    <xf numFmtId="0" fontId="23" fillId="5" borderId="0" xfId="0" applyFont="1" applyFill="1" applyAlignment="1">
      <alignment horizontal="right"/>
    </xf>
    <xf numFmtId="165" fontId="13" fillId="6" borderId="1" xfId="0" applyNumberFormat="1" applyFont="1" applyFill="1" applyBorder="1" applyAlignment="1">
      <alignment horizontal="center"/>
    </xf>
    <xf numFmtId="14" fontId="13" fillId="6" borderId="1" xfId="0" applyNumberFormat="1" applyFont="1" applyFill="1" applyBorder="1" applyAlignment="1">
      <alignment horizontal="center"/>
    </xf>
    <xf numFmtId="0" fontId="13" fillId="5" borderId="1" xfId="0" applyFont="1" applyFill="1" applyBorder="1" applyAlignment="1">
      <alignment horizontal="center"/>
    </xf>
    <xf numFmtId="10" fontId="13" fillId="5" borderId="1" xfId="0" applyNumberFormat="1" applyFont="1" applyFill="1" applyBorder="1" applyAlignment="1">
      <alignment horizontal="center"/>
    </xf>
    <xf numFmtId="165" fontId="13" fillId="6" borderId="1" xfId="0" applyNumberFormat="1" applyFont="1" applyFill="1" applyBorder="1"/>
    <xf numFmtId="14" fontId="30" fillId="5" borderId="1" xfId="0" applyNumberFormat="1" applyFont="1" applyFill="1" applyBorder="1" applyAlignment="1">
      <alignment horizontal="center"/>
    </xf>
    <xf numFmtId="14" fontId="13" fillId="5" borderId="2" xfId="0" applyNumberFormat="1" applyFont="1" applyFill="1" applyBorder="1" applyAlignment="1">
      <alignment horizontal="center"/>
    </xf>
    <xf numFmtId="1" fontId="14" fillId="5" borderId="5" xfId="0" applyNumberFormat="1" applyFont="1" applyFill="1" applyBorder="1" applyAlignment="1">
      <alignment horizontal="center" vertical="center"/>
    </xf>
    <xf numFmtId="49" fontId="13" fillId="5" borderId="5" xfId="0" applyNumberFormat="1" applyFont="1" applyFill="1" applyBorder="1" applyAlignment="1">
      <alignment horizontal="center"/>
    </xf>
    <xf numFmtId="0" fontId="13" fillId="5" borderId="5" xfId="0" applyFont="1" applyFill="1" applyBorder="1" applyAlignment="1">
      <alignment horizontal="center"/>
    </xf>
    <xf numFmtId="0" fontId="15" fillId="5" borderId="1" xfId="0" applyFont="1" applyFill="1" applyBorder="1" applyAlignment="1">
      <alignment horizontal="center" vertical="center" wrapText="1"/>
    </xf>
    <xf numFmtId="0" fontId="13" fillId="5" borderId="3" xfId="0" applyFont="1" applyFill="1" applyBorder="1" applyAlignment="1">
      <alignment horizontal="center"/>
    </xf>
    <xf numFmtId="14" fontId="13" fillId="5" borderId="5" xfId="0" applyNumberFormat="1" applyFont="1" applyFill="1" applyBorder="1" applyAlignment="1">
      <alignment horizontal="center"/>
    </xf>
    <xf numFmtId="14" fontId="13" fillId="5" borderId="3" xfId="0" applyNumberFormat="1" applyFont="1" applyFill="1" applyBorder="1" applyAlignment="1">
      <alignment horizontal="center"/>
    </xf>
    <xf numFmtId="0" fontId="13" fillId="5" borderId="5" xfId="0" applyFont="1" applyFill="1" applyBorder="1" applyAlignment="1">
      <alignment horizontal="left"/>
    </xf>
    <xf numFmtId="49" fontId="13" fillId="5" borderId="5" xfId="0" applyNumberFormat="1" applyFont="1" applyFill="1" applyBorder="1"/>
    <xf numFmtId="49" fontId="13" fillId="5" borderId="1" xfId="0" applyNumberFormat="1" applyFont="1" applyFill="1" applyBorder="1"/>
    <xf numFmtId="0" fontId="14" fillId="8" borderId="1" xfId="0" applyFont="1" applyFill="1" applyBorder="1"/>
    <xf numFmtId="0" fontId="14" fillId="8" borderId="1" xfId="0" applyFont="1" applyFill="1" applyBorder="1" applyAlignment="1">
      <alignment horizontal="left"/>
    </xf>
    <xf numFmtId="0" fontId="13" fillId="2" borderId="1" xfId="0" applyFont="1" applyFill="1" applyBorder="1" applyAlignment="1">
      <alignment horizontal="left" indent="4"/>
    </xf>
    <xf numFmtId="166" fontId="13" fillId="2" borderId="1" xfId="2" applyNumberFormat="1" applyFont="1" applyFill="1" applyBorder="1" applyAlignment="1">
      <alignment horizontal="center"/>
    </xf>
    <xf numFmtId="0" fontId="13" fillId="2" borderId="1" xfId="0" applyFont="1" applyFill="1" applyBorder="1"/>
    <xf numFmtId="0" fontId="13" fillId="2" borderId="6" xfId="0" applyFont="1" applyFill="1" applyBorder="1" applyAlignment="1">
      <alignment horizontal="center"/>
    </xf>
    <xf numFmtId="0" fontId="14" fillId="2" borderId="7" xfId="0" applyFont="1" applyFill="1" applyBorder="1" applyAlignment="1">
      <alignment horizontal="center"/>
    </xf>
    <xf numFmtId="49" fontId="54" fillId="2" borderId="1" xfId="0" applyNumberFormat="1" applyFont="1" applyFill="1" applyBorder="1" applyAlignment="1">
      <alignment horizontal="center" vertical="center" readingOrder="1"/>
    </xf>
    <xf numFmtId="3" fontId="54" fillId="2" borderId="1" xfId="0" applyNumberFormat="1" applyFont="1" applyFill="1" applyBorder="1" applyAlignment="1">
      <alignment horizontal="center" vertical="center"/>
    </xf>
    <xf numFmtId="3" fontId="54" fillId="2" borderId="1" xfId="0" applyNumberFormat="1" applyFont="1" applyFill="1" applyBorder="1" applyAlignment="1">
      <alignment horizontal="center" vertical="center" wrapText="1"/>
    </xf>
    <xf numFmtId="0" fontId="13" fillId="2" borderId="1" xfId="0" applyFont="1" applyFill="1" applyBorder="1" applyAlignment="1">
      <alignment horizontal="left" vertical="center"/>
    </xf>
    <xf numFmtId="0" fontId="13" fillId="2" borderId="1" xfId="0" applyFont="1" applyFill="1" applyBorder="1" applyAlignment="1">
      <alignment horizontal="left" vertical="center" wrapText="1"/>
    </xf>
    <xf numFmtId="0" fontId="55" fillId="2" borderId="14" xfId="0" applyFont="1" applyFill="1" applyBorder="1" applyAlignment="1">
      <alignment horizontal="left" vertical="center" wrapText="1"/>
    </xf>
    <xf numFmtId="0" fontId="55" fillId="2" borderId="15" xfId="0" applyFont="1" applyFill="1" applyBorder="1" applyAlignment="1">
      <alignment horizontal="left" vertical="center" wrapText="1"/>
    </xf>
    <xf numFmtId="0" fontId="55" fillId="2" borderId="16" xfId="0" applyFont="1" applyFill="1" applyBorder="1" applyAlignment="1">
      <alignment horizontal="left" vertical="center" wrapText="1"/>
    </xf>
    <xf numFmtId="0" fontId="56" fillId="2" borderId="1" xfId="0" applyFont="1" applyFill="1" applyBorder="1" applyAlignment="1">
      <alignment horizontal="left" vertical="center" wrapText="1"/>
    </xf>
    <xf numFmtId="0" fontId="36" fillId="2" borderId="2" xfId="0" applyFont="1" applyFill="1" applyBorder="1" applyAlignment="1">
      <alignment horizontal="left" vertical="center" wrapText="1"/>
    </xf>
    <xf numFmtId="0" fontId="13" fillId="2" borderId="4" xfId="0" applyFont="1" applyFill="1" applyBorder="1" applyAlignment="1">
      <alignment horizontal="left" vertical="center" wrapText="1"/>
    </xf>
    <xf numFmtId="0" fontId="13" fillId="2" borderId="4" xfId="0" applyFont="1" applyFill="1" applyBorder="1" applyAlignment="1">
      <alignment horizontal="left" vertical="center"/>
    </xf>
    <xf numFmtId="0" fontId="13" fillId="2" borderId="11" xfId="0" applyFont="1" applyFill="1" applyBorder="1" applyAlignment="1">
      <alignment horizontal="left" vertical="center"/>
    </xf>
    <xf numFmtId="0" fontId="13" fillId="2" borderId="12" xfId="0" applyFont="1" applyFill="1" applyBorder="1" applyAlignment="1">
      <alignment horizontal="left" vertical="center"/>
    </xf>
    <xf numFmtId="0" fontId="13" fillId="2" borderId="13" xfId="0" applyFont="1" applyFill="1" applyBorder="1" applyAlignment="1">
      <alignment horizontal="left" vertical="center"/>
    </xf>
    <xf numFmtId="0" fontId="13" fillId="2" borderId="5" xfId="0" applyFont="1" applyFill="1" applyBorder="1" applyAlignment="1">
      <alignment horizontal="center" vertical="center"/>
    </xf>
    <xf numFmtId="0" fontId="13" fillId="2" borderId="1" xfId="0" applyFont="1" applyFill="1" applyBorder="1" applyAlignment="1">
      <alignment horizontal="center" vertical="center"/>
    </xf>
    <xf numFmtId="0" fontId="13" fillId="0" borderId="5" xfId="0" applyFont="1" applyBorder="1" applyAlignment="1">
      <alignment horizontal="center" vertical="center"/>
    </xf>
    <xf numFmtId="0" fontId="13" fillId="0" borderId="1" xfId="0" applyFont="1" applyBorder="1" applyAlignment="1">
      <alignment horizontal="center" vertical="center"/>
    </xf>
    <xf numFmtId="0" fontId="5" fillId="2" borderId="0" xfId="0" applyFont="1" applyFill="1" applyAlignment="1">
      <alignment horizontal="center"/>
    </xf>
    <xf numFmtId="2" fontId="12" fillId="2" borderId="2" xfId="0" applyNumberFormat="1" applyFont="1" applyFill="1" applyBorder="1" applyAlignment="1">
      <alignment horizontal="left"/>
    </xf>
    <xf numFmtId="2" fontId="12" fillId="2" borderId="3" xfId="0" applyNumberFormat="1" applyFont="1" applyFill="1" applyBorder="1" applyAlignment="1">
      <alignment horizontal="left"/>
    </xf>
    <xf numFmtId="0" fontId="13" fillId="5" borderId="6" xfId="0" applyFont="1" applyFill="1" applyBorder="1" applyAlignment="1">
      <alignment horizontal="left" vertical="top" wrapText="1"/>
    </xf>
    <xf numFmtId="0" fontId="13" fillId="5" borderId="7" xfId="0" applyFont="1" applyFill="1" applyBorder="1" applyAlignment="1">
      <alignment horizontal="left" vertical="top" wrapText="1"/>
    </xf>
    <xf numFmtId="0" fontId="27" fillId="2" borderId="2" xfId="0" applyFont="1" applyFill="1" applyBorder="1" applyAlignment="1">
      <alignment horizontal="left"/>
    </xf>
    <xf numFmtId="0" fontId="27" fillId="2" borderId="5" xfId="0" applyFont="1" applyFill="1" applyBorder="1" applyAlignment="1">
      <alignment horizontal="left"/>
    </xf>
  </cellXfs>
  <cellStyles count="6">
    <cellStyle name="Comma" xfId="1" builtinId="3"/>
    <cellStyle name="Comma 5" xfId="4" xr:uid="{B8F05B53-B25E-448B-8903-3A216C6BCC4C}"/>
    <cellStyle name="Currency" xfId="2" builtinId="4"/>
    <cellStyle name="Hyperlink" xfId="3" builtinId="8"/>
    <cellStyle name="Normal" xfId="0" builtinId="0"/>
    <cellStyle name="Normal 2" xfId="5" xr:uid="{5F789BE4-9BC4-4035-B303-EF7071E84F1F}"/>
  </cellStyles>
  <dxfs count="0"/>
  <tableStyles count="0" defaultTableStyle="TableStyleMedium2" defaultPivotStyle="PivotStyleLight16"/>
  <colors>
    <mruColors>
      <color rgb="FF00CC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5</xdr:col>
      <xdr:colOff>2394477</xdr:colOff>
      <xdr:row>1</xdr:row>
      <xdr:rowOff>175948</xdr:rowOff>
    </xdr:from>
    <xdr:to>
      <xdr:col>5</xdr:col>
      <xdr:colOff>2821515</xdr:colOff>
      <xdr:row>3</xdr:row>
      <xdr:rowOff>211243</xdr:rowOff>
    </xdr:to>
    <xdr:pic>
      <xdr:nvPicPr>
        <xdr:cNvPr id="2" name="Picture 1" descr="Logo&#10;&#10;Description automatically generated">
          <a:extLst>
            <a:ext uri="{FF2B5EF4-FFF2-40B4-BE49-F238E27FC236}">
              <a16:creationId xmlns:a16="http://schemas.microsoft.com/office/drawing/2014/main" id="{8A8CAD26-E74D-43D0-9EE7-A7D098EC08F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137310" y="355865"/>
          <a:ext cx="473605" cy="702468"/>
        </a:xfrm>
        <a:prstGeom prst="rect">
          <a:avLst/>
        </a:prstGeom>
        <a:noFill/>
        <a:ln>
          <a:noFill/>
        </a:ln>
      </xdr:spPr>
    </xdr:pic>
    <xdr:clientData/>
  </xdr:twoCellAnchor>
  <xdr:twoCellAnchor editAs="oneCell">
    <xdr:from>
      <xdr:col>5</xdr:col>
      <xdr:colOff>706967</xdr:colOff>
      <xdr:row>1</xdr:row>
      <xdr:rowOff>248707</xdr:rowOff>
    </xdr:from>
    <xdr:to>
      <xdr:col>5</xdr:col>
      <xdr:colOff>2286264</xdr:colOff>
      <xdr:row>3</xdr:row>
      <xdr:rowOff>132292</xdr:rowOff>
    </xdr:to>
    <xdr:pic>
      <xdr:nvPicPr>
        <xdr:cNvPr id="3" name="img3.png">
          <a:extLst>
            <a:ext uri="{FF2B5EF4-FFF2-40B4-BE49-F238E27FC236}">
              <a16:creationId xmlns:a16="http://schemas.microsoft.com/office/drawing/2014/main" id="{B734C5EB-1D94-4235-AB31-1A8459FDD87D}"/>
            </a:ext>
            <a:ext uri="{147F2762-F138-4A5C-976F-8EAC2B608ADB}">
              <a16:predDERef xmlns:a16="http://schemas.microsoft.com/office/drawing/2014/main" pred="{D766F5C3-7A2F-F213-C347-6FFD484778B5}"/>
            </a:ext>
          </a:extLst>
        </xdr:cNvPr>
        <xdr:cNvPicPr/>
      </xdr:nvPicPr>
      <xdr:blipFill>
        <a:blip xmlns:r="http://schemas.openxmlformats.org/officeDocument/2006/relationships" r:embed="rId2" cstate="print"/>
        <a:stretch>
          <a:fillRect/>
        </a:stretch>
      </xdr:blipFill>
      <xdr:spPr>
        <a:xfrm>
          <a:off x="17449800" y="428624"/>
          <a:ext cx="1579297" cy="573618"/>
        </a:xfrm>
        <a:prstGeom prst="rect">
          <a:avLst/>
        </a:prstGeom>
      </xdr:spPr>
    </xdr:pic>
    <xdr:clientData/>
  </xdr:twoCellAnchor>
  <xdr:twoCellAnchor editAs="oneCell">
    <xdr:from>
      <xdr:col>4</xdr:col>
      <xdr:colOff>2268801</xdr:colOff>
      <xdr:row>1</xdr:row>
      <xdr:rowOff>239976</xdr:rowOff>
    </xdr:from>
    <xdr:to>
      <xdr:col>5</xdr:col>
      <xdr:colOff>645585</xdr:colOff>
      <xdr:row>3</xdr:row>
      <xdr:rowOff>60199</xdr:rowOff>
    </xdr:to>
    <xdr:pic>
      <xdr:nvPicPr>
        <xdr:cNvPr id="4" name="Picture 3">
          <a:extLst>
            <a:ext uri="{FF2B5EF4-FFF2-40B4-BE49-F238E27FC236}">
              <a16:creationId xmlns:a16="http://schemas.microsoft.com/office/drawing/2014/main" id="{BC9FCE5F-3631-4509-87E7-C245B9FFBAE4}"/>
            </a:ext>
          </a:extLst>
        </xdr:cNvPr>
        <xdr:cNvPicPr>
          <a:picLocks noChangeAspect="1"/>
        </xdr:cNvPicPr>
      </xdr:nvPicPr>
      <xdr:blipFill>
        <a:blip xmlns:r="http://schemas.openxmlformats.org/officeDocument/2006/relationships" r:embed="rId3"/>
        <a:stretch>
          <a:fillRect/>
        </a:stretch>
      </xdr:blipFill>
      <xdr:spPr>
        <a:xfrm>
          <a:off x="15690571" y="425349"/>
          <a:ext cx="1689826" cy="493626"/>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Killmer, Annette Bettina" id="{9B39931D-C88A-4DB3-8D73-C9A0086D081F}" userId="S::ANNETTEK@iadb.org::715ca96e-9224-4929-9081-1879f0083dca" providerId="AD"/>
  <person displayName="Hernandez Gonzalez, Carolina" id="{AA7A558F-4FA2-4229-B8F3-3F0C6E00BAFE}" userId="S::CAROLINAHE@iadb.org::b7ea71d0-b0a3-4e2d-b87a-bf172ce76c34"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B18" dT="2020-05-19T15:12:57.09" personId="{9B39931D-C88A-4DB3-8D73-C9A0086D081F}" id="{7EA52F25-ACE8-457F-AC9B-9A8B7BA84B7A}">
    <text>To GEF: Actual Agency Approval Date</text>
  </threadedComment>
  <threadedComment ref="B19" dT="2020-05-19T20:09:54.07" personId="{9B39931D-C88A-4DB3-8D73-C9A0086D081F}" id="{A219D9C8-0957-478D-B886-10B51C5F8208}">
    <text>Effectiveness date/ Signature date of Facility or of first investment that reaches effectiveness/ siganture stage under Facility</text>
  </threadedComment>
  <threadedComment ref="B29" dT="2020-05-19T13:03:42.76" personId="{9B39931D-C88A-4DB3-8D73-C9A0086D081F}" id="{1C0C74F0-BA0E-4B29-B5AE-D7B428CEE510}">
    <text>Please state amount indicated in CEO Endorsement/ Approval document - Financial terms annex.</text>
  </threadedComment>
  <threadedComment ref="C34" dT="2025-09-05T10:45:45.17" personId="{AA7A558F-4FA2-4229-B8F3-3F0C6E00BAFE}" id="{FDC5E9FE-2E73-4D22-A6AD-6D330F63C9C6}">
    <text xml:space="preserve">No changes since approval </text>
  </threadedComment>
  <threadedComment ref="B42" dT="2020-05-19T19:26:57.19" personId="{9B39931D-C88A-4DB3-8D73-C9A0086D081F}" id="{787FBE77-1EF2-4F24-A470-C9691DE21CA2}">
    <text>"Actual Eligibility Granted" Date in Maestro</text>
  </threadedComment>
  <threadedComment ref="B44" dT="2020-05-19T19:25:14.01" personId="{9B39931D-C88A-4DB3-8D73-C9A0086D081F}" id="{8A5FD3DC-DC29-4827-B7A0-0945679107A7}">
    <text>Closing/ Signature Date in Maestro</text>
  </threadedComment>
  <threadedComment ref="B49" dT="2020-05-19T13:03:42.76" personId="{9B39931D-C88A-4DB3-8D73-C9A0086D081F}" id="{8CDCE41E-C52D-44CC-8DEB-7F4D3171161C}">
    <text>Please state amount indicated in CEO Endorsement/ Approval document - Financial terms annex.</text>
  </threadedComment>
  <threadedComment ref="B52" dT="2020-05-19T13:02:40.99" personId="{9B39931D-C88A-4DB3-8D73-C9A0086D081F}" id="{94DF1ED0-2A20-476A-9DFB-2CF7A7BEEFC2}">
    <text>If "Difference Actual vs. Expected Reflows" is negative and no additional reflows are expected (i.e . Remaining Expected Reflows = 0), please briefly explain reason for difference.</text>
  </threadedComment>
  <threadedComment ref="B54" dT="2020-05-19T19:29:20.63" personId="{9B39931D-C88A-4DB3-8D73-C9A0086D081F}" id="{0310E049-1F2F-4C6E-BE5C-A2B56FB2A6BA}">
    <text>"Final Repayment Date (Maturity)" in Maestro</text>
  </threadedComment>
  <threadedComment ref="B159" dT="2020-05-19T20:13:12.48" personId="{9B39931D-C88A-4DB3-8D73-C9A0086D081F}" id="{AD2E2116-FF94-4CD0-B9F5-E4B64B306E79}">
    <text>Panned Maturity Date in Maestro; 
Original Last Disbursement Expiration Date (OED) in Convergence</text>
  </threadedComment>
  <threadedComment ref="B160" dT="2020-05-19T20:13:58.16" personId="{9B39931D-C88A-4DB3-8D73-C9A0086D081F}" id="{5B080F63-0106-47BC-9F8F-7AF4E7DA4FAE}">
    <text>Actual Maturity Date in Maestro; 
in Convergence, Current Last Disbursement Expiration Date (OED) IF &amp; ONLY IF CED has already passed</text>
  </threadedComment>
  <threadedComment ref="B164" dT="2020-05-19T20:14:43.80" personId="{9B39931D-C88A-4DB3-8D73-C9A0086D081F}" id="{5FD403C0-67C1-4E09-A428-7EE3AC8A6B79}">
    <text>Planned Project Closure in Maestro; Estimated Operational Close (EOC) in Convergence</text>
  </threadedComment>
  <threadedComment ref="B165" dT="2020-05-19T20:18:51.39" personId="{9B39931D-C88A-4DB3-8D73-C9A0086D081F}" id="{E294C970-8F57-4231-8203-0A73A5EAAD62}">
    <text>in Maestro, Actual Project Closure; 
in Convergence, Operative Close (COO)</text>
  </threadedComment>
  <threadedComment ref="B190" dT="2020-05-21T16:11:52.85" personId="{9B39931D-C88A-4DB3-8D73-C9A0086D081F}" id="{8A99A965-E609-4D30-ADFD-DBDEF002C402}">
    <text>Please copy-paste indicators exactly as stated in CEO Endorsement/Approval document approved by the GEF. Please do not use the Program's Results Matrix as the source for this information.</text>
  </threadedComment>
  <threadedComment ref="D190" dT="2020-05-21T16:18:38.84" personId="{9B39931D-C88A-4DB3-8D73-C9A0086D081F}" id="{A5828505-806F-4A36-8636-A09B612ACF50}">
    <text>Please enter the quantitative target stated in the CEO Endorsement/ Approval document, using sub-indicators where applicable (refer to Core Indicator Worksheet).</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hyperlink" Target="https://www.thegef.org/sites/default/files/documents/10GEF%207%20Core%20Indicators%203-15-19.docx" TargetMode="External"/><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C04723-4165-49BA-89C7-C86C222D12BA}">
  <dimension ref="A1:P252"/>
  <sheetViews>
    <sheetView tabSelected="1" zoomScale="80" zoomScaleNormal="80" workbookViewId="0">
      <selection activeCell="C175" sqref="C175:F175"/>
    </sheetView>
  </sheetViews>
  <sheetFormatPr defaultColWidth="8.85546875" defaultRowHeight="15"/>
  <cols>
    <col min="1" max="1" width="3.42578125" style="1" customWidth="1"/>
    <col min="2" max="2" width="68.42578125" customWidth="1"/>
    <col min="3" max="3" width="74.28515625" customWidth="1"/>
    <col min="4" max="4" width="49.140625" customWidth="1"/>
    <col min="5" max="5" width="47.42578125" customWidth="1"/>
    <col min="6" max="6" width="50.5703125" customWidth="1"/>
    <col min="7" max="7" width="37.5703125" style="1" customWidth="1"/>
    <col min="8" max="8" width="31.85546875" style="1" customWidth="1"/>
    <col min="9" max="11" width="8.85546875" style="1"/>
  </cols>
  <sheetData>
    <row r="1" spans="1:16">
      <c r="B1" s="1"/>
      <c r="C1" s="1"/>
      <c r="D1" s="1"/>
      <c r="E1" s="1"/>
      <c r="F1" s="1"/>
    </row>
    <row r="2" spans="1:16" s="6" customFormat="1" ht="26.25">
      <c r="A2" s="2"/>
      <c r="B2" s="3" t="s">
        <v>0</v>
      </c>
      <c r="C2" s="4"/>
      <c r="D2" s="4"/>
      <c r="E2" s="4"/>
      <c r="F2" s="5"/>
      <c r="G2" s="214"/>
      <c r="H2" s="1"/>
      <c r="I2" s="1"/>
      <c r="J2" s="1"/>
      <c r="K2" s="2"/>
    </row>
    <row r="3" spans="1:16" ht="26.25">
      <c r="B3" s="3" t="s">
        <v>1</v>
      </c>
      <c r="C3" s="4"/>
      <c r="D3" s="4"/>
      <c r="E3" s="4"/>
      <c r="F3" s="5"/>
      <c r="G3" s="214"/>
    </row>
    <row r="4" spans="1:16" s="10" customFormat="1" ht="26.25">
      <c r="A4" s="7"/>
      <c r="B4" s="3" t="s">
        <v>2</v>
      </c>
      <c r="C4" s="4"/>
      <c r="D4" s="4"/>
      <c r="E4" s="4"/>
      <c r="F4" s="5"/>
      <c r="G4" s="214"/>
      <c r="H4" s="1"/>
      <c r="I4" s="1"/>
      <c r="J4" s="1"/>
      <c r="K4" s="8"/>
      <c r="L4" s="9"/>
      <c r="M4" s="9"/>
      <c r="N4" s="9"/>
      <c r="O4" s="9"/>
      <c r="P4" s="9"/>
    </row>
    <row r="5" spans="1:16" s="10" customFormat="1" ht="16.5" customHeight="1">
      <c r="A5" s="7"/>
      <c r="B5" s="161" t="s">
        <v>3</v>
      </c>
      <c r="E5" s="11"/>
      <c r="F5" s="11"/>
      <c r="G5" s="8"/>
      <c r="H5" s="8"/>
      <c r="I5" s="12"/>
      <c r="J5" s="8"/>
      <c r="K5" s="8"/>
      <c r="L5" s="9"/>
      <c r="M5" s="9"/>
      <c r="N5" s="9"/>
      <c r="O5" s="9"/>
      <c r="P5" s="9"/>
    </row>
    <row r="6" spans="1:16" s="10" customFormat="1" ht="18">
      <c r="A6" s="7"/>
      <c r="B6" s="13"/>
      <c r="D6" s="11" t="s">
        <v>4</v>
      </c>
      <c r="E6" s="162">
        <v>46203</v>
      </c>
      <c r="F6" s="9"/>
      <c r="G6" s="8"/>
      <c r="H6" s="8"/>
      <c r="I6" s="8"/>
      <c r="J6" s="8"/>
      <c r="K6" s="8"/>
      <c r="L6" s="9"/>
      <c r="M6" s="9"/>
      <c r="N6" s="9"/>
      <c r="O6" s="9"/>
      <c r="P6" s="9"/>
    </row>
    <row r="7" spans="1:16" s="10" customFormat="1" ht="15.75">
      <c r="A7" s="7"/>
      <c r="B7" s="9"/>
      <c r="C7" s="11"/>
      <c r="D7" s="14"/>
      <c r="E7" s="9"/>
      <c r="F7" s="9"/>
      <c r="G7" s="8"/>
      <c r="H7" s="8"/>
      <c r="I7" s="8"/>
      <c r="J7" s="8"/>
      <c r="K7" s="8"/>
      <c r="L7" s="9"/>
      <c r="M7" s="9"/>
      <c r="N7" s="9"/>
      <c r="O7" s="9"/>
      <c r="P7" s="9"/>
    </row>
    <row r="8" spans="1:16" s="10" customFormat="1" ht="15.75">
      <c r="A8" s="7"/>
      <c r="B8" s="9"/>
      <c r="C8" s="9"/>
      <c r="D8" s="9"/>
      <c r="E8" s="9"/>
      <c r="F8" s="9"/>
      <c r="G8" s="8"/>
      <c r="H8" s="8"/>
      <c r="I8" s="8"/>
      <c r="J8" s="8"/>
      <c r="K8" s="8"/>
      <c r="L8" s="9"/>
      <c r="M8" s="9"/>
      <c r="N8" s="9"/>
      <c r="O8" s="9"/>
      <c r="P8" s="9"/>
    </row>
    <row r="9" spans="1:16" s="7" customFormat="1" ht="15.75">
      <c r="B9" s="215" t="s">
        <v>5</v>
      </c>
      <c r="C9" s="216"/>
      <c r="D9" s="149" t="s">
        <v>6</v>
      </c>
      <c r="E9" s="186" t="s">
        <v>7</v>
      </c>
      <c r="F9" s="8"/>
      <c r="G9" s="8"/>
      <c r="H9" s="8"/>
      <c r="I9" s="8"/>
      <c r="J9" s="8"/>
      <c r="K9" s="8"/>
      <c r="L9" s="8"/>
      <c r="M9" s="8"/>
      <c r="N9" s="8"/>
      <c r="O9" s="8"/>
      <c r="P9" s="8"/>
    </row>
    <row r="10" spans="1:16" s="18" customFormat="1" ht="16.5" customHeight="1">
      <c r="A10" s="15"/>
      <c r="B10" s="16" t="s">
        <v>8</v>
      </c>
      <c r="C10" s="178">
        <v>11066</v>
      </c>
      <c r="D10" s="150"/>
      <c r="E10" s="187" t="s">
        <v>9</v>
      </c>
      <c r="F10" s="17"/>
      <c r="G10" s="15"/>
      <c r="H10" s="15"/>
      <c r="I10" s="15"/>
      <c r="J10" s="15"/>
      <c r="K10" s="15"/>
    </row>
    <row r="11" spans="1:16" s="18" customFormat="1" ht="16.5" hidden="1" customHeight="1">
      <c r="A11" s="15"/>
      <c r="B11" s="16" t="s">
        <v>10</v>
      </c>
      <c r="C11" s="179"/>
      <c r="D11" s="94"/>
      <c r="E11" s="187" t="s">
        <v>7</v>
      </c>
      <c r="F11" s="17"/>
      <c r="G11" s="15"/>
      <c r="H11" s="15"/>
      <c r="I11" s="15"/>
      <c r="J11" s="15"/>
      <c r="K11" s="15"/>
    </row>
    <row r="12" spans="1:16" s="18" customFormat="1" ht="16.5" customHeight="1">
      <c r="A12" s="15"/>
      <c r="B12" s="16" t="s">
        <v>11</v>
      </c>
      <c r="C12" s="180" t="s">
        <v>12</v>
      </c>
      <c r="D12" s="15"/>
      <c r="E12" s="187" t="s">
        <v>13</v>
      </c>
      <c r="F12" s="15"/>
      <c r="G12" s="15"/>
      <c r="H12" s="15"/>
      <c r="I12" s="15"/>
      <c r="J12" s="15"/>
      <c r="K12" s="15"/>
    </row>
    <row r="13" spans="1:16" s="20" customFormat="1" ht="46.5" customHeight="1">
      <c r="A13" s="19"/>
      <c r="B13" s="52" t="s">
        <v>14</v>
      </c>
      <c r="C13" s="181" t="s">
        <v>15</v>
      </c>
      <c r="D13" s="151"/>
      <c r="E13" s="19"/>
      <c r="F13" s="19"/>
      <c r="G13" s="19"/>
      <c r="H13" s="19"/>
      <c r="I13" s="19"/>
      <c r="J13" s="19"/>
      <c r="K13" s="19"/>
    </row>
    <row r="14" spans="1:16" s="18" customFormat="1" ht="16.5" customHeight="1">
      <c r="A14" s="15"/>
      <c r="B14" s="16" t="s">
        <v>16</v>
      </c>
      <c r="C14" s="182" t="s">
        <v>17</v>
      </c>
      <c r="D14" s="152" t="s">
        <v>18</v>
      </c>
      <c r="E14" s="185" t="s">
        <v>19</v>
      </c>
      <c r="F14" s="21" t="s">
        <v>20</v>
      </c>
      <c r="G14" s="15"/>
      <c r="H14" s="15"/>
      <c r="I14" s="15"/>
      <c r="J14" s="15"/>
      <c r="K14" s="15"/>
    </row>
    <row r="15" spans="1:16" s="18" customFormat="1" ht="16.5" customHeight="1">
      <c r="A15" s="15"/>
      <c r="B15" s="22" t="s">
        <v>21</v>
      </c>
      <c r="C15" s="183">
        <v>45078</v>
      </c>
      <c r="D15" s="153"/>
      <c r="E15" s="19"/>
      <c r="F15" s="21"/>
      <c r="G15" s="15"/>
      <c r="H15" s="15"/>
      <c r="I15" s="15"/>
      <c r="J15" s="15"/>
      <c r="K15" s="15"/>
    </row>
    <row r="16" spans="1:16" s="18" customFormat="1" ht="16.5" customHeight="1">
      <c r="A16" s="15"/>
      <c r="B16" s="22" t="s">
        <v>22</v>
      </c>
      <c r="C16" s="184">
        <v>45363</v>
      </c>
      <c r="D16" s="154" t="s">
        <v>23</v>
      </c>
      <c r="E16" s="185" t="s">
        <v>24</v>
      </c>
      <c r="F16" s="21" t="s">
        <v>25</v>
      </c>
      <c r="G16" s="15"/>
      <c r="H16" s="15"/>
      <c r="I16" s="15"/>
      <c r="J16" s="15"/>
      <c r="K16" s="15"/>
    </row>
    <row r="17" spans="1:16" s="18" customFormat="1" ht="16.5" customHeight="1">
      <c r="A17" s="15"/>
      <c r="B17" s="23" t="s">
        <v>26</v>
      </c>
      <c r="C17" s="184">
        <v>45369</v>
      </c>
      <c r="D17" s="94"/>
      <c r="E17" s="15"/>
      <c r="F17" s="21"/>
      <c r="G17" s="15"/>
      <c r="H17" s="15"/>
      <c r="I17" s="15"/>
      <c r="J17" s="15"/>
      <c r="K17" s="15"/>
    </row>
    <row r="18" spans="1:16" s="18" customFormat="1" ht="16.5" customHeight="1">
      <c r="A18" s="15"/>
      <c r="B18" s="23" t="s">
        <v>27</v>
      </c>
      <c r="C18" s="184">
        <v>45379</v>
      </c>
      <c r="D18" s="154" t="s">
        <v>28</v>
      </c>
      <c r="E18" s="24" t="s">
        <v>29</v>
      </c>
      <c r="F18" s="21"/>
      <c r="G18" s="15"/>
      <c r="H18" s="15"/>
      <c r="I18" s="15"/>
      <c r="J18" s="15"/>
      <c r="K18" s="15"/>
    </row>
    <row r="19" spans="1:16" s="18" customFormat="1" ht="16.5" customHeight="1">
      <c r="A19" s="15"/>
      <c r="B19" s="23" t="s">
        <v>30</v>
      </c>
      <c r="C19" s="183">
        <v>45442</v>
      </c>
      <c r="D19" s="15"/>
      <c r="E19" s="15"/>
      <c r="F19" s="21"/>
      <c r="G19" s="15"/>
      <c r="H19" s="15"/>
      <c r="I19" s="15"/>
      <c r="J19" s="15"/>
      <c r="K19" s="15"/>
    </row>
    <row r="20" spans="1:16" s="18" customFormat="1" ht="15" customHeight="1">
      <c r="A20" s="15"/>
      <c r="B20" s="25" t="s">
        <v>31</v>
      </c>
      <c r="C20" s="183">
        <v>45575</v>
      </c>
      <c r="D20" s="152" t="s">
        <v>32</v>
      </c>
      <c r="E20" s="217" t="s">
        <v>33</v>
      </c>
      <c r="F20" s="21" t="s">
        <v>34</v>
      </c>
      <c r="G20" s="15"/>
      <c r="H20" s="15"/>
      <c r="I20" s="15"/>
      <c r="J20" s="15"/>
      <c r="K20" s="15"/>
    </row>
    <row r="21" spans="1:16" s="18" customFormat="1" ht="14.25">
      <c r="A21" s="15"/>
      <c r="B21" s="22" t="s">
        <v>35</v>
      </c>
      <c r="C21" s="183">
        <v>45618</v>
      </c>
      <c r="E21" s="218"/>
      <c r="F21" s="15"/>
      <c r="G21" s="15"/>
      <c r="H21" s="15"/>
      <c r="I21" s="15"/>
      <c r="J21" s="15"/>
      <c r="K21" s="15"/>
    </row>
    <row r="22" spans="1:16" s="10" customFormat="1" ht="15.75">
      <c r="A22" s="7"/>
      <c r="B22" s="9"/>
      <c r="C22" s="9"/>
      <c r="D22" s="9"/>
      <c r="E22" s="9"/>
      <c r="F22" s="9"/>
      <c r="G22" s="8"/>
      <c r="H22" s="8"/>
      <c r="I22" s="8"/>
      <c r="J22" s="8"/>
      <c r="K22" s="8"/>
      <c r="L22" s="9"/>
      <c r="M22" s="9"/>
      <c r="N22" s="9"/>
      <c r="O22" s="9"/>
      <c r="P22" s="9"/>
    </row>
    <row r="23" spans="1:16" s="18" customFormat="1" ht="16.5" customHeight="1">
      <c r="A23" s="15"/>
      <c r="B23" s="16" t="s">
        <v>36</v>
      </c>
      <c r="C23" s="163">
        <v>6000000</v>
      </c>
      <c r="D23" s="15"/>
      <c r="E23" s="15"/>
      <c r="F23" s="15"/>
      <c r="G23" s="15"/>
      <c r="H23" s="15"/>
      <c r="I23" s="15"/>
      <c r="J23" s="15"/>
      <c r="K23" s="15"/>
    </row>
    <row r="24" spans="1:16" s="18" customFormat="1" ht="16.5" customHeight="1">
      <c r="A24" s="15"/>
      <c r="B24" s="16" t="s">
        <v>37</v>
      </c>
      <c r="C24" s="130">
        <v>3847310.11</v>
      </c>
      <c r="D24" s="15"/>
      <c r="E24" s="15"/>
      <c r="F24" s="15"/>
      <c r="G24" s="15"/>
      <c r="H24" s="15"/>
      <c r="I24" s="15"/>
      <c r="J24" s="15"/>
      <c r="K24" s="15"/>
    </row>
    <row r="25" spans="1:16" s="18" customFormat="1" ht="14.25">
      <c r="A25" s="15"/>
      <c r="B25" s="16" t="s">
        <v>38</v>
      </c>
      <c r="C25" s="163" t="s">
        <v>39</v>
      </c>
      <c r="D25" s="15"/>
      <c r="E25" s="15"/>
      <c r="F25" s="15"/>
      <c r="G25" s="15"/>
      <c r="H25" s="15"/>
      <c r="I25" s="15"/>
      <c r="J25" s="15"/>
      <c r="K25" s="15"/>
    </row>
    <row r="26" spans="1:16" s="18" customFormat="1" ht="16.5" customHeight="1">
      <c r="A26" s="15"/>
      <c r="B26" s="16" t="s">
        <v>40</v>
      </c>
      <c r="C26" s="163">
        <f>C23-C24</f>
        <v>2152689.89</v>
      </c>
      <c r="D26" s="15"/>
      <c r="E26" s="15"/>
      <c r="F26" s="15"/>
      <c r="G26" s="15"/>
      <c r="H26" s="15"/>
      <c r="I26" s="15"/>
      <c r="J26" s="15"/>
      <c r="K26" s="15"/>
    </row>
    <row r="27" spans="1:16" s="18" customFormat="1" ht="14.25">
      <c r="A27" s="15"/>
      <c r="B27" s="16" t="s">
        <v>41</v>
      </c>
      <c r="C27" s="163">
        <v>27275000</v>
      </c>
      <c r="D27" s="27" t="s">
        <v>42</v>
      </c>
      <c r="E27" s="15"/>
      <c r="F27" s="15"/>
      <c r="G27" s="15"/>
      <c r="H27" s="15"/>
      <c r="I27" s="15"/>
      <c r="J27" s="15"/>
      <c r="K27" s="15"/>
    </row>
    <row r="28" spans="1:16" s="18" customFormat="1">
      <c r="A28" s="15"/>
      <c r="B28" s="16" t="s">
        <v>43</v>
      </c>
      <c r="C28" s="130">
        <f>F145</f>
        <v>39782828.280000001</v>
      </c>
      <c r="D28" s="28" t="str">
        <f>IF(C28=F145," Matches co-financing table"," NOTE: Does not match co-financing table!")</f>
        <v xml:space="preserve"> Matches co-financing table</v>
      </c>
      <c r="E28" s="15"/>
      <c r="F28" s="15"/>
      <c r="G28" s="15"/>
      <c r="H28" s="15"/>
      <c r="I28" s="15"/>
      <c r="J28" s="15"/>
      <c r="K28" s="15"/>
    </row>
    <row r="29" spans="1:16" s="18" customFormat="1" ht="14.25">
      <c r="A29" s="15"/>
      <c r="B29" s="16" t="s">
        <v>44</v>
      </c>
      <c r="C29" s="130">
        <v>9800000</v>
      </c>
      <c r="D29" s="27" t="s">
        <v>45</v>
      </c>
      <c r="E29" s="15"/>
      <c r="F29" s="15"/>
      <c r="G29" s="15"/>
      <c r="H29" s="15"/>
      <c r="I29" s="15"/>
      <c r="J29" s="15"/>
      <c r="K29" s="15"/>
    </row>
    <row r="30" spans="1:16" s="18" customFormat="1" ht="14.25">
      <c r="A30" s="15"/>
      <c r="B30" s="15"/>
      <c r="C30" s="29"/>
      <c r="D30" s="28"/>
      <c r="E30" s="15"/>
      <c r="F30" s="15"/>
      <c r="G30" s="15"/>
      <c r="H30" s="15"/>
      <c r="I30" s="15"/>
      <c r="J30" s="15"/>
      <c r="K30" s="15"/>
    </row>
    <row r="31" spans="1:16" s="34" customFormat="1" ht="16.5" customHeight="1">
      <c r="A31" s="30"/>
      <c r="B31" s="31" t="s">
        <v>46</v>
      </c>
      <c r="C31" s="32"/>
      <c r="D31" s="32"/>
      <c r="E31" s="32"/>
      <c r="F31" s="32"/>
      <c r="G31" s="32"/>
      <c r="H31" s="32"/>
      <c r="I31" s="32"/>
      <c r="J31" s="32"/>
      <c r="K31" s="32"/>
      <c r="L31" s="33"/>
      <c r="M31" s="33"/>
      <c r="N31" s="33"/>
      <c r="O31" s="33"/>
      <c r="P31" s="33"/>
    </row>
    <row r="32" spans="1:16" s="40" customFormat="1">
      <c r="A32" s="35"/>
      <c r="B32" s="16" t="s">
        <v>47</v>
      </c>
      <c r="C32" s="36" t="s">
        <v>39</v>
      </c>
      <c r="D32" s="37"/>
      <c r="E32" s="15"/>
      <c r="F32" s="15"/>
      <c r="G32" s="38"/>
      <c r="H32" s="38"/>
      <c r="I32" s="38"/>
      <c r="J32" s="38"/>
      <c r="K32" s="38"/>
      <c r="L32" s="39"/>
      <c r="M32" s="39"/>
      <c r="N32" s="39"/>
      <c r="O32" s="39"/>
      <c r="P32" s="39"/>
    </row>
    <row r="33" spans="1:11" s="18" customFormat="1" ht="14.25">
      <c r="A33" s="15"/>
      <c r="B33" s="16" t="s">
        <v>48</v>
      </c>
      <c r="C33" s="36" t="s">
        <v>39</v>
      </c>
      <c r="D33" s="41"/>
      <c r="E33" s="15"/>
      <c r="F33" s="15"/>
      <c r="G33" s="15"/>
      <c r="H33" s="15"/>
      <c r="I33" s="15"/>
      <c r="J33" s="15"/>
      <c r="K33" s="15"/>
    </row>
    <row r="34" spans="1:11" s="18" customFormat="1" ht="57">
      <c r="A34" s="15"/>
      <c r="B34" s="132" t="s">
        <v>49</v>
      </c>
      <c r="C34" s="131" t="s">
        <v>50</v>
      </c>
      <c r="D34" s="15"/>
      <c r="E34" s="15"/>
      <c r="F34" s="15"/>
      <c r="G34" s="15"/>
      <c r="H34" s="15"/>
      <c r="I34" s="15"/>
      <c r="J34" s="15"/>
      <c r="K34" s="15"/>
    </row>
    <row r="35" spans="1:11" s="18" customFormat="1" ht="14.25">
      <c r="A35" s="15"/>
      <c r="B35" s="15"/>
      <c r="C35" s="15"/>
      <c r="D35" s="15"/>
      <c r="E35" s="15"/>
      <c r="F35" s="15"/>
      <c r="G35" s="15"/>
      <c r="H35" s="15"/>
      <c r="I35" s="15"/>
      <c r="J35" s="15"/>
      <c r="K35" s="15"/>
    </row>
    <row r="36" spans="1:11" s="18" customFormat="1" ht="14.25">
      <c r="A36" s="15"/>
      <c r="B36" s="16" t="s">
        <v>51</v>
      </c>
      <c r="C36" s="133" t="s">
        <v>52</v>
      </c>
      <c r="D36" s="43"/>
      <c r="E36" s="43"/>
      <c r="F36" s="43"/>
      <c r="G36" s="15"/>
      <c r="H36" s="15"/>
      <c r="I36" s="15"/>
      <c r="J36" s="15"/>
      <c r="K36" s="15"/>
    </row>
    <row r="37" spans="1:11" s="18" customFormat="1" ht="14.25">
      <c r="A37" s="15"/>
      <c r="B37" s="16" t="s">
        <v>53</v>
      </c>
      <c r="C37" s="42" t="s">
        <v>54</v>
      </c>
      <c r="D37" s="43"/>
      <c r="E37" s="43"/>
      <c r="F37" s="43"/>
      <c r="G37" s="15"/>
      <c r="H37" s="15"/>
      <c r="I37" s="15"/>
      <c r="J37" s="15"/>
      <c r="K37" s="15"/>
    </row>
    <row r="38" spans="1:11" s="18" customFormat="1" ht="14.25">
      <c r="A38" s="15"/>
      <c r="B38" s="16" t="s">
        <v>55</v>
      </c>
      <c r="C38" s="26">
        <v>6000000</v>
      </c>
      <c r="D38" s="44"/>
      <c r="E38" s="44"/>
      <c r="F38" s="44"/>
      <c r="G38" s="15"/>
      <c r="H38" s="15"/>
      <c r="I38" s="15"/>
      <c r="J38" s="15"/>
      <c r="K38" s="15"/>
    </row>
    <row r="39" spans="1:11" s="18" customFormat="1" ht="14.25">
      <c r="A39" s="15"/>
      <c r="B39" s="16" t="s">
        <v>56</v>
      </c>
      <c r="C39" s="130">
        <v>4000000</v>
      </c>
      <c r="D39" s="44"/>
      <c r="E39" s="44"/>
      <c r="F39" s="44"/>
      <c r="G39" s="15"/>
      <c r="H39" s="15"/>
      <c r="I39" s="15"/>
      <c r="J39" s="15"/>
      <c r="K39" s="15"/>
    </row>
    <row r="40" spans="1:11" s="18" customFormat="1">
      <c r="A40" s="15"/>
      <c r="B40" s="16" t="s">
        <v>57</v>
      </c>
      <c r="C40" s="130">
        <f>F145-C39</f>
        <v>35782828.280000001</v>
      </c>
      <c r="D40" s="112"/>
      <c r="E40" s="44"/>
      <c r="F40" s="44"/>
      <c r="G40" s="15"/>
      <c r="H40" s="15"/>
      <c r="I40" s="15"/>
      <c r="J40" s="15"/>
      <c r="K40" s="15"/>
    </row>
    <row r="41" spans="1:11" s="47" customFormat="1" ht="14.25">
      <c r="A41" s="45"/>
      <c r="B41" s="45"/>
      <c r="C41" s="46" t="s">
        <v>58</v>
      </c>
      <c r="D41" s="46"/>
      <c r="E41" s="46"/>
      <c r="F41" s="46"/>
      <c r="G41" s="45"/>
      <c r="H41" s="45"/>
      <c r="I41" s="45"/>
      <c r="J41" s="45"/>
      <c r="K41" s="45"/>
    </row>
    <row r="42" spans="1:11" s="47" customFormat="1" ht="14.25">
      <c r="A42" s="45"/>
      <c r="B42" s="16" t="s">
        <v>59</v>
      </c>
      <c r="C42" s="167">
        <v>45573</v>
      </c>
      <c r="D42" s="48"/>
      <c r="E42" s="48"/>
      <c r="F42" s="48"/>
      <c r="G42" s="45"/>
      <c r="H42" s="45"/>
      <c r="I42" s="45"/>
      <c r="J42" s="45"/>
      <c r="K42" s="45"/>
    </row>
    <row r="43" spans="1:11" s="47" customFormat="1" ht="14.25">
      <c r="A43" s="45"/>
      <c r="B43" s="16" t="s">
        <v>60</v>
      </c>
      <c r="C43" s="167">
        <v>45379</v>
      </c>
      <c r="D43" s="48"/>
      <c r="E43" s="48"/>
      <c r="F43" s="48"/>
      <c r="G43" s="45"/>
      <c r="H43" s="45"/>
      <c r="I43" s="45"/>
      <c r="J43" s="45"/>
      <c r="K43" s="45"/>
    </row>
    <row r="44" spans="1:11" s="18" customFormat="1" ht="14.25">
      <c r="A44" s="15"/>
      <c r="B44" s="16" t="s">
        <v>61</v>
      </c>
      <c r="C44" s="167">
        <v>45442</v>
      </c>
      <c r="D44" s="48"/>
      <c r="E44" s="48"/>
      <c r="F44" s="48"/>
      <c r="G44" s="15"/>
      <c r="H44" s="15"/>
      <c r="I44" s="15"/>
      <c r="J44" s="15"/>
      <c r="K44" s="15"/>
    </row>
    <row r="45" spans="1:11" s="18" customFormat="1" ht="14.25">
      <c r="A45" s="15"/>
      <c r="B45" s="16" t="s">
        <v>62</v>
      </c>
      <c r="C45" s="172">
        <v>46006</v>
      </c>
      <c r="D45" s="48"/>
      <c r="E45" s="48"/>
      <c r="F45" s="48"/>
      <c r="G45" s="15"/>
      <c r="H45" s="15"/>
      <c r="I45" s="15"/>
      <c r="J45" s="15"/>
      <c r="K45" s="15"/>
    </row>
    <row r="46" spans="1:11" s="18" customFormat="1" ht="14.25">
      <c r="A46" s="15"/>
      <c r="B46" s="16" t="s">
        <v>63</v>
      </c>
      <c r="C46" s="130">
        <v>789777.69</v>
      </c>
      <c r="D46" s="113"/>
      <c r="E46" s="44"/>
      <c r="F46" s="44"/>
      <c r="G46" s="170" t="s">
        <v>64</v>
      </c>
      <c r="H46" s="15"/>
      <c r="I46" s="15"/>
      <c r="J46" s="15"/>
      <c r="K46" s="15"/>
    </row>
    <row r="47" spans="1:11" s="18" customFormat="1" ht="14.25">
      <c r="A47" s="15"/>
      <c r="B47" s="16" t="s">
        <v>65</v>
      </c>
      <c r="C47" s="171">
        <f>C24</f>
        <v>3847310.11</v>
      </c>
      <c r="D47" s="134"/>
      <c r="E47" s="135"/>
      <c r="F47" s="135"/>
      <c r="G47" s="175">
        <f>C47+D47+E47+F47</f>
        <v>3847310.11</v>
      </c>
      <c r="H47" s="15"/>
      <c r="I47" s="15"/>
      <c r="J47" s="15"/>
      <c r="K47" s="15"/>
    </row>
    <row r="48" spans="1:11">
      <c r="B48" s="1"/>
      <c r="C48" s="1"/>
      <c r="D48" s="1"/>
      <c r="E48" s="1"/>
      <c r="F48" s="1"/>
    </row>
    <row r="49" spans="1:11" s="18" customFormat="1" ht="14.25">
      <c r="A49" s="15"/>
      <c r="B49" s="16" t="s">
        <v>66</v>
      </c>
      <c r="C49" s="130">
        <v>9800000</v>
      </c>
      <c r="D49" s="50"/>
      <c r="E49" s="44"/>
      <c r="F49" s="44"/>
      <c r="G49" s="15"/>
      <c r="H49" s="15"/>
      <c r="I49" s="15"/>
      <c r="J49" s="15"/>
      <c r="K49" s="15"/>
    </row>
    <row r="50" spans="1:11" s="18" customFormat="1" ht="14.25">
      <c r="A50" s="15"/>
      <c r="B50" s="16" t="s">
        <v>67</v>
      </c>
      <c r="C50" s="171">
        <v>0</v>
      </c>
      <c r="D50" s="44"/>
      <c r="E50" s="44"/>
      <c r="F50" s="44"/>
      <c r="G50" s="15"/>
      <c r="H50" s="15"/>
      <c r="I50" s="15"/>
      <c r="J50" s="15"/>
      <c r="K50" s="15"/>
    </row>
    <row r="51" spans="1:11" s="18" customFormat="1" ht="14.25">
      <c r="A51" s="15"/>
      <c r="B51" s="16" t="s">
        <v>68</v>
      </c>
      <c r="C51" s="165">
        <f>C49-C50</f>
        <v>9800000</v>
      </c>
      <c r="D51" s="15"/>
      <c r="E51" s="51"/>
      <c r="F51" s="51"/>
      <c r="G51" s="15"/>
      <c r="H51" s="15"/>
      <c r="I51" s="15"/>
      <c r="J51" s="15"/>
      <c r="K51" s="15"/>
    </row>
    <row r="52" spans="1:11" s="18" customFormat="1" ht="14.25">
      <c r="A52" s="15"/>
      <c r="B52" s="16" t="s">
        <v>69</v>
      </c>
      <c r="C52" s="166" t="s">
        <v>70</v>
      </c>
      <c r="D52" s="53"/>
      <c r="E52" s="44"/>
      <c r="F52" s="44"/>
      <c r="G52" s="15"/>
      <c r="H52" s="15"/>
      <c r="I52" s="15"/>
      <c r="J52" s="15"/>
      <c r="K52" s="15"/>
    </row>
    <row r="53" spans="1:11" s="18" customFormat="1" ht="14.25">
      <c r="A53" s="15"/>
      <c r="B53" s="16" t="s">
        <v>71</v>
      </c>
      <c r="C53" s="172">
        <v>46388</v>
      </c>
      <c r="D53" s="48"/>
      <c r="E53" s="48"/>
      <c r="F53" s="48"/>
      <c r="G53" s="15"/>
      <c r="H53" s="15"/>
      <c r="I53" s="15"/>
      <c r="J53" s="15"/>
      <c r="K53" s="15"/>
    </row>
    <row r="54" spans="1:11" s="18" customFormat="1" ht="14.25">
      <c r="A54" s="15"/>
      <c r="B54" s="16" t="s">
        <v>72</v>
      </c>
      <c r="C54" s="172">
        <v>48730</v>
      </c>
      <c r="D54" s="48"/>
      <c r="E54" s="48"/>
      <c r="F54" s="48"/>
      <c r="G54" s="15"/>
      <c r="H54" s="15"/>
      <c r="I54" s="15"/>
      <c r="J54" s="15"/>
      <c r="K54" s="15"/>
    </row>
    <row r="55" spans="1:11" s="18" customFormat="1" ht="14.25">
      <c r="A55" s="15"/>
      <c r="B55" s="16" t="s">
        <v>73</v>
      </c>
      <c r="C55" s="168">
        <v>6</v>
      </c>
      <c r="D55" s="54"/>
      <c r="E55" s="54"/>
      <c r="F55" s="54"/>
      <c r="G55" s="15"/>
      <c r="H55" s="15"/>
      <c r="I55" s="15"/>
      <c r="J55" s="15"/>
      <c r="K55" s="15"/>
    </row>
    <row r="56" spans="1:11" s="18" customFormat="1">
      <c r="A56" s="15"/>
      <c r="B56" s="16" t="s">
        <v>74</v>
      </c>
      <c r="C56" s="169" t="s">
        <v>75</v>
      </c>
      <c r="D56" s="55"/>
      <c r="E56" s="55"/>
      <c r="F56" s="55"/>
      <c r="G56" s="15"/>
      <c r="H56" s="15"/>
      <c r="I56" s="15"/>
      <c r="J56" s="15"/>
      <c r="K56" s="15"/>
    </row>
    <row r="57" spans="1:11" s="47" customFormat="1" ht="14.25">
      <c r="A57" s="45"/>
      <c r="B57" s="45"/>
      <c r="C57" s="158"/>
      <c r="D57" s="46"/>
      <c r="E57" s="46"/>
      <c r="F57" s="46"/>
      <c r="G57" s="45"/>
      <c r="H57" s="45"/>
      <c r="I57" s="45"/>
      <c r="J57" s="45"/>
      <c r="K57" s="45"/>
    </row>
    <row r="58" spans="1:11" s="18" customFormat="1">
      <c r="A58" s="15"/>
      <c r="B58" s="16" t="s">
        <v>76</v>
      </c>
      <c r="C58" s="83" t="s">
        <v>77</v>
      </c>
      <c r="D58" s="15"/>
      <c r="E58" s="15"/>
      <c r="F58" s="15"/>
      <c r="G58" s="15"/>
      <c r="H58" s="15"/>
      <c r="I58" s="15"/>
      <c r="J58" s="15"/>
      <c r="K58" s="15"/>
    </row>
    <row r="59" spans="1:11" s="18" customFormat="1" ht="14.25">
      <c r="A59" s="15"/>
      <c r="B59" s="56" t="s">
        <v>78</v>
      </c>
      <c r="C59" s="15"/>
      <c r="D59" s="15"/>
      <c r="E59" s="15"/>
      <c r="F59" s="15"/>
      <c r="G59" s="15"/>
      <c r="H59" s="15"/>
      <c r="I59" s="15"/>
      <c r="J59" s="15"/>
      <c r="K59" s="15"/>
    </row>
    <row r="60" spans="1:11" s="18" customFormat="1" ht="16.5" customHeight="1">
      <c r="A60" s="15"/>
      <c r="B60" s="219" t="s">
        <v>79</v>
      </c>
      <c r="C60" s="220"/>
      <c r="D60" s="15"/>
      <c r="E60" s="15"/>
      <c r="F60" s="15"/>
      <c r="G60" s="15"/>
      <c r="H60" s="15"/>
      <c r="I60" s="15"/>
      <c r="J60" s="15"/>
      <c r="K60" s="15"/>
    </row>
    <row r="61" spans="1:11" s="18" customFormat="1" ht="14.25">
      <c r="A61" s="15"/>
      <c r="B61" s="16" t="s">
        <v>80</v>
      </c>
      <c r="C61" s="16"/>
      <c r="D61" s="57"/>
      <c r="E61" s="57"/>
      <c r="F61" s="57"/>
      <c r="G61" s="15"/>
      <c r="H61" s="15"/>
      <c r="I61" s="15"/>
      <c r="J61" s="15"/>
      <c r="K61" s="15"/>
    </row>
    <row r="62" spans="1:11" s="18" customFormat="1" ht="14.25">
      <c r="A62" s="15"/>
      <c r="B62" s="16" t="s">
        <v>81</v>
      </c>
      <c r="C62" s="16"/>
      <c r="D62" s="43"/>
      <c r="E62" s="43"/>
      <c r="F62" s="43"/>
      <c r="G62" s="15"/>
      <c r="H62" s="15"/>
      <c r="I62" s="15"/>
      <c r="J62" s="15"/>
      <c r="K62" s="15"/>
    </row>
    <row r="63" spans="1:11" s="18" customFormat="1">
      <c r="A63" s="15"/>
      <c r="B63" s="219" t="s">
        <v>82</v>
      </c>
      <c r="C63" s="220"/>
      <c r="D63" s="15"/>
      <c r="E63" s="15"/>
      <c r="F63" s="15"/>
      <c r="G63" s="15"/>
      <c r="H63" s="15"/>
      <c r="I63" s="15"/>
      <c r="J63" s="15"/>
      <c r="K63" s="15"/>
    </row>
    <row r="64" spans="1:11" s="18" customFormat="1" ht="14.25">
      <c r="A64" s="15"/>
      <c r="B64" s="16" t="s">
        <v>83</v>
      </c>
      <c r="C64" s="164" t="s">
        <v>84</v>
      </c>
      <c r="D64" s="44"/>
      <c r="E64" s="44"/>
      <c r="F64" s="44"/>
      <c r="G64" s="15"/>
      <c r="H64" s="15"/>
      <c r="I64" s="15"/>
      <c r="J64" s="15"/>
      <c r="K64" s="15"/>
    </row>
    <row r="65" spans="1:11" s="18" customFormat="1">
      <c r="A65" s="15"/>
      <c r="B65" s="16" t="s">
        <v>85</v>
      </c>
      <c r="C65" s="173" t="s">
        <v>86</v>
      </c>
      <c r="D65" s="15"/>
      <c r="E65" s="15"/>
      <c r="F65" s="15"/>
      <c r="G65" s="15"/>
      <c r="H65" s="15"/>
      <c r="I65" s="15"/>
      <c r="J65" s="15"/>
      <c r="K65" s="15"/>
    </row>
    <row r="66" spans="1:11" s="18" customFormat="1" ht="14.25">
      <c r="A66" s="15"/>
      <c r="B66" s="16" t="s">
        <v>87</v>
      </c>
      <c r="C66" s="173" t="s">
        <v>70</v>
      </c>
      <c r="D66" s="15"/>
      <c r="E66" s="15"/>
      <c r="F66" s="15"/>
      <c r="G66" s="15"/>
      <c r="H66" s="15"/>
      <c r="I66" s="15"/>
      <c r="J66" s="15"/>
      <c r="K66" s="15"/>
    </row>
    <row r="67" spans="1:11" s="18" customFormat="1" ht="14.25">
      <c r="A67" s="15"/>
      <c r="B67" s="16" t="s">
        <v>88</v>
      </c>
      <c r="C67" s="174" t="s">
        <v>70</v>
      </c>
      <c r="D67" s="15"/>
      <c r="E67" s="15"/>
      <c r="F67" s="15"/>
      <c r="G67" s="15"/>
      <c r="H67" s="15"/>
      <c r="I67" s="15"/>
      <c r="J67" s="15"/>
      <c r="K67" s="15"/>
    </row>
    <row r="68" spans="1:11" s="18" customFormat="1" ht="14.25">
      <c r="A68" s="15"/>
      <c r="B68" s="16" t="s">
        <v>89</v>
      </c>
      <c r="C68" s="174" t="s">
        <v>70</v>
      </c>
      <c r="D68" s="15"/>
      <c r="E68" s="15"/>
      <c r="F68" s="15"/>
      <c r="G68" s="15"/>
      <c r="H68" s="15"/>
      <c r="I68" s="15"/>
      <c r="J68" s="15"/>
      <c r="K68" s="15"/>
    </row>
    <row r="69" spans="1:11" s="15" customFormat="1" thickBot="1">
      <c r="B69" s="58"/>
      <c r="C69" s="58"/>
      <c r="D69" s="58"/>
      <c r="E69" s="58"/>
      <c r="F69" s="58"/>
    </row>
    <row r="70" spans="1:11" s="15" customFormat="1" ht="16.5" customHeight="1"/>
    <row r="71" spans="1:11" s="15" customFormat="1" ht="16.5" customHeight="1">
      <c r="B71" s="59" t="s">
        <v>90</v>
      </c>
      <c r="G71" s="1"/>
    </row>
    <row r="72" spans="1:11" s="15" customFormat="1" ht="16.5" customHeight="1">
      <c r="B72" s="60" t="s">
        <v>91</v>
      </c>
      <c r="G72" s="1"/>
    </row>
    <row r="73" spans="1:11" s="63" customFormat="1" ht="29.25">
      <c r="A73" s="61"/>
      <c r="B73" s="62" t="s">
        <v>92</v>
      </c>
      <c r="C73" s="62" t="s">
        <v>93</v>
      </c>
      <c r="D73" s="62" t="s">
        <v>94</v>
      </c>
      <c r="E73" s="62" t="s">
        <v>95</v>
      </c>
      <c r="F73" s="62" t="s">
        <v>96</v>
      </c>
      <c r="G73" s="1"/>
      <c r="H73" s="61"/>
      <c r="I73" s="61"/>
      <c r="J73" s="61"/>
      <c r="K73" s="61"/>
    </row>
    <row r="74" spans="1:11" s="61" customFormat="1">
      <c r="B74" s="192" t="s">
        <v>97</v>
      </c>
      <c r="C74" s="64"/>
      <c r="D74" s="64"/>
      <c r="E74" s="64"/>
      <c r="F74" s="65"/>
      <c r="G74" s="1"/>
    </row>
    <row r="75" spans="1:11" s="18" customFormat="1" ht="16.5" customHeight="1">
      <c r="A75" s="15"/>
      <c r="B75" s="66" t="s">
        <v>98</v>
      </c>
      <c r="C75" s="67"/>
      <c r="D75" s="68"/>
      <c r="E75" s="69"/>
      <c r="F75" s="69"/>
      <c r="G75" s="1"/>
      <c r="H75" s="15"/>
      <c r="I75" s="15"/>
      <c r="J75" s="15"/>
      <c r="K75" s="15"/>
    </row>
    <row r="76" spans="1:11" s="18" customFormat="1" ht="16.5" customHeight="1">
      <c r="A76" s="15"/>
      <c r="B76" s="66"/>
      <c r="C76" s="67"/>
      <c r="D76" s="68"/>
      <c r="E76" s="69"/>
      <c r="F76" s="69"/>
      <c r="G76" s="1"/>
      <c r="H76" s="15"/>
      <c r="I76" s="15"/>
      <c r="J76" s="15"/>
      <c r="K76" s="15"/>
    </row>
    <row r="77" spans="1:11" s="18" customFormat="1">
      <c r="A77" s="15"/>
      <c r="B77" s="193"/>
      <c r="C77" s="70"/>
      <c r="D77" s="71"/>
      <c r="E77" s="72"/>
      <c r="F77" s="72"/>
      <c r="G77" s="1"/>
      <c r="H77" s="15"/>
      <c r="I77" s="15"/>
      <c r="J77" s="15"/>
      <c r="K77" s="15"/>
    </row>
    <row r="78" spans="1:11" s="61" customFormat="1">
      <c r="B78" s="192" t="s">
        <v>99</v>
      </c>
      <c r="C78" s="73"/>
      <c r="D78" s="73"/>
      <c r="E78" s="73"/>
      <c r="F78" s="73"/>
      <c r="G78" s="1"/>
    </row>
    <row r="79" spans="1:11" s="18" customFormat="1" ht="16.5" customHeight="1">
      <c r="A79" s="15"/>
      <c r="B79" s="194" t="s">
        <v>100</v>
      </c>
      <c r="C79" s="74"/>
      <c r="D79" s="75"/>
      <c r="E79" s="76"/>
      <c r="F79" s="77"/>
      <c r="G79" s="1"/>
      <c r="H79" s="15"/>
      <c r="I79" s="15"/>
      <c r="J79" s="15"/>
      <c r="K79" s="15"/>
    </row>
    <row r="80" spans="1:11" s="18" customFormat="1" ht="16.5" customHeight="1">
      <c r="A80" s="15"/>
      <c r="B80" s="42" t="s">
        <v>100</v>
      </c>
      <c r="C80" s="49"/>
      <c r="D80" s="78"/>
      <c r="E80" s="79"/>
      <c r="F80" s="69"/>
      <c r="G80" s="1"/>
      <c r="H80" s="15"/>
      <c r="I80" s="15"/>
      <c r="J80" s="15"/>
      <c r="K80" s="15"/>
    </row>
    <row r="81" spans="1:11" s="18" customFormat="1" ht="16.5" customHeight="1">
      <c r="A81" s="15"/>
      <c r="B81" s="42" t="s">
        <v>100</v>
      </c>
      <c r="C81" s="49"/>
      <c r="D81" s="78"/>
      <c r="E81" s="79"/>
      <c r="F81" s="69"/>
      <c r="G81" s="1"/>
      <c r="H81" s="15"/>
      <c r="I81" s="15"/>
      <c r="J81" s="15"/>
      <c r="K81" s="15"/>
    </row>
    <row r="82" spans="1:11" s="18" customFormat="1" ht="16.5" customHeight="1">
      <c r="A82" s="15"/>
      <c r="B82" s="42" t="s">
        <v>100</v>
      </c>
      <c r="C82" s="49"/>
      <c r="D82" s="78"/>
      <c r="E82" s="79"/>
      <c r="F82" s="69"/>
      <c r="G82" s="1"/>
      <c r="H82" s="15"/>
      <c r="I82" s="15"/>
      <c r="J82" s="15"/>
      <c r="K82" s="15"/>
    </row>
    <row r="83" spans="1:11" s="35" customFormat="1">
      <c r="B83" s="43"/>
      <c r="C83" s="80"/>
      <c r="D83" s="81"/>
      <c r="E83" s="82"/>
      <c r="F83" s="82"/>
      <c r="G83" s="1"/>
    </row>
    <row r="84" spans="1:11" s="1" customFormat="1" ht="15.75">
      <c r="B84" s="106" t="s">
        <v>101</v>
      </c>
    </row>
    <row r="85" spans="1:11" s="1" customFormat="1" ht="86.25">
      <c r="B85" s="148" t="s">
        <v>102</v>
      </c>
      <c r="C85" s="205" t="s">
        <v>103</v>
      </c>
      <c r="D85" s="206"/>
      <c r="E85" s="206"/>
      <c r="F85" s="206"/>
    </row>
    <row r="86" spans="1:11" s="1" customFormat="1" ht="57">
      <c r="B86" s="87" t="s">
        <v>104</v>
      </c>
      <c r="C86" s="207" t="s">
        <v>105</v>
      </c>
      <c r="D86" s="208"/>
      <c r="E86" s="208"/>
      <c r="F86" s="209"/>
    </row>
    <row r="87" spans="1:11" s="1" customFormat="1" ht="101.25">
      <c r="B87" s="87" t="s">
        <v>106</v>
      </c>
      <c r="C87" s="199" t="s">
        <v>107</v>
      </c>
      <c r="D87" s="198"/>
      <c r="E87" s="198"/>
      <c r="F87" s="198"/>
    </row>
    <row r="88" spans="1:11" s="1" customFormat="1">
      <c r="B88" s="111"/>
    </row>
    <row r="89" spans="1:11" s="1" customFormat="1">
      <c r="B89" s="111"/>
    </row>
    <row r="90" spans="1:11" s="86" customFormat="1" ht="15.75">
      <c r="A90" s="84"/>
      <c r="B90" s="106" t="s">
        <v>108</v>
      </c>
      <c r="C90" s="1"/>
      <c r="D90" s="1"/>
      <c r="E90" s="1"/>
      <c r="F90" s="1"/>
      <c r="G90" s="85"/>
      <c r="H90" s="84"/>
      <c r="I90" s="84"/>
      <c r="J90" s="84"/>
      <c r="K90" s="84"/>
    </row>
    <row r="91" spans="1:11" s="86" customFormat="1">
      <c r="A91" s="84"/>
      <c r="B91" s="1"/>
      <c r="C91" s="1"/>
      <c r="D91" s="1"/>
      <c r="E91" s="1"/>
      <c r="F91" s="1"/>
      <c r="G91" s="85"/>
      <c r="H91" s="84"/>
      <c r="I91" s="84"/>
      <c r="J91" s="84"/>
      <c r="K91" s="84"/>
    </row>
    <row r="92" spans="1:11" s="86" customFormat="1">
      <c r="A92" s="84"/>
      <c r="B92" s="83" t="s">
        <v>109</v>
      </c>
      <c r="C92" s="83" t="s">
        <v>110</v>
      </c>
      <c r="D92" s="83" t="s">
        <v>111</v>
      </c>
      <c r="E92" s="83" t="s">
        <v>112</v>
      </c>
      <c r="F92" s="83" t="s">
        <v>113</v>
      </c>
      <c r="G92" s="85"/>
      <c r="H92" s="84"/>
      <c r="I92" s="84"/>
      <c r="J92" s="84"/>
      <c r="K92" s="84"/>
    </row>
    <row r="93" spans="1:11">
      <c r="B93" s="123"/>
      <c r="C93" s="188" t="s">
        <v>114</v>
      </c>
    </row>
    <row r="94" spans="1:11" s="86" customFormat="1">
      <c r="A94" s="84"/>
      <c r="B94" s="42" t="s">
        <v>115</v>
      </c>
      <c r="C94" s="137" t="s">
        <v>116</v>
      </c>
      <c r="D94" s="42" t="s">
        <v>117</v>
      </c>
      <c r="E94" s="140">
        <v>5000000</v>
      </c>
      <c r="F94" s="141">
        <v>2500000</v>
      </c>
      <c r="G94" s="85"/>
      <c r="H94" s="84"/>
      <c r="I94" s="84"/>
      <c r="J94" s="84"/>
      <c r="K94" s="84"/>
    </row>
    <row r="95" spans="1:11" s="86" customFormat="1">
      <c r="A95" s="84"/>
      <c r="B95" s="42" t="s">
        <v>118</v>
      </c>
      <c r="C95" s="137" t="s">
        <v>119</v>
      </c>
      <c r="D95" s="42" t="s">
        <v>117</v>
      </c>
      <c r="E95" s="140">
        <v>4000000</v>
      </c>
      <c r="F95" s="141">
        <f t="shared" ref="F95:F143" si="0">E95</f>
        <v>4000000</v>
      </c>
      <c r="G95" s="85"/>
      <c r="H95" s="84"/>
      <c r="I95" s="84"/>
      <c r="J95" s="84"/>
      <c r="K95" s="84"/>
    </row>
    <row r="96" spans="1:11" s="86" customFormat="1">
      <c r="A96" s="84"/>
      <c r="B96" s="42" t="s">
        <v>115</v>
      </c>
      <c r="C96" s="137" t="s">
        <v>120</v>
      </c>
      <c r="D96" s="42" t="s">
        <v>117</v>
      </c>
      <c r="E96" s="140">
        <v>3000000</v>
      </c>
      <c r="F96" s="141">
        <f t="shared" si="0"/>
        <v>3000000</v>
      </c>
      <c r="G96" s="85"/>
      <c r="H96" s="84"/>
      <c r="I96" s="84"/>
      <c r="J96" s="84"/>
      <c r="K96" s="84"/>
    </row>
    <row r="97" spans="1:11" s="86" customFormat="1">
      <c r="A97" s="84"/>
      <c r="B97" s="42" t="s">
        <v>115</v>
      </c>
      <c r="C97" s="137" t="s">
        <v>121</v>
      </c>
      <c r="D97" s="42" t="s">
        <v>117</v>
      </c>
      <c r="E97" s="140">
        <v>3000000</v>
      </c>
      <c r="F97" s="141">
        <f t="shared" si="0"/>
        <v>3000000</v>
      </c>
      <c r="G97" s="85"/>
      <c r="H97" s="84"/>
      <c r="I97" s="84"/>
      <c r="J97" s="84"/>
      <c r="K97" s="84"/>
    </row>
    <row r="98" spans="1:11" s="86" customFormat="1">
      <c r="A98" s="84"/>
      <c r="B98" s="42" t="s">
        <v>115</v>
      </c>
      <c r="C98" s="137" t="s">
        <v>122</v>
      </c>
      <c r="D98" s="42" t="s">
        <v>117</v>
      </c>
      <c r="E98" s="140">
        <v>1000000</v>
      </c>
      <c r="F98" s="141">
        <f t="shared" si="0"/>
        <v>1000000</v>
      </c>
      <c r="G98" s="85"/>
      <c r="H98" s="84"/>
      <c r="I98" s="84"/>
      <c r="J98" s="84"/>
      <c r="K98" s="84"/>
    </row>
    <row r="99" spans="1:11" s="86" customFormat="1">
      <c r="A99" s="84"/>
      <c r="B99" s="42" t="s">
        <v>115</v>
      </c>
      <c r="C99" s="137" t="s">
        <v>123</v>
      </c>
      <c r="D99" s="42" t="s">
        <v>117</v>
      </c>
      <c r="E99" s="140">
        <v>1000000</v>
      </c>
      <c r="F99" s="141">
        <f t="shared" si="0"/>
        <v>1000000</v>
      </c>
      <c r="G99" s="85"/>
      <c r="H99" s="84"/>
      <c r="I99" s="84"/>
      <c r="J99" s="84"/>
      <c r="K99" s="84"/>
    </row>
    <row r="100" spans="1:11" s="86" customFormat="1">
      <c r="A100" s="84"/>
      <c r="B100" s="42" t="s">
        <v>115</v>
      </c>
      <c r="C100" s="137" t="s">
        <v>124</v>
      </c>
      <c r="D100" s="42" t="s">
        <v>117</v>
      </c>
      <c r="E100" s="140">
        <v>1000000</v>
      </c>
      <c r="F100" s="141">
        <f t="shared" si="0"/>
        <v>1000000</v>
      </c>
      <c r="G100" s="85"/>
      <c r="H100" s="84"/>
      <c r="I100" s="84"/>
      <c r="J100" s="84"/>
      <c r="K100" s="84"/>
    </row>
    <row r="101" spans="1:11" s="86" customFormat="1">
      <c r="A101" s="84"/>
      <c r="B101" s="42" t="s">
        <v>115</v>
      </c>
      <c r="C101" s="137" t="s">
        <v>125</v>
      </c>
      <c r="D101" s="42" t="s">
        <v>117</v>
      </c>
      <c r="E101" s="140">
        <v>500000</v>
      </c>
      <c r="F101" s="141">
        <v>457828.28</v>
      </c>
      <c r="G101" s="85"/>
      <c r="H101" s="84"/>
      <c r="I101" s="84"/>
      <c r="J101" s="84"/>
      <c r="K101" s="84"/>
    </row>
    <row r="102" spans="1:11" s="86" customFormat="1">
      <c r="A102" s="84"/>
      <c r="B102" s="42" t="s">
        <v>115</v>
      </c>
      <c r="C102" s="137" t="s">
        <v>126</v>
      </c>
      <c r="D102" s="42" t="s">
        <v>117</v>
      </c>
      <c r="E102" s="140">
        <v>500000</v>
      </c>
      <c r="F102" s="141">
        <f t="shared" si="0"/>
        <v>500000</v>
      </c>
      <c r="G102" s="85"/>
      <c r="H102" s="84"/>
      <c r="I102" s="84"/>
      <c r="J102" s="84"/>
      <c r="K102" s="84"/>
    </row>
    <row r="103" spans="1:11" s="86" customFormat="1">
      <c r="A103" s="84"/>
      <c r="B103" s="42" t="s">
        <v>115</v>
      </c>
      <c r="C103" s="137" t="s">
        <v>127</v>
      </c>
      <c r="D103" s="42" t="s">
        <v>117</v>
      </c>
      <c r="E103" s="140">
        <v>500000</v>
      </c>
      <c r="F103" s="141">
        <f t="shared" si="0"/>
        <v>500000</v>
      </c>
      <c r="G103" s="85"/>
      <c r="H103" s="84"/>
      <c r="I103" s="84"/>
      <c r="J103" s="84"/>
      <c r="K103" s="84"/>
    </row>
    <row r="104" spans="1:11" s="86" customFormat="1">
      <c r="A104" s="84"/>
      <c r="B104" s="42" t="s">
        <v>115</v>
      </c>
      <c r="C104" s="137" t="s">
        <v>128</v>
      </c>
      <c r="D104" s="42" t="s">
        <v>117</v>
      </c>
      <c r="E104" s="140">
        <v>500000</v>
      </c>
      <c r="F104" s="141">
        <f t="shared" si="0"/>
        <v>500000</v>
      </c>
      <c r="G104" s="85"/>
      <c r="H104" s="84"/>
      <c r="I104" s="84"/>
      <c r="J104" s="84"/>
      <c r="K104" s="84"/>
    </row>
    <row r="105" spans="1:11" s="86" customFormat="1">
      <c r="A105" s="84"/>
      <c r="B105" s="42" t="s">
        <v>115</v>
      </c>
      <c r="C105" s="137" t="s">
        <v>129</v>
      </c>
      <c r="D105" s="42" t="s">
        <v>117</v>
      </c>
      <c r="E105" s="140">
        <v>500000</v>
      </c>
      <c r="F105" s="141">
        <f t="shared" si="0"/>
        <v>500000</v>
      </c>
      <c r="G105" s="85"/>
      <c r="H105" s="84"/>
      <c r="I105" s="84"/>
      <c r="J105" s="84"/>
      <c r="K105" s="84"/>
    </row>
    <row r="106" spans="1:11" s="86" customFormat="1">
      <c r="A106" s="84"/>
      <c r="B106" s="42" t="s">
        <v>115</v>
      </c>
      <c r="C106" s="137" t="s">
        <v>130</v>
      </c>
      <c r="D106" s="42" t="s">
        <v>117</v>
      </c>
      <c r="E106" s="140">
        <v>250000</v>
      </c>
      <c r="F106" s="141">
        <f t="shared" si="0"/>
        <v>250000</v>
      </c>
      <c r="G106" s="85"/>
      <c r="H106" s="84"/>
      <c r="I106" s="84"/>
      <c r="J106" s="84"/>
      <c r="K106" s="84"/>
    </row>
    <row r="107" spans="1:11" s="86" customFormat="1">
      <c r="A107" s="84"/>
      <c r="B107" s="42" t="s">
        <v>115</v>
      </c>
      <c r="C107" s="137" t="s">
        <v>131</v>
      </c>
      <c r="D107" s="42" t="s">
        <v>117</v>
      </c>
      <c r="E107" s="140">
        <v>250000</v>
      </c>
      <c r="F107" s="141">
        <f t="shared" si="0"/>
        <v>250000</v>
      </c>
      <c r="G107" s="85"/>
      <c r="H107" s="84"/>
      <c r="I107" s="84"/>
      <c r="J107" s="84"/>
      <c r="K107" s="84"/>
    </row>
    <row r="108" spans="1:11" s="86" customFormat="1">
      <c r="A108" s="84"/>
      <c r="B108" s="42" t="s">
        <v>115</v>
      </c>
      <c r="C108" s="137" t="s">
        <v>132</v>
      </c>
      <c r="D108" s="42" t="s">
        <v>117</v>
      </c>
      <c r="E108" s="140">
        <v>250000</v>
      </c>
      <c r="F108" s="141">
        <f t="shared" si="0"/>
        <v>250000</v>
      </c>
      <c r="G108" s="85"/>
      <c r="H108" s="84"/>
      <c r="I108" s="84"/>
      <c r="J108" s="84"/>
      <c r="K108" s="84"/>
    </row>
    <row r="109" spans="1:11" s="86" customFormat="1" ht="12.6" customHeight="1">
      <c r="A109" s="84"/>
      <c r="B109" s="42" t="s">
        <v>115</v>
      </c>
      <c r="C109" s="137" t="s">
        <v>133</v>
      </c>
      <c r="D109" s="42" t="s">
        <v>117</v>
      </c>
      <c r="E109" s="140">
        <v>250000</v>
      </c>
      <c r="F109" s="141">
        <f t="shared" si="0"/>
        <v>250000</v>
      </c>
      <c r="G109" s="85"/>
      <c r="H109" s="84"/>
      <c r="I109" s="84"/>
      <c r="J109" s="84"/>
      <c r="K109" s="84"/>
    </row>
    <row r="110" spans="1:11" s="86" customFormat="1">
      <c r="A110" s="84"/>
      <c r="B110" s="42" t="s">
        <v>115</v>
      </c>
      <c r="C110" s="137" t="s">
        <v>134</v>
      </c>
      <c r="D110" s="42" t="s">
        <v>117</v>
      </c>
      <c r="E110" s="140">
        <v>250000</v>
      </c>
      <c r="F110" s="141">
        <f t="shared" si="0"/>
        <v>250000</v>
      </c>
      <c r="G110" s="85"/>
      <c r="H110" s="84"/>
      <c r="I110" s="84"/>
      <c r="J110" s="84"/>
      <c r="K110" s="84"/>
    </row>
    <row r="111" spans="1:11" s="86" customFormat="1">
      <c r="A111" s="84"/>
      <c r="B111" s="42" t="s">
        <v>115</v>
      </c>
      <c r="C111" s="137" t="s">
        <v>135</v>
      </c>
      <c r="D111" s="42" t="s">
        <v>117</v>
      </c>
      <c r="E111" s="140">
        <v>250000</v>
      </c>
      <c r="F111" s="141">
        <f t="shared" si="0"/>
        <v>250000</v>
      </c>
      <c r="G111" s="85"/>
      <c r="H111" s="84"/>
      <c r="I111" s="84"/>
      <c r="J111" s="84"/>
      <c r="K111" s="84"/>
    </row>
    <row r="112" spans="1:11" s="86" customFormat="1">
      <c r="A112" s="84"/>
      <c r="B112" s="42" t="s">
        <v>115</v>
      </c>
      <c r="C112" s="137" t="s">
        <v>136</v>
      </c>
      <c r="D112" s="42" t="s">
        <v>117</v>
      </c>
      <c r="E112" s="140">
        <v>250000</v>
      </c>
      <c r="F112" s="141">
        <f t="shared" si="0"/>
        <v>250000</v>
      </c>
      <c r="G112" s="85"/>
      <c r="H112" s="84"/>
      <c r="I112" s="84"/>
      <c r="J112" s="84"/>
      <c r="K112" s="84"/>
    </row>
    <row r="113" spans="1:11" s="86" customFormat="1">
      <c r="A113" s="84"/>
      <c r="B113" s="42" t="s">
        <v>115</v>
      </c>
      <c r="C113" s="137" t="s">
        <v>137</v>
      </c>
      <c r="D113" s="42" t="s">
        <v>117</v>
      </c>
      <c r="E113" s="140">
        <v>250000</v>
      </c>
      <c r="F113" s="141">
        <f t="shared" si="0"/>
        <v>250000</v>
      </c>
      <c r="G113" s="85"/>
      <c r="H113" s="84"/>
      <c r="I113" s="84"/>
      <c r="J113" s="84"/>
      <c r="K113" s="84"/>
    </row>
    <row r="114" spans="1:11" s="86" customFormat="1">
      <c r="A114" s="84"/>
      <c r="B114" s="42" t="s">
        <v>115</v>
      </c>
      <c r="C114" s="137" t="s">
        <v>138</v>
      </c>
      <c r="D114" s="42" t="s">
        <v>117</v>
      </c>
      <c r="E114" s="140">
        <v>250000</v>
      </c>
      <c r="F114" s="141">
        <f t="shared" si="0"/>
        <v>250000</v>
      </c>
      <c r="G114" s="85"/>
      <c r="H114" s="84"/>
      <c r="I114" s="84"/>
      <c r="J114" s="84"/>
      <c r="K114" s="84"/>
    </row>
    <row r="115" spans="1:11" s="86" customFormat="1">
      <c r="A115" s="84"/>
      <c r="B115" s="42" t="s">
        <v>115</v>
      </c>
      <c r="C115" s="137" t="s">
        <v>139</v>
      </c>
      <c r="D115" s="42" t="s">
        <v>117</v>
      </c>
      <c r="E115" s="140">
        <v>250000</v>
      </c>
      <c r="F115" s="141">
        <f t="shared" si="0"/>
        <v>250000</v>
      </c>
      <c r="G115" s="85"/>
      <c r="H115" s="84"/>
      <c r="I115" s="84"/>
      <c r="J115" s="84"/>
      <c r="K115" s="84"/>
    </row>
    <row r="116" spans="1:11" s="86" customFormat="1" ht="12.6" customHeight="1">
      <c r="A116" s="84"/>
      <c r="B116" s="42" t="s">
        <v>115</v>
      </c>
      <c r="C116" s="137" t="s">
        <v>140</v>
      </c>
      <c r="D116" s="42" t="s">
        <v>117</v>
      </c>
      <c r="E116" s="140">
        <v>250000</v>
      </c>
      <c r="F116" s="141">
        <f t="shared" si="0"/>
        <v>250000</v>
      </c>
      <c r="G116" s="85"/>
      <c r="H116" s="84"/>
      <c r="I116" s="84"/>
      <c r="J116" s="84"/>
      <c r="K116" s="84"/>
    </row>
    <row r="117" spans="1:11" s="86" customFormat="1">
      <c r="A117" s="84"/>
      <c r="B117" s="42" t="s">
        <v>115</v>
      </c>
      <c r="C117" s="137" t="s">
        <v>141</v>
      </c>
      <c r="D117" s="42" t="s">
        <v>117</v>
      </c>
      <c r="E117" s="140">
        <v>250000</v>
      </c>
      <c r="F117" s="141">
        <f t="shared" si="0"/>
        <v>250000</v>
      </c>
      <c r="G117" s="85"/>
      <c r="H117" s="84"/>
      <c r="I117" s="84"/>
      <c r="J117" s="84"/>
      <c r="K117" s="84"/>
    </row>
    <row r="118" spans="1:11" s="86" customFormat="1">
      <c r="A118" s="84"/>
      <c r="B118" s="42" t="s">
        <v>115</v>
      </c>
      <c r="C118" s="137" t="s">
        <v>142</v>
      </c>
      <c r="D118" s="42" t="s">
        <v>117</v>
      </c>
      <c r="E118" s="140">
        <v>250000</v>
      </c>
      <c r="F118" s="141">
        <f t="shared" si="0"/>
        <v>250000</v>
      </c>
      <c r="G118" s="85"/>
      <c r="H118" s="84"/>
      <c r="I118" s="84"/>
      <c r="J118" s="84"/>
      <c r="K118" s="84"/>
    </row>
    <row r="119" spans="1:11" s="86" customFormat="1">
      <c r="A119" s="84"/>
      <c r="B119" s="42" t="s">
        <v>115</v>
      </c>
      <c r="C119" s="137" t="s">
        <v>143</v>
      </c>
      <c r="D119" s="42" t="s">
        <v>117</v>
      </c>
      <c r="E119" s="140">
        <v>250000</v>
      </c>
      <c r="F119" s="141">
        <f t="shared" si="0"/>
        <v>250000</v>
      </c>
      <c r="G119" s="85"/>
      <c r="H119" s="84"/>
      <c r="I119" s="84"/>
      <c r="J119" s="84"/>
      <c r="K119" s="84"/>
    </row>
    <row r="120" spans="1:11" s="86" customFormat="1">
      <c r="A120" s="84"/>
      <c r="B120" s="42" t="s">
        <v>115</v>
      </c>
      <c r="C120" s="137" t="s">
        <v>144</v>
      </c>
      <c r="D120" s="42" t="s">
        <v>117</v>
      </c>
      <c r="E120" s="140">
        <v>250000</v>
      </c>
      <c r="F120" s="141">
        <f t="shared" si="0"/>
        <v>250000</v>
      </c>
      <c r="G120" s="85"/>
      <c r="H120" s="84"/>
      <c r="I120" s="84"/>
      <c r="J120" s="84"/>
      <c r="K120" s="84"/>
    </row>
    <row r="121" spans="1:11" s="86" customFormat="1">
      <c r="A121" s="84"/>
      <c r="B121" s="36" t="s">
        <v>115</v>
      </c>
      <c r="C121" s="190" t="s">
        <v>145</v>
      </c>
      <c r="D121" s="36" t="s">
        <v>117</v>
      </c>
      <c r="E121" s="26">
        <v>0</v>
      </c>
      <c r="F121" s="191">
        <v>500000</v>
      </c>
      <c r="G121" s="85"/>
      <c r="H121" s="84"/>
      <c r="I121" s="84"/>
      <c r="J121" s="84"/>
      <c r="K121" s="84"/>
    </row>
    <row r="122" spans="1:11" s="86" customFormat="1">
      <c r="A122" s="84"/>
      <c r="B122" s="36" t="s">
        <v>115</v>
      </c>
      <c r="C122" s="190" t="s">
        <v>146</v>
      </c>
      <c r="D122" s="36" t="s">
        <v>117</v>
      </c>
      <c r="E122" s="26">
        <v>0</v>
      </c>
      <c r="F122" s="191">
        <v>250000</v>
      </c>
      <c r="G122" s="85"/>
      <c r="H122" s="84"/>
      <c r="I122" s="84"/>
      <c r="J122" s="84"/>
      <c r="K122" s="84"/>
    </row>
    <row r="123" spans="1:11" s="86" customFormat="1">
      <c r="A123" s="84"/>
      <c r="B123" s="36" t="s">
        <v>115</v>
      </c>
      <c r="C123" s="190" t="s">
        <v>147</v>
      </c>
      <c r="D123" s="36" t="s">
        <v>117</v>
      </c>
      <c r="E123" s="26">
        <v>0</v>
      </c>
      <c r="F123" s="191">
        <v>300000</v>
      </c>
      <c r="G123" s="85"/>
      <c r="H123" s="84"/>
      <c r="I123" s="84"/>
      <c r="J123" s="84"/>
      <c r="K123" s="84"/>
    </row>
    <row r="124" spans="1:11" s="86" customFormat="1">
      <c r="A124" s="84"/>
      <c r="B124" s="36" t="s">
        <v>115</v>
      </c>
      <c r="C124" s="190" t="s">
        <v>148</v>
      </c>
      <c r="D124" s="36" t="s">
        <v>117</v>
      </c>
      <c r="E124" s="26">
        <v>0</v>
      </c>
      <c r="F124" s="191">
        <v>4000000</v>
      </c>
      <c r="G124" s="85"/>
      <c r="H124" s="84"/>
      <c r="I124" s="84"/>
      <c r="J124" s="84"/>
      <c r="K124" s="84"/>
    </row>
    <row r="125" spans="1:11" s="86" customFormat="1">
      <c r="A125" s="84"/>
      <c r="B125" s="36" t="s">
        <v>115</v>
      </c>
      <c r="C125" s="190" t="s">
        <v>149</v>
      </c>
      <c r="D125" s="36" t="s">
        <v>117</v>
      </c>
      <c r="E125" s="26">
        <v>0</v>
      </c>
      <c r="F125" s="191">
        <v>4000000</v>
      </c>
      <c r="G125" s="85"/>
      <c r="H125" s="84"/>
      <c r="I125" s="84"/>
      <c r="J125" s="84"/>
      <c r="K125" s="84"/>
    </row>
    <row r="126" spans="1:11" s="86" customFormat="1">
      <c r="A126" s="84"/>
      <c r="B126" s="36" t="s">
        <v>115</v>
      </c>
      <c r="C126" s="190" t="s">
        <v>150</v>
      </c>
      <c r="D126" s="36" t="s">
        <v>117</v>
      </c>
      <c r="E126" s="26">
        <v>0</v>
      </c>
      <c r="F126" s="191">
        <v>3000000</v>
      </c>
      <c r="G126" s="85"/>
      <c r="H126" s="84"/>
      <c r="I126" s="84"/>
      <c r="J126" s="84"/>
      <c r="K126" s="84"/>
    </row>
    <row r="127" spans="1:11" s="86" customFormat="1">
      <c r="A127" s="84"/>
      <c r="B127" s="36" t="s">
        <v>115</v>
      </c>
      <c r="C127" s="190" t="s">
        <v>151</v>
      </c>
      <c r="D127" s="36" t="s">
        <v>117</v>
      </c>
      <c r="E127" s="26">
        <v>0</v>
      </c>
      <c r="F127" s="191">
        <v>3000000</v>
      </c>
      <c r="G127" s="85"/>
      <c r="H127" s="84"/>
      <c r="I127" s="84"/>
      <c r="J127" s="84"/>
      <c r="K127" s="84"/>
    </row>
    <row r="128" spans="1:11" s="86" customFormat="1">
      <c r="A128" s="84"/>
      <c r="B128" s="42"/>
      <c r="C128" s="189" t="s">
        <v>152</v>
      </c>
      <c r="D128" s="42"/>
      <c r="E128" s="114"/>
      <c r="F128" s="115"/>
      <c r="G128" s="85"/>
      <c r="H128" s="84"/>
      <c r="I128" s="84"/>
      <c r="J128" s="84"/>
      <c r="K128" s="84"/>
    </row>
    <row r="129" spans="1:11" s="86" customFormat="1">
      <c r="A129" s="84"/>
      <c r="B129" s="42" t="s">
        <v>115</v>
      </c>
      <c r="C129" s="137" t="s">
        <v>153</v>
      </c>
      <c r="D129" s="42" t="s">
        <v>117</v>
      </c>
      <c r="E129" s="140">
        <v>200000</v>
      </c>
      <c r="F129" s="141">
        <f t="shared" si="0"/>
        <v>200000</v>
      </c>
      <c r="G129" s="85"/>
      <c r="H129" s="84"/>
      <c r="I129" s="84"/>
      <c r="J129" s="84"/>
      <c r="K129" s="84"/>
    </row>
    <row r="130" spans="1:11" s="86" customFormat="1">
      <c r="A130" s="84"/>
      <c r="B130" s="42" t="s">
        <v>115</v>
      </c>
      <c r="C130" s="137" t="s">
        <v>154</v>
      </c>
      <c r="D130" s="42" t="s">
        <v>117</v>
      </c>
      <c r="E130" s="140">
        <v>200000</v>
      </c>
      <c r="F130" s="141">
        <f t="shared" si="0"/>
        <v>200000</v>
      </c>
      <c r="G130" s="85"/>
      <c r="H130" s="84"/>
      <c r="I130" s="84"/>
      <c r="J130" s="84"/>
      <c r="K130" s="84"/>
    </row>
    <row r="131" spans="1:11" s="86" customFormat="1">
      <c r="A131" s="84"/>
      <c r="B131" s="42" t="s">
        <v>115</v>
      </c>
      <c r="C131" s="137" t="s">
        <v>155</v>
      </c>
      <c r="D131" s="42" t="s">
        <v>117</v>
      </c>
      <c r="E131" s="140">
        <v>200000</v>
      </c>
      <c r="F131" s="141">
        <f t="shared" si="0"/>
        <v>200000</v>
      </c>
      <c r="G131" s="85"/>
      <c r="H131" s="84"/>
      <c r="I131" s="84"/>
      <c r="J131" s="84"/>
      <c r="K131" s="84"/>
    </row>
    <row r="132" spans="1:11" s="86" customFormat="1" ht="12.6" customHeight="1">
      <c r="A132" s="84"/>
      <c r="B132" s="42" t="s">
        <v>115</v>
      </c>
      <c r="C132" s="137" t="s">
        <v>156</v>
      </c>
      <c r="D132" s="42" t="s">
        <v>117</v>
      </c>
      <c r="E132" s="140">
        <v>200000</v>
      </c>
      <c r="F132" s="141">
        <f t="shared" si="0"/>
        <v>200000</v>
      </c>
      <c r="G132" s="85"/>
      <c r="H132" s="84"/>
      <c r="I132" s="84"/>
      <c r="J132" s="84"/>
      <c r="K132" s="84"/>
    </row>
    <row r="133" spans="1:11" s="86" customFormat="1">
      <c r="A133" s="84"/>
      <c r="B133" s="42" t="s">
        <v>115</v>
      </c>
      <c r="C133" s="137" t="s">
        <v>157</v>
      </c>
      <c r="D133" s="42" t="s">
        <v>117</v>
      </c>
      <c r="E133" s="140">
        <v>100000</v>
      </c>
      <c r="F133" s="141">
        <f t="shared" si="0"/>
        <v>100000</v>
      </c>
      <c r="G133" s="85"/>
      <c r="H133" s="84"/>
      <c r="I133" s="84"/>
      <c r="J133" s="84"/>
      <c r="K133" s="84"/>
    </row>
    <row r="134" spans="1:11" s="86" customFormat="1">
      <c r="A134" s="84"/>
      <c r="B134" s="42" t="s">
        <v>115</v>
      </c>
      <c r="C134" s="137" t="s">
        <v>158</v>
      </c>
      <c r="D134" s="42" t="s">
        <v>117</v>
      </c>
      <c r="E134" s="140">
        <v>100000</v>
      </c>
      <c r="F134" s="141">
        <f t="shared" si="0"/>
        <v>100000</v>
      </c>
      <c r="G134" s="85"/>
      <c r="H134" s="84"/>
      <c r="I134" s="84"/>
      <c r="J134" s="84"/>
      <c r="K134" s="84"/>
    </row>
    <row r="135" spans="1:11" s="86" customFormat="1">
      <c r="A135" s="84"/>
      <c r="B135" s="42" t="s">
        <v>115</v>
      </c>
      <c r="C135" s="137" t="s">
        <v>159</v>
      </c>
      <c r="D135" s="42" t="s">
        <v>117</v>
      </c>
      <c r="E135" s="140">
        <v>100000</v>
      </c>
      <c r="F135" s="141">
        <f t="shared" si="0"/>
        <v>100000</v>
      </c>
      <c r="G135" s="85"/>
      <c r="H135" s="84"/>
      <c r="I135" s="84"/>
      <c r="J135" s="84"/>
      <c r="K135" s="84"/>
    </row>
    <row r="136" spans="1:11" s="86" customFormat="1">
      <c r="A136" s="84"/>
      <c r="B136" s="42" t="s">
        <v>115</v>
      </c>
      <c r="C136" s="137" t="s">
        <v>160</v>
      </c>
      <c r="D136" s="42" t="s">
        <v>117</v>
      </c>
      <c r="E136" s="140">
        <v>100000</v>
      </c>
      <c r="F136" s="141">
        <f t="shared" si="0"/>
        <v>100000</v>
      </c>
      <c r="G136" s="85"/>
      <c r="H136" s="84"/>
      <c r="I136" s="84"/>
      <c r="J136" s="84"/>
      <c r="K136" s="84"/>
    </row>
    <row r="137" spans="1:11" s="86" customFormat="1">
      <c r="A137" s="84"/>
      <c r="B137" s="42" t="s">
        <v>115</v>
      </c>
      <c r="C137" s="137" t="s">
        <v>161</v>
      </c>
      <c r="D137" s="42" t="s">
        <v>117</v>
      </c>
      <c r="E137" s="140">
        <v>100000</v>
      </c>
      <c r="F137" s="141">
        <f t="shared" si="0"/>
        <v>100000</v>
      </c>
      <c r="G137" s="85"/>
      <c r="H137" s="84"/>
      <c r="I137" s="84"/>
      <c r="J137" s="84"/>
      <c r="K137" s="84"/>
    </row>
    <row r="138" spans="1:11" s="86" customFormat="1">
      <c r="A138" s="84"/>
      <c r="B138" s="42"/>
      <c r="C138" s="189" t="s">
        <v>162</v>
      </c>
      <c r="D138" s="42"/>
      <c r="E138" s="140"/>
      <c r="F138" s="141"/>
      <c r="G138" s="85"/>
      <c r="H138" s="84"/>
      <c r="I138" s="84"/>
      <c r="J138" s="84"/>
      <c r="K138" s="84"/>
    </row>
    <row r="139" spans="1:11" s="86" customFormat="1">
      <c r="A139" s="84"/>
      <c r="B139" s="42" t="s">
        <v>115</v>
      </c>
      <c r="C139" s="138" t="s">
        <v>163</v>
      </c>
      <c r="D139" s="42" t="s">
        <v>117</v>
      </c>
      <c r="E139" s="140">
        <v>150000</v>
      </c>
      <c r="F139" s="141">
        <f t="shared" si="0"/>
        <v>150000</v>
      </c>
      <c r="G139" s="85"/>
      <c r="H139" s="84"/>
      <c r="I139" s="84"/>
      <c r="J139" s="84"/>
      <c r="K139" s="84"/>
    </row>
    <row r="140" spans="1:11" s="86" customFormat="1">
      <c r="A140" s="84"/>
      <c r="B140" s="42" t="s">
        <v>115</v>
      </c>
      <c r="C140" s="139" t="s">
        <v>164</v>
      </c>
      <c r="D140" s="42" t="s">
        <v>117</v>
      </c>
      <c r="E140" s="140">
        <v>150000</v>
      </c>
      <c r="F140" s="141">
        <f t="shared" si="0"/>
        <v>150000</v>
      </c>
      <c r="G140" s="85"/>
      <c r="H140" s="84"/>
      <c r="I140" s="84"/>
      <c r="J140" s="84"/>
      <c r="K140" s="84"/>
    </row>
    <row r="141" spans="1:11" s="86" customFormat="1">
      <c r="A141" s="84"/>
      <c r="B141" s="42" t="s">
        <v>115</v>
      </c>
      <c r="C141" s="137" t="s">
        <v>165</v>
      </c>
      <c r="D141" s="42" t="s">
        <v>117</v>
      </c>
      <c r="E141" s="140">
        <v>150000</v>
      </c>
      <c r="F141" s="141">
        <f t="shared" si="0"/>
        <v>150000</v>
      </c>
      <c r="G141" s="85"/>
      <c r="H141" s="84"/>
      <c r="I141" s="84"/>
      <c r="J141" s="84"/>
      <c r="K141" s="84"/>
    </row>
    <row r="142" spans="1:11" s="86" customFormat="1">
      <c r="A142" s="84"/>
      <c r="B142" s="42" t="s">
        <v>115</v>
      </c>
      <c r="C142" s="139" t="s">
        <v>166</v>
      </c>
      <c r="D142" s="42" t="s">
        <v>117</v>
      </c>
      <c r="E142" s="140">
        <v>150000</v>
      </c>
      <c r="F142" s="141">
        <f t="shared" si="0"/>
        <v>150000</v>
      </c>
      <c r="G142" s="85"/>
      <c r="H142" s="84"/>
      <c r="I142" s="84"/>
      <c r="J142" s="84"/>
      <c r="K142" s="84"/>
    </row>
    <row r="143" spans="1:11" s="86" customFormat="1">
      <c r="A143" s="84"/>
      <c r="B143" s="42" t="s">
        <v>115</v>
      </c>
      <c r="C143" s="137" t="s">
        <v>167</v>
      </c>
      <c r="D143" s="42" t="s">
        <v>117</v>
      </c>
      <c r="E143" s="140">
        <v>125000</v>
      </c>
      <c r="F143" s="141">
        <f t="shared" si="0"/>
        <v>125000</v>
      </c>
      <c r="G143" s="85"/>
      <c r="H143" s="84"/>
      <c r="I143" s="84"/>
      <c r="J143" s="84"/>
      <c r="K143" s="84"/>
    </row>
    <row r="144" spans="1:11" s="86" customFormat="1">
      <c r="A144" s="84"/>
      <c r="B144" s="42" t="s">
        <v>115</v>
      </c>
      <c r="C144" s="137" t="s">
        <v>168</v>
      </c>
      <c r="D144" s="42" t="s">
        <v>117</v>
      </c>
      <c r="E144" s="140">
        <v>1000000</v>
      </c>
      <c r="F144" s="141">
        <f>E144</f>
        <v>1000000</v>
      </c>
      <c r="G144" s="85"/>
      <c r="H144" s="84"/>
      <c r="I144" s="84"/>
      <c r="J144" s="84"/>
      <c r="K144" s="84"/>
    </row>
    <row r="145" spans="1:11" s="86" customFormat="1">
      <c r="A145" s="84"/>
      <c r="B145" s="84"/>
      <c r="C145" s="84"/>
      <c r="D145" s="155" t="s">
        <v>169</v>
      </c>
      <c r="E145" s="156">
        <f>SUM(E93:E144)</f>
        <v>27275000</v>
      </c>
      <c r="F145" s="156">
        <f>SUM(F93:F144)</f>
        <v>39782828.280000001</v>
      </c>
      <c r="G145" s="85"/>
      <c r="H145" s="84"/>
      <c r="I145" s="84"/>
      <c r="J145" s="84"/>
      <c r="K145" s="84"/>
    </row>
    <row r="146" spans="1:11" s="86" customFormat="1">
      <c r="A146" s="84"/>
      <c r="B146" s="1"/>
      <c r="C146" s="1"/>
      <c r="D146" s="1"/>
      <c r="E146" s="116"/>
      <c r="F146" s="122"/>
      <c r="G146" s="84"/>
      <c r="H146" s="84"/>
      <c r="I146" s="84"/>
      <c r="J146" s="84"/>
      <c r="K146" s="84"/>
    </row>
    <row r="147" spans="1:11" s="1" customFormat="1" ht="15.75">
      <c r="B147" s="107" t="s">
        <v>170</v>
      </c>
    </row>
    <row r="148" spans="1:11" s="18" customFormat="1" ht="68.45" customHeight="1">
      <c r="A148" s="15"/>
      <c r="B148" s="146" t="s">
        <v>171</v>
      </c>
      <c r="C148" s="198" t="s">
        <v>172</v>
      </c>
      <c r="D148" s="198"/>
      <c r="E148" s="198"/>
      <c r="G148" s="15"/>
      <c r="H148" s="15"/>
      <c r="I148" s="15"/>
      <c r="J148" s="15"/>
      <c r="K148" s="15"/>
    </row>
    <row r="149" spans="1:11" s="40" customFormat="1" ht="15.75" thickBot="1">
      <c r="A149" s="35"/>
      <c r="B149" s="88"/>
      <c r="C149" s="88"/>
      <c r="D149" s="88"/>
      <c r="E149" s="88"/>
      <c r="F149" s="88"/>
      <c r="G149" s="1"/>
      <c r="H149" s="35"/>
      <c r="I149" s="35"/>
      <c r="J149" s="35"/>
      <c r="K149" s="35"/>
    </row>
    <row r="150" spans="1:11" s="40" customFormat="1">
      <c r="A150" s="35"/>
      <c r="G150" s="1"/>
      <c r="H150" s="35"/>
      <c r="I150" s="35"/>
      <c r="J150" s="35"/>
      <c r="K150" s="35"/>
    </row>
    <row r="151" spans="1:11" s="1" customFormat="1" ht="16.5" customHeight="1">
      <c r="B151" s="59" t="s">
        <v>173</v>
      </c>
      <c r="C151" s="89"/>
      <c r="D151" s="89"/>
      <c r="E151" s="89"/>
      <c r="F151" s="89"/>
    </row>
    <row r="152" spans="1:11">
      <c r="B152" s="15"/>
      <c r="C152" s="15"/>
      <c r="D152" s="15"/>
      <c r="E152" s="15"/>
      <c r="F152" s="15"/>
      <c r="G152" s="15"/>
    </row>
    <row r="153" spans="1:11">
      <c r="B153" s="16" t="s">
        <v>174</v>
      </c>
      <c r="C153" s="173" t="s">
        <v>175</v>
      </c>
      <c r="D153" s="27" t="s">
        <v>176</v>
      </c>
      <c r="E153" s="15"/>
      <c r="F153" s="15"/>
      <c r="G153" s="15"/>
    </row>
    <row r="154" spans="1:11">
      <c r="B154" s="90" t="s">
        <v>177</v>
      </c>
      <c r="C154" s="176">
        <f>C18</f>
        <v>45379</v>
      </c>
      <c r="D154" s="15"/>
      <c r="E154" s="15"/>
      <c r="F154" s="15"/>
      <c r="G154" s="15"/>
    </row>
    <row r="155" spans="1:11">
      <c r="B155" s="15"/>
      <c r="C155" s="159"/>
      <c r="D155" s="89"/>
      <c r="E155" s="89"/>
      <c r="F155" s="15"/>
      <c r="G155" s="15"/>
    </row>
    <row r="156" spans="1:11">
      <c r="B156" s="90" t="s">
        <v>178</v>
      </c>
      <c r="C156" s="167">
        <v>47088</v>
      </c>
      <c r="D156" s="15"/>
      <c r="E156" s="15"/>
      <c r="F156" s="15"/>
      <c r="G156" s="15"/>
    </row>
    <row r="157" spans="1:11">
      <c r="B157" s="16" t="s">
        <v>179</v>
      </c>
      <c r="C157" s="177" t="s">
        <v>70</v>
      </c>
      <c r="D157" s="91" t="s">
        <v>180</v>
      </c>
      <c r="E157" s="210" t="s">
        <v>70</v>
      </c>
      <c r="F157" s="211"/>
      <c r="G157" s="15"/>
    </row>
    <row r="158" spans="1:11" s="18" customFormat="1" ht="16.5" customHeight="1">
      <c r="A158" s="15"/>
      <c r="B158" s="15"/>
      <c r="D158" s="92" t="s">
        <v>181</v>
      </c>
      <c r="E158" s="211"/>
      <c r="F158" s="211"/>
      <c r="G158" s="15"/>
      <c r="H158" s="15"/>
      <c r="I158" s="15"/>
      <c r="J158" s="15"/>
      <c r="K158" s="15"/>
    </row>
    <row r="159" spans="1:11">
      <c r="B159" s="90" t="s">
        <v>182</v>
      </c>
      <c r="C159" s="167">
        <v>49096</v>
      </c>
      <c r="D159" s="93"/>
      <c r="E159" s="211"/>
      <c r="F159" s="211"/>
      <c r="G159" s="15"/>
    </row>
    <row r="160" spans="1:11" s="18" customFormat="1" ht="14.25">
      <c r="A160" s="15"/>
      <c r="B160" s="16" t="s">
        <v>183</v>
      </c>
      <c r="C160" s="167" t="s">
        <v>70</v>
      </c>
      <c r="D160" s="94"/>
      <c r="E160" s="211"/>
      <c r="F160" s="211"/>
      <c r="G160" s="15"/>
      <c r="H160" s="15"/>
      <c r="I160" s="15"/>
      <c r="J160" s="15"/>
      <c r="K160" s="15"/>
    </row>
    <row r="161" spans="1:11" s="18" customFormat="1" ht="14.25">
      <c r="A161" s="15"/>
      <c r="B161" s="15"/>
      <c r="C161" s="160"/>
      <c r="D161" s="94"/>
      <c r="E161" s="95"/>
      <c r="F161" s="95"/>
      <c r="G161" s="15"/>
      <c r="H161" s="15"/>
      <c r="I161" s="15"/>
      <c r="J161" s="15"/>
      <c r="K161" s="15"/>
    </row>
    <row r="162" spans="1:11" s="18" customFormat="1">
      <c r="A162" s="15"/>
      <c r="B162" s="90" t="s">
        <v>184</v>
      </c>
      <c r="C162" s="167">
        <v>49461</v>
      </c>
      <c r="D162" s="94"/>
      <c r="E162" s="95"/>
      <c r="F162" s="95"/>
      <c r="G162" s="15"/>
      <c r="H162" s="15"/>
      <c r="I162" s="15"/>
      <c r="J162" s="15"/>
      <c r="K162" s="15"/>
    </row>
    <row r="163" spans="1:11" s="18" customFormat="1">
      <c r="A163" s="15"/>
      <c r="B163" s="16" t="s">
        <v>185</v>
      </c>
      <c r="C163" s="177" t="s">
        <v>70</v>
      </c>
      <c r="D163" s="91" t="s">
        <v>186</v>
      </c>
      <c r="E163" s="212" t="s">
        <v>70</v>
      </c>
      <c r="F163" s="213"/>
      <c r="G163" s="15"/>
      <c r="H163" s="15"/>
      <c r="I163" s="15"/>
      <c r="J163" s="15"/>
      <c r="K163" s="15"/>
    </row>
    <row r="164" spans="1:11" s="18" customFormat="1" ht="14.25">
      <c r="A164" s="15"/>
      <c r="B164" s="16" t="s">
        <v>187</v>
      </c>
      <c r="C164" s="167">
        <v>49279</v>
      </c>
      <c r="D164" s="92" t="s">
        <v>181</v>
      </c>
      <c r="E164" s="213"/>
      <c r="F164" s="213"/>
      <c r="G164" s="15"/>
      <c r="H164" s="15"/>
      <c r="I164" s="15"/>
      <c r="J164" s="15"/>
      <c r="K164" s="15"/>
    </row>
    <row r="165" spans="1:11" s="18" customFormat="1" ht="14.25">
      <c r="A165" s="15"/>
      <c r="B165" s="16" t="s">
        <v>188</v>
      </c>
      <c r="C165" s="167" t="s">
        <v>70</v>
      </c>
      <c r="D165" s="94"/>
      <c r="E165" s="213"/>
      <c r="F165" s="213"/>
      <c r="G165" s="15"/>
      <c r="H165" s="15"/>
      <c r="I165" s="15"/>
      <c r="J165" s="15"/>
      <c r="K165" s="15"/>
    </row>
    <row r="166" spans="1:11" s="18" customFormat="1" ht="14.25">
      <c r="A166" s="15"/>
      <c r="B166" s="15"/>
      <c r="C166" s="48"/>
      <c r="D166" s="15"/>
      <c r="E166" s="213"/>
      <c r="F166" s="213"/>
      <c r="G166" s="15"/>
      <c r="H166" s="15"/>
      <c r="I166" s="15"/>
      <c r="J166" s="15"/>
      <c r="K166" s="15"/>
    </row>
    <row r="167" spans="1:11" s="18" customFormat="1">
      <c r="A167" s="15"/>
      <c r="B167" s="15"/>
      <c r="C167" s="95" t="s">
        <v>189</v>
      </c>
      <c r="D167" s="157" t="s">
        <v>190</v>
      </c>
      <c r="E167" s="15"/>
      <c r="F167" s="15"/>
      <c r="G167" s="15"/>
      <c r="H167" s="15"/>
      <c r="I167" s="15"/>
      <c r="J167" s="15"/>
      <c r="K167" s="15"/>
    </row>
    <row r="168" spans="1:11" s="18" customFormat="1">
      <c r="A168" s="15"/>
      <c r="B168" s="91" t="s">
        <v>191</v>
      </c>
      <c r="C168" s="180" t="s">
        <v>192</v>
      </c>
      <c r="D168" s="96" t="s">
        <v>192</v>
      </c>
      <c r="E168" s="21"/>
      <c r="F168" s="15"/>
      <c r="G168" s="15"/>
      <c r="H168" s="15"/>
      <c r="I168" s="15"/>
      <c r="J168" s="15"/>
      <c r="K168" s="15"/>
    </row>
    <row r="169" spans="1:11" s="18" customFormat="1">
      <c r="A169" s="15"/>
      <c r="B169" s="97"/>
      <c r="C169" s="136"/>
      <c r="D169" s="96"/>
      <c r="E169" s="21"/>
      <c r="F169" s="15"/>
      <c r="G169" s="15"/>
      <c r="H169" s="15"/>
      <c r="I169" s="15"/>
      <c r="J169" s="15"/>
      <c r="K169" s="15"/>
    </row>
    <row r="170" spans="1:11" s="18" customFormat="1">
      <c r="A170" s="15"/>
      <c r="B170" s="91" t="s">
        <v>193</v>
      </c>
      <c r="C170" s="180" t="s">
        <v>192</v>
      </c>
      <c r="D170" s="96" t="s">
        <v>192</v>
      </c>
      <c r="E170" s="21"/>
      <c r="F170" s="15"/>
      <c r="G170" s="15"/>
      <c r="H170" s="15"/>
      <c r="I170" s="15"/>
      <c r="J170" s="15"/>
      <c r="K170" s="15"/>
    </row>
    <row r="171" spans="1:11" s="18" customFormat="1">
      <c r="A171" s="15"/>
      <c r="B171" s="97"/>
      <c r="C171" s="136"/>
      <c r="D171" s="96"/>
      <c r="E171" s="21"/>
      <c r="F171" s="15"/>
      <c r="G171" s="15"/>
      <c r="H171" s="15"/>
      <c r="I171" s="15"/>
      <c r="J171" s="15"/>
      <c r="K171" s="15"/>
    </row>
    <row r="172" spans="1:11" s="18" customFormat="1">
      <c r="A172" s="15"/>
      <c r="B172" s="91" t="s">
        <v>194</v>
      </c>
      <c r="C172" s="180" t="s">
        <v>195</v>
      </c>
      <c r="D172" s="96" t="s">
        <v>195</v>
      </c>
      <c r="E172" s="21"/>
      <c r="F172" s="15"/>
      <c r="G172" s="15"/>
      <c r="H172" s="15"/>
      <c r="I172" s="15"/>
      <c r="J172" s="15"/>
      <c r="K172" s="15"/>
    </row>
    <row r="173" spans="1:11" s="18" customFormat="1" ht="14.25">
      <c r="A173" s="15"/>
      <c r="B173" s="15"/>
      <c r="C173" s="15"/>
      <c r="D173" s="15"/>
      <c r="E173" s="15"/>
      <c r="F173" s="15"/>
      <c r="G173" s="15"/>
      <c r="H173" s="15"/>
      <c r="I173" s="15"/>
      <c r="J173" s="15"/>
      <c r="K173" s="15"/>
    </row>
    <row r="174" spans="1:11" s="15" customFormat="1" ht="15.75">
      <c r="B174" s="108" t="s">
        <v>196</v>
      </c>
    </row>
    <row r="175" spans="1:11" s="18" customFormat="1" ht="133.15" customHeight="1">
      <c r="A175" s="15"/>
      <c r="B175" s="146" t="s">
        <v>197</v>
      </c>
      <c r="C175" s="199" t="s">
        <v>198</v>
      </c>
      <c r="D175" s="198"/>
      <c r="E175" s="198"/>
      <c r="F175" s="198"/>
      <c r="G175" s="15"/>
      <c r="H175" s="15"/>
      <c r="I175" s="15"/>
      <c r="J175" s="15"/>
      <c r="K175" s="15"/>
    </row>
    <row r="176" spans="1:11" s="15" customFormat="1" ht="40.9" customHeight="1">
      <c r="B176" s="146" t="s">
        <v>199</v>
      </c>
      <c r="C176" s="199" t="s">
        <v>200</v>
      </c>
      <c r="D176" s="198"/>
      <c r="E176" s="198"/>
      <c r="F176" s="198"/>
    </row>
    <row r="177" spans="1:11" s="15" customFormat="1" ht="18" customHeight="1">
      <c r="B177" s="145"/>
      <c r="C177" s="144"/>
      <c r="D177" s="45"/>
      <c r="E177" s="45"/>
      <c r="F177" s="45"/>
    </row>
    <row r="178" spans="1:11" s="15" customFormat="1" ht="21" customHeight="1">
      <c r="B178" s="107" t="s">
        <v>201</v>
      </c>
    </row>
    <row r="179" spans="1:11" s="18" customFormat="1" ht="168" customHeight="1">
      <c r="A179" s="15"/>
      <c r="B179" s="146" t="s">
        <v>202</v>
      </c>
      <c r="C179" s="203" t="s">
        <v>203</v>
      </c>
      <c r="D179" s="199"/>
      <c r="E179" s="199"/>
      <c r="F179" s="199"/>
      <c r="G179" s="15"/>
      <c r="H179" s="15"/>
      <c r="I179" s="15"/>
      <c r="J179" s="15"/>
      <c r="K179" s="15"/>
    </row>
    <row r="180" spans="1:11" s="1" customFormat="1" ht="21" customHeight="1">
      <c r="B180" s="107" t="s">
        <v>204</v>
      </c>
    </row>
    <row r="181" spans="1:11" s="18" customFormat="1" ht="94.9" customHeight="1">
      <c r="A181" s="15"/>
      <c r="B181" s="146" t="s">
        <v>202</v>
      </c>
      <c r="C181" s="199" t="s">
        <v>205</v>
      </c>
      <c r="D181" s="199"/>
      <c r="E181" s="199"/>
      <c r="F181" s="199"/>
      <c r="G181" s="15"/>
      <c r="H181" s="15"/>
      <c r="I181" s="15"/>
      <c r="J181" s="15"/>
      <c r="K181" s="15"/>
    </row>
    <row r="182" spans="1:11" s="1" customFormat="1" ht="21" customHeight="1">
      <c r="B182" s="107" t="s">
        <v>206</v>
      </c>
    </row>
    <row r="183" spans="1:11" s="18" customFormat="1" ht="111.75" customHeight="1">
      <c r="A183" s="15"/>
      <c r="B183" s="117" t="s">
        <v>202</v>
      </c>
      <c r="C183" s="200" t="s">
        <v>207</v>
      </c>
      <c r="D183" s="201"/>
      <c r="E183" s="201"/>
      <c r="F183" s="202"/>
      <c r="G183" s="15"/>
      <c r="H183" s="15"/>
      <c r="I183" s="15"/>
      <c r="J183" s="15"/>
      <c r="K183" s="15"/>
    </row>
    <row r="184" spans="1:11" s="1" customFormat="1" ht="21" customHeight="1">
      <c r="B184" s="107" t="s">
        <v>208</v>
      </c>
    </row>
    <row r="185" spans="1:11" s="18" customFormat="1" ht="225" customHeight="1">
      <c r="A185" s="15"/>
      <c r="B185" s="146" t="s">
        <v>209</v>
      </c>
      <c r="C185" s="199" t="s">
        <v>210</v>
      </c>
      <c r="D185" s="198"/>
      <c r="E185" s="198"/>
      <c r="F185" s="198"/>
      <c r="G185" s="15"/>
      <c r="H185" s="15"/>
      <c r="I185" s="15"/>
      <c r="J185" s="15"/>
      <c r="K185" s="15"/>
    </row>
    <row r="186" spans="1:11" s="1" customFormat="1" ht="21" customHeight="1">
      <c r="B186" s="107" t="s">
        <v>211</v>
      </c>
    </row>
    <row r="187" spans="1:11" s="18" customFormat="1" ht="69.75" customHeight="1">
      <c r="A187" s="15"/>
      <c r="B187" s="146" t="s">
        <v>212</v>
      </c>
      <c r="C187" s="199" t="s">
        <v>213</v>
      </c>
      <c r="D187" s="199"/>
      <c r="E187" s="199"/>
      <c r="F187" s="199"/>
      <c r="G187" s="15"/>
      <c r="H187" s="15"/>
      <c r="I187" s="15"/>
      <c r="J187" s="15"/>
      <c r="K187" s="15"/>
    </row>
    <row r="188" spans="1:11" s="1" customFormat="1" ht="18.75">
      <c r="C188" s="98"/>
    </row>
    <row r="189" spans="1:11" s="1" customFormat="1" ht="16.5" customHeight="1">
      <c r="B189" s="106" t="s">
        <v>214</v>
      </c>
      <c r="C189" s="98"/>
    </row>
    <row r="190" spans="1:11" s="121" customFormat="1" ht="33" customHeight="1">
      <c r="A190" s="119"/>
      <c r="B190" s="62" t="s">
        <v>215</v>
      </c>
      <c r="C190" s="62" t="s">
        <v>216</v>
      </c>
      <c r="D190" s="62" t="s">
        <v>217</v>
      </c>
      <c r="E190" s="62" t="s">
        <v>218</v>
      </c>
      <c r="F190" s="120" t="s">
        <v>219</v>
      </c>
      <c r="G190" s="62" t="s">
        <v>220</v>
      </c>
      <c r="H190" s="62" t="s">
        <v>221</v>
      </c>
      <c r="I190" s="119"/>
      <c r="J190" s="119"/>
      <c r="K190" s="119"/>
    </row>
    <row r="191" spans="1:11">
      <c r="B191" s="142" t="s">
        <v>222</v>
      </c>
      <c r="C191" s="195" t="s">
        <v>223</v>
      </c>
      <c r="D191" s="196">
        <v>20</v>
      </c>
      <c r="E191" s="118" t="s">
        <v>70</v>
      </c>
      <c r="F191" s="118" t="s">
        <v>70</v>
      </c>
      <c r="G191" s="118" t="s">
        <v>70</v>
      </c>
      <c r="H191" s="118" t="s">
        <v>70</v>
      </c>
    </row>
    <row r="192" spans="1:11" ht="24">
      <c r="B192" s="142" t="s">
        <v>224</v>
      </c>
      <c r="C192" s="195" t="s">
        <v>223</v>
      </c>
      <c r="D192" s="196">
        <v>20</v>
      </c>
      <c r="E192" s="118" t="s">
        <v>70</v>
      </c>
      <c r="F192" s="118" t="s">
        <v>70</v>
      </c>
      <c r="G192" s="118" t="s">
        <v>70</v>
      </c>
      <c r="H192" s="118" t="s">
        <v>70</v>
      </c>
    </row>
    <row r="193" spans="2:8" ht="36">
      <c r="B193" s="142" t="s">
        <v>225</v>
      </c>
      <c r="C193" s="195" t="s">
        <v>226</v>
      </c>
      <c r="D193" s="196">
        <v>15680</v>
      </c>
      <c r="E193" s="118" t="s">
        <v>70</v>
      </c>
      <c r="F193" s="118" t="s">
        <v>70</v>
      </c>
      <c r="G193" s="118" t="s">
        <v>70</v>
      </c>
      <c r="H193" s="118" t="s">
        <v>70</v>
      </c>
    </row>
    <row r="194" spans="2:8">
      <c r="B194" s="142" t="s">
        <v>227</v>
      </c>
      <c r="C194" s="195" t="s">
        <v>228</v>
      </c>
      <c r="D194" s="196">
        <v>11550000</v>
      </c>
      <c r="E194" s="118" t="s">
        <v>70</v>
      </c>
      <c r="F194" s="118" t="s">
        <v>70</v>
      </c>
      <c r="G194" s="118" t="s">
        <v>70</v>
      </c>
      <c r="H194" s="118" t="s">
        <v>70</v>
      </c>
    </row>
    <row r="195" spans="2:8">
      <c r="B195" s="142" t="s">
        <v>229</v>
      </c>
      <c r="C195" s="195" t="s">
        <v>223</v>
      </c>
      <c r="D195" s="196">
        <v>200000</v>
      </c>
      <c r="E195" s="118" t="s">
        <v>70</v>
      </c>
      <c r="F195" s="118" t="s">
        <v>70</v>
      </c>
      <c r="G195" s="118" t="s">
        <v>70</v>
      </c>
      <c r="H195" s="118" t="s">
        <v>70</v>
      </c>
    </row>
    <row r="196" spans="2:8">
      <c r="B196" s="142" t="s">
        <v>230</v>
      </c>
      <c r="C196" s="195" t="s">
        <v>231</v>
      </c>
      <c r="D196" s="197">
        <v>29732240</v>
      </c>
      <c r="E196" s="118" t="s">
        <v>70</v>
      </c>
      <c r="F196" s="118" t="s">
        <v>70</v>
      </c>
      <c r="G196" s="118" t="s">
        <v>70</v>
      </c>
      <c r="H196" s="118" t="s">
        <v>70</v>
      </c>
    </row>
    <row r="197" spans="2:8" s="1" customFormat="1" ht="18.75">
      <c r="B197" s="110" t="s">
        <v>232</v>
      </c>
      <c r="C197" s="99"/>
      <c r="D197" s="100"/>
      <c r="E197" s="101" t="s">
        <v>233</v>
      </c>
    </row>
    <row r="198" spans="2:8" s="1" customFormat="1" ht="18.75">
      <c r="C198" s="98"/>
    </row>
    <row r="199" spans="2:8" s="1" customFormat="1" ht="15.75">
      <c r="B199" s="126" t="s">
        <v>234</v>
      </c>
      <c r="C199" s="124" t="s">
        <v>235</v>
      </c>
      <c r="D199" s="125" t="s">
        <v>236</v>
      </c>
      <c r="E199" s="125" t="s">
        <v>237</v>
      </c>
      <c r="F199" s="125" t="s">
        <v>238</v>
      </c>
      <c r="G199" s="125" t="s">
        <v>239</v>
      </c>
      <c r="H199" s="125" t="s">
        <v>240</v>
      </c>
    </row>
    <row r="200" spans="2:8" s="1" customFormat="1" ht="15.6" customHeight="1">
      <c r="B200" s="204" t="s">
        <v>241</v>
      </c>
      <c r="C200" s="143" t="s">
        <v>242</v>
      </c>
      <c r="D200" s="143" t="s">
        <v>243</v>
      </c>
      <c r="E200" s="143" t="s">
        <v>244</v>
      </c>
      <c r="F200" s="143">
        <v>-34.425832999999997</v>
      </c>
      <c r="G200" s="143">
        <v>-34.425832999999997</v>
      </c>
      <c r="H200" s="127">
        <v>3427761</v>
      </c>
    </row>
    <row r="201" spans="2:8" s="1" customFormat="1" ht="15.6" customHeight="1">
      <c r="B201" s="204"/>
      <c r="C201" s="143" t="s">
        <v>245</v>
      </c>
      <c r="D201" s="143" t="s">
        <v>246</v>
      </c>
      <c r="E201" s="143" t="s">
        <v>244</v>
      </c>
      <c r="F201" s="143">
        <v>-31.406389000000001</v>
      </c>
      <c r="G201" s="143">
        <v>-64.188333</v>
      </c>
      <c r="H201" s="127">
        <v>3860259</v>
      </c>
    </row>
    <row r="202" spans="2:8" s="1" customFormat="1" ht="15.6" customHeight="1">
      <c r="B202" s="204"/>
      <c r="C202" s="143" t="s">
        <v>247</v>
      </c>
      <c r="D202" s="143" t="s">
        <v>248</v>
      </c>
      <c r="E202" s="143" t="s">
        <v>249</v>
      </c>
      <c r="F202" s="143">
        <v>-34.903055999999999</v>
      </c>
      <c r="G202" s="143">
        <v>-56.188056000000003</v>
      </c>
      <c r="H202" s="127">
        <v>3441575</v>
      </c>
    </row>
    <row r="203" spans="2:8" s="1" customFormat="1" ht="15.6" customHeight="1">
      <c r="B203" s="204"/>
      <c r="C203" s="143" t="s">
        <v>250</v>
      </c>
      <c r="D203" s="143" t="s">
        <v>251</v>
      </c>
      <c r="E203" s="143" t="s">
        <v>244</v>
      </c>
      <c r="F203" s="143">
        <v>-34.617778000000001</v>
      </c>
      <c r="G203" s="143">
        <v>-58.477221999999998</v>
      </c>
      <c r="H203" s="127">
        <v>3435910</v>
      </c>
    </row>
    <row r="204" spans="2:8" s="1" customFormat="1" ht="15.6" customHeight="1">
      <c r="B204" s="204"/>
      <c r="C204" s="143" t="s">
        <v>252</v>
      </c>
      <c r="D204" s="143" t="s">
        <v>253</v>
      </c>
      <c r="E204" s="143" t="s">
        <v>254</v>
      </c>
      <c r="F204" s="143">
        <v>19.428332999999999</v>
      </c>
      <c r="G204" s="143">
        <v>-99.127499999999998</v>
      </c>
      <c r="H204" s="127">
        <v>3527646</v>
      </c>
    </row>
    <row r="205" spans="2:8" s="1" customFormat="1" ht="15.6" customHeight="1">
      <c r="B205" s="204"/>
      <c r="C205" s="143" t="s">
        <v>255</v>
      </c>
      <c r="D205" s="143" t="s">
        <v>256</v>
      </c>
      <c r="E205" s="143" t="s">
        <v>257</v>
      </c>
      <c r="F205" s="143">
        <v>7.8827780000000001</v>
      </c>
      <c r="G205" s="143">
        <v>-76.625833</v>
      </c>
      <c r="H205" s="127">
        <v>9172037</v>
      </c>
    </row>
    <row r="206" spans="2:8" s="1" customFormat="1" ht="15.6" customHeight="1">
      <c r="B206" s="204"/>
      <c r="C206" s="143" t="s">
        <v>258</v>
      </c>
      <c r="D206" s="143" t="s">
        <v>259</v>
      </c>
      <c r="E206" s="143" t="s">
        <v>260</v>
      </c>
      <c r="F206" s="143">
        <v>-23.547499999999999</v>
      </c>
      <c r="G206" s="143">
        <v>-46.636111</v>
      </c>
      <c r="H206" s="127">
        <v>3448439</v>
      </c>
    </row>
    <row r="207" spans="2:8" s="1" customFormat="1" ht="15.6" customHeight="1">
      <c r="B207" s="204"/>
      <c r="C207" s="143" t="s">
        <v>261</v>
      </c>
      <c r="D207" s="143" t="s">
        <v>251</v>
      </c>
      <c r="E207" s="143" t="s">
        <v>244</v>
      </c>
      <c r="F207" s="143">
        <v>-34.617778000000001</v>
      </c>
      <c r="G207" s="143">
        <v>-58.477221999999998</v>
      </c>
      <c r="H207" s="127">
        <v>3435910</v>
      </c>
    </row>
    <row r="208" spans="2:8" s="1" customFormat="1" ht="15.6" customHeight="1">
      <c r="B208" s="204"/>
      <c r="C208" s="143" t="s">
        <v>262</v>
      </c>
      <c r="D208" s="143" t="s">
        <v>263</v>
      </c>
      <c r="E208" s="143" t="s">
        <v>260</v>
      </c>
      <c r="F208" s="143">
        <v>-27.596667</v>
      </c>
      <c r="G208" s="143">
        <v>-48.549166999999997</v>
      </c>
      <c r="H208" s="127">
        <v>3463237</v>
      </c>
    </row>
    <row r="209" spans="1:11" s="1" customFormat="1" ht="15.6" customHeight="1">
      <c r="B209" s="204"/>
      <c r="C209" s="143" t="s">
        <v>264</v>
      </c>
      <c r="D209" s="143" t="s">
        <v>251</v>
      </c>
      <c r="E209" s="143" t="s">
        <v>244</v>
      </c>
      <c r="F209" s="143">
        <v>-34.617778000000001</v>
      </c>
      <c r="G209" s="143">
        <v>-58.477221999999998</v>
      </c>
      <c r="H209" s="127">
        <v>3435910</v>
      </c>
    </row>
    <row r="210" spans="1:11" s="1" customFormat="1" ht="15.6" customHeight="1">
      <c r="B210" s="204"/>
      <c r="C210" s="143" t="s">
        <v>265</v>
      </c>
      <c r="D210" s="143" t="s">
        <v>251</v>
      </c>
      <c r="E210" s="143" t="s">
        <v>244</v>
      </c>
      <c r="F210" s="143">
        <v>-34.617778000000001</v>
      </c>
      <c r="G210" s="143">
        <v>-58.477221999999998</v>
      </c>
      <c r="H210" s="127">
        <v>3435910</v>
      </c>
    </row>
    <row r="211" spans="1:11" s="1" customFormat="1" ht="15.6" customHeight="1">
      <c r="B211" s="204"/>
      <c r="C211" s="143" t="s">
        <v>266</v>
      </c>
      <c r="D211" s="143" t="s">
        <v>267</v>
      </c>
      <c r="E211" s="143" t="s">
        <v>260</v>
      </c>
      <c r="F211" s="143">
        <v>-19.920832999999998</v>
      </c>
      <c r="G211" s="143">
        <v>-43.937778000000002</v>
      </c>
      <c r="H211" s="127">
        <v>3470127</v>
      </c>
    </row>
    <row r="212" spans="1:11" s="1" customFormat="1" ht="15.6" customHeight="1">
      <c r="B212" s="204"/>
      <c r="C212" s="143" t="s">
        <v>268</v>
      </c>
      <c r="D212" s="143" t="s">
        <v>269</v>
      </c>
      <c r="E212" s="143" t="s">
        <v>260</v>
      </c>
      <c r="F212" s="143">
        <v>-23.186388999999998</v>
      </c>
      <c r="G212" s="143">
        <v>-46.885278</v>
      </c>
      <c r="H212" s="128"/>
    </row>
    <row r="213" spans="1:11" s="1" customFormat="1" ht="15.6" customHeight="1">
      <c r="B213" s="204"/>
      <c r="C213" s="143" t="s">
        <v>270</v>
      </c>
      <c r="D213" s="143" t="s">
        <v>259</v>
      </c>
      <c r="E213" s="143" t="s">
        <v>260</v>
      </c>
      <c r="F213" s="143">
        <v>-23.547499999999999</v>
      </c>
      <c r="G213" s="143">
        <v>-46.636111</v>
      </c>
      <c r="H213" s="129">
        <v>3448439</v>
      </c>
    </row>
    <row r="214" spans="1:11" s="1" customFormat="1" ht="15.6" customHeight="1">
      <c r="B214" s="204"/>
      <c r="C214" s="143" t="s">
        <v>271</v>
      </c>
      <c r="D214" s="143" t="s">
        <v>272</v>
      </c>
      <c r="E214" s="143" t="s">
        <v>244</v>
      </c>
      <c r="F214" s="143">
        <v>-28.486388999999999</v>
      </c>
      <c r="G214" s="143">
        <v>-65.951943999999997</v>
      </c>
      <c r="H214" s="128"/>
    </row>
    <row r="215" spans="1:11" s="1" customFormat="1" ht="15.6" customHeight="1">
      <c r="B215" s="204"/>
      <c r="C215" s="143" t="s">
        <v>273</v>
      </c>
      <c r="D215" s="143" t="s">
        <v>259</v>
      </c>
      <c r="E215" s="143" t="s">
        <v>260</v>
      </c>
      <c r="F215" s="143">
        <v>-23.547499999999999</v>
      </c>
      <c r="G215" s="143">
        <v>-46.636111</v>
      </c>
      <c r="H215" s="127">
        <v>3448439</v>
      </c>
    </row>
    <row r="216" spans="1:11" s="1" customFormat="1" ht="15.6" customHeight="1">
      <c r="B216" s="204"/>
      <c r="C216" s="143" t="s">
        <v>274</v>
      </c>
      <c r="D216" s="143" t="s">
        <v>253</v>
      </c>
      <c r="E216" s="143" t="s">
        <v>254</v>
      </c>
      <c r="F216" s="143">
        <v>19.428332999999999</v>
      </c>
      <c r="G216" s="143">
        <v>-99.127499999999998</v>
      </c>
      <c r="H216" s="127">
        <v>3527646</v>
      </c>
    </row>
    <row r="217" spans="1:11" s="1" customFormat="1" ht="15.6" customHeight="1">
      <c r="B217" s="204"/>
      <c r="C217" s="143" t="s">
        <v>275</v>
      </c>
      <c r="D217" s="143" t="s">
        <v>276</v>
      </c>
      <c r="E217" s="143" t="s">
        <v>277</v>
      </c>
      <c r="F217" s="143">
        <v>-33.456944</v>
      </c>
      <c r="G217" s="143">
        <v>-70.648332999999994</v>
      </c>
      <c r="H217" s="127">
        <v>3871336</v>
      </c>
    </row>
    <row r="218" spans="1:11" s="1" customFormat="1" ht="15.6" customHeight="1">
      <c r="B218" s="204"/>
      <c r="C218" s="143" t="s">
        <v>278</v>
      </c>
      <c r="D218" s="143" t="s">
        <v>279</v>
      </c>
      <c r="E218" s="143" t="s">
        <v>257</v>
      </c>
      <c r="F218" s="143">
        <v>6.2458330000000002</v>
      </c>
      <c r="G218" s="143">
        <v>-75.579443999999995</v>
      </c>
      <c r="H218" s="127">
        <v>3674962</v>
      </c>
    </row>
    <row r="219" spans="1:11" s="1" customFormat="1" ht="15.6" customHeight="1">
      <c r="B219" s="204"/>
      <c r="C219" s="143" t="s">
        <v>280</v>
      </c>
      <c r="D219" s="143" t="s">
        <v>253</v>
      </c>
      <c r="E219" s="143" t="s">
        <v>254</v>
      </c>
      <c r="F219" s="143">
        <v>19.428332999999999</v>
      </c>
      <c r="G219" s="143">
        <v>-99.127499999999998</v>
      </c>
      <c r="H219" s="127">
        <v>3527646</v>
      </c>
    </row>
    <row r="220" spans="1:11" s="1" customFormat="1" ht="15.6" customHeight="1">
      <c r="B220" s="204"/>
      <c r="C220" s="143" t="s">
        <v>281</v>
      </c>
      <c r="D220" s="143" t="s">
        <v>253</v>
      </c>
      <c r="E220" s="143" t="s">
        <v>254</v>
      </c>
      <c r="F220" s="143">
        <v>19.428332999999999</v>
      </c>
      <c r="G220" s="143">
        <v>-99.127499999999998</v>
      </c>
      <c r="H220" s="127">
        <v>3527646</v>
      </c>
    </row>
    <row r="221" spans="1:11" s="1" customFormat="1" ht="18.75">
      <c r="C221" s="98"/>
    </row>
    <row r="222" spans="1:11" s="1" customFormat="1" ht="15.75">
      <c r="B222" s="106" t="s">
        <v>282</v>
      </c>
    </row>
    <row r="223" spans="1:11" s="18" customFormat="1" ht="70.5" customHeight="1">
      <c r="A223" s="15"/>
      <c r="B223" s="147" t="s">
        <v>283</v>
      </c>
      <c r="C223" s="198" t="s">
        <v>284</v>
      </c>
      <c r="D223" s="198"/>
      <c r="E223" s="198"/>
      <c r="G223" s="15"/>
      <c r="H223" s="15"/>
      <c r="I223" s="15"/>
      <c r="J223" s="15"/>
      <c r="K223" s="15"/>
    </row>
    <row r="224" spans="1:11" s="1" customFormat="1" ht="16.5" customHeight="1">
      <c r="C224" s="98"/>
    </row>
    <row r="225" spans="2:6" ht="16.5" customHeight="1">
      <c r="B225" s="109" t="s">
        <v>285</v>
      </c>
    </row>
    <row r="226" spans="2:6" s="1" customFormat="1" ht="16.5" customHeight="1">
      <c r="B226" s="102"/>
    </row>
    <row r="227" spans="2:6" s="1" customFormat="1" ht="16.5" customHeight="1" thickBot="1">
      <c r="B227" s="103"/>
      <c r="C227" s="103"/>
      <c r="D227" s="103"/>
      <c r="E227" s="103"/>
      <c r="F227" s="103"/>
    </row>
    <row r="228" spans="2:6" ht="16.5" customHeight="1"/>
    <row r="229" spans="2:6" ht="16.5" customHeight="1">
      <c r="B229" s="104" t="s">
        <v>286</v>
      </c>
      <c r="C229" s="105" t="s">
        <v>287</v>
      </c>
    </row>
    <row r="230" spans="2:6" ht="16.5" customHeight="1">
      <c r="B230" s="105"/>
      <c r="C230" s="105" t="s">
        <v>288</v>
      </c>
      <c r="D230" s="105"/>
      <c r="E230" s="105"/>
      <c r="F230" s="105"/>
    </row>
    <row r="231" spans="2:6">
      <c r="B231" s="105" t="s">
        <v>289</v>
      </c>
      <c r="C231" s="105" t="s">
        <v>290</v>
      </c>
      <c r="D231" s="105" t="s">
        <v>291</v>
      </c>
      <c r="E231" s="105" t="s">
        <v>292</v>
      </c>
      <c r="F231" s="105" t="s">
        <v>293</v>
      </c>
    </row>
    <row r="232" spans="2:6">
      <c r="B232" s="105" t="s">
        <v>294</v>
      </c>
      <c r="C232" s="105" t="s">
        <v>295</v>
      </c>
      <c r="D232" s="105" t="s">
        <v>296</v>
      </c>
      <c r="E232" s="105" t="s">
        <v>297</v>
      </c>
      <c r="F232" s="105" t="s">
        <v>192</v>
      </c>
    </row>
    <row r="233" spans="2:6">
      <c r="B233" s="105" t="s">
        <v>298</v>
      </c>
      <c r="C233" s="105" t="s">
        <v>299</v>
      </c>
      <c r="D233" s="105"/>
      <c r="E233" s="105" t="s">
        <v>300</v>
      </c>
      <c r="F233" s="105" t="s">
        <v>301</v>
      </c>
    </row>
    <row r="234" spans="2:6">
      <c r="B234" s="105" t="s">
        <v>302</v>
      </c>
      <c r="C234" s="105" t="s">
        <v>17</v>
      </c>
      <c r="D234" s="105" t="s">
        <v>303</v>
      </c>
      <c r="E234" s="105" t="s">
        <v>304</v>
      </c>
      <c r="F234" s="105" t="s">
        <v>305</v>
      </c>
    </row>
    <row r="235" spans="2:6">
      <c r="B235" s="105" t="s">
        <v>306</v>
      </c>
      <c r="C235" s="105" t="s">
        <v>307</v>
      </c>
      <c r="D235" s="105" t="s">
        <v>308</v>
      </c>
      <c r="E235" s="105" t="s">
        <v>117</v>
      </c>
      <c r="F235" s="105" t="s">
        <v>309</v>
      </c>
    </row>
    <row r="236" spans="2:6">
      <c r="B236" s="105" t="s">
        <v>310</v>
      </c>
      <c r="C236" s="105" t="s">
        <v>311</v>
      </c>
      <c r="D236" s="105"/>
      <c r="E236" s="105" t="s">
        <v>312</v>
      </c>
      <c r="F236" s="105" t="s">
        <v>313</v>
      </c>
    </row>
    <row r="237" spans="2:6">
      <c r="B237" s="105" t="s">
        <v>314</v>
      </c>
      <c r="C237" s="105" t="s">
        <v>315</v>
      </c>
      <c r="D237" s="105" t="s">
        <v>118</v>
      </c>
      <c r="E237" s="105" t="s">
        <v>316</v>
      </c>
    </row>
    <row r="238" spans="2:6">
      <c r="B238" s="105" t="s">
        <v>317</v>
      </c>
      <c r="C238" s="105" t="s">
        <v>318</v>
      </c>
      <c r="D238" s="105" t="s">
        <v>319</v>
      </c>
      <c r="E238" s="105" t="s">
        <v>320</v>
      </c>
      <c r="F238" s="105" t="s">
        <v>321</v>
      </c>
    </row>
    <row r="239" spans="2:6">
      <c r="B239" s="105" t="s">
        <v>322</v>
      </c>
      <c r="C239" s="105"/>
      <c r="D239" s="105" t="s">
        <v>323</v>
      </c>
      <c r="E239" s="105" t="s">
        <v>324</v>
      </c>
      <c r="F239" s="105" t="s">
        <v>325</v>
      </c>
    </row>
    <row r="240" spans="2:6">
      <c r="B240" s="105" t="s">
        <v>326</v>
      </c>
      <c r="C240" s="105" t="s">
        <v>327</v>
      </c>
      <c r="D240" s="105" t="s">
        <v>115</v>
      </c>
      <c r="E240" s="105" t="s">
        <v>328</v>
      </c>
      <c r="F240" s="105" t="s">
        <v>195</v>
      </c>
    </row>
    <row r="241" spans="2:6">
      <c r="B241" s="105" t="s">
        <v>77</v>
      </c>
      <c r="C241" s="105" t="s">
        <v>7</v>
      </c>
      <c r="D241" s="105" t="s">
        <v>329</v>
      </c>
      <c r="F241" s="105" t="s">
        <v>330</v>
      </c>
    </row>
    <row r="242" spans="2:6">
      <c r="B242" s="105"/>
      <c r="C242" s="105" t="s">
        <v>9</v>
      </c>
      <c r="D242" s="105" t="s">
        <v>331</v>
      </c>
      <c r="E242" s="105"/>
      <c r="F242" s="105"/>
    </row>
    <row r="243" spans="2:6">
      <c r="B243" s="105" t="s">
        <v>332</v>
      </c>
      <c r="C243" s="105" t="s">
        <v>13</v>
      </c>
      <c r="D243" s="105" t="s">
        <v>333</v>
      </c>
      <c r="E243" s="105"/>
      <c r="F243" s="105"/>
    </row>
    <row r="244" spans="2:6">
      <c r="B244" s="105" t="s">
        <v>334</v>
      </c>
      <c r="C244" s="105" t="s">
        <v>335</v>
      </c>
      <c r="D244" s="105"/>
      <c r="E244" s="105"/>
      <c r="F244" s="105"/>
    </row>
    <row r="245" spans="2:6">
      <c r="B245" s="105" t="s">
        <v>336</v>
      </c>
      <c r="C245" s="105"/>
      <c r="D245" s="105"/>
      <c r="E245" s="105"/>
      <c r="F245" s="105"/>
    </row>
    <row r="246" spans="2:6">
      <c r="B246" s="105" t="s">
        <v>337</v>
      </c>
      <c r="C246" s="105" t="s">
        <v>24</v>
      </c>
    </row>
    <row r="247" spans="2:6">
      <c r="B247" s="105" t="s">
        <v>52</v>
      </c>
      <c r="C247" s="105" t="s">
        <v>338</v>
      </c>
    </row>
    <row r="248" spans="2:6">
      <c r="B248" s="105" t="s">
        <v>339</v>
      </c>
      <c r="C248" s="105" t="s">
        <v>340</v>
      </c>
    </row>
    <row r="249" spans="2:6">
      <c r="B249" s="105" t="s">
        <v>341</v>
      </c>
      <c r="C249" s="105" t="s">
        <v>342</v>
      </c>
    </row>
    <row r="250" spans="2:6">
      <c r="B250" s="105" t="s">
        <v>343</v>
      </c>
      <c r="C250" s="105"/>
    </row>
    <row r="251" spans="2:6">
      <c r="B251" s="105" t="s">
        <v>344</v>
      </c>
    </row>
    <row r="252" spans="2:6">
      <c r="B252" s="105" t="s">
        <v>345</v>
      </c>
    </row>
  </sheetData>
  <mergeCells count="20">
    <mergeCell ref="G2:G4"/>
    <mergeCell ref="B9:C9"/>
    <mergeCell ref="E20:E21"/>
    <mergeCell ref="B60:C60"/>
    <mergeCell ref="B63:C63"/>
    <mergeCell ref="B200:B220"/>
    <mergeCell ref="C85:F85"/>
    <mergeCell ref="C86:F86"/>
    <mergeCell ref="C87:F87"/>
    <mergeCell ref="C176:F176"/>
    <mergeCell ref="E157:F160"/>
    <mergeCell ref="E163:F166"/>
    <mergeCell ref="C175:F175"/>
    <mergeCell ref="C223:E223"/>
    <mergeCell ref="C181:F181"/>
    <mergeCell ref="C183:F183"/>
    <mergeCell ref="C179:F179"/>
    <mergeCell ref="C148:E148"/>
    <mergeCell ref="C185:F185"/>
    <mergeCell ref="C187:F187"/>
  </mergeCells>
  <phoneticPr fontId="41" type="noConversion"/>
  <dataValidations count="11">
    <dataValidation type="list" allowBlank="1" showInputMessage="1" showErrorMessage="1" sqref="C36:F36" xr:uid="{520827A7-3A64-43CF-A66F-BBC62C8F36FC}">
      <formula1>$B$243:$B$252</formula1>
    </dataValidation>
    <dataValidation type="list" allowBlank="1" showInputMessage="1" showErrorMessage="1" sqref="C172:D172" xr:uid="{70DB301B-48D1-4D6E-A482-AADDDBEAE411}">
      <formula1>$F$238:$F$241</formula1>
    </dataValidation>
    <dataValidation type="list" allowBlank="1" showInputMessage="1" showErrorMessage="1" sqref="C14" xr:uid="{EA9BE1E1-1969-4C94-A1A2-226EC1D5D9B3}">
      <formula1>$C$229:$C$239</formula1>
    </dataValidation>
    <dataValidation type="list" allowBlank="1" showInputMessage="1" showErrorMessage="1" sqref="E16" xr:uid="{9ACD659C-7CE4-4C8D-9C25-7A063D602CDE}">
      <formula1>$C$246:$C$249</formula1>
    </dataValidation>
    <dataValidation type="list" allowBlank="1" showInputMessage="1" showErrorMessage="1" sqref="E9:E12" xr:uid="{387C8AB9-7C1E-4242-B09C-1FBA91C38039}">
      <formula1>$C$240:$C$244</formula1>
    </dataValidation>
    <dataValidation type="list" allowBlank="1" showInputMessage="1" showErrorMessage="1" sqref="F90 F75:F77 F79:F83" xr:uid="{606B6E45-1B8F-429C-B60B-B8433A49F05A}">
      <formula1>$D$234:$D$235</formula1>
    </dataValidation>
    <dataValidation type="list" allowBlank="1" showInputMessage="1" showErrorMessage="1" sqref="E90 E75:E77 E79:E83" xr:uid="{5028E454-04E1-4497-A7AA-65BB3DCDFE79}">
      <formula1>$D$231:$D$232</formula1>
    </dataValidation>
    <dataValidation type="list" allowBlank="1" showInputMessage="1" showErrorMessage="1" sqref="C58:F58" xr:uid="{7B30CF2F-ADEB-453A-945C-C4E74F572C7B}">
      <formula1>$B$231:$B$241</formula1>
    </dataValidation>
    <dataValidation type="list" allowBlank="1" showInputMessage="1" showErrorMessage="1" sqref="C168:D168 C170:D170" xr:uid="{1015D511-970B-4107-A0D4-68BF0B15D8D0}">
      <formula1>$F$231:$F$236</formula1>
    </dataValidation>
    <dataValidation type="list" allowBlank="1" showInputMessage="1" showErrorMessage="1" sqref="B94:B144" xr:uid="{F9D19D82-34E7-4030-B027-74CF88A25A65}">
      <formula1>$D$237:$D$243</formula1>
    </dataValidation>
    <dataValidation type="list" allowBlank="1" showInputMessage="1" showErrorMessage="1" sqref="D94:D144" xr:uid="{2B874ADE-891E-4018-AFED-CCF5ECEE2376}">
      <formula1>$E$231:$E$240</formula1>
    </dataValidation>
  </dataValidations>
  <hyperlinks>
    <hyperlink ref="E197" r:id="rId1" xr:uid="{9E16ABB7-3FC6-4BC4-A788-BFFDA87C7DA5}"/>
  </hyperlinks>
  <pageMargins left="0.7" right="0.7" top="0.75" bottom="0.75" header="0.3" footer="0.3"/>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3e02667f-0271-471b-bd6e-11a2e16def1d" xsi:nil="true"/>
    <lcf76f155ced4ddcb4097134ff3c332f xmlns="ff57b53f-0493-42a0-86f6-b9b1333ab06d">
      <Terms xmlns="http://schemas.microsoft.com/office/infopath/2007/PartnerControls"/>
    </lcf76f155ced4ddcb4097134ff3c332f>
    <SharedWithUsers xmlns="b8caa731-411c-4ce8-a2a6-5b517e250d33">
      <UserInfo>
        <DisplayName/>
        <AccountId xsi:nil="true"/>
        <AccountType/>
      </UserInfo>
    </SharedWithUsers>
    <ProjectTypeSubType2 xmlns="b8caa731-411c-4ce8-a2a6-5b517e250d33" xsi:nil="true"/>
    <Phase xmlns="b8caa731-411c-4ce8-a2a6-5b517e250d33" xsi:nil="true"/>
    <ProjectTitle xmlns="b8caa731-411c-4ce8-a2a6-5b517e250d33" xsi:nil="true"/>
    <ProjectTypeSubType1 xmlns="b8caa731-411c-4ce8-a2a6-5b517e250d33" xsi:nil="true"/>
    <DocClassification xmlns="b8caa731-411c-4ce8-a2a6-5b517e250d33" xsi:nil="true"/>
    <ProjectType xmlns="b8caa731-411c-4ce8-a2a6-5b517e250d33" xsi:nil="true"/>
    <GEFCountry xmlns="ceb00776-aa5c-4fc8-b6fe-5f035152e4b6" xsi:nil="true"/>
    <Classification xmlns="ceb00776-aa5c-4fc8-b6fe-5f035152e4b6" xsi:nil="true"/>
    <Country1 xmlns="ceb00776-aa5c-4fc8-b6fe-5f035152e4b6" xsi:nil="true"/>
    <DocPrefix xmlns="ceb00776-aa5c-4fc8-b6fe-5f035152e4b6" xsi:nil="true"/>
    <GEFID xmlns="ceb00776-aa5c-4fc8-b6fe-5f035152e4b6" xsi:nil="true"/>
    <ProjectType xmlns="ceb00776-aa5c-4fc8-b6fe-5f035152e4b6" xsi:nil="true"/>
    <DocCategory xmlns="b8caa731-411c-4ce8-a2a6-5b517e250d33" xsi:nil="true"/>
    <GEFProjectID xmlns="ceb00776-aa5c-4fc8-b6fe-5f035152e4b6" xsi:nil="true"/>
    <DocActive xmlns="ceb00776-aa5c-4fc8-b6fe-5f035152e4b6">Active</DocActive>
    <DocCategory xmlns="ceb00776-aa5c-4fc8-b6fe-5f035152e4b6" xsi:nil="true"/>
    <FocalArea xmlns="b8caa731-411c-4ce8-a2a6-5b517e250d33" xsi:nil="true"/>
    <FocalArea xmlns="ceb00776-aa5c-4fc8-b6fe-5f035152e4b6" xsi:nil="true"/>
    <ProjectStatus xmlns="b8caa731-411c-4ce8-a2a6-5b517e250d33" xsi:nil="true"/>
    <DocType xmlns="ceb00776-aa5c-4fc8-b6fe-5f035152e4b6" xsi:nil="true"/>
    <ProjectTitle xmlns="ceb00776-aa5c-4fc8-b6fe-5f035152e4b6" xsi:nil="true"/>
    <RecordStatus xmlns="b8caa731-411c-4ce8-a2a6-5b517e250d33">Active</RecordStatus>
    <TrustFundType xmlns="ceb00776-aa5c-4fc8-b6fe-5f035152e4b6" xsi:nil="true"/>
    <DocumentTitle xmlns="ceb00776-aa5c-4fc8-b6fe-5f035152e4b6" xsi:nil="true"/>
    <GEFID xmlns="b8caa731-411c-4ce8-a2a6-5b517e250d33" xsi:nil="true"/>
    <TrustFund xmlns="b8caa731-411c-4ce8-a2a6-5b517e250d3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GEF Documents Content Type" ma:contentTypeID="0x01010000FE34C145B86045B63DA32DFB8FDDBE00F30692405A985C4A8B0A6D5A715BB992" ma:contentTypeVersion="28" ma:contentTypeDescription="" ma:contentTypeScope="" ma:versionID="0cad12d6bf3e251d40c7107c62dad9a9">
  <xsd:schema xmlns:xsd="http://www.w3.org/2001/XMLSchema" xmlns:xs="http://www.w3.org/2001/XMLSchema" xmlns:p="http://schemas.microsoft.com/office/2006/metadata/properties" xmlns:ns2="ceb00776-aa5c-4fc8-b6fe-5f035152e4b6" xmlns:ns3="c7ede9f9-c657-4e65-88e7-7be717847d9e" xmlns:ns4="3e02667f-0271-471b-bd6e-11a2e16def1d" xmlns:ns5="ff57b53f-0493-42a0-86f6-b9b1333ab06d" xmlns:ns6="b8caa731-411c-4ce8-a2a6-5b517e250d33" targetNamespace="http://schemas.microsoft.com/office/2006/metadata/properties" ma:root="true" ma:fieldsID="a66909d60abafbe0d1ff022b6d7a6318" ns2:_="" ns3:_="" ns4:_="" ns5:_="" ns6:_="">
    <xsd:import namespace="ceb00776-aa5c-4fc8-b6fe-5f035152e4b6"/>
    <xsd:import namespace="c7ede9f9-c657-4e65-88e7-7be717847d9e"/>
    <xsd:import namespace="3e02667f-0271-471b-bd6e-11a2e16def1d"/>
    <xsd:import namespace="ff57b53f-0493-42a0-86f6-b9b1333ab06d"/>
    <xsd:import namespace="b8caa731-411c-4ce8-a2a6-5b517e250d33"/>
    <xsd:element name="properties">
      <xsd:complexType>
        <xsd:sequence>
          <xsd:element name="documentManagement">
            <xsd:complexType>
              <xsd:all>
                <xsd:element ref="ns2:Classification" minOccurs="0"/>
                <xsd:element ref="ns2:Country1" minOccurs="0"/>
                <xsd:element ref="ns2:DocActive" minOccurs="0"/>
                <xsd:element ref="ns2:DocCategory" minOccurs="0"/>
                <xsd:element ref="ns2:DocPrefix" minOccurs="0"/>
                <xsd:element ref="ns2:DocType" minOccurs="0"/>
                <xsd:element ref="ns2:DocumentTitle" minOccurs="0"/>
                <xsd:element ref="ns2:FocalArea" minOccurs="0"/>
                <xsd:element ref="ns2:GEFID" minOccurs="0"/>
                <xsd:element ref="ns2:ProjectTitle" minOccurs="0"/>
                <xsd:element ref="ns2:ProjectType" minOccurs="0"/>
                <xsd:element ref="ns2:TrustFundType" minOccurs="0"/>
                <xsd:element ref="ns3:MediaServiceMetadata" minOccurs="0"/>
                <xsd:element ref="ns3:MediaServiceFastMetadata" minOccurs="0"/>
                <xsd:element ref="ns4:TaxCatchAll" minOccurs="0"/>
                <xsd:element ref="ns2:GEFCountry" minOccurs="0"/>
                <xsd:element ref="ns2:GEFProjectID" minOccurs="0"/>
                <xsd:element ref="ns5:MediaServiceAutoTags" minOccurs="0"/>
                <xsd:element ref="ns5:MediaServiceOCR" minOccurs="0"/>
                <xsd:element ref="ns6:SharedWithUsers" minOccurs="0"/>
                <xsd:element ref="ns6:SharedWithDetails" minOccurs="0"/>
                <xsd:element ref="ns5:MediaServiceDateTaken" minOccurs="0"/>
                <xsd:element ref="ns5:MediaServiceGenerationTime" minOccurs="0"/>
                <xsd:element ref="ns5:MediaServiceEventHashCode" minOccurs="0"/>
                <xsd:element ref="ns5:MediaServiceAutoKeyPoints" minOccurs="0"/>
                <xsd:element ref="ns5:MediaServiceKeyPoints" minOccurs="0"/>
                <xsd:element ref="ns5:MediaServiceLocation" minOccurs="0"/>
                <xsd:element ref="ns5:lcf76f155ced4ddcb4097134ff3c332f" minOccurs="0"/>
                <xsd:element ref="ns5:MediaLengthInSeconds" minOccurs="0"/>
                <xsd:element ref="ns5:MediaServiceObjectDetectorVersions" minOccurs="0"/>
                <xsd:element ref="ns5:MediaServiceSearchProperties" minOccurs="0"/>
                <xsd:element ref="ns6:ProjectTypeSubType1" minOccurs="0"/>
                <xsd:element ref="ns6:ProjectTypeSubType2" minOccurs="0"/>
                <xsd:element ref="ns6:DocCategory" minOccurs="0"/>
                <xsd:element ref="ns6:DocClassification" minOccurs="0"/>
                <xsd:element ref="ns6:FocalArea" minOccurs="0"/>
                <xsd:element ref="ns6:GEFID" minOccurs="0"/>
                <xsd:element ref="ns6:Phase" minOccurs="0"/>
                <xsd:element ref="ns6:ProjectStatus" minOccurs="0"/>
                <xsd:element ref="ns6:ProjectTitle" minOccurs="0"/>
                <xsd:element ref="ns6:ProjectType" minOccurs="0"/>
                <xsd:element ref="ns6:RecordStatus" minOccurs="0"/>
                <xsd:element ref="ns6:TrustFun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eb00776-aa5c-4fc8-b6fe-5f035152e4b6" elementFormDefault="qualified">
    <xsd:import namespace="http://schemas.microsoft.com/office/2006/documentManagement/types"/>
    <xsd:import namespace="http://schemas.microsoft.com/office/infopath/2007/PartnerControls"/>
    <xsd:element name="Classification" ma:index="8" nillable="true" ma:displayName="Classification" ma:internalName="Classification">
      <xsd:simpleType>
        <xsd:restriction base="dms:Text">
          <xsd:maxLength value="255"/>
        </xsd:restriction>
      </xsd:simpleType>
    </xsd:element>
    <xsd:element name="Country1" ma:index="9" nillable="true" ma:displayName="Country" ma:internalName="Country1">
      <xsd:simpleType>
        <xsd:restriction base="dms:Text">
          <xsd:maxLength value="255"/>
        </xsd:restriction>
      </xsd:simpleType>
    </xsd:element>
    <xsd:element name="DocActive" ma:index="10" nillable="true" ma:displayName="DocActive" ma:default="Active" ma:format="Dropdown" ma:internalName="DocActive" ma:readOnly="false">
      <xsd:simpleType>
        <xsd:restriction base="dms:Choice">
          <xsd:enumeration value="Active"/>
          <xsd:enumeration value="InActive"/>
        </xsd:restriction>
      </xsd:simpleType>
    </xsd:element>
    <xsd:element name="DocCategory" ma:index="11" nillable="true" ma:displayName="DocCategory" ma:internalName="DocCategory">
      <xsd:simpleType>
        <xsd:restriction base="dms:Text">
          <xsd:maxLength value="255"/>
        </xsd:restriction>
      </xsd:simpleType>
    </xsd:element>
    <xsd:element name="DocPrefix" ma:index="12" nillable="true" ma:displayName="DocPrefix" ma:internalName="DocPrefix">
      <xsd:simpleType>
        <xsd:restriction base="dms:Text">
          <xsd:maxLength value="255"/>
        </xsd:restriction>
      </xsd:simpleType>
    </xsd:element>
    <xsd:element name="DocType" ma:index="13" nillable="true" ma:displayName="DocType" ma:internalName="DocType">
      <xsd:simpleType>
        <xsd:restriction base="dms:Text">
          <xsd:maxLength value="255"/>
        </xsd:restriction>
      </xsd:simpleType>
    </xsd:element>
    <xsd:element name="DocumentTitle" ma:index="14" nillable="true" ma:displayName="DocumentTitle" ma:internalName="DocumentTitle">
      <xsd:simpleType>
        <xsd:restriction base="dms:Text">
          <xsd:maxLength value="255"/>
        </xsd:restriction>
      </xsd:simpleType>
    </xsd:element>
    <xsd:element name="FocalArea" ma:index="15" nillable="true" ma:displayName="FocalArea" ma:internalName="FocalArea">
      <xsd:simpleType>
        <xsd:restriction base="dms:Text">
          <xsd:maxLength value="255"/>
        </xsd:restriction>
      </xsd:simpleType>
    </xsd:element>
    <xsd:element name="GEFID" ma:index="16" nillable="true" ma:displayName="GEFID" ma:internalName="GEFID">
      <xsd:simpleType>
        <xsd:restriction base="dms:Text">
          <xsd:maxLength value="255"/>
        </xsd:restriction>
      </xsd:simpleType>
    </xsd:element>
    <xsd:element name="ProjectTitle" ma:index="17" nillable="true" ma:displayName="ProjectTitle" ma:internalName="ProjectTitle" ma:readOnly="false">
      <xsd:simpleType>
        <xsd:restriction base="dms:Note">
          <xsd:maxLength value="255"/>
        </xsd:restriction>
      </xsd:simpleType>
    </xsd:element>
    <xsd:element name="ProjectType" ma:index="18" nillable="true" ma:displayName="ProjectType" ma:internalName="ProjectType">
      <xsd:simpleType>
        <xsd:restriction base="dms:Text">
          <xsd:maxLength value="255"/>
        </xsd:restriction>
      </xsd:simpleType>
    </xsd:element>
    <xsd:element name="TrustFundType" ma:index="19" nillable="true" ma:displayName="TrustFundType" ma:internalName="TrustFundType">
      <xsd:simpleType>
        <xsd:restriction base="dms:Text">
          <xsd:maxLength value="255"/>
        </xsd:restriction>
      </xsd:simpleType>
    </xsd:element>
    <xsd:element name="GEFCountry" ma:index="23" nillable="true" ma:displayName="GEFCountry" ma:internalName="GEFCountry">
      <xsd:simpleType>
        <xsd:restriction base="dms:Note"/>
      </xsd:simpleType>
    </xsd:element>
    <xsd:element name="GEFProjectID" ma:index="24" nillable="true" ma:displayName="GEFProjectID" ma:internalName="GEFProject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7ede9f9-c657-4e65-88e7-7be717847d9e" elementFormDefault="qualified">
    <xsd:import namespace="http://schemas.microsoft.com/office/2006/documentManagement/types"/>
    <xsd:import namespace="http://schemas.microsoft.com/office/infopath/2007/PartnerControls"/>
    <xsd:element name="MediaServiceMetadata" ma:index="20" nillable="true" ma:displayName="MediaServiceMetadata" ma:hidden="true" ma:internalName="MediaServiceMetadata" ma:readOnly="true">
      <xsd:simpleType>
        <xsd:restriction base="dms:Note"/>
      </xsd:simpleType>
    </xsd:element>
    <xsd:element name="MediaServiceFastMetadata" ma:index="21"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e02667f-0271-471b-bd6e-11a2e16def1d"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3a0844f6-a59b-4fa4-b58a-6bc4e72871bd}" ma:internalName="TaxCatchAll" ma:showField="CatchAllData" ma:web="ceb00776-aa5c-4fc8-b6fe-5f035152e4b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f57b53f-0493-42a0-86f6-b9b1333ab06d" elementFormDefault="qualified">
    <xsd:import namespace="http://schemas.microsoft.com/office/2006/documentManagement/types"/>
    <xsd:import namespace="http://schemas.microsoft.com/office/infopath/2007/PartnerControls"/>
    <xsd:element name="MediaServiceAutoTags" ma:index="25" nillable="true" ma:displayName="MediaServiceAutoTags" ma:internalName="MediaServiceAutoTags" ma:readOnly="true">
      <xsd:simpleType>
        <xsd:restriction base="dms:Text"/>
      </xsd:simpleType>
    </xsd:element>
    <xsd:element name="MediaServiceOCR" ma:index="26" nillable="true" ma:displayName="MediaServiceOCR" ma:internalName="MediaServiceOCR" ma:readOnly="true">
      <xsd:simpleType>
        <xsd:restriction base="dms:Note">
          <xsd:maxLength value="255"/>
        </xsd:restriction>
      </xsd:simpleType>
    </xsd:element>
    <xsd:element name="MediaServiceDateTaken" ma:index="29" nillable="true" ma:displayName="MediaServiceDateTaken" ma:hidden="true" ma:internalName="MediaServiceDateTaken" ma:readOnly="true">
      <xsd:simpleType>
        <xsd:restriction base="dms:Text"/>
      </xsd:simpleType>
    </xsd:element>
    <xsd:element name="MediaServiceGenerationTime" ma:index="30" nillable="true" ma:displayName="MediaServiceGenerationTime" ma:hidden="true" ma:internalName="MediaServiceGenerationTime" ma:readOnly="true">
      <xsd:simpleType>
        <xsd:restriction base="dms:Text"/>
      </xsd:simpleType>
    </xsd:element>
    <xsd:element name="MediaServiceEventHashCode" ma:index="31" nillable="true" ma:displayName="MediaServiceEventHashCode" ma:hidden="true" ma:internalName="MediaServiceEventHashCode" ma:readOnly="true">
      <xsd:simpleType>
        <xsd:restriction base="dms:Text"/>
      </xsd:simpleType>
    </xsd:element>
    <xsd:element name="MediaServiceAutoKeyPoints" ma:index="32" nillable="true" ma:displayName="MediaServiceAutoKeyPoints" ma:hidden="true" ma:internalName="MediaServiceAutoKeyPoints" ma:readOnly="true">
      <xsd:simpleType>
        <xsd:restriction base="dms:Note"/>
      </xsd:simpleType>
    </xsd:element>
    <xsd:element name="MediaServiceKeyPoints" ma:index="33" nillable="true" ma:displayName="KeyPoints" ma:internalName="MediaServiceKeyPoints" ma:readOnly="true">
      <xsd:simpleType>
        <xsd:restriction base="dms:Note">
          <xsd:maxLength value="255"/>
        </xsd:restriction>
      </xsd:simpleType>
    </xsd:element>
    <xsd:element name="MediaServiceLocation" ma:index="34" nillable="true" ma:displayName="Location" ma:internalName="MediaServiceLocation" ma:readOnly="true">
      <xsd:simpleType>
        <xsd:restriction base="dms:Text"/>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2a6c10d7-b926-4fc0-945e-3cbf5049f6bd" ma:termSetId="09814cd3-568e-fe90-9814-8d621ff8fb84" ma:anchorId="fba54fb3-c3e1-fe81-a776-ca4b69148c4d" ma:open="true" ma:isKeyword="false">
      <xsd:complexType>
        <xsd:sequence>
          <xsd:element ref="pc:Terms" minOccurs="0" maxOccurs="1"/>
        </xsd:sequence>
      </xsd:complexType>
    </xsd:element>
    <xsd:element name="MediaLengthInSeconds" ma:index="37" nillable="true" ma:displayName="MediaLengthInSeconds" ma:hidden="true" ma:internalName="MediaLengthInSeconds" ma:readOnly="true">
      <xsd:simpleType>
        <xsd:restriction base="dms:Unknown"/>
      </xsd:simpleType>
    </xsd:element>
    <xsd:element name="MediaServiceObjectDetectorVersions" ma:index="3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3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8caa731-411c-4ce8-a2a6-5b517e250d33"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element name="ProjectTypeSubType1" ma:index="40" nillable="true" ma:displayName="ProjectTypeSubType1" ma:internalName="ProjectTypeSubType1">
      <xsd:simpleType>
        <xsd:restriction base="dms:Text">
          <xsd:maxLength value="255"/>
        </xsd:restriction>
      </xsd:simpleType>
    </xsd:element>
    <xsd:element name="ProjectTypeSubType2" ma:index="41" nillable="true" ma:displayName="ProjectTypeSubType2" ma:internalName="ProjectTypeSubType2">
      <xsd:simpleType>
        <xsd:restriction base="dms:Text">
          <xsd:maxLength value="255"/>
        </xsd:restriction>
      </xsd:simpleType>
    </xsd:element>
    <xsd:element name="DocCategory" ma:index="42" nillable="true" ma:displayName="DocCategory" ma:default="" ma:internalName="DocCategory0">
      <xsd:simpleType>
        <xsd:restriction base="dms:Text">
          <xsd:maxLength value="255"/>
        </xsd:restriction>
      </xsd:simpleType>
    </xsd:element>
    <xsd:element name="DocClassification" ma:index="43" nillable="true" ma:displayName="DocClassification" ma:default="" ma:internalName="DocClassification">
      <xsd:simpleType>
        <xsd:restriction base="dms:Text">
          <xsd:maxLength value="255"/>
        </xsd:restriction>
      </xsd:simpleType>
    </xsd:element>
    <xsd:element name="FocalArea" ma:index="44" nillable="true" ma:displayName="FocalArea" ma:default="" ma:internalName="FocalArea0">
      <xsd:simpleType>
        <xsd:restriction base="dms:Text">
          <xsd:maxLength value="255"/>
        </xsd:restriction>
      </xsd:simpleType>
    </xsd:element>
    <xsd:element name="GEFID" ma:index="45" nillable="true" ma:displayName="GEFID" ma:default="" ma:internalName="GEFID0">
      <xsd:simpleType>
        <xsd:restriction base="dms:Text">
          <xsd:maxLength value="255"/>
        </xsd:restriction>
      </xsd:simpleType>
    </xsd:element>
    <xsd:element name="Phase" ma:index="46" nillable="true" ma:displayName="Phase" ma:default="" ma:indexed="true" ma:internalName="Phase">
      <xsd:simpleType>
        <xsd:restriction base="dms:Text">
          <xsd:maxLength value="255"/>
        </xsd:restriction>
      </xsd:simpleType>
    </xsd:element>
    <xsd:element name="ProjectStatus" ma:index="47" nillable="true" ma:displayName="ProjectStatus" ma:default="" ma:internalName="ProjectStatus">
      <xsd:simpleType>
        <xsd:restriction base="dms:Text">
          <xsd:maxLength value="255"/>
        </xsd:restriction>
      </xsd:simpleType>
    </xsd:element>
    <xsd:element name="ProjectTitle" ma:index="48" nillable="true" ma:displayName="ProjectTitle" ma:default="" ma:internalName="ProjectTitle0">
      <xsd:simpleType>
        <xsd:restriction base="dms:Text">
          <xsd:maxLength value="255"/>
        </xsd:restriction>
      </xsd:simpleType>
    </xsd:element>
    <xsd:element name="ProjectType" ma:index="49" nillable="true" ma:displayName="ProjectType" ma:default="" ma:internalName="ProjectType0">
      <xsd:simpleType>
        <xsd:restriction base="dms:Text">
          <xsd:maxLength value="255"/>
        </xsd:restriction>
      </xsd:simpleType>
    </xsd:element>
    <xsd:element name="RecordStatus" ma:index="50" nillable="true" ma:displayName="RecordStatus" ma:default="Active" ma:format="Dropdown" ma:internalName="RecordStatus">
      <xsd:simpleType>
        <xsd:restriction base="dms:Choice">
          <xsd:enumeration value="Active"/>
          <xsd:enumeration value="InActive"/>
        </xsd:restriction>
      </xsd:simpleType>
    </xsd:element>
    <xsd:element name="TrustFund" ma:index="51" nillable="true" ma:displayName="TrustFund" ma:default="" ma:internalName="TrustFund">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EAAFDBB-0C19-4B54-BAB4-4D352502F804}"/>
</file>

<file path=customXml/itemProps2.xml><?xml version="1.0" encoding="utf-8"?>
<ds:datastoreItem xmlns:ds="http://schemas.openxmlformats.org/officeDocument/2006/customXml" ds:itemID="{D9DDCA1A-1AAE-4DF4-A2DC-D76C93F3ADE1}"/>
</file>

<file path=customXml/itemProps3.xml><?xml version="1.0" encoding="utf-8"?>
<ds:datastoreItem xmlns:ds="http://schemas.openxmlformats.org/officeDocument/2006/customXml" ds:itemID="{EBDDBB32-9302-4FF1-91BC-5518EC8E1C92}"/>
</file>

<file path=docMetadata/LabelInfo.xml><?xml version="1.0" encoding="utf-8"?>
<clbl:labelList xmlns:clbl="http://schemas.microsoft.com/office/2020/mipLabelMetadata">
  <clbl:label id="{9dfb1a05-5f1d-449a-8960-62abcb479e7d}" enabled="0" method="" siteId="{9dfb1a05-5f1d-449a-8960-62abcb479e7d}"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Ortega Rada, Alexandra</dc:creator>
  <cp:keywords/>
  <dc:description/>
  <cp:lastModifiedBy>Ortega Rada, Alexandra</cp:lastModifiedBy>
  <cp:revision/>
  <dcterms:created xsi:type="dcterms:W3CDTF">2025-07-14T18:07:13Z</dcterms:created>
  <dcterms:modified xsi:type="dcterms:W3CDTF">2026-09-14T18:31:29Z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0x01010000FE34C145B86045B63DA32DFB8FDDBE00F30692405A985C4A8B0A6D5A715BB992</vt:lpwstr>
  </property>
  <property fmtid="{D5CDD505-2E9C-101B-9397-08002B2CF9AE}" pid="3" name="MediaServiceImageTags">
    <vt:lpwstr/>
  </property>
  <property fmtid="{D5CDD505-2E9C-101B-9397-08002B2CF9AE}" pid="4" name="Order">
    <vt:r8>299200</vt:r8>
  </property>
  <property fmtid="{D5CDD505-2E9C-101B-9397-08002B2CF9AE}" pid="5" name="ComplianceAssetId">
    <vt:lpwstr/>
  </property>
  <property fmtid="{D5CDD505-2E9C-101B-9397-08002B2CF9AE}" pid="6" name="_ExtendedDescription">
    <vt:lpwstr/>
  </property>
  <property fmtid="{D5CDD505-2E9C-101B-9397-08002B2CF9AE}" pid="7" name="TriggerFlowInfo">
    <vt:lpwstr/>
  </property>
  <property fmtid="{D5CDD505-2E9C-101B-9397-08002B2CF9AE}" pid="8" name="GEF_Agencies">
    <vt:lpwstr/>
  </property>
  <property fmtid="{D5CDD505-2E9C-101B-9397-08002B2CF9AE}" pid="9" name="GEF_DocumentPrefix">
    <vt:lpwstr>Project Implementation Report (PIR)</vt:lpwstr>
  </property>
  <property fmtid="{D5CDD505-2E9C-101B-9397-08002B2CF9AE}" pid="10" name="GEF_Phase">
    <vt:lpwstr>GEF - 8</vt:lpwstr>
  </property>
  <property fmtid="{D5CDD505-2E9C-101B-9397-08002B2CF9AE}" pid="11" name="GEF_ID">
    <vt:lpwstr>11066</vt:lpwstr>
  </property>
  <property fmtid="{D5CDD505-2E9C-101B-9397-08002B2CF9AE}" pid="12" name="GEF_TrustFund">
    <vt:lpwstr>GET</vt:lpwstr>
  </property>
  <property fmtid="{D5CDD505-2E9C-101B-9397-08002B2CF9AE}" pid="13" name="GEF_Country">
    <vt:lpwstr>Regional</vt:lpwstr>
  </property>
  <property fmtid="{D5CDD505-2E9C-101B-9397-08002B2CF9AE}" pid="14" name="GEF_ProjectType">
    <vt:lpwstr>FSP</vt:lpwstr>
  </property>
  <property fmtid="{D5CDD505-2E9C-101B-9397-08002B2CF9AE}" pid="15" name="GEF_DocumentCategory">
    <vt:lpwstr>M and E Document</vt:lpwstr>
  </property>
  <property fmtid="{D5CDD505-2E9C-101B-9397-08002B2CF9AE}" pid="16" name="GEF_DocumentClassification">
    <vt:lpwstr>Public</vt:lpwstr>
  </property>
  <property fmtid="{D5CDD505-2E9C-101B-9397-08002B2CF9AE}" pid="17" name="GEF_DocumentType">
    <vt:lpwstr>PIR 2</vt:lpwstr>
  </property>
  <property fmtid="{D5CDD505-2E9C-101B-9397-08002B2CF9AE}" pid="18" name="GEF_ProjectID">
    <vt:lpwstr>918459b1-7bb4-ed11-83fe-00224803a5f4</vt:lpwstr>
  </property>
  <property fmtid="{D5CDD505-2E9C-101B-9397-08002B2CF9AE}" pid="19" name="GEF_ProjectTitle">
    <vt:lpwstr>Yield Lab Opportunity Fund I: Accelerating technology and local innovation for sustainable and decarbonized food systems in Latin America and the Caribbean.</vt:lpwstr>
  </property>
  <property fmtid="{D5CDD505-2E9C-101B-9397-08002B2CF9AE}" pid="20" name="GEF_FocalArea">
    <vt:lpwstr>Multi Focal Area</vt:lpwstr>
  </property>
  <property fmtid="{D5CDD505-2E9C-101B-9397-08002B2CF9AE}" pid="21" name="GEF_ProjectTypeSubType1">
    <vt:lpwstr/>
  </property>
  <property fmtid="{D5CDD505-2E9C-101B-9397-08002B2CF9AE}" pid="22" name="GEF_DocumentTitle">
    <vt:lpwstr>11066_2026_PIR_IDBLab_Regional (1)</vt:lpwstr>
  </property>
  <property fmtid="{D5CDD505-2E9C-101B-9397-08002B2CF9AE}" pid="23" name="GEF_ProjectTypeSubType2">
    <vt:lpwstr/>
  </property>
</Properties>
</file>