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mc:AlternateContent xmlns:mc="http://schemas.openxmlformats.org/markup-compatibility/2006">
    <mc:Choice Requires="x15">
      <x15ac:absPath xmlns:x15ac="http://schemas.microsoft.com/office/spreadsheetml/2010/11/ac" url="https://unfao.sharepoint.com/sites/GEF/Shared Documents/M&amp;R Team/PIR/2025/submissions EMILIA/files ready to submit/"/>
    </mc:Choice>
  </mc:AlternateContent>
  <xr:revisionPtr revIDLastSave="175" documentId="13_ncr:1_{8A2403A1-D0D1-432C-AEA7-C25FF5EF5743}" xr6:coauthVersionLast="47" xr6:coauthVersionMax="47" xr10:uidLastSave="{5C1D78E2-E97D-4E38-BEDA-ED77B59210E1}"/>
  <bookViews>
    <workbookView xWindow="-120" yWindow="-120" windowWidth="29040" windowHeight="15720" tabRatio="823" firstSheet="1" activeTab="1" xr2:uid="{00000000-000D-0000-FFFF-FFFF00000000}"/>
  </bookViews>
  <sheets>
    <sheet name="_Calc" sheetId="3" state="hidden" r:id="rId1"/>
    <sheet name="Table of Contents" sheetId="1" r:id="rId2"/>
    <sheet name="1. Basic project data" sheetId="2" r:id="rId3"/>
    <sheet name="Countries" sheetId="4" state="hidden" r:id="rId4"/>
    <sheet name="TypeofTrustFund" sheetId="5" state="hidden" r:id="rId5"/>
    <sheet name="FocalArea" sheetId="6" state="hidden" r:id="rId6"/>
    <sheet name="2. Progress towards outcomes" sheetId="7" r:id="rId7"/>
    <sheet name="3. Implementation Progress" sheetId="8" r:id="rId8"/>
    <sheet name="4. Summary_Progress &amp; Challenge" sheetId="9" r:id="rId9"/>
    <sheet name="5. ESS Risk" sheetId="10" r:id="rId10"/>
    <sheet name="6. Risks to the Project" sheetId="11" r:id="rId11"/>
    <sheet name="7. Follow-up on Mid-term review" sheetId="12" r:id="rId12"/>
    <sheet name="8. Minor project amendments" sheetId="13" r:id="rId13"/>
    <sheet name="9. Stakeholders' Engagement" sheetId="14" r:id="rId14"/>
    <sheet name="10. Gender Mainstreaming" sheetId="15" r:id="rId15"/>
    <sheet name="11. Knowledge Management" sheetId="16" r:id="rId16"/>
    <sheet name="12. Indigenous &amp; Local Involve." sheetId="17" r:id="rId17"/>
    <sheet name="13. Co-Financing Table" sheetId="18" r:id="rId18"/>
    <sheet name="14. GEO Location" sheetId="19" r:id="rId19"/>
    <sheet name="Annex" sheetId="22" r:id="rId20"/>
  </sheets>
  <definedNames>
    <definedName name="Countries">Countries!$A$2:$A$250</definedName>
    <definedName name="DevCells" localSheetId="6">'2. Progress towards outcomes'!#REF!</definedName>
    <definedName name="DevCells">#REF!</definedName>
    <definedName name="DevRatings" localSheetId="6">'2. Progress towards outcomes'!#REF!</definedName>
    <definedName name="DevRatings">#REF!</definedName>
    <definedName name="DevScore" localSheetId="6">#REF!</definedName>
    <definedName name="DevScore">_Calc!$D$20</definedName>
    <definedName name="ImpCells">'3. Implementation Progress'!$D$79:$M$81</definedName>
    <definedName name="ImpRatings">'3. Implementation Progress'!$D$79:$M$81</definedName>
    <definedName name="ImpScore" localSheetId="6">#REF!</definedName>
    <definedName name="ImpScore">_Calc!$D$21</definedName>
    <definedName name="NumRating" localSheetId="6">#REF!</definedName>
    <definedName name="NumRating">_Calc!$B$2:$B$9</definedName>
    <definedName name="_xlnm.Print_Area" localSheetId="2">'1. Basic project data'!$A$1:$J$96</definedName>
    <definedName name="_xlnm.Print_Area" localSheetId="14">'10. Gender Mainstreaming'!$A$1:$K$39</definedName>
    <definedName name="_xlnm.Print_Area" localSheetId="15">'11. Knowledge Management'!$A$1:$K$54</definedName>
    <definedName name="_xlnm.Print_Area" localSheetId="16">'12. Indigenous &amp; Local Involve.'!$A$1:$K$58</definedName>
    <definedName name="_xlnm.Print_Area" localSheetId="17">'13. Co-Financing Table'!$A$1:$S$39</definedName>
    <definedName name="_xlnm.Print_Area" localSheetId="18">'14. GEO Location'!$A$1:$R$30</definedName>
    <definedName name="_xlnm.Print_Area" localSheetId="7">'3. Implementation Progress'!$A$1:$M$105</definedName>
    <definedName name="_xlnm.Print_Area" localSheetId="8">'4. Summary_Progress &amp; Challenge'!$A$1:$L$38</definedName>
    <definedName name="_xlnm.Print_Area" localSheetId="9">'5. ESS Risk'!$A$1:$K$56</definedName>
    <definedName name="_xlnm.Print_Area" localSheetId="10">'6. Risks to the Project'!$A$1:$P$59</definedName>
    <definedName name="_xlnm.Print_Area" localSheetId="11">'7. Follow-up on Mid-term review'!$A$1:$K$29</definedName>
    <definedName name="_xlnm.Print_Area" localSheetId="12">'8. Minor project amendments'!$A$1:$K$48</definedName>
    <definedName name="_xlnm.Print_Area" localSheetId="13">'9. Stakeholders'' Engagement'!$A$1:$L$59</definedName>
    <definedName name="_xlnm.Print_Area" localSheetId="19">Annex!$A$1:$B$32</definedName>
    <definedName name="_xlnm.Print_Area" localSheetId="1">'Table of Contents'!$A$1:$K$33</definedName>
    <definedName name="TxtRating" localSheetId="6">#REF!</definedName>
    <definedName name="TxtRating">_Calc!$A$2:$A$9</definedName>
    <definedName name="Weights" localSheetId="6">#REF!</definedName>
    <definedName name="Weights">_Calc!$E$14:$I$14</definedName>
    <definedName name="Weights2" localSheetId="6">#REF!</definedName>
    <definedName name="Weights2">_Calc!$E$17:$H$17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9" i="18" l="1"/>
  <c r="N20" i="18"/>
  <c r="N16" i="18"/>
  <c r="N30" i="18" s="1"/>
  <c r="K30" i="18" l="1"/>
  <c r="E25" i="2" s="1"/>
  <c r="E26" i="2"/>
  <c r="D21" i="3" a="1"/>
  <c r="D21" i="3" s="1"/>
  <c r="E34" i="2" s="1"/>
  <c r="D28" i="7"/>
  <c r="C28" i="7"/>
  <c r="D20" i="3" s="1" a="1"/>
  <c r="D20" i="3" s="1"/>
  <c r="E33" i="2" s="1"/>
  <c r="B28" i="7"/>
  <c r="E35" i="2"/>
  <c r="B26" i="1"/>
  <c r="B23" i="1"/>
  <c r="B22" i="1"/>
  <c r="B21" i="1"/>
  <c r="B20" i="1"/>
  <c r="B19" i="1"/>
  <c r="B18" i="1"/>
  <c r="B17" i="1"/>
  <c r="B16" i="1"/>
  <c r="B15" i="1"/>
  <c r="B14" i="1"/>
  <c r="B13" i="1"/>
  <c r="B12" i="1"/>
  <c r="B11" i="1"/>
  <c r="B10"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<sst xmlns="http://schemas.openxmlformats.org/spreadsheetml/2006/main" count="1148" uniqueCount="897">
  <si>
    <t>FAO-GEF Project Implementation Report</t>
  </si>
  <si>
    <t>2025 – Revised Template</t>
  </si>
  <si>
    <t>Period covered: 1 July 2024 to 30 June 2025</t>
  </si>
  <si>
    <t xml:space="preserve">Table of Contents </t>
  </si>
  <si>
    <t>Progress towards Achieving Project Objective(s) (Development Objective)</t>
  </si>
  <si>
    <t>Implementation Progress (IP)</t>
  </si>
  <si>
    <t>Summary on progress, challenges, and outcomes</t>
  </si>
  <si>
    <t xml:space="preserve">IMPORTANT DISCLAIMER: </t>
  </si>
  <si>
    <t xml:space="preserve">The final version of this PIR will be submitted to the GEF Secretariat.  </t>
  </si>
  <si>
    <t xml:space="preserve">The report will then be publicly available on the GEF website (click here). </t>
  </si>
  <si>
    <t xml:space="preserve">Sensitive information should be submitted in Annex to be uploaded separately. </t>
  </si>
  <si>
    <t>In such cases, please contact faogef-pir-support@fao.org for guidance.</t>
  </si>
  <si>
    <t xml:space="preserve">1. Basic Project Data </t>
  </si>
  <si>
    <t>General Information</t>
  </si>
  <si>
    <t xml:space="preserve">Region: </t>
  </si>
  <si>
    <t>Latin America and the Caribbean (RLC)</t>
  </si>
  <si>
    <t>Country(ies):</t>
  </si>
  <si>
    <t>Ecuador</t>
  </si>
  <si>
    <t>Project Title:</t>
  </si>
  <si>
    <t>Conservation and sustainable use of biodiversity within the zones of sustainable use of the State Subsystem of Protected Areas (SEAP) of Ecuador and its buffer zones</t>
  </si>
  <si>
    <t xml:space="preserve">FAO Project Symbol: </t>
  </si>
  <si>
    <t>GCP /ECU/095/GFF</t>
  </si>
  <si>
    <t>GEF ID:</t>
  </si>
  <si>
    <t>10396</t>
  </si>
  <si>
    <t>Type of Trust Fund(s):</t>
  </si>
  <si>
    <t>GFF</t>
  </si>
  <si>
    <t xml:space="preserve">GEF Focal Area(s): </t>
  </si>
  <si>
    <t>Biodiversity</t>
  </si>
  <si>
    <t xml:space="preserve">Project Executing Partners: </t>
  </si>
  <si>
    <t>Ministerio de Ambiente, Agua y Transición Ecológica (MAATE), Organización de las Naciones Unidas para la Alimentación y la Agricultura (FAO), Consorcio para el Desarrollo Sostenible de la Ecorregión Andina (CONDESAN)</t>
  </si>
  <si>
    <t>Initial project duration (years):</t>
  </si>
  <si>
    <t>5 years</t>
  </si>
  <si>
    <t>Project Dates</t>
  </si>
  <si>
    <t xml:space="preserve">GEF CEO Endorsement Date: </t>
  </si>
  <si>
    <t>Actual Agency Approval Date</t>
  </si>
  <si>
    <t xml:space="preserve">Project Implementation Start Date/EOD: </t>
  </si>
  <si>
    <t>First Disbursement Date</t>
  </si>
  <si>
    <t>Planned Project End Date/NTE1:</t>
  </si>
  <si>
    <t>Revised project implementation End date (if approved)2:</t>
  </si>
  <si>
    <t>n/a</t>
  </si>
  <si>
    <t>Actual Completion Date:</t>
  </si>
  <si>
    <t>Expected Financial Closure Date:</t>
  </si>
  <si>
    <t xml:space="preserve">Funding </t>
  </si>
  <si>
    <t xml:space="preserve">GEF Grant Amount (USD): </t>
  </si>
  <si>
    <t>Total GEF grant delivery 
(as of June 30, 2025 (USD):</t>
  </si>
  <si>
    <t>Total Co-financing amount (USD)3:</t>
  </si>
  <si>
    <t>Total estimated co-financing materialized as of June 30, 20254:</t>
  </si>
  <si>
    <t xml:space="preserve">M &amp; E Milestones </t>
  </si>
  <si>
    <t xml:space="preserve">Date of Last Project Steering Committee (PSC) Meeting: </t>
  </si>
  <si>
    <t xml:space="preserve">Expected Mid-term Review date5: </t>
  </si>
  <si>
    <t xml:space="preserve">Actual Mid-term review date (if already completed): </t>
  </si>
  <si>
    <t xml:space="preserve">Expected Terminal Evaluation Date6: </t>
  </si>
  <si>
    <t xml:space="preserve">Overall ratings </t>
  </si>
  <si>
    <t xml:space="preserve">Overall rating of progress towards achieving objectives/outcomes (cumulative): </t>
  </si>
  <si>
    <t xml:space="preserve">Overall implementation progess rating: </t>
  </si>
  <si>
    <t xml:space="preserve">Overall risk rating: </t>
  </si>
  <si>
    <t>Status</t>
  </si>
  <si>
    <t>Implementation Status (1st PIR, 2nd PIR, etc. Final PIR):</t>
  </si>
  <si>
    <t>2nd PIR</t>
  </si>
  <si>
    <t xml:space="preserve">1 Date that was originally foreseen at the project’s operationalization and indicated in FPMIS.
2 If NTE extension has been requested and approved by the FAO-GEF Coordination Unit.
3 This is the total amount of co-financing as included in the CEO Document/Project Document.
4 Please  refer to the Section 13 of this report where updated co-financing estimates are requested and indicate the total co-financing amount materialized. 
5 The Mid-Term Review (MTR) should take place after the 2nd PIR, around half-point between EOD and NTE. The MTR report in English should be submitted to the GEF Secretariat within 4 years of the CEO Endorsement date.
6 The Terminal Evaluation date should be discussed with OED 6 months before the project’s NTE date. </t>
  </si>
  <si>
    <t>Project Contacts</t>
  </si>
  <si>
    <t xml:space="preserve">Contact </t>
  </si>
  <si>
    <t>Name, Title, Division/Institution</t>
  </si>
  <si>
    <t>E-mail</t>
  </si>
  <si>
    <t>Project Coordinator (PC)</t>
  </si>
  <si>
    <t>Verónica Quitigüiña, Condesan</t>
  </si>
  <si>
    <t>veronica.quitiguina@seapcondesan.org</t>
  </si>
  <si>
    <t>Budget Holder (BH)</t>
  </si>
  <si>
    <t>Gherda Barreto, FAO Representative</t>
  </si>
  <si>
    <t>Gherda.Barreto@fao.org</t>
  </si>
  <si>
    <t>GEF Operational Focal Point (GEF OFP)</t>
  </si>
  <si>
    <t>Fabian Marcelo Jaramillo Villa, MAATE</t>
  </si>
  <si>
    <t>fabian.jaramillo@ambiente.gob.ec</t>
  </si>
  <si>
    <t>Lead Technical Officer (LTO)</t>
  </si>
  <si>
    <t>Amparo Cerrato, FAO Officer</t>
  </si>
  <si>
    <t>amparo.cerratogevawer@fao.org</t>
  </si>
  <si>
    <t>GEF Technical Officer (GTO)</t>
  </si>
  <si>
    <t>María Kattia Escudero Rodríguez / FAO OCB</t>
  </si>
  <si>
    <t>Maria.escuderorodriguez@fao.org</t>
  </si>
  <si>
    <t>Key Project Management Unit Personnel</t>
  </si>
  <si>
    <t xml:space="preserve">Please indicate the composition of the PMU as per the Terms of Reference in the ProDoc. If any new position was establised during the project implementation, please insert it accordingly. </t>
  </si>
  <si>
    <t>Position planned (as per ProDoc)</t>
  </si>
  <si>
    <t>Position filled (Yes/No)</t>
  </si>
  <si>
    <t xml:space="preserve">Start date, Name, Contact </t>
  </si>
  <si>
    <t>Comments</t>
  </si>
  <si>
    <t>Chief Technical Advisor</t>
  </si>
  <si>
    <t>Yes</t>
  </si>
  <si>
    <t>01/06/2023
Verónica Quitigüiña
veronica.quitiguina@seapcondesan.org</t>
  </si>
  <si>
    <t>Sustainable Production Specialist</t>
  </si>
  <si>
    <t>Paúl Sanchez
paul.sanchez@seapcondesan.org</t>
  </si>
  <si>
    <t>In replacement of Edison Campos</t>
  </si>
  <si>
    <t>Land Planning and Management Specialist</t>
  </si>
  <si>
    <t>21/05/2024 
Santiago Rojas santiago.rojas@seapcondesan.org</t>
  </si>
  <si>
    <t>Financial Administrative Assistant</t>
  </si>
  <si>
    <t>01/06/2023
Henry Changoluisa henry.changoluisa@condesan.org</t>
  </si>
  <si>
    <t>Legal and Conflict Management Specialist</t>
  </si>
  <si>
    <t>01/08/2023
Vanessa Nieto vanessa.nieto@seapcondesan.org</t>
  </si>
  <si>
    <t>Safeguards, Monitoring and Evaluation Specialist</t>
  </si>
  <si>
    <t xml:space="preserve">08/08/2023
Andrea Lema
andrea.lema@seapcondesan.org
</t>
  </si>
  <si>
    <t>Administrative support</t>
  </si>
  <si>
    <t>22/12/2022
Giovanna Cevallos giovanna.cevallos@condesan.org</t>
  </si>
  <si>
    <t>Communication and knowledge management specialist</t>
  </si>
  <si>
    <t>01/06/2024
Giovanni Cevallos
fabricio.cevallos@condesan.org</t>
  </si>
  <si>
    <t>Hired part time</t>
  </si>
  <si>
    <t>Territorial Technician</t>
  </si>
  <si>
    <t>15/04/2024
Mayra Martínez mayra.martinez@seapcondesan.org</t>
  </si>
  <si>
    <t>15/04/2024
Javier Yépez   javier.yepez@seapcondesan.org</t>
  </si>
  <si>
    <t>16/06/2025
Alejandra Silva
alejandra.silva@seapcondesan.org</t>
  </si>
  <si>
    <t>In replacement of Leonardo Jaque</t>
  </si>
  <si>
    <t>16/06/2025
Julio De La Torre
julio.delatorre@seapcondesan.org</t>
  </si>
  <si>
    <t>In replacement of Juan Namaja</t>
  </si>
  <si>
    <t>No</t>
  </si>
  <si>
    <t>The Ministry of Environment, Water and Ecological Transition did not approve the hiring of this vacancy.</t>
  </si>
  <si>
    <t>Rating text</t>
  </si>
  <si>
    <t>Score</t>
  </si>
  <si>
    <t>Highly Unsatisfactory (HU)</t>
  </si>
  <si>
    <t>Unsatisfactory (U)</t>
  </si>
  <si>
    <t>Moderately Unsatisfactory (MU)</t>
  </si>
  <si>
    <t>Moderately Satisfactory (MS)</t>
  </si>
  <si>
    <t>Satisfactory (S)</t>
  </si>
  <si>
    <t>Highly Satisfactory (HS)</t>
  </si>
  <si>
    <t>Unknown</t>
  </si>
  <si>
    <t>Not Rated</t>
  </si>
  <si>
    <t>for DevScore</t>
  </si>
  <si>
    <t>Person</t>
  </si>
  <si>
    <t>PM/Coord</t>
  </si>
  <si>
    <t>Budget Holder</t>
  </si>
  <si>
    <t>LTO</t>
  </si>
  <si>
    <t>GEF OFP</t>
  </si>
  <si>
    <t>GTO</t>
  </si>
  <si>
    <t>Weight %</t>
  </si>
  <si>
    <t>For ImpScore</t>
  </si>
  <si>
    <t xml:space="preserve">Once you've filled in 2. Progress towards outcomes &amp; 3. Implementation Progress </t>
  </si>
  <si>
    <t>Please double click and press enter on Cells D20 and D21</t>
  </si>
  <si>
    <t>Select Country</t>
  </si>
  <si>
    <t>Afghanistan</t>
  </si>
  <si>
    <t>Åland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</si>
  <si>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</si>
  <si>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</si>
  <si>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</si>
  <si>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</si>
  <si>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</si>
  <si>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</si>
  <si>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</si>
  <si>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</si>
  <si>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</si>
  <si>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</si>
  <si>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</si>
  <si>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</si>
  <si>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</si>
  <si>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</si>
  <si>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</si>
  <si>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</si>
  <si>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</si>
  <si>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</si>
  <si>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</si>
  <si>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</si>
  <si>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</si>
  <si>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</si>
  <si>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</si>
  <si>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</si>
  <si>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 (Plurinational State of)</t>
  </si>
  <si>
    <t>Bonaire, Sint Eustatius and Saba</t>
  </si>
  <si>
    <t>Bosnia and Herzegovina</t>
  </si>
  <si>
    <t>Botswana</t>
  </si>
  <si>
    <t>Bouvet Island</t>
  </si>
  <si>
    <t>Brazil</t>
  </si>
  <si>
    <t>British Indian Ocean Territory</t>
  </si>
  <si>
    <t>British Virgin Islands</t>
  </si>
  <si>
    <t>Brunei Darussalam</t>
  </si>
  <si>
    <t>Bulgaria</t>
  </si>
  <si>
    <t>Burkina Faso</t>
  </si>
  <si>
    <t>Burundi</t>
  </si>
  <si>
    <t>Cabo Verde</t>
  </si>
  <si>
    <t>Cambodia</t>
  </si>
  <si>
    <t>Cameroon</t>
  </si>
  <si>
    <t>Canada</t>
  </si>
  <si>
    <t>Cayman Islands</t>
  </si>
  <si>
    <t>Central African Republic</t>
  </si>
  <si>
    <t>Chad</t>
  </si>
  <si>
    <t>Chile</t>
  </si>
  <si>
    <t>China</t>
  </si>
  <si>
    <t>China, Hong Kong Special Administrative Region</t>
  </si>
  <si>
    <t>China, Macao Special Administrative Region</t>
  </si>
  <si>
    <t>Christmas Island</t>
  </si>
  <si>
    <t>Cocos (Keeling) Islands</t>
  </si>
  <si>
    <t>Colombia</t>
  </si>
  <si>
    <t>Comoros</t>
  </si>
  <si>
    <t>Congo</t>
  </si>
  <si>
    <t>Cook Islands</t>
  </si>
  <si>
    <t>Costa Rica</t>
  </si>
  <si>
    <t>Côte d’Ivoire</t>
  </si>
  <si>
    <t>Croatia</t>
  </si>
  <si>
    <t>Cuba</t>
  </si>
  <si>
    <t>Curaçao</t>
  </si>
  <si>
    <t>Cyprus</t>
  </si>
  <si>
    <t>Czechia</t>
  </si>
  <si>
    <t>Democratic People's Republic of Korea</t>
  </si>
  <si>
    <t>Democratic Republic of the Congo</t>
  </si>
  <si>
    <t>Denmark</t>
  </si>
  <si>
    <t>Djibouti</t>
  </si>
  <si>
    <t>Dominica</t>
  </si>
  <si>
    <t>Dominican Republic</t>
  </si>
  <si>
    <t>Egypt</t>
  </si>
  <si>
    <t>El Salvador</t>
  </si>
  <si>
    <t>Equatorial Guinea</t>
  </si>
  <si>
    <t>Eritrea</t>
  </si>
  <si>
    <t>Estonia</t>
  </si>
  <si>
    <t>Eswatini</t>
  </si>
  <si>
    <t>Ethiopia</t>
  </si>
  <si>
    <t>Falkland Islands (Malvinas)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</si>
  <si>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</si>
  <si>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</si>
  <si>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</si>
  <si>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</si>
  <si>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</si>
  <si>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</si>
  <si>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</si>
  <si>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</si>
  <si>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</si>
  <si>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</si>
  <si>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</si>
  <si>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</si>
  <si>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</si>
  <si>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</si>
  <si>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</si>
  <si>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</si>
  <si>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</si>
  <si>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</si>
  <si>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</si>
  <si>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</si>
  <si>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</si>
  <si>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</si>
  <si>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</si>
  <si>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</si>
  <si>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Island and McDonald Islands</t>
  </si>
  <si>
    <t>Holy See</t>
  </si>
  <si>
    <t>Honduras</t>
  </si>
  <si>
    <t>Hungary</t>
  </si>
  <si>
    <t>Iceland</t>
  </si>
  <si>
    <t>India</t>
  </si>
  <si>
    <t>Indonesia</t>
  </si>
  <si>
    <t>Iran (Islamic Republic of)</t>
  </si>
  <si>
    <t>Iraq</t>
  </si>
  <si>
    <t>Ireland</t>
  </si>
  <si>
    <t>Isle of Man</t>
  </si>
  <si>
    <t>Israel</t>
  </si>
  <si>
    <t>Italy</t>
  </si>
  <si>
    <t>Jamaica</t>
  </si>
  <si>
    <t>Japan</t>
  </si>
  <si>
    <t>Jersey</t>
  </si>
  <si>
    <t>Jordan</t>
  </si>
  <si>
    <t>Kazakhstan</t>
  </si>
  <si>
    <t>Kenya</t>
  </si>
  <si>
    <t>Kiribati</t>
  </si>
  <si>
    <t>Kuwait</t>
  </si>
  <si>
    <t>Kyrgyzstan</t>
  </si>
  <si>
    <t>Lao People's Democratic Republic</t>
  </si>
  <si>
    <t>Latvia</t>
  </si>
  <si>
    <t>Lebanon</t>
  </si>
  <si>
    <t>Lesotho</t>
  </si>
  <si>
    <t>Liberia</t>
  </si>
  <si>
    <t>Libya</t>
  </si>
  <si>
    <t>Liechtenstein</t>
  </si>
  <si>
    <t>Lithuania</t>
  </si>
  <si>
    <t>Luxembourg</t>
  </si>
  <si>
    <t>Madagascar</t>
  </si>
  <si>
    <t>Malawi</t>
  </si>
  <si>
    <t>Malaysia</t>
  </si>
  <si>
    <t>Maldives</t>
  </si>
  <si>
    <t>Mali</t>
  </si>
  <si>
    <t>Malta</t>
  </si>
  <si>
    <t>Marshall Islands</t>
  </si>
  <si>
    <t>Martinique</t>
  </si>
  <si>
    <t>Mauritania</t>
  </si>
  <si>
    <t>Mauritius</t>
  </si>
  <si>
    <t>Mayotte</t>
  </si>
  <si>
    <t>Mexico</t>
  </si>
  <si>
    <t>Micronesia (Federated States of)</t>
  </si>
  <si>
    <t>Monaco</t>
  </si>
  <si>
    <t>Mongolia</t>
  </si>
  <si>
    <t>Montenegro</t>
  </si>
  <si>
    <t>Montserrat</t>
  </si>
  <si>
    <t>Morocco</t>
  </si>
  <si>
    <t>Mozambique</t>
  </si>
  <si>
    <t>Myanmar</t>
  </si>
  <si>
    <t>Namibia</t>
  </si>
  <si>
    <t>Nauru</t>
  </si>
  <si>
    <t>Nepal</t>
  </si>
  <si>
    <t>Netherlands (Kingdom of the)</t>
  </si>
  <si>
    <t>New Caledonia</t>
  </si>
  <si>
    <t>New Zealand</t>
  </si>
  <si>
    <t>Nicaragua</t>
  </si>
  <si>
    <t>Niger</t>
  </si>
  <si>
    <t>Nigeria</t>
  </si>
  <si>
    <t>Niue</t>
  </si>
  <si>
    <t>Norfolk Island</t>
  </si>
  <si>
    <t>North Macedonia</t>
  </si>
  <si>
    <t>Northern Mariana Islands</t>
  </si>
  <si>
    <t>Norway</t>
  </si>
  <si>
    <t>Oman</t>
  </si>
  <si>
    <t>Pakistan</t>
  </si>
  <si>
    <t>Palau</t>
  </si>
  <si>
    <t>Panama</t>
  </si>
  <si>
    <t>Papua New Guinea</t>
  </si>
  <si>
    <t>Paraguay</t>
  </si>
  <si>
    <t>Peru</t>
  </si>
  <si>
    <t>Philippines</t>
  </si>
  <si>
    <t>Pitcairn</t>
  </si>
  <si>
    <t>Poland</t>
  </si>
  <si>
    <t>Portugal</t>
  </si>
  <si>
    <t>Puerto Rico</t>
  </si>
  <si>
    <t>Qatar</t>
  </si>
  <si>
    <t>Republic of Korea</t>
  </si>
  <si>
    <t>Republic of Moldova</t>
  </si>
  <si>
    <t>Réunion</t>
  </si>
  <si>
    <t>Romania</t>
  </si>
  <si>
    <t>Russian Federation</t>
  </si>
  <si>
    <t>Rwanda</t>
  </si>
  <si>
    <t>Saint Barthélemy</t>
  </si>
  <si>
    <t>Saint Helena</t>
  </si>
  <si>
    <t>Saint Kitts and Nevis</t>
  </si>
  <si>
    <t>Saint Lucia</t>
  </si>
  <si>
    <t>Saint Martin (French Part)</t>
  </si>
  <si>
    <t>Saint Pierre and Miquelon</t>
  </si>
  <si>
    <t>Saint Vincent and the Grenadines</t>
  </si>
  <si>
    <t>Sint Eustatius and Saba</t>
  </si>
  <si>
    <t>Samoa</t>
  </si>
  <si>
    <t>San Marino</t>
  </si>
  <si>
    <t>Sao Tome and Principe</t>
  </si>
  <si>
    <t>Saudi Arabia</t>
  </si>
  <si>
    <t>Senegal</t>
  </si>
  <si>
    <t>Serbia</t>
  </si>
  <si>
    <t>Seychelles</t>
  </si>
  <si>
    <t>Sierra Leone</t>
  </si>
  <si>
    <t>Singapore</t>
  </si>
  <si>
    <t>Sint Maarten (Dutch part)</t>
  </si>
  <si>
    <t>Slovakia</t>
  </si>
  <si>
    <t>Slovenia</t>
  </si>
  <si>
    <t>Solomon Islands</t>
  </si>
  <si>
    <t>Somalia</t>
  </si>
  <si>
    <t>South Africa</t>
  </si>
  <si>
    <t>South Georgia and the South Sandwich Islands</t>
  </si>
  <si>
    <t>South Sudan</t>
  </si>
  <si>
    <t>Spain</t>
  </si>
  <si>
    <t>Sri Lanka</t>
  </si>
  <si>
    <t>State of Palestine</t>
  </si>
  <si>
    <t>Sudan</t>
  </si>
  <si>
    <t>Suriname</t>
  </si>
  <si>
    <t>Svalbard and Jan Mayen Islands</t>
  </si>
  <si>
    <t>Sweden</t>
  </si>
  <si>
    <t>Switzerland</t>
  </si>
  <si>
    <t>Syrian Arab Republic</t>
  </si>
  <si>
    <t>Tajikistan</t>
  </si>
  <si>
    <t>Thailand</t>
  </si>
  <si>
    <t>Timor-Leste</t>
  </si>
  <si>
    <t>Togo</t>
  </si>
  <si>
    <t>Tokelau</t>
  </si>
  <si>
    <t>Tonga</t>
  </si>
  <si>
    <t>Trinidad and Tobago</t>
  </si>
  <si>
    <t>Tunisia</t>
  </si>
  <si>
    <t>Türkiye</t>
  </si>
  <si>
    <t>Turkmenistan</t>
  </si>
  <si>
    <t>Turks and Caicos Islands</t>
  </si>
  <si>
    <t>Tuvalu</t>
  </si>
  <si>
    <t>Uganda</t>
  </si>
  <si>
    <t>Ukraine</t>
  </si>
  <si>
    <t>United Arab Emirates</t>
  </si>
  <si>
    <t>United Kingdom of Great Britain and Northern Ireland</t>
  </si>
  <si>
    <t>United Republic of Tanzania</t>
  </si>
  <si>
    <t>United States Minor Outlying Islands</t>
  </si>
  <si>
    <t>United States of America</t>
  </si>
  <si>
    <t>United States Virgin Islands</t>
  </si>
  <si>
    <t>Uruguay</t>
  </si>
  <si>
    <t>Uzbekistan</t>
  </si>
  <si>
    <t>Vanuatu</t>
  </si>
  <si>
    <t>Venezuela (Bolivarian Republic of)</t>
  </si>
  <si>
    <t>Viet Nam</t>
  </si>
  <si>
    <t>Wallis and Futuna Islands</t>
  </si>
  <si>
    <t>Western Sahara</t>
  </si>
  <si>
    <t>Yemen</t>
  </si>
  <si>
    <t>Zambia</t>
  </si>
  <si>
    <t>Zimbabwe</t>
  </si>
  <si>
    <t>Type of Trust Fund</t>
  </si>
  <si>
    <t>Capacity-building Initiative for Transparency (CBIT)</t>
  </si>
  <si>
    <t>Global Biodiversity Framework Fund (GBFF)</t>
  </si>
  <si>
    <t>Global Environment Facility Trust Fund (GFF)</t>
  </si>
  <si>
    <t>Least Developed Countries Fund (LDCF)</t>
  </si>
  <si>
    <t>Special Climate Change Fund (SCCF)</t>
  </si>
  <si>
    <t>Small Grants Program (SGP)</t>
  </si>
  <si>
    <t>Focal Area</t>
  </si>
  <si>
    <t>Multi Focal Area</t>
  </si>
  <si>
    <t>Chemicals and Waste</t>
  </si>
  <si>
    <t>Chemicals/PoPs</t>
  </si>
  <si>
    <t>Climate Change</t>
  </si>
  <si>
    <t>Climate Change Adaptation</t>
  </si>
  <si>
    <t>Climate Change Mitigation</t>
  </si>
  <si>
    <t>International Waters</t>
  </si>
  <si>
    <t>Land Degradation</t>
  </si>
  <si>
    <t>2. Progress towards Achieving Project Objective(s) (Development objective)</t>
  </si>
  <si>
    <t>(All inputs in this section should be cumulative from project start, not annual)</t>
  </si>
  <si>
    <t>Please indicate the project’s main progress towards achieving its objective(s) and the cumulative level of achievement of each outcome since the start of project implementation.</t>
  </si>
  <si>
    <t>Project or Development Objective</t>
  </si>
  <si>
    <t>Outcomes</t>
  </si>
  <si>
    <t>Outcome indicators</t>
  </si>
  <si>
    <t>Baseline</t>
  </si>
  <si>
    <t>Mid-term Target</t>
  </si>
  <si>
    <t>End-of-project Target</t>
  </si>
  <si>
    <t>Cumulative progress level at 30 June 2025</t>
  </si>
  <si>
    <t>% of cumulative progress</t>
  </si>
  <si>
    <t>Progress rating</t>
  </si>
  <si>
    <t>Promote conservation, sustainable use of biodiversity and capacity building in sustainable use zones and buffer zones within the State Sub-system of Protected
Areas (SEAP).</t>
  </si>
  <si>
    <t>1.1. Improved and integrated management of protected areas and their sustainable use zones</t>
  </si>
  <si>
    <t>GEF Core Indicator #1.2
Increase in the management effectiveness score of two protected areas (PA) measured by the GEF Management Effectiveness Tracking Tool (prioritizing the intervention in the CEPA and UPyT program of the Management Plan and METT).
a) Cayambe Coca National Park (408.287 ha)
b) Sangay National Park (502.105 ha)</t>
  </si>
  <si>
    <t>a) Cayambe Coca
National Park:
METT: 45
b) Sangay National Park:
METT: 43</t>
  </si>
  <si>
    <t>a) Cayambe Coca
National Park:
METT: 55
b) Sangay National
Park:
METT: 47</t>
  </si>
  <si>
    <t>a) Cayambe Coca
National Park:
METT: 65
b) Sangay National
Park:
METT: 55</t>
  </si>
  <si>
    <t>a) Cayambe Coca National Park (56.10% EEM, 2024)
b)Sangay National Park (51.16% EEM, 2024)
Data reported by the Ministry of Environment, Water and Ecological Transition, 2024.</t>
  </si>
  <si>
    <t>a) 86.3%
b) 93,02%</t>
  </si>
  <si>
    <t>Output 1.1.1: 
SEAP Integrated
Information System
for the management
of protected areas
and them
operational
sustainable use
zones, including a
module for
monitoring socio environmental
conflicts and
implemented in the Cayambe Coca and Sangay NPs, and
validated by the
communities,
technical teams and park rangers.</t>
  </si>
  <si>
    <t>Project Indicator #1:
An integrated information system of the SEAP for the management of
protected areas and their sustainable use zones designed and implemented in the Cayambe Coca and Sangay NPs, and validated by the communities, technical teams and park rangers|</t>
  </si>
  <si>
    <t>Through the Unified Environmental Information System - SUIA, the MAATE manages the different systems and platforms. There are a total of 6 systems/tools related to the generation, use and publication of PA information: (I) Interactive Map, (II) National System of Environmental Indicators, (III) National System of Protected Areas of Ecuador, (IV) Biodiversity Information System, (V) Forest Management System Early Warning System and (VI) SMART - Spatial Monitoring and Reporting Tool. These systems have been developed in a scattered way and without being correctly coordinated and do not have modules to integrate information on land tenure or local conflicts.
There is a Biodiversity Information System - SIB, with tourism information in PAs, SMART Tool with monitoring and control information of the Cayambe Coca and Sangay NPs. SEAP Integrated Information System, coordinating the information generated by the systems and tools already available, designed and validated, including basic structured information for the Cayambe Coca and Sangay NPs; data model created, approved and made official; defined categories, subcategories and attributes; and with a module for monitoring and managing socio-environmental conflicts.</t>
  </si>
  <si>
    <t>SEAP Integrated Information System, coordinating the information generated by the systems and tools already available, designed and validated, including basic structured information for the Cayambe Coca and Sangay NPs; data model created, approved and made official; defined categories, subcategories and attributes; and with a module for monitoring and managing socio-environmental conflicts.</t>
  </si>
  <si>
    <t>SEAP Integrated Information System integrated and coordinated with SUIA and implemented in the field under the leadership of technical teams and park rangers, and with the communities. Reports generated and uploaded to the System in support of decision-making and providing feedback for its improvement and updating the Spatial Data Infrastructure of the MAATE.
60 technical officials and park rangers of the MAATE at the national level with improved capacities for the operation and maintenance of the integrated information system.</t>
  </si>
  <si>
    <t>The third product is available: Final Report that includes the Proposal of the Terms of Reference for the contracting of the consultancy for the Design and Development of the Information Management System for Protected Areas and Design, Development and Implementation of the Socio-environmental Conflict Monitoring Module of the Directorate of Protected Areas and Other Forms of Contracting of the Ministry of Environment, Water and Ecological Transition.</t>
  </si>
  <si>
    <t>Output 1.1.2:
Technical, operational, and legal standards and tools, with a gender and intercultural approach, for the management of SEAP sustainable use zones established within the framework of the new Environmental Organic Code, its regulations and secondary legislation</t>
  </si>
  <si>
    <t>Project Indicator #2:
Number and types of technical, operational, and legal standards and tools, with a gender and intercultural approach, for the management of sustainable use zones of the SEAP updated or prepared with the participation of the local population.</t>
  </si>
  <si>
    <t>There is a legal tool for zoning in protected areas that identifies sustainable use zones.
There are no standards, regulations, and guidelines for the management of these areas under the new COA.
There is an outdated regulation applicable to sustainable use zones with regulatory gaps; its legal and technical adaptation is necessary based on the lessons learned from its application and in line with the provisions of the COA and its regulations.</t>
  </si>
  <si>
    <t>a) Legal diagnosis document of the legal instruments necessary to implement the provisions of the COA on the management of sustainable use zones (ZUS) as a basis for updating the Operational Management Manual of Ecuador´s PAs and for the formulation of the required technical standards.
 b) 3 technical standards developed for Sustainable Use Zones (ZUS) (1.-Normative instrument that allows the promotion and regulation of the sustainable use of biodiversity in Protected Areas, with emphasis on the ZUS; 2.- Management of connectivity corridors; and 3.- Guide for preparing land management plans with cross-cutting approaches to gender, interculturality and resilience.)
c) 20 land management plans formulated in a participatory manner with the inhabitants of the ZUS according to the zoning established by the PA management plan.
d) Proposal for the feasibility of a Land Fund for the management of the ZUS of the PAs prepared</t>
  </si>
  <si>
    <t>a) Updated Manual for the Operational Management of Ecuador´s Protected Areas in accordance with the COA and its regulations, to encourage the participation of local stakeholders and reduce conflicts
b) 3 technical standards for ZUS implemented and monitored. Lessons learned on enforcement and compliance identified.
c) 20 land management plans implemented by the inhabitants of the ZUS and monitored. Lessons on implementation identified.
d) Land Fund for the management of the ZUS created</t>
  </si>
  <si>
    <t xml:space="preserve">
a) The updated Operational Management Manual for the National System of Protected Areas will be prepared through a consultancy; the terms of reference will be prepared in the second half of 2025.
b) The draft Technical Standard for the land ownership and possession regime in the National System of Protected Areas has been approved by the Ministry of Environment, Water, and Ecological Transition.
In addition, three technical standards have been defined:
1. Regulatory Instrument that allows for the promotion and regulation of the sustainable use of biodiversity in protected areas, with an emphasis on sustainable use zones. This have been defined for development by 2026.
2. Landscape approach.
3. Guide for the development of territorial planning plans with a cross-cutting approach to gender, interculturality, and resilience. This have been defined for development by 2026.
c) A consulting team was hired to collect cartographic information in Pomacocha and Guangra, which will allow for compliance with the land management plans requested by the Ministry of Environment, Water, and Ecological Transition. The consulting team submitted its work plan and held workshops to include this activity in the Free, Prior, and Informed Consent Agreement of August 2024. Information such as (Participatory Rural Diagnostics, Comprehensive Organizational Diagnostics, basic cartography and raster information) is available, and procedures for inspection with the Military Geographic Institute (IGM) have been completed.
d)The Land Fund has been established through an account approved under the administration of FIAS, the Project’s co‑financing partner. However, it currently has no financial resources. Under the project, the development of an operations manual and a resource mobilization strategy is planned to support the capitalization of the Fund, thereby facilitating the mobilization of financial resources and enabling its effective operation. At present, the Terms of Reference have been prepared to contract a consultancy for the preparation of the operations manual and the resource mobilization strategy for the Fund’s capitalization.</t>
  </si>
  <si>
    <t>a) 3%
b) 39,5%
c) 4%
d) 102%</t>
  </si>
  <si>
    <t>Output 1.1.3:
Capacity development program for the effective implementation of regulations and instruments for the management of sustainable use zones in the Cayambe Coca and Sangay NPs, aimed at the staff of the Ministry of the Environment (MAATE) and the local population.</t>
  </si>
  <si>
    <t>Project Indicator # 3:
Number of officials trained to implement, monitor, and evaluate the application of regulations and instruments for the management of sustainable use zones in the Cayambe Coca and Sangay NP</t>
  </si>
  <si>
    <t>The MAATE has the Green Classroom Program that has trained nearly 800 people who work in the PAs in planning, finance, legislation, communication, gender, and intercultural issues. The MAATE has an Environmental Communication, Education and Participation Program (CEPA) of the National System of Protected Areas.</t>
  </si>
  <si>
    <t>1 education and training program designed mainstreaming approaches to gender, social inclusion, interculturality and resilience.
50 technicians and park rangers from the Cayambe Coca and Sangay NPs have been trained to implement, monitor, and evaluate the application of the standards and instruments for the management of sustainable use zones in the Cayambe Coca and Sangay NP</t>
  </si>
  <si>
    <t>a) 1 education and training program designed mainstreaming approaches to gender, social inclusion, interculturality and resilience.
b) 80 technicians and park rangers from the Cayambe Coca and Sangay NPs have been trained in the use of the SEAP integrated information system and new or updated secondary regulations for this project.</t>
  </si>
  <si>
    <t>a) As a fist step in developing the training plan, the methodology for establishing the training needs outlined in the project objetivoe has been defined.
The  sampling methodology to determine training needs in the territory (MAATE personnel, GAD, local population) has been approved by MAATE, providing essential technical and legal support for the information collection process. This methodology has been designed and validated considering criteria of representativeness, relevance, and technical rigor, ensuring that the results accurately reflect the conditions, challenges, and requirements of the target population.
Furthermore, the methodology is anchored to the compliance with the indicators defined in the project’s logical framework, allowing a direct alignment between data collection and the verification of progress in the expected objectives, outcomes, and deliverables.
b)To date, 10 workshops have been held, training a total of 125 participants —including area administrators, park rangers, and technical and specialist staff from the Directorate of Protected Areas and Other Forms of Conservation. Of the total participants, 32.8% are women (41 participants). The training sessions focused on the Methodology for Zoning in Protected Areas, in accordance with Ministerial Agreement 010.</t>
  </si>
  <si>
    <t>a)10%
b)156.3%</t>
  </si>
  <si>
    <t>GEF Core Indicator #11:
Number of local people trained to implement the regulations and instruments for the management of sustainable use zones in the Cayambe Coca and Sangay NPs (including percentage of women and indigenous population)</t>
  </si>
  <si>
    <t>500 residents living in sustainable use zones in the Cayambe Coca and Sangay NPs, including women and indigenous people, have been trained in the regulations and instruments for the management of sustainable use zones of both PAs (30% women)</t>
  </si>
  <si>
    <t>1,200 residents living in sustainable use zones in the Cayambe Coca and Sangay NP, including women, youth, and indigenous people, have been trained in the regulations and instruments for the management of sustainable use zones of both PAs (30% women)</t>
  </si>
  <si>
    <t>The Project has contributed to the organization of eight workshops for SNAP staff (area administrators, park rangers, and technical and specialist), addressing topics on gender, intersectionality, and the Gender Plan of the National System of Protected Areas. A total of 399 people participated: 127 men and 272 women.</t>
  </si>
  <si>
    <t>Outcome 2.1:
Strengthened institutional capacities of the Decentralized Autonomous Governments (GAD) in the integrated management of the landscape in the buffer zones, to prevent the loss of BD</t>
  </si>
  <si>
    <t>Project Indicator #5:
Level of improvement in the capacities of at least 8 GADs (in their different levels of government) involved to implement integrated landscape management in PA buffer zones to prevent the loss of BD</t>
  </si>
  <si>
    <t>Few GADs in the intervention area are developing an integrated management to prevent the loss of biodiversity to the extent that the buffer zones do not have a particular management. Buffer zones lack specific local policies for their management.</t>
  </si>
  <si>
    <t>4 GADs have strengthened their capacities for integrated landscape management in buffer zones and participate in local governance to prevent the loss of BD, as measured by the GEF capacity monitoring tool (baseline scores and goals to be defined in year 1. A goal of 20% increase with respect to the baseline is preliminarily estimated)</t>
  </si>
  <si>
    <t>8 GADs have strengthened their capacities for integrated landscape management in buffer zones and participate in local governance to prevent the loss of BD, as measured by the GEF capacity monitoring tool (baseline scores and goals to be defined in year 1. A 20% increase goal is preliminarily estimated with respect to the baseline)</t>
  </si>
  <si>
    <t xml:space="preserve">
As established by the Steering Committee, the training plan will be developed and implemented through a consultancy. The terms of reference (TOR) are currently under review by FAO and MAATE. Since prioritized standards are not yet available, the topics they cover will be included in the training sessions.
During 2024, knowledge was strengthened through two workshops with five Decentralized Autonomous Governments (Papallacta, Cuyuja, Linares, Gonzalo Pizarro, and El Chaco) on public policy, environmental competencies, and regulations for land regularization and legalization, with the participation of 27 women and 33 men.
Currently, a consultant is working on the development of four local ordinances in the Decentralized Autonomous Governments of El Chaco, Quijos, Cebadas, and Alausí. This consultant will provide training on these ordinances in the second half of 2025. In June 2025, the consultant conducted four information-gathering workshops with 102 attendees (63 men, 39 women) and 19 young people.</t>
  </si>
  <si>
    <t>Output 2.1.1:
Standards and tools developed for the conservation and sustainable use of BD in the buffer zones of SEAP, integrated into the local planning framework</t>
  </si>
  <si>
    <t>Project Indicator #7:
Number of legal and technical tools for the conservation and sustainable use of Biodiversity and landscapes in the buffer zones of the SEAP, integrated into the local planning framework</t>
  </si>
  <si>
    <t>The COA incorporates since 2018 the figure of buffer zones. There are no regulations for conservation and local development. The LUDPs do not incorporate the role of the buffer zones and there are no tools to complement the LUDPs and the Land Use and Management Plans for the management of buffer zones.</t>
  </si>
  <si>
    <t>a) A legal diagnosis that allows the identification of secondary regulations that allow the application of the COA and its Regulation on buffer zones.
b) At least 2 regulations and tools that incorporate the conservation and sustainable use of the BD in accordance with the zoning of the PA
(1.- Guide for the incorporation of the buffer zones in the LUDP and PUGS of the GAD; 2.-Proposal of an ordinance for the elaboration of plans and instruments for the conservation and management of fragile ecosystems in the buffer zones)</t>
  </si>
  <si>
    <t>a) At least 3 regulations and/or tools that incorporate the conservation and sustainable use of the BD in accordance with the buffer zone of the PA implemented and monitored; lessons from their app identified
b) Proposed agreement to define the limit of the agricultural frontier in buffer zones.</t>
  </si>
  <si>
    <t>a) A consultant is currently working on the development of four local regulations in the Decentralized Autonomous Governments of El Chaco, Quijos, Cebadas, and Alausí.  The purpose ofthis regulation is to align national regulations with local policies to promote differentiated management of buffer zones, aligned with their objetives of protecting and amanaging natural heritage. The regulation are: 
- Optimization of the Governance Ordinance in Alausí, including activities of the Environmental Directorate.
-Environmental Policy for the Sustainable Use of the Territory of the Autonomous Municipal Government of El Chaco.
-Resolution on Integrated Environmental Risk Management with a focus on the maintenance of ravines in the Decentralized Autonomous Government of Cebadas.
-Ordinance to Prevent and Eradicate Gender-Based Violence Against Women in the Decentralized Autonomous Government of Quijos.
 This consultant will provide training on these ordinances in the second half of 2025. In June 2025, the consultant conducted four information-gathering workshops with 102 attendees (63 men, 39 women) and 19 young people.
b) In the steering committee, the Ministry of Environment, Water and Ecological Transition requests the removal of the indicator, as recorded in the committee minutes.</t>
  </si>
  <si>
    <t>a)20%
b)n/a</t>
  </si>
  <si>
    <t>Output 2.1.2:
Mechanism for shared governance and inter-institutional and intersectoral coordination at the territorial level between the MAATE, the Ministry of Agriculture (MAG), GAD and other key stakeholders at the national, provincial, municipal and parish levels</t>
  </si>
  <si>
    <t>Project Indicator #8: Territorial coordination spaces in the Cayambe Coca NP and Sangay NP to promote dialogue, coordination, and exchange of information, ensuring the participation of women and indigenous people in the buffer zones of the Cayambe Coca and Sangay National Parks</t>
  </si>
  <si>
    <t>Several institutions have roles at the territorial level (MAATE, MAG, GAD) and coordination is insufficient to implement actions on the ground.
There are experiences in the establishment and operation of work committee, such as the case of the PA committee in the province of Napo.</t>
  </si>
  <si>
    <t>a) Two territorial governance spaces for technical coordination (1 in Cayambe Coca and 1 in Sangay) established under the leadership of the MAATE and with the participation of the GADs of the 8 involved provinces and representative local organizations, with objectives, functions and agreed operating regulations in which gender and intercultural parity is encouraged in their representation</t>
  </si>
  <si>
    <t>a) Four territorial governance spaces for technical coordination, 2 in Cayambe Coca and 2 in Sangay, operating with the participation of the MAATE and at least 8 GAD, with approved work plans, achievement of goals, and lessons learned from the joint work identified.
Sustainability of the Spaces of territorial governance assured.</t>
  </si>
  <si>
    <t>There are four governance platforms in place: the Parish System for the Protection of Rights of Cebadas (PNS), the Cooperation Roundtable for Conservation and Sustainable Development of Morona Santiago (PNS), the Technical Roundtable on Forests and Bioeconomy (PNS), and the Cooperation Roundtable for Life (PNCC).
During this period, work has been carried out on the action plan of the Parish System for the Protection of Rights of Cebadas (PNS), whose objective is to protect the rights of the inhabitants and nature of the Cebadas parish. This is pursued through the design and proposal of intercultural public policies focused on early warning, promotion, prevention, and the construction of equity and inclusion, with the active and informed participation of civil society, and ensuring the provision of the financial, human, and logistical resources necessary for the implementation of the proposed public policy.
In parallel, progress was made in strengthening the Technical Roundtable on Forests and Bioeconomy (PNS), whose objective is to establish a governance and cooperation model among stakeholders for the sustainable management of forests and biodiversity through bioeconomy strategies, within the framework of climate change adaptation and mitigation, with a gender and intercultural approach.
Additionally, a consultant was hired to provide follow-up to these governance platforms. These spaces are made up of MAATE, Decentralized Autonomous Governments, universities, NGOs, and other key stakeholders.</t>
  </si>
  <si>
    <t>Output 2.1.3:
Training programs implemented for GADs and key stakeholders on regulations for buffer zone management</t>
  </si>
  <si>
    <t>Project Indicator #9:
Number of people trained to implement and monitor regulations and tools for the conservation and sustainable use of BD (developed in 2.1.1)
(Including percentage of women and of peoples and nationalities)</t>
  </si>
  <si>
    <t>GADs have responsibilities in land use planning. There are no capacity building processes that allow GADS and other local stakeholders to understand the importance of PA conservation and sustainable management of buffer zones.
Local capacities are limited in identifying the benefits of buffer zones for local development, territorial planning, and other aspects.</t>
  </si>
  <si>
    <t>1 training program focused on GADs with the participation of at least 40% of women designed and in implementation.
1 training program focused on the role of women in the management of buffer zones designed and in implementation.
1 training program focused on communes, communities, towns, and nationalities designed and under implementation.
At least 300 people with strengthened capacities (30% women, 30% youth)</t>
  </si>
  <si>
    <t>1 training program focused on GADs with the participation of at least 40% of women implemented and monitored.
1 training program focused on the role of women in the management of buffer zones implemented and monitored.
1 training program focused on communes, communities, towns, and nationalities implemented and monitored.
At least 600 people with strengthened capacities (30% women, 30% youth)</t>
  </si>
  <si>
    <t>The develop the training process for these three target groups: GAD, women and indigenous nationalities, a consultant will be hired to design and implement a training plan consisting of three sub-plans, each focused on a specific target group.
a) There is a consultant currently developing four ordinances to benefit the Decentralized Autonomous Governments. In addition, in compliance with the request from the Ministry of Environment, Water and Ecological Transition, the training plans will be carried out through a consultancy. As of now, the terms of reference have been prepared.
b)There is a consultant currently developing four ordinances to benefit the Decentralized Autonomous Governments. In addition, in compliance with the request from the Ministry of Environment, Water and Ecological Transition, the training plans will be carried out through a consultancy. As of now, the terms of reference have been prepared.
c)There is a consultant currently developing four ordinances to benefit the Decentralized Autonomous Governments. In addition, in compliance with the request from the Ministry of Environment, Water and Ecological Transition, the training plans will be carried out through a consultancy. As of now, the terms of reference have been prepared.
d)During the reporting period, four workshops on the ordinances have been held, with the participation of 178 people (70 women and 19 youth).</t>
  </si>
  <si>
    <t>a)10%
b)5%
c)5%
d) 39.7%</t>
  </si>
  <si>
    <t>Outcome 3.1:
Pressure from agricultural activities is reduced through diversification and improvement of local livelihoods</t>
  </si>
  <si>
    <t>GEF Core Indicator BD #4.1:
Surface in hectares in sustainable use zones and buffer zones of the Cayambe Coca and Sangay NPs where conservation practices and sustainable use of the BD are implemented (sustainable production, tourism, restoration, and conservation)</t>
  </si>
  <si>
    <t>0</t>
  </si>
  <si>
    <t>a) 500 hectares in sustainable use zones
b) 1500 hectares in buffer zones
Total: 2000</t>
  </si>
  <si>
    <t>a) 2000 hectares in sustainable use zones
b) 4000 hectares in buffer zones
Total: 6000</t>
  </si>
  <si>
    <t>a)The Project operates under a landscape approach, which enables integrated land management by jointly considering ecological, social, and productive aspects. This approach will allow us to validate the hectares located in sustainable use zones, a process that will take place in the last quarter of 2025. (The project reported in previours PIR 1.466,86 ha in sustainable use zones)
b)The Project operates under a landscape approach, which enables integrated land management by jointly considering ecological, social, and productive aspects. This approach will allow us to validate the hectares located in  buffer zones, a process that will take place in the last quarter of 2025. (The project reported in previours PIR  2.931,82 ha in buffer zones).</t>
  </si>
  <si>
    <t>a) 73,34
b)73,30</t>
  </si>
  <si>
    <t>GEF Core Indicator #11:
Number of direct beneficiaries of the project who participate in the implementation of gender-sensitive BD conservation and sustainable use practices in the sustainable use and buffer zones of the Cayambe Coca and Sangay NP</t>
  </si>
  <si>
    <t>1,500 people
At least 700 women</t>
  </si>
  <si>
    <t>3,000 people
(at least 40% are women)</t>
  </si>
  <si>
    <t>A total of 826 people from the three intervention landscapes (Papallacta-El Chaco, Cebadas-Achupallas, and Pablo Sexto) are beneficiaries of the project, 56.30% of whom are women. All of them are part of the Rural Extension and Technical Assistance Program and have received capacity building through NUMI  (Farmer Field Schools). Each NUMI in progress has received between five to seven theoretical and practical training sessions.</t>
  </si>
  <si>
    <t>Output 3.1.1:
Technical assistance and rural extension services of the MAATE, MAG and GAD coordinated and strengthened to promote associativity initiatives and promote conservation and sustainable use practices of the BD, in buffer zones and sustainable use zones, with a gender and intercultural approach</t>
  </si>
  <si>
    <t>Project Indicator #10:
A program of rural extension and technical assistance, which promote practices of conservation and sustainable use of BD, in buffer zones and zones of sustainable use, with a gender and intercultural approach, developed and implemented.</t>
  </si>
  <si>
    <t>MAATE, MAG and GAD provide extension services. The MAATE operates in the PAs providing training on reforestation, wildlife management, conservation in sustainable use zones; MAG works directly in the buffer zones. Currently there is no joint extension and training effort.
There are MAG and AGROCALIDAD good practice manuals (guidelines for bio-enterprises), and cooperation projects; and protocols between the MAATE and MAG such as those of the Climate-Smart Livestock project.</t>
  </si>
  <si>
    <t>Rural extension and technical assistance program, which promotes conservation practices and sustainable use of BD, in buffer zones and sustainable use zones, with a gender, intercultural and resilience approach, developed and implemented by the MAATE, the MAG and the GADs (program led by the MAATE with support in the implementation of the MAG and the local GADs)
At least 120 technicians and extension workers from MAATE, MAG and GAD trained to implement good practices for the conservation and sustainable use of the BD (of which 40% are women)</t>
  </si>
  <si>
    <t>a) A rural extension and technical assistance program, which promotes BD conservation and sustainable use practices in buffer zones and sustainable use zones, with a gender, intercultural and resilience approach, implemented, developed and monitored in the prioritized intervention areas.
b)At least 120 technicians and extension workers from MAATE, MAG, and GAD have been trained to implement best practices for the conservation and sustainable use of BD (40% of whom are women).</t>
  </si>
  <si>
    <t>a) Technical meetings were held with the Ministry of Environment, Water and Ecological Transition; the Ministry of Agriculture and Livestock; the Food and Agriculture Organization of the United Nations (FAO); academia; and Decentralized Autonomous Governments, with the aim of defining the intervention model for the Rural Extension and Technical Assistance Program. The expanded curriculum, as well as the specific curricula for each intervention landscape (Papallacta-El Chaco, Cebadas-Achupallas, and Pablo Sexto), were developed taking into account the particularities and needs of each territory. The program is based on the landscape approach, promotes biodiversity conservation and sustainable production, and is implemented through Farmer Field Schools (NUMI).
b)  One training session was held in the Autonomous Government of Cuyuja on the topic of Sustainable Production Practices to Strengthen Biodiversity. Ten people (70% women) attended. Three training sessions were also held on Added Value in Agricultural Products, with the participation of officials from the Decentralized Autonomous Government of Papallacta.</t>
  </si>
  <si>
    <t>a)45% 
b)61.7%</t>
  </si>
  <si>
    <t>Output 3.1.2:
Conservation and sustainable use practices of the BD implemented with the population of the sustainable use zones and buffer zones of two PAs, within the framework of the PA zoning, related legislation, and specific technical guidelines for each practice.</t>
  </si>
  <si>
    <t>Project Indicator #11:
Number and type of BD conservation and sustainable use practices implemented with a gender and intercultural approach, in sustainable use zones and buffer zones of the Cayambe Coca and Sangay NP</t>
  </si>
  <si>
    <t>There are information gaps, there are no specific guidelines, much less experience related to the implementation of practices for the conservation and sustainable use of BD in PAs. Local inhabitants have a low level of knowledge of the value and benefits of ecosystem services, and of the impacts of their activities on them.</t>
  </si>
  <si>
    <t>At least 4 practices of conservation and/or sustainable use of the BD under a landscape, gender, interculturality and resilience approach, prioritized and in implementation with local stakeholders.
(Selected from the following practices: 1. Comprehensive Farm Management Plans, 2. Climate-Smart Livestock, 3. Agroecology, 4 Good Agricultural Practices, 5. Sustainable Tourism, 6. Restoration, 7. Conservation, 8. Bio-enterprises, 9. Protection of water sources)</t>
  </si>
  <si>
    <t>At least 9 practices of conservation and/or sustainable use of BD under a landscape, gender, interculturality and resilience approach, implemented and monitored with local stakeholders.  (1. Comprehensive Farm Management Plans, 2. Climate-Smart Livestock, 3. Agroecology, 4 Good Agricultural Practices, 5. Sustainable Tourism, 6. Restoration, 7. Conservation, 8. Bio-enterprises, 9. Protection of water sources). Lessons identified to promote replication and scaling (including documentation of good practices implemented by women)</t>
  </si>
  <si>
    <t>The nine identified practices were incorporated into the curricula of the three intervention landscapes; however, due to the lack of technicians in two of them (Papallacta-El Chaco and Pablo Sexto), to date they have only been implemented in the Cebadas-Achupallas landscape through the NUMI Farmer Field Schools and technical assistance. The curricula will remain in effect until 2027. These practices include silage production, preparation of liquid organic fertilizer, formation of fire brigades, reforestation campaigns, among others.</t>
  </si>
  <si>
    <t>Output 3.1.3
 Incentives´ scheme that promotes the conservation and sustainable use of BD, in sustainable use zones and buffer zones of PAs, with a gender and intercultural approach</t>
  </si>
  <si>
    <t>a)At least two designed incentive schemes (monetary and/or non-monetary)
b) At least 40% of benefits (incentives) are given to women and 5% to young people.</t>
  </si>
  <si>
    <t>a) 25 improvement plans have been approved and are in the procurement process.
The Sustainable Production Credit Conceptual Proposal (technical report) is currently being developed with the support of BANECUADOR B.P.
b) Mineral salts have been provided to 130 people (67 women) to practice Climate-Smart Livestock Farming.
c) Mineral salts have been provided to 130 people (3 youths) to practice Climate-Smart Livestock Farming.</t>
  </si>
  <si>
    <t>a) 70%
b) 48.46%
c) 2.31%</t>
  </si>
  <si>
    <t>Outcome 4.1:
Knowledge Management and Monitoring and Evaluation (M&amp;E) strategy based on adaptive management and delivery of measurable and verifiable results</t>
  </si>
  <si>
    <t>Project Indicator #12:
Project results achieved and demonstrating sustainability</t>
  </si>
  <si>
    <t>100% of mid-term results achieved</t>
  </si>
  <si>
    <t>100% of project results achieved.
Sustainability demonstrated.</t>
  </si>
  <si>
    <t>In accordance with the Global Operational Plan</t>
  </si>
  <si>
    <t>Output 4.1.1: 
Mechanisms implemented for the dissemination and exchange of best practices and lessons for the replication and scaling of project results to SEAP.</t>
  </si>
  <si>
    <t>Project Indicator #13:
Number and type of mechanisms for the dissemination and exchange of best practices and lessons for the replication and scaling of project results to SEAP.</t>
  </si>
  <si>
    <t>a) Knowledge management plan identifying knowledge products to be generated, with a gender and intercultural approach, developed and validated with key stakeholders
b) Communication and information strategy, with a gender and intercultural approach, developed and validated with key stakeholders
c) Plan for exchange of experiences between MAATE, MAG and GAD personnel, and owners and producers in buffer zones, developed and validated with key stakeholders
d) 3 documents and publications systematizing experiences and lessons disseminated (incorporating the gender and cultural relevance approach)</t>
  </si>
  <si>
    <t>a) 6 documents and publications systematizing experiences and lessons disseminated (incorporating the gender and cultural relevance approach)
b) Communication and advocacy strategy implemented through community radio, digital media, and printed materials
c) At least 6 visits to exchange experiences carried out and documented at least 40% of participants are women or including visits to women's initiatives
d) Advocacy plan for the sustainability of results and lessons learned from the project
e) A regional event on governance of protected areas in coordination with RedParques.
f) Documents that contribute to the national reports on compliance with Aichi, Biodiversity, and conservation of protected areas goals.</t>
  </si>
  <si>
    <r>
      <rPr>
        <sz val="11"/>
        <color rgb="FF000000"/>
        <rFont val="Aptos Narrow"/>
        <family val="2"/>
      </rPr>
      <t>a) Contributed to the development of the Gender Plan for the National System of Protected Areas and the second meeting of female park rangers. Additionally, the Visitor Management Plan for Sangay National Park was implemented.
b) There is a communication strategy, 54 publications have been made on social networks and the website.
c)Three experience exchanges between producers from the Pablo Sexto landscape to Puyo have been carried out, along with two exchanges from the Cebadas-Achupallas landscape in the province of Bolívar.
d) A knowledge management matrix is ​​available, in which the material was categorized at the component level.</t>
    </r>
    <r>
      <rPr>
        <sz val="11"/>
        <rFont val="Aptos Narrow"/>
        <family val="2"/>
      </rPr>
      <t xml:space="preserve">
e) The date for the event has not been set yet.
f)The Project contributed to the preparation of the first draft of the National Biodiversity Strategy by providing key inputs and technical assistance. This document represents a significant step forward in strengthening the country’s environmental management, as it establishes a technical and political foundation to guide actions for the conservation and sustainable use of biodiversity. Currently, the draft is under review by the Ministry of Environment, Water and Ecological Transition, which ensures its alignment with national priorities and international commitments, reinforcing its legitimacy as a planning instrument.</t>
    </r>
  </si>
  <si>
    <t>a) 50%
b) 50%
c) 60.08%
d) 13%
e) 0%
f) 53%</t>
  </si>
  <si>
    <t>Output 4.1.2: 
M&amp;E strategy developed with relevant stakeholders, clearly defining expected results, the expected time periods for their completion, and their confirmation through objectively verifiable indicators and means of verification.</t>
  </si>
  <si>
    <t>Project Indicator #14:
Project results framework with results and output indicators, baseline and targets
Gender perspective incorporated in project management and actions</t>
  </si>
  <si>
    <t>9 progress reports (6 PPR and 3 PIR), including analysis of the situation of women and of peoples and nationalities in relation to the project</t>
  </si>
  <si>
    <t>15 progress reports (10 PPR and 5 PIR), including analysis of the situation of women and of peoples and nationalities in relation to the project</t>
  </si>
  <si>
    <t xml:space="preserve">
5 PPR reports
2 PIR reports</t>
  </si>
  <si>
    <t>Output 4.1.3:
Mid-term review and final evaluation conducted in order to constructively inform and guide project implementation, sustainability considerations, and the application of adaptive measures when necessary.</t>
  </si>
  <si>
    <t>Project Indicator #15:
1 Mid-term review and 1 Final evaluation</t>
  </si>
  <si>
    <t>1 Mid-term Review Report</t>
  </si>
  <si>
    <t>1 Final Evaluation Report</t>
  </si>
  <si>
    <t>In order to keep the information centralized and organized, the Project acquired a Network Attached Storage.</t>
  </si>
  <si>
    <t>Average Cumulative progress toward outcomes (%)</t>
  </si>
  <si>
    <t xml:space="preserve">Time elapsed since project start/EOD vs Planned Project End Date </t>
  </si>
  <si>
    <t>% of delivery</t>
  </si>
  <si>
    <t>Development Objective (DO) Ratings, and Overall Assessment</t>
  </si>
  <si>
    <t>Please note that the overall DO ratings should be substantiated by evidence and progress reported above. The ratings and comments should reflect the overall progress of results since project start</t>
  </si>
  <si>
    <t>FY2025 Development
Objective rating¹</t>
  </si>
  <si>
    <t>Project Manager/ Coordinator</t>
  </si>
  <si>
    <t>Lead Technical Officer13</t>
  </si>
  <si>
    <t>GEF Operational Focal Point</t>
  </si>
  <si>
    <t>Comments/reasons¹² justifying the ratings for FY2025 and any changes (positive or negative) in the ratings since the previous reporting period</t>
  </si>
  <si>
    <t>Based on the evidence and reported progress, the overall development goal (DO) is Moderately Unsatisfactory. This rating reflects highly uneven performance across project components since its inception.
However, the project has successfully laid the fundamental foundation for transformative change: the team is nearly fully staffed, and strong multi-stakeholder partnerships are in place, with the participation of GADs, Ministries, academia and NGOs. We are encouraged by the early and robust engagement at the local level, evidenced by the identification of four inter-institutional governance platforms and the training of 28 community members, exceeding gender parity targets with over 40% female participation.
While the pace of progress on some key institutional deliverables, such as SEAP Integrated Information System and national regulatory frameworks, is below the original ambitious timeline due to the necessary alignment processes with MAATE, we have passed a critical point. The Terms of Reference were approved, the hiring of consultants began, and specific regulatory gaps were identified and formally agreed upon with our government partners. This initial investment in coordination and planning, while time-consuming, ensures that the solutions developed are fully owned and sustainably managed by national institutions.
Compared to the planned timeline, the institutional pace has slowed progress toward key deliverables, necessitating a concentrated effort next year to accelerate high level engagement and approval processes with MAATE to drive implementation of key planned activities.</t>
  </si>
  <si>
    <t>The project shows satisfactory progress in most of the outocomes as it has developed methodologies and inputs for project implementation with the review and input from the national authority. However, training processes are still behind schedule and have been partially developed; this is a key aspect that requires attention. Similarly, the development of national and secondary regulations must also be adjusted to current and future institutional changes for which they must plan and adjust their risk mitigation measures</t>
  </si>
  <si>
    <t>As noted in other reports, the project started slowly due to the formation of teams and other external risks outside the project's control. This initially focused on preparatory and diagnostic activities, which have already allowed the project to advance steadily. Currently, key consultations are underway to establish the groundwork for the remaining actions that have seen limited progress. These include legal and regulatory training plans for local authorities, participatory rural diagnostics, the development of improvement plans, the creation of a land fund, the execution of cartographic surveys to identify land tenure situations and provide cadastral tools, and the drafting of territorial regulations, among others.
There is currently a high volume of consulting and procurement processes underway, and when combined with a fully staffed team and a completed learning curve, this will lead to a significant improvement in the quality and quantity of activity execution and project finances.
The coming year will be crucial for strengthening and consolidating results related to sustainable production and farm plans. It will also be necessary to make substantial progress on regulatory issues related to tenure rights and other vital long-term issues for protecting protected areas and the rights of surrounding communities.</t>
  </si>
  <si>
    <t>The project has been a progress in some outcomes like participative strategies, rural training plans or terms of reference for consultancy process, where has been developed some methodologies which are in construcction progress, however the percentage of implementation not been succesfully executed. There are some activities like national and secondary regulations must been adjusted to PA requeriments in the sustainable use and buffer zones, which are in very early stages of advance.
On the other hand, tools for conservation and sustainable use of Biodiversity must be strengthened in the project activities in general, in order to solve conflicts that affects wildlife and ecosystems direct and indirectly ways.</t>
  </si>
  <si>
    <t>During the past year, the project demonstrated measurable progress toward the achievement of its planned outcomes. Although initial delays and operational constraints were encountered at the beginning of implementation, the project team has successfully consolidated its work across all levels of intervention. At the national level, several outcome-oriented processes have been initiated and are progressing toward their intended objectives. For example, the development and implementation of the national system and associated training programs are currently underway. At the field level, multiple activities—including training sessions, workshops, and planning exercises—are being implemented in collaboration with beneficiaries. It is anticipated that in the forthcoming year the project will further consolidate these achievements and strengthen the sustainability of results.</t>
  </si>
  <si>
    <t>Measures to address MS, MU, U and HU ratings on Section 2 above</t>
  </si>
  <si>
    <t>Outcome</t>
  </si>
  <si>
    <t>Action(s) to be taken</t>
  </si>
  <si>
    <t>By whom?</t>
  </si>
  <si>
    <t>By When?</t>
  </si>
  <si>
    <t>An integrated information system of the SEAP for the management of
protected areas and their sustainable use zones designed and implemented in the Cayambe Coca and Sangay NPs, and validated by the communities, technical teams and park rangers|</t>
  </si>
  <si>
    <t>The terms of reference are in place for the design and development of the Information Management System of the National System of Protected Areas, as well as for the design, development, implementation, testing, and evaluation of its socio-environmental conflicts module, a process that will be carried out during the second semester of 2025. Additionally, in order to reduce MAATE’s response times, periodic meetings and workshops will be held to facilitate coordination and monitoring of activities.</t>
  </si>
  <si>
    <t>Land Planning and Management Specialist
Chief Technical Advisor</t>
  </si>
  <si>
    <t>Second semester 2025 and first semester of 2026</t>
  </si>
  <si>
    <t>Number and types of technical, operational, and legal standards and tools, with a gender and intercultural approach, for the management of sustainable use zones of the SEAP updated or prepared with the participation of the local population.</t>
  </si>
  <si>
    <t xml:space="preserve">
The updated Operational Management Manual for the National System of Protected Areas will be prepared through a consultancy; the terms of reference will be prepared in the second half of 2025.
The draft Technical Standard for the land ownership and possession regime in the National System of Protected Areas has been approved by the Ministry of Environment, Water, and Ecological Transition.
In addition, three technical standards have been defined:
1. Regulatory Instrument that allows for the promotion and regulation of the sustainable use of biodiversity in protected areas, with an emphasis on sustainable use zones. This have been defined for development by 2026.
2. Landscape approach.
3. Guide for the development of territorial planning plans with a cross-cutting approach to gender, interculturality, and resilience. This have been defined for development by 2026.
A consulting team was hired to collect cartographic information in Pomacocha and Guangra, which will allow for compliance with the land management plans requested by the Ministry of Environment, Water, and Ecological Transition. The consulting team submitted its work plan and held workshops to include this activity in the Free, Prior, and Informed Consent Agreement of August 2024. Information such as (Participatory Rural Diagnostics, Comprehensive Organizational Diagnostics, basic cartography and raster information) is available, and procedures for inspection with the Military Geographic Institute (IGM) have been completed.
The Terms of Reference have been prepared to contract a consultancy for the preparation of the operations manual and the resource mobilization strategy for the Fund’s capitalization.</t>
  </si>
  <si>
    <t xml:space="preserve">Land Planning and Management Specialist
Legal and Conflict Management Specialist
Chief Technical Advisor
</t>
  </si>
  <si>
    <t>Number of people trained to implement and monitor regulations and tools for the conservation and sustainable use of BD (developed in 2.1.1)
(Including percentage of women and of peoples and nationalities)</t>
  </si>
  <si>
    <t>The develop the training process for these three target groups: GAD, women and indigenous nationalities, a consultant will be hired to design and implement a training plan consisting of three sub-plans, each focused on a specific target group.
In addition a consultant currently developing four ordinances to benefit the Decentralized Autonomous Governments. In addition, in compliance with the request from the Ministry of Environment, Water and Ecological Transition, the training plans will be carried out through a consultancy. As of now, the terms of reference have been prepared.</t>
  </si>
  <si>
    <t>Number and type of BD conservation and sustainable use practices implemented with a gender and intercultural approach, in sustainable use zones and buffer zones of the Cayambe Coca and Sangay NP</t>
  </si>
  <si>
    <t>The rural extension and technical assistance program will be implemented in the Papallacta-El Chaco and Pablo Sexto landscapes, as there are already trained territorial technicians who will lead the implementation of conservation and sustainable production practices. These actions will be carried out in accordance with the improvement plans previously developed, which have been designed considering the particularities of each territory and the needs of local communities. The presence of specialized technical personnel will allow for continuous support, ensure the proper application of practices, promote knowledge transfer, and strengthen local capacities, thereby ensuring the sustainability of results in the medium and long term.</t>
  </si>
  <si>
    <t>Sustainable Production Specialist
Territorial Technician
Safeguards, Monitoring and Evaluation Specialist
Chief Technical Advisor</t>
  </si>
  <si>
    <t xml:space="preserve">7  Some indicators may not identify mid-term targets at the design stage (refer to approved results framework) therefore this column should only be filled when relevant.
8  Use GEF Secretariat required six-point scale system: Highly Satisfactory (HS), Satisfactory (S), Moderately Satisfactory (MS), Moderately Unsatisfactory (MU), Unsatisfactory (U), and Highly Unsatisfactory (HU). </t>
  </si>
  <si>
    <t>3. Implementation Progress (IP)</t>
  </si>
  <si>
    <t>(Please indicate progress achieved during this FY as per the Implementation Plan/Annual Workplan)</t>
  </si>
  <si>
    <t xml:space="preserve">Outcomes and outputs </t>
  </si>
  <si>
    <t>Indicators (as per the logical framework)</t>
  </si>
  <si>
    <t>Main achievements in the last 12 months 
(please DO NOT repeat results reported in previous year PIR)</t>
  </si>
  <si>
    <t>Describe any variance 9 in delivering outputs</t>
  </si>
  <si>
    <t>Outcome 1.</t>
  </si>
  <si>
    <t>Outcome 1.1: 
Improved and integrated management of protected areas and their sustainable use zones</t>
  </si>
  <si>
    <t>GEF Core Indicator #1.2:
Increase in the management effectiveness score of two protected areas (PA) measured by the GEF Management Effectiveness Tracking Tool (prioritizing the intervention in the CEPA and UPyT program of the Management Plan and METT).
a) Cayambe Coca National Park (408.287 has)
b) Sangay National Park (502.105 has)</t>
  </si>
  <si>
    <t>Output 1.1.1: 
SEAP Integrated Information System for the management of protected areas and their operational sustainable use zones, including a module for monitoring socio-environmental conflicts and implemented in the Cayambe Coca and Sangay NPs, and validated by the communities, technical teams and park rangers</t>
  </si>
  <si>
    <t>Project Indicator #1:
An integrated information system of the SEAP for the management of protected areas and their sustainable use zones designed and implemented in the Cayambe Coca and Sangay NPs, and validated by the communities, technical teams and park rangers</t>
  </si>
  <si>
    <t>Upon execution of the consultancy,Consulting for the conceptualization and sizing of the Protected Areas Information Management System and its Socio-Environmental Conflicts Module, the following products were obtained:
1. Work plan with a schedule of activities for the completion of this consultancy.
2. Progress report (including: Diagnosis of the current status of information management for protected areas within the National System of Protected Areas, the sizing of the Information Management System and the socio-environmental conflict module, and an analysis of the feasibility and technical requirements for integrating the existing modules into the Directorate of Protected Areas and Other Forms of Conservation).
3. Final report including the proposed Terms of Reference for the contract for the consultancy for the Design and Development of the Protected Areas Information Management System and the Design, Development, and Implementation of the Socio-environmental Conflict Monitoring Module for the Directorate of Protected Areas and Other Forms of Contracting of the Ministry of the Environment, Water, and Ecological Transition.</t>
  </si>
  <si>
    <t>Output 1.1.2:
Technical, operational and legal standards and tools, with a gender and intercultural approach, for the management of SEAP sustainable use zones established within the framework of the new Environmental Organic Code, its regulations and secondary legislation</t>
  </si>
  <si>
    <t>Project Indicator #2:
Number and types of technical, operational and legal standards and tools, with a gender and intercultural approach, for the management of sustainable use zones of the SEAP updated or prepared with the participation of the local population</t>
  </si>
  <si>
    <t>The draft Technical Standard for the land ownership and possession regime in the National System of Protected Areas has been approved by the Ministry of Environment, Water, and Ecological Transition.
Additionally, according to the Project document and MAATE requerest, the following technical standards will be developed during 2025 and 2026:
1. Regulatory Instrument that allows for the promotion and regulation of the sustainable use of biodiversity in protected areas, with an emphasis on sustainable use zones. This have been defined for development by 2026.
2. Analysis of the landscape approach.
3. Guide for the development of territorial planning plans with a cross-cutting approach to gender, interculturality, and resilience. This have been defined for development by 2026.</t>
  </si>
  <si>
    <t>Project Indicator # 3:
Number of officials trained to implement, monitor and evaluate the application of regulations and instruments for the management of sustainable use zones in the Cayambe Coca and Sangay NP</t>
  </si>
  <si>
    <t>1. The designee training plan for MAATE staff and local stakeholders is planned for the second semester of 2025. Given that the regulations have either not been developed or have not yet been promulgated.</t>
  </si>
  <si>
    <t>The sampling methodology to determine training needs in the territory (MAATE personnel, GAD, local population) has been approved by MAATE, providing essential technical and legal support for the information collection process. This methodology has been designed and validated considering criteria of representativeness, relevance, and technical rigor, ensuring that the results accurately reflect the conditions, challenges, and requirements of the target population.
Furthermore, the methodology is anchored to the compliance with the indicators defined in the project’s logical framework, allowing a direct alignment between data collection and the verification of progress in the expected objectives, outcomes, and deliverables.</t>
  </si>
  <si>
    <t>Outcome 2</t>
  </si>
  <si>
    <t>Output 2.1
Strengthened institutional capacities of the Decentralized Autonomous Governments (GAD) in the integrated management of the landscape in the buffer zones, to prevent the loss of BD</t>
  </si>
  <si>
    <t>Project Indicator #5:
Level of improvement in the capacities of at least 8 DAGs (in their different levels of government) involved to implement integrated landscape management in PA buffer zones to prevent the loss of BD</t>
  </si>
  <si>
    <t>A consultant is currently working on the development of four local regulations in four Decentralized Autonomous Governments of El Chaco, Quijos, Cebadas, and Alausí, focused on improving territorial management in buffer zones. The consultant will provide training on the regulations in the second half of 2025.
To date, four information-gathering workshops have been held with 102 attendees (63 men, 39 women) and 19 young people.</t>
  </si>
  <si>
    <t>Output 2.1.1
Standards and tools developed for the conservation and sustainable use of BD in the buffer zones of SEAP, integrated into the local planning framework</t>
  </si>
  <si>
    <t>Project Indicator #7
Number of legal and technical tools for the conservation and sustainable use of Biodiversity and landscapes in the buffer zones of the SEAP, integrated into the local planning framework</t>
  </si>
  <si>
    <t>A consultant is currently working on the development of four local regulations in the Decentralized Autonomous Governments of El Chaco, Quijos, Cebadas, and Alausí, focused on improving territorial management in buffer zones: 1. Ordinance for the Implementation of Environmental Policy in El Chaco District Government (GADM), 2. Optimization of the Governance Ordinance in Alausí, including the Environmental Directorate´s activities in the GADM of Alausí, 3. Resolution on Integrated Environmental Risk Management with a focus on stream maintenance in the Cebadas District Government, and 4. Ordinance to prevent and eradicate gender-based violence against women in the GAD of Quijos.</t>
  </si>
  <si>
    <t>Output 2.1.2:
Mechanism for shared governance and inter-institutional and intersectoral coordination at the territorial level between the MAATE, the Ministry of Agriculture (MAG), DAG and other key stakeholders at the national, provincial, municipal and parish levels</t>
  </si>
  <si>
    <t>Project Indicator #8: Territorial coordination spaces in the Cayambe Coca NP and Sangay NP to promote dialogue, coordination and exchange of information, ensuring the participation of women and indigenous peoples in the buffer zones of the Cayambe Coca and Sangay National Parks</t>
  </si>
  <si>
    <t>A consultant began operations in June and will strengthen four governance spaces. Activities and their schedules are currently being planned. It is important to note that the mountain roundtable reported in 2024 was merged with the environmental roundtable of Cebadas rights sistem, and that the Achupallas technical coordination roundtable will be included for 2025.</t>
  </si>
  <si>
    <t>Output 2.1.3:
Training programs implemented for DAGs and key stakeholders on regulations for buffer zone management</t>
  </si>
  <si>
    <t>Terms of reference are currently being prepared for the consultancy to develop the training plan and its implementation.
Training plans will be developed during the second half of 2025.</t>
  </si>
  <si>
    <t>Outcome 3.</t>
  </si>
  <si>
    <t>Output 3.1
Pressure from agricultural activities is reduced through diversification and improvement of local livelihoods</t>
  </si>
  <si>
    <t>GEF Core Indicator BD #4.1:
Surface in hectares in sustainable use zones and buffer zones of the Cayambe Coca and Sangay NPs where conservation practices and sustainable use of the BD are implemented (sustainable production, tourism, restoration and conservation)</t>
  </si>
  <si>
    <t>A monitoring system and dashboards are in place to enable real-time tracking of the project's progress and results. This system facilitates the collection, processing, and visualization of key data, contributing to efficient, evidence-based management. Additionally, the dashboards allow for the identification of early warnings, the assessment of compliance with established indicators, and informed decision-making to support the continuous improvement of actions in the field.</t>
  </si>
  <si>
    <t>A monitoring system and dashboards are in place to enable real-time tracking of the project's progress and results. This system facilitates the collection, processing, and visualization of key data, contributing to efficient, evidence-based management. Additionally, the dashboards allow for the identification of early warnings, the assessment of compliance with established indicators, and informed decision-making to support the continuous improvement of actions in the field. Moreover, the improvement plans make it possible to plan conservation and sustainable production practices, as well as the acquisition of inputs necessary for their implementation.</t>
  </si>
  <si>
    <t>Output 3.1.1:
Technical assistance and rural extension services of the MAATE, MAG and DAG coordinated and strengthened to promote associativity initiatives and promote conservation and sustainable use practices of the BD, in buffer zones and sustainable use zones, with a gender and intercultural approach</t>
  </si>
  <si>
    <t>Monitoring System Forms and Information Dashboard allow for verification of progress in the implementation of the rural extension and technical assistance program with a focus on landscape and biodiversity conservation.
As part of the technical documents for the implementation the rural extension and technical assistance program with a focus on landscape and biodiversity conservation, the followin were prepared: Rural outreach and technical assistance program, Improvement plans and curriculum frameworks. Additionally: Study of the Papallacta marketing center.</t>
  </si>
  <si>
    <t>Output 3.1.2:
Conservation and sustainable use practices of the BD implemented with the population of the sustainable use zones and buffer zones of two PAs, within the framework of the PA zoning, related legislation and specific technical guidelines for each practice.</t>
  </si>
  <si>
    <t>Monitoring System Forms and Information Dashboard allow for verification of progress in the implementation of the rural extension and technical assistance program with a focus on landscape and biodiversity conservation.
As part of the technical documents for the implementation the rural extension and technical assistance program with a focus on landscape and biodiversity conservation, the followin were prepared: Rural outreach and technical assistance program, Improvement plans and curriculum frameworks.</t>
  </si>
  <si>
    <t>The non- monetary incentives provided by the project promote the implementation of nine conervation and sustainable production practices defined in the PRODOC. These incentives are defined according to each Improvement plans, such as: irrigation systems, veterinary first aid kits, clothing for fire brigades, silvopasture kits, grasses and fodder, among others.
Green credit design process for sustainable production with BanEcuador, for this a technical report will be prepared to facilitate monetary incentives with BanEcuador B.P.</t>
  </si>
  <si>
    <t>Outcome 4.</t>
  </si>
  <si>
    <t>The framework agreement for the inter-institutional cooperation between CONDESAN and UNACH has been approved by the parties; a signing event will be scheduled. The objective of the agreement is "To implement inter-institutional cooperation for the development of activities of common interest under the umbrella of sustainable development, in the areas of management, academia, outreach, and research, to contribute to improving the quality of life of families and communities through capacity building, knowledge generation and management, and inproved agency in environmental issues, governance, sustainable land management, climate change, natural resource management, and the bioeconomy, within the framework of the National Develpment Plan and the United Nations Sustainable Development Goals.
The framework agreement for inter-institutional cooperation between CONDESAN and ESPOCH is undergoing final review. The purpose of this agreement is to foster inter-instituional cooperation between ESPOCH and CONDESAN to work toheter to develop and promote conservation and restoration responses to climate change and land degradation, the sustainable uses of biodiversity, capacity building, ande the generation and amanagemnt of scientific knowledge.
Memorandum of Understanding between CONDESAN and BanEcuador  is undergoing final review. The purpose of this Memorandum is to establish a framework for non-exclusive cooperation and to facilitate and strengthen collaboration between the Parties in the areas of common interest: Promote sustainable finance, promote financial inclusion, promote spaces for coordination and dialogue and, strengthen the capacities of producers.Both Parties commit to joinging forces to implement mechanisms for sustainable finance, financial inclusion, digital transformation and financial strengthening for the benefit to Ecuadorian communities.</t>
  </si>
  <si>
    <t xml:space="preserve">Project Indicator #13:
Number and type of mechanisms for the dissemination and exchange of best practices and lessons for the replication and scaling of project results to SEAP
</t>
  </si>
  <si>
    <t>There is a communication strategy through which 54 publications have been made on social networks and the website. These publications include campaign outreach, administrative announcements (calls), and actions carried out by the SEAP Parques para la Vida Project at local and national levels. All of this contributes to the objectives of the Communication Plan, positioning the project and its activities in the different intervention areas.
Dissemination is conducted through the various communication channels of CONDESAN, in partnership with its implementers, and is aimed at the Project’s different audiences, both internal (FAO, MAATE, MAG, GEF) and external (DAG, Indigenous Peoples and Nationalities, the general public, and the Project’s beneficiaries).
Three reports of exchanges of experiences between producers are taking place: from the Pablo Sexto landscape to Puyo and two exchanges from the Cebadas-Achupallas Landscape in the province of Bolívar
A knowledge management matrix is ​​available, in which the material was categorized at the component level.</t>
  </si>
  <si>
    <t>1.	Design and implementation of the
Monitoring and Evaluation system it´s made.
2.	Monitoring of indicators, products, and results it´s made.
3.	5 PPR reported.
4.	2 IRAEP reported.
5.	Technical follow-up visits expected by august 2025.</t>
  </si>
  <si>
    <t xml:space="preserve">Implementation Progress (IP) , and Overall Assessment </t>
  </si>
  <si>
    <t>Please note that the overall IP ratings should be substantiated by evidence and progress reported above. The ratings and comments shoud reflect the overall progress of results during the fiscal year (July 1 2024, to June 30, 2025)</t>
  </si>
  <si>
    <t xml:space="preserve">Project Manager/ Coordinator </t>
  </si>
  <si>
    <t>Lead Technical Officer</t>
  </si>
  <si>
    <t>GEF Operational Focal Point (OFP)</t>
  </si>
  <si>
    <t>FY2025 Implementation Objective rating10</t>
  </si>
  <si>
    <t>Comments/reasons justifying the ratings for FY2025 and any changes (positive or negative) in the ratings since the previous reporting period</t>
  </si>
  <si>
    <t>The FY2025 Implementation Progress rating of Moderately Satisfactory (MS) reflects a mix of significant achievements and persistent challenges in SEAP Parques para la Vida project.  Compared to the previous reporting period, progress has been partially offset by delays, yet key advancesments in the field- level interentions demostrate the project´s potential.
Positive developments:
Regardig protected area management, the EEM (METT) scores for Cayambe Coca and Sangay National Parks showed significant improvements: 56.10 and 51.16, representing progress on the indicator of 86,3% and 93,02% respectively, exceeding the medium- term targets. This indicates effective collaboration with park authorities and communities.
At field level implementation, the establishment of 25 operational Farmer Fiel Schools (NUMI), which include a landscape and biodiversity conservationa approach, technical assistance supporting the implmeentation of conservationa and sustainable production practices, and the distribution of non-monetary incentives (e.g., minerla salts for climate smart livestock farming) has strengthened community participation. Furthermore, 56.25% of the trained participants were women, exceeding the 30% target, and gender approaches were integrated into field activities.
Governance and Partnerships: Four inter-institutional governance spaces were activated, fosering dialogue between MAATE, MAG and GADs.
Collaboration with BanEcuador on credit schemes for sustainable production is progressing, although its finalization is pending, as is securing financing for the monetary incentive.
Key Challenges and Negative Trends:
The lengthy institutional review processes have delayed critical outcomes, especially regarding the SEAP Integrated Information Systema and national standards.
During this period, COOPROAGROCAN´s withdrawal as a beneficiary organization is reported, reducing the number of direct beneficiaries. However, mitigantion initiatives are being implemented, and the possibility of its partial of full reinstatement at a later date is not ruled out.
The MS rating recognizes measurable progress in biodiversity conservation and stakeholder engagement, but underscores the need for  accelerated instituional coordinatnion and adaptative management to address delays. The following actions are proposed: a) High level advocacy with MAATE and FAO to expedite approvals and, b) Expand parthnerships with GADs, MAG and academic sector to offset the lost of beneficiaries. In general terms, the prospects for sustainable remain positive for the following year.</t>
  </si>
  <si>
    <t>During the period covered by this report, it is important to note that progress has been made in activities that previously could not get off the ground for various reasons. Significant advances have been achieved in the results related to the regulation of buffer zones and sustainable use, the development of standards, training in this area, and the environmental conflicts module at the Ministry. Regarding the results associated with the sustainable use of biodiversity and the sustainable production component, it should be noted that the development of Participatory Rural Appraisals and their respective improvement plans have been crucial in advancing productive activities and gathering inputs that will deliver essential results for the project.
In contrast, two components of the project have not advanced as quickly as hoped overall but are expected to become more viable in the next period, despite the risks involved. Collaborating with local governments to reach regulatory and public policy agreements that enable the zoning of buffer zones and sustainable use has been a complex process due to the high level of inter-institutional coordination and articulation required.
There have also been delays in the development of regulations at the national level, as these depend on political will, which has been changing.
Added to this are unexpected changes in team personnel, which have led to reprocessing.</t>
  </si>
  <si>
    <t>During the reporting period, the project has faced a number of technical, operational and institutional challenges. Although, the field schools incorporate sustainable and landscape-based approaches, and documents and teams have been defined for the implementation of all project components, there are delays in training efforts and in the implementation of legal and regulatory components, which may impact the technical and budgetary aspects.
In addition, the national policy context is increasingly complex, requiring the project to plan and implement institutional and operational resilience actions. The project must adapt to this changing context without altering its basic indicators and objectives.
We consider that the project's decision to address land tenure issues in protected areas and buffer zones represents an important milestone for the country, given the relevance of this issue for long-term sustainability and inclusive governance of natural resources and the possibility of replicating the project's results in other protected areas in Ecuador.</t>
  </si>
  <si>
    <t xml:space="preserve">"In this reporting period, the project has generate somo issues and tools at local and national level, there have been some challenges to execute  some activities, however, have generated terms of reference to create policies  and mechanisms that contribute to improve the management of National System Protected Areas.
At local level, the project has executed some activides where Descentralized Autonomous Governments have been involved, but is necessary define common criteria to accomplish the project indicators at middle and long term, to be included in the workshop, training plans, local policies and other activities in the field.
Also is important improve reporting channels from project to government in order to have an eficient monitoring of project´s actions and give a technical feedback to get an optimal progress."	
	</t>
  </si>
  <si>
    <t>During the past year, the project demonstrated measurable progress toward the achievement of its planned outputs. Although initial delays and operational constraints were encountered at the beginning of implementation, the project team has successfully consolidated its work across all levels of intervention. At the national level, several outputs have been initiated and are progressing toward their intended objectives. For example, the development and implementation of the national system and associated training programs are currently underway. At the field level, multiple activities, including training sessions, workshops, and planning exercises, are being implemented in collaboration with beneficiaries. It is anticipated that in the forthcoming year the project will further consolidate the implementation of the activities.</t>
  </si>
  <si>
    <t xml:space="preserve">9 Variance refers to the difference between the expected and actual progress at the time of reporting.
10 Implementation Progress Rating – A rating of the extent to which the implementation of a project’s components and activities is in compliance with the projects approved implementation plan. 
</t>
  </si>
  <si>
    <t xml:space="preserve">4. Summary on progress and challenges </t>
  </si>
  <si>
    <t>Please provide a summary paragraph on project implementation progress consistent with the information reported in section 2 and 3 of the PIR (Max 400 words) (This section will be uploaded to the GEF portal)</t>
  </si>
  <si>
    <r>
      <t xml:space="preserve">The results demonstrate significant progress towards achieving the objectives of the SEAP Parques para la Vida Project. The actions implemented across the four components reflect an integrated approach that strengthens governance, enhances information management, promotes sustainable production, and fosters social inclusion with a gender and intercultural perspective. The advancement in regulatory frameworks, active governance platforms, capacity building through farmer field schools, and the development of tools such as the monitoring dashboard contribute to the effective management of protected areas and their surrounding landscapes. Moreover, the engagement with communities through FPIC processes and the development of gender-focused actions highlight the Project's commitment to inclusive and participatory conservation, the Project has achieved the following results:
</t>
    </r>
    <r>
      <rPr>
        <b/>
        <sz val="9"/>
        <color rgb="FF000000"/>
        <rFont val="Arial"/>
        <family val="2"/>
      </rPr>
      <t xml:space="preserve">Component 1
</t>
    </r>
    <r>
      <rPr>
        <sz val="9"/>
        <color rgb="FF000000"/>
        <rFont val="Arial"/>
        <family val="2"/>
      </rPr>
      <t xml:space="preserve">The three deliverables of the consultancy for the scoping and contracting of the design, development, and implementation of the Information Management System (SGI) have been completed. The terms of reference are expected to be approved during the second half of 2025.
A consultant was hired to carry out the cartographic data collection and is currently updating the Free, Prior and Informed Consent (FPIC) processes in the communities of Guangra and Pomacocha.
The Ministry of Environment, Water and Ecological Transition approved the draft Technical Regulation for the regime of land ownership and possession within the National System of Protected Areas.
</t>
    </r>
    <r>
      <rPr>
        <b/>
        <sz val="9"/>
        <color rgb="FF000000"/>
        <rFont val="Arial"/>
        <family val="2"/>
      </rPr>
      <t xml:space="preserve">Component 2
</t>
    </r>
    <r>
      <rPr>
        <sz val="9"/>
        <color rgb="FF000000"/>
        <rFont val="Arial"/>
        <family val="2"/>
      </rPr>
      <t xml:space="preserve">The four governance platforms remain active and will be monitored and facilitated by a consultant during the second half of 2025.
Work is underway on the development and approval of the following local regulations:
a) Implementation of the Co-Management Plan for the Protected and Sustainable Development Area Block 1, under the Decentralized Autonomous Municipal Government of El Chaco.
b) Ordinance to optimize the Functional Organic Statute for environmental governance of the Decentralized Autonomous Municipal Government of Alausí.
c) Resolution of the Decentralized Autonomous Parochial Government of Cebadas for the Integrated Environmental Risk Management, with a focus on the management and maintenance of ravines.
d) Ordinance to prevent and eradicate gender-based violence against women under the Decentralized Autonomous Municipal Government of Quijos.
</t>
    </r>
    <r>
      <rPr>
        <b/>
        <sz val="9"/>
        <color rgb="FF000000"/>
        <rFont val="Arial"/>
        <family val="2"/>
      </rPr>
      <t xml:space="preserve">Component 3
</t>
    </r>
    <r>
      <rPr>
        <sz val="9"/>
        <color rgb="FF000000"/>
        <rFont val="Arial"/>
        <family val="2"/>
      </rPr>
      <t xml:space="preserve">The Rural Extension and Technical Assistance Program has been developed, including curricula that incorporate a landscape approach, biodiversity conservation, and sustainable production. The program is currently under implementation.
Curricula have been defined for the three target landscapes.
Improvement plans have been prepared for the three landscapes. In the case of the Cebadas–Achupallas landscape, implementation is already underway through procurement processes.
The project has 25 active and operational “NUMI” Farmer Field Schools.
In coordination with the Ministry of Tourism, a baseline study is being carried out for the development of sustainable tourism products and capacity building in the Cebadas-Achupallas area, including the Atillo and Ozogoche sectors.
A consultancy was conducted to analyze the feasibility of establishing a Marketing Center in the parish of Papallacta. The study included the following components:
-Demand market study: analysis of the unmet demand from visitors to the parish of Papallacta regarding the purchase of agricultural and tourism products.
-Supply market study: characterization of the agricultural and tourism productive supply in the parishes of Papallacta and Cuyuja.
-Technical report on location and sizing: definition of the most suitable site for the center and determination of its physical and functional characteristics.
-Proposal for organizational structure and management strategies: document establishing the recommended organizational structure and the most appropriate strategies for the efficient and sustainable operation of the marketing center in Papallacta.
Design and implementation of an early warning system (EWS) for frost, drought, and flooding in the Achupallas parish.
The Participatory Rural Appraisal and improvement plans for the Pablo Sexto landscape are available. These documents make it possible to understand the reality of the territory from multiple dimensions, identify strengths, gaps, and opportunities, and provide a solid technical foundation for strategic planning, organizational strengthening, and decision-making aimed at the sustainable development of the landscape.
Contributed to the development of the Visitor Management Plan for Sangay National Park, which aims to optimize the tourist experience, ensure biodiversity conservation, and generate benefits for local communities. This plan was approved and officially submitted to the Ministry of Environment, Water, and Ecological Transition.
</t>
    </r>
    <r>
      <rPr>
        <b/>
        <sz val="9"/>
        <color rgb="FF000000"/>
        <rFont val="Arial"/>
        <family val="2"/>
      </rPr>
      <t xml:space="preserve">Component 4
</t>
    </r>
    <r>
      <rPr>
        <sz val="9"/>
        <color rgb="FF000000"/>
        <rFont val="Arial"/>
        <family val="2"/>
      </rPr>
      <t xml:space="preserve">To date, 54 publications have been made on CONDESAN’s social media and website. These include the project’s positioning strategy, media plan, biodiversity protection campaigns, and the celebration of key environmental calendar dates. The strategy incorporates a gender perspective and inclusive communication tailored to Indigenous Peoples and Nationalities.
Fifteen Free, Prior and Informed Consent (FPIC) agreements have been signed with participating communities.
The Project supported the development of the Gender Plan for the National System of Protected Areas, as well as the organization of the Second Meeting of Women Park Rangers.
The monitoring system is operational and currently features an interactive results dashboard.
</t>
    </r>
  </si>
  <si>
    <t>Please provide a summary paragraph on challenges of project implementation consistent with the information reported in section 2 and 3 of the PIR (Max 400 words) (This section will be uploaded to the GEF portal)</t>
  </si>
  <si>
    <r>
      <rPr>
        <sz val="9"/>
        <color rgb="FF000000"/>
        <rFont val="Arial"/>
        <family val="2"/>
      </rPr>
      <t xml:space="preserve">The Ministry of Environment, Water and Ecological Transition (MAATE) has requested the inclusion of new guidelines in the development of the Information System, which has delayed the process. In addition, MAATE’s response times for reviewing and/or approving products or activities have been lengthy, taking up to five months.
The country experienced a period of power outages, which hindered the implementation of project activities.
The inputs and validation processes by MAATE for national regulations have also been delayed, and the change in authorities has further complicated their execution. As a result, the development of the training plan has been postponed due to the absence of both national and local regulations. Progress on training activities is expected by November.
The number of beneficiaries has decreased due to the non-participation of COOPROAGROCAN. As a corrective measure, the Project is developing a strategy to meet the indicator, which includes replication, updating the stakeholder mapping, among other actions. This strategy will be implemented starting in the second semester.
</t>
    </r>
    <r>
      <rPr>
        <sz val="9"/>
        <color rgb="FFFF0000"/>
        <rFont val="Arial"/>
        <family val="2"/>
      </rPr>
      <t xml:space="preserve">
</t>
    </r>
    <r>
      <rPr>
        <sz val="9"/>
        <rFont val="Arial"/>
        <family val="2"/>
      </rPr>
      <t>Frequent staff turnover can cause significant delays in project implementation, as the continuity of activities is disrupted. Furthermore, the hiring and selection processes tend to be lengthy, making it difficult to fill vacancies in a timely manner and resulting in periods without key personnel. This situation affects efficiency and the ability to meet established deadlines, putting the achievement of project objectives at risk.</t>
    </r>
  </si>
  <si>
    <t>Implementation of Exit Strategy</t>
  </si>
  <si>
    <t xml:space="preserve">Has the project developed an Exit Strategy? If yes, please describe the progress to implement it.
</t>
  </si>
  <si>
    <t>In order to reduce response times from the Ministry of Environment, Water and Ecological Transition (MAATE), the Project team has held multiple meetings and workshops with designated stakeholders to align criteria and provide detailed explanations of ongoing processes.
Since the national regulations have not yet been promulgated, training will be provided on general topics (CODA–RCODA), a measure that has been approved by the Steering Committee.
To increase the number of beneficiaries under Component 3, agreements will be established with other strategic actors to replicate and implement the Rural Extension and Technical Assistance Program in new territories.</t>
  </si>
  <si>
    <t xml:space="preserve">How is the project enhancing institutional capacities to foster country ownership for more durable / sustained results?
</t>
  </si>
  <si>
    <t>The project is enhancing institutional capacities and promoting country ownership through a multi-level strategy that prioritizes long-term sustainability and alignment with national priorities.
First, the project works in close coordination with government institutions, particularly the Ministry of Environment, Water and Ecological Transition (MAATE), to ensure that technical processes and outputs—such as regulations, training plans, and information systems—are developed collaboratively and respond to institutional mandates. Regular technical meetings, joint validation workshops, and the co-creation of policy tools help harmonize criteria and promote institutional alignment.
Second, the project strengthens local and subnational governance by supporting Decentralized Autonomous Governments (GADs) in the development and implementation of local ordinances, co-management plans, and integrated environmental risk management instruments. These initiatives are designed not only to address context-specific needs but also to reinforce legal and institutional frameworks that remain in place beyond the life of the project.
Third, capacity-building efforts are tailored to institutional actors. The Rural Extension and Technical Assistance Program, for instance, provides structured curricula and field training aligned with biodiversity conservation and sustainable production goals. It is being implemented with the involvement of local governments, technical staff, and community leaders, ensuring that knowledge remains embedded in the territory.
Finally, by fostering participatory planning and ensuring Free, Prior and Informed Consent (FPIC) with Indigenous Peoples and local communities, the project builds social legitimacy and shared ownership. These processes strengthen the institutional role of communities in managing natural resources and reinforce accountability mechanisms.
Together, these actions aim to build resilient institutions, empower local stakeholders, and ensure that the outcomes and benefits of the project are sustained over time through national and local ownership.</t>
  </si>
  <si>
    <t>5. Environmental and Social Safeguards (ESS): risks from the project</t>
  </si>
  <si>
    <t>Initial ESS Risk Classification (at CEO Endorsement/Approval Stage)</t>
  </si>
  <si>
    <t>Moderate</t>
  </si>
  <si>
    <t>New environmental and social risks.</t>
  </si>
  <si>
    <t>In the Project Document, the risk analysis was executed where three safeguards were activated for its application. The analysis was executed in a pandemic, which is why the level of social participation was low. In addition, the 2015 FAO Environmental and Social Standards were used; In 2023, FAO made an update. 
There are 3 active safeguards from the project document (PRODOC), which correspond to NAS 1: Conservation of biodiversity and sustainable management of natural resources, NAS 3: Reduction of risks related to climate change and catastrophes. and NAS 8: Indigenous people, which will be monitored as indicated by the PRODOC.
Due to the above, the Project risk analysis was updated in internal workshops where the UIP and FAO agreed to activate the following Environmental and Social Standards: 
NAS 6. Gender equality and prevention of gender violence
NAS 7. Land tenure, displacement and resettlement.
The risks identified were:
•	Work overload in the women beneficiaries of the project activities (emphasis on sustainable productive activities)
•	Indigenous women cannot access participation in the activities, decisions and/or benefits of the project.
•	Decrease in financial income from productive activities related to land use restrictions.</t>
  </si>
  <si>
    <t>Progress made towards implementing the Enivronmental and Social Management Plan (ESMP) (only for Moderate and High Risk Projects)</t>
  </si>
  <si>
    <r>
      <rPr>
        <i/>
        <sz val="9"/>
        <color rgb="FF000000"/>
        <rFont val="Arial"/>
        <family val="2"/>
      </rPr>
      <t xml:space="preserve"> 2.1 - Would this project be implemented within a legally designated protected area or its buffer zone? (High)
</t>
    </r>
    <r>
      <rPr>
        <sz val="9"/>
        <color rgb="FF000000"/>
        <rFont val="Arial"/>
        <family val="2"/>
      </rPr>
      <t xml:space="preserve">
Progress: 45% 
</t>
    </r>
    <r>
      <rPr>
        <i/>
        <sz val="9"/>
        <color rgb="FF000000"/>
        <rFont val="Arial"/>
        <family val="2"/>
      </rPr>
      <t xml:space="preserve">
</t>
    </r>
    <r>
      <rPr>
        <sz val="9"/>
        <color rgb="FF000000"/>
        <rFont val="Arial"/>
        <family val="2"/>
      </rPr>
      <t xml:space="preserve">There is a Rural Extension and Technical Assistance Program which is in the process of implementation in the communities participating in the project. Output 3.1.2 
</t>
    </r>
    <r>
      <rPr>
        <i/>
        <sz val="9"/>
        <color rgb="FF000000"/>
        <rFont val="Arial"/>
        <family val="2"/>
      </rPr>
      <t xml:space="preserve">
2.5 - Would this project imply access to genetic resources for their use and/or access to traditional knowledge associated with genetic resources owned by indigenous and local communities and/or farmers?
</t>
    </r>
    <r>
      <rPr>
        <sz val="9"/>
        <color rgb="FF000000"/>
        <rFont val="Arial"/>
        <family val="2"/>
      </rPr>
      <t xml:space="preserve">Progress: 21,66%
The nine identified practices were included in the curricula of the three intervention landscapes, which are implemented through field schools (NUMI) and technical assistance. For example, the following practices have been developed: silage, bioles, fire brigades, reforestation campaigns, and others. Output 3.1.2.
9.1.1 - Do the project activities influence indigenous peoples living outside the project area?
Progress: 21,66%
The nine identified practices were included in the curricula of the three intervention landscapes, which are implemented through field schools (NUMI) and technical assistance. For example, the following practices have been developed: silage, bioles, fire brigades, reforestation campaigns, and others. Output 3.1.2. 
9.2 - Are there indigenous peoples living in the project area where the activities will take place?
Progress: 21,66%
The nine identified practices were included in the curricula of the three intervention landscapes, which are implemented through field schools (NUMI) and technical assistance. For example, the following practices have been developed: silage, bioles, fire brigades, reforestation campaigns, and others. In addition, there are fifteen Free, Prior and Informed Consent agreements. Output 3.1.2. 
</t>
    </r>
  </si>
  <si>
    <t>Grievance Redress Mechanism (GRM)</t>
  </si>
  <si>
    <t>The Project has established a complaint and claims mechanism which is a free, transparent and accessible process in which a person or group of people may express any news, claim or concern related to an action or activity carried out by the SEAP Parques Para la Vida Project.
The mechanism meets the following characteristics: legitimate, predictable, confidential, accessible, transparent and open.
The beneficiaries of the project may make their complaints and claims orally and/or in writing in their native language. If it is written, they may place their complaints or claims in the mailboxes located in each territorial office or send them via email (andrea.lema@seapcondesan.org). If it is oral, they may call +(593) 2 2248491 corresponding to the CONDESAN offices.
Monthly monitoring is carried out through the complaints and claims mechanism monitoring system; to date, no documents have been entered.</t>
  </si>
  <si>
    <t>6. Risks to the Project</t>
  </si>
  <si>
    <t>The following table summarizes risks identified in the Project Document and reflects also any new risks identified during the project implementation.</t>
  </si>
  <si>
    <t>Type of risk</t>
  </si>
  <si>
    <t>Risk rating11</t>
  </si>
  <si>
    <t>Identified in the ProDoc Y/N</t>
  </si>
  <si>
    <t>Description of Risk</t>
  </si>
  <si>
    <t>Mitigation measure implemented</t>
  </si>
  <si>
    <t>Institutional</t>
  </si>
  <si>
    <t>The signing of inter-institutional coordination agreements between the institutions participating in the implementation of the project will be promoted with adequate identification and definition of responsibilities among them. The project will support the institutions in developing an environment conducive to inter-institutional and inter-sector coordination through: a) mechanisms for dialogue, coordination and information exchange; b) stakeholder participation at all levels; and c) the development of capacities on issues such as integrated land management within the SNAP will serve to reinforce coordination since the implementation of the approach in the field requires optimizing collaboration; d) continuous follow-up with the PSC to ensure adequate allocation of co-financing.</t>
  </si>
  <si>
    <t>10%
There are coordination spaces between MAATE, MAG, and the Project.
Seven letters of interest have been received from Decentralized Autonomous Governments expressing their willingness to work with the Project (Parishes: Papallacta, Cuyuja, and Cebadas; Municipalities: Pablo Sexto, Alausí, El Chaco, and Quijos).
An inter-institutional cooperation agreement was signed between CONDESAN and CONGOPE.
Currently, the date is being coordinated for the signing of the approved agreements with the National University of Chimborazo (UNACH) and the Polytechnic School of Chimborazo (ESPOCH), as well as a Memorandum of Understanding between CONDESAN and BANECUADOR B.P.
In addition, the creation of an inter-institutional coordination committee made up of MAATE, MAG, CONGOPE, and CONDESAN is in progress.</t>
  </si>
  <si>
    <t>The project will prioritize capacity development processes aimed at permanent GAD and Ministries officials and members of local communities. Various organizations will be selected at each site to ensure active participation. The mechanisms for multi-level interinstitutional coordination and cooperation (national and sub-national) will be strengthened, and the authorities that are incorporated will be kept informed during the
execution of the project. The project will promote institutional arrangement agreements between MAATE and local partners so that the implementation of activities does not stop during the transition periods of government authorities at different levels.</t>
  </si>
  <si>
    <t>10%
Actions have been coordinated with different actors: MAATE, GAD, MAG, BANECUADOR, and other projects PASNAP, GIZ (Proyecto Montañas II), Junta de Agua de Regantes del Sistema de Riego Chambo Guano - JURECH,  Programa Nacional de Restauración Forestal, Proyecto Amazonía sin Fuegos - PASF, WWF, WCS, PROAMAZONIA, and others.
The project has currently established 25 active and ongoing NUMIs (Farmer Field Schools). There are plans to increase the number of NUMIs in two communities in the Pablo Sexto Landscape. Each NUMI developed its curriculum based on diagnostics, defined conservation and sustainable production practices, strategies, and established processes. In the Cebadas-Achupallas Landscape, implementation is ongoing, while in the Pablo Sexto and Papallacta-El Chaco landscapes, activities will begin in August 2025. To date, 733 people have been trained (314 men and 419 women).
One training session was held in the Autonomous Government of Cuyuja on the topic of Sustainable Production Practices to Strengthen Biodiversity. Ten people (70% women) attended. Three training sessions were also held on Added Value in Agricultural Products, with the participation of officials from the Decentralized Autonomous Government of Papallacta.</t>
  </si>
  <si>
    <t>Social</t>
  </si>
  <si>
    <t>The zoning will be implemented with the participation of the MAATE, GADs and beneficiaries and from the beginning participatory and inclusive tools and methodologies will be used; and throughout the process the concerned parties will be informed of the progress, and the results will be widely publicized. It will seek to initiate an adequate transition process of activities according to the results of the zoning, provide alternatives to land use that support the conservation of BD and the reduction of land degradation as well as promote new economic activities that improve the livelihoods of the population living in PAs and buffer zones. To support this process, the project will provide technical assistance for capacity development, development of technical regulations for sustainable use, guides, and manuals for BD conservation and/or sustainable use and sustainable land management, technical assistance for the implementation of alternatives with less impact and good practices. Incentives such as technical assistance and training, supply of inputs, market access and promotion schemes will be developed; and access to credits through BanEcuador B.P. and the banks and community banks that will be disseminated among the beneficiaries to facilitate access to them and promote the transition towards sustainable practices within the framework of the zoning adopted.</t>
  </si>
  <si>
    <t xml:space="preserve">10%
Actions have been coordinated with various stakeholders, including MAATE, GADs, MAG, BANECUADOR B.P., and other projects.
Local governance spaces have been strengthened through the participation of community representatives and producer associations in discussions and agreements related to biodiversity conservation, sustainable use, and territorial planning.
25 improvement plans have been approved and are in the procurement process.
The Sustainable Production Credit Conceptual Proposal (technical report) is currently being developed with the support of BANECUADOR B.P.
Mineral salts have been provided to 130 people (67 women) to practice Climate-Smart Livestock Farming.
Six workshops have been conducted with MAATE staff and focus groups to present and analyze the methodology established in Ministerial Agreement No. 010, with the participation of 125 people (41 women).
</t>
  </si>
  <si>
    <t>Economic</t>
  </si>
  <si>
    <t>The Project will promote activities to reduce this risk and support the local communities. In this order, the Project will support a risk mitigation strategy with integral approach, as follows:
1) The strategy will not only include financial incentives, but non-financial ones, i.e. the joint program of rural extension and technical assistance that will be designed and implemented by MAATE, MAG and the GADs. The joint program will be the first effort of this type which include protected areas and buffer zones in Ecuador. The local communities in these PAs have low diversification of production, face productive risks, and have limited access to markets – being all these factors of financial exclusion. The joint program will address these problems.
2) The strategy will not only target private financial institutions, but also
development, solidarity, and community banks. This is an inclusive strategy that seeks to articulate local people with entities/schemes that have traditionally offered financial services at local level (e.g. cooperatives. saving and credit unions) and can, therefore, adapt and respond to needs and contexts of these areas and populations.</t>
  </si>
  <si>
    <t>15%
The Rural Extension and Technical Assistance Program was developed, which includes structured curricula. The program has a landscape approach, focusing on biodiversity conservation and sustainable production, and is currently being implemented.
The curriculum for the Rural Extension and Technical Assistance Program with a Landscape and Biodiversity Conservation approach consists of 7 modules: Organizational Strengthening, Community Economy and Bioentrepreneurship, Processing, Community Social Development, Sustainable Production, Conservation and Restoration, Commercialization and Markets, and Institutional Alliances. These are distributed across 30 units.
The project has currently established 25 active and ongoing NUMIs (Farmer Field Schools). There are plans to increase the number of NUMIs in two communities in the Pablo Sexto Landscape. Each NUMI developed its curriculum based on diagnostics, defined conservation and sustainable production practices, strategies, and established processes. In the Cebadas-Achupallas Landscape, implementation is ongoing, while in the Pablo Sexto and Papallacta-El Chaco landscapes, activities will begin in August 2025. To date, 733 people have been trained (314 men and 419 women).
Of these 30 units in each Numi (Farmer Field School), the territorial technicians selected approximately 20 units to create each one's curriculum. The curricula allow them to address the training needs of each organization/community, identified in the participatory rural assessments, which are linked to the implementation of conservation and sustainable production practices aligned with their livelihoods.</t>
  </si>
  <si>
    <t>High</t>
  </si>
  <si>
    <t>The project seeks to improve local governance inside and outside of the PAs, there by facilitating the processes that the MAATE will carry out to regularize land tenure. The SEAP Integrated Information System to be developed will include a module on socio environmental conflicts in the SEAP that will help to identify, document, and improve follow-up of all land tenure related conflicts. It will provide local inhabitants with information on how to access these regularization processes. The participation of local inhabitants in the project`s activities related to the implementation of good practices, will not be conditioned to them having formal regularized land tenure. Yet, in this process, care will be taken to select as best as possible theformal and informal land rigths holders of the land in accordance with the principles of the Voluntary Guidelines on the Responsible Governance of Tenure of Land, Fisheries and Forests in the Context of National Food Security (VGGT). Drawing historical memories of land tenure to support management and follow-up of this subject will be of advantage. To increase the possibilities of access to capital for stakeholders who do not have property titles, support will be provided for them to access capital from the Popular and Solidarity Financial System.</t>
  </si>
  <si>
    <t xml:space="preserve">20%
Upon execution of the consultancy, the following products were obtained:
1. Work plan with a schedule of activities for the completion of this consultancy.
2. Progress report (including: Diagnosis of the current status of information management for protected areas within the National System of Protected Areas, the sizing of the Information Management System and the socio-environmental conflict module, and an analysis of the feasibility and technical requirements for integrating the existing modules into the Directorate of Protected Areas and Other Forms of Conservation).
3. Final report including the proposed Terms of Reference for the contract for the consultancy for the Design and Development of the Protected Areas Information Management System and the Design, Development, and Implementation of the Socio-environmental Conflict Monitoring Module for the Directorate of Protected Areas and Other Forms of Contracting of the Ministry of the Environment, Water, and Ecological Transition.
The draft Technical Standard for the land ownership and possession regime in the National System of Protected Areas is available.
</t>
  </si>
  <si>
    <t>Low</t>
  </si>
  <si>
    <t>Dialogue mechanisms with the participation of beneficiaries will help raise awareness about the need for sustainable interventions in the PA and its buffer zones. Awareness and training of beneficiaries to improve their understanding of the importance of ecosystem services, the need to adopt sustainable uses and practices and how this can improve their livelihoods will contribute to ownership. The promotion of production and links with markets and the search for differentiated prices for products from PA/buffer zones Will help to interest producers through an improvement in income and livelihoods. Support will be provided for the project to increase local interest in the inclusive conservation of Pas and buffer zones, recognizing and making visible their role in the management of these areas.</t>
  </si>
  <si>
    <t>25%
The project uses participatory mechanisms in the intervention landscapes (Comprehensive Organizational Diagnosis-COD, Participatory Rural Diagnosis-PRD and Free, prior and informed consent- FPIC</t>
  </si>
  <si>
    <t>Environmental</t>
  </si>
  <si>
    <t>The development of capacities at the national and local level aimed at both institutional technicians and inhabitants of PAs/buffer zones will include the theme of the effects of climate change on PAs and their ecosystems to improve understanding of vulnerability and risks. In this way, the integration of these issues in various project activities will be facilitated, such as the development of technical standards for sustainable use, the updating of LUDP, and the selection of sustainable production practices that will include climate smart practices that favor adaptation to climate change. The adoption in the field of sustainable practices (i.e climate-smart livestock production, agroecology, agroforestry, efficient water management, forest restoration, tourism, etc.) will contribute to adaptation to climate variability.
Additionally, an annual calendar will be drawn up that identifies the most frequent times when extreme weather events (fires or heavy rains) occur that may affect project activities.
A more detailed analysis of this risk is included in the next subsection.</t>
  </si>
  <si>
    <t>25%
In implementation phase
We are working on a reforestation proposal in El Chaco as a measure against climate change.
Reforestation campaigns have been carried out in the Cebadas-Achupallas landscape.
An early warning system is in place in Achupalla in collaboration with the National University of Chimborazo.
In order to support compliance with Safeguards 1 and 2, the Project is developing a matrix that will categorize the inputs to be acquired for the implementation of conservation and sustainable production practices. This aims to ensure the protection of biodiversity.</t>
  </si>
  <si>
    <t>The COVID-19 pandemic requires that its risks be considered and that it has an impact in the design and implementation phases of the project. In general, during the design phase, the consultations were undertaken virtually. Therefore, coordination and articulation activities at the local level, especially regarding these stakeholders (organizations of small producers, women and indigenous communities that are going to participate in the project), should be developed at the beginning of the project.
During the implementation phase, the following aspects will be considered: i) Continuous risk analysis and identification of response measures; ii) Implementation of government regulations and protocols in coordination with MAATE as the leading national authority for the project; iii) Continuous monitoring of the official information on the epidemiological curve in each of the intervention sites and the restrictions that may be imposed by the national or local authorities in the areas selected for intervention; iv) The Project Implementation Unit will develop biosafety protocols for both project staff and participants in project activities and will be responsible for broad dissemination to all stakeholders; v) Digital media will be used as an alternative mechanism for organizing workshops and meetings with national and sub-national partners, and looking for a way to effectively incorporate groups of beneficiaries; vi) Opportunities and concrete mechanisms will be identified in which the project can participate in coordination with the national institutions in the intervention areas to face the health situation.
Project interventions could help create opportunities to support COVID-19 response measures, such as: i) trainings; ii) improvement in agricultural and livestock productivity; iii) creation of income diversification opportunities with small producers and land users, men and women, and indigenous communities; iv) strengthening the value chains of the products produced in the PAs for the generation of income; v) increased resilience of ecosystems, communities, and the economy; vi) increased adaptive capacity, vii) improved conservation and recovery of ecosystems.</t>
  </si>
  <si>
    <t>25%
The project uses participatory mechanisms in the intervention landscapes 
(Comprehensive Organizational Diagnosis-COD, Participatory Rural Diagnosis-PRD and Free, prior and informed consent- FPIC</t>
  </si>
  <si>
    <t>Operational &amp; Logistical</t>
  </si>
  <si>
    <t>Frequent staff turnover can cause significant delays in project implementation, as the continuity of activities is disrupted. Furthermore, the hiring and selection processes tend to be lengthy, making it difficult to fill vacancies in a timely manner and resulting in periods without key personnel. This situation affects efficiency and the ability to meet established deadlines, putting the achievement of project objectives at risk.</t>
  </si>
  <si>
    <t>10%
Meetings have been held with the Ministry of Environment, Water, and Ecological Transition to expedite the processes. Additionally, this issue was presented and discussed in the steering committee to seek timely solutions.</t>
  </si>
  <si>
    <t>At the central level, the possible merger of the Ministry of Environment, Water, and Ecological Transition with another government ministry is under consideration. This process could lead to structural changes in institutional arrangements, the reassignment of responsibilities, and shifts in management priorities. Such changes could affect inter-institutional coordination, delay administrative processes, and jeopardize the implementation and achievement of the Project’s objectives.</t>
  </si>
  <si>
    <t>0%
Strengthen coordination and institutional engagement through formal and technical channels with the competent authorities, ensuring the continuity of key Project commitments and agreements regardless of structural changes. Document progress, agreements, and responsibilities in official records, and establish periodic monitoring mechanisms with designated focal points to minimize the impact of potential institutional restructuring.</t>
  </si>
  <si>
    <t>Project overall risk rating (Low, Moderate, Substantial or High):</t>
  </si>
  <si>
    <t>FY2024 rating</t>
  </si>
  <si>
    <t>FY2025 rating</t>
  </si>
  <si>
    <t>Comments/reason for the rating for FY2025 and any changes (positive or negative) in the rating since the previous reporting period</t>
  </si>
  <si>
    <t xml:space="preserve">
Regarding social and environmental risks, the project has advanced FPIC processes and the construction of participatory diagnostics, generating spaces to support sustainable initiatives. Risks have been effectively managed regarding the project's capacity. For instance, there has been an emphasis on strengthening cooperation and inter-institutional collaboration to support the development of key project activities. These efforts have created spaces that support sustainable initiatives, positively impacting buffer zones and promoting sustainable land use. It is crucial to continue applying safeguards to current actions, particularly those that could affect zoning and sensitve issues such as land tenure.
Risk have been effectively managed in relation to project capacity. For example, emphasis has been placed on stregthening inter-institutional cooperation and collaboration to support the development of key project activities. However, changes in political will, as well as changes in environment ministers and MAATE officials, have hampered progress in mitigating institutional risks and remain critical concerns.</t>
  </si>
  <si>
    <t xml:space="preserve">11 Risk ratings means a rating of the overall risk of factors internal or external  to the project which may affect implementation or prospects for achieving project objectives. Risk of projects should be rated on the following scale: Low, Moderate, Substantial or High. </t>
  </si>
  <si>
    <t>7. Follow-up on Mid-term review or supervision mission</t>
  </si>
  <si>
    <t xml:space="preserve">If the project had an MTR or a supervision mission in 2024, please report on how the recommendations were implemented during this fiscal year as indicated in the Management Response or in the supervision mission report. </t>
  </si>
  <si>
    <t>MTR or supervision mission recommendations</t>
  </si>
  <si>
    <t>Measures implemented during this Fiscal Year</t>
  </si>
  <si>
    <t xml:space="preserve">Recommendation 1: </t>
  </si>
  <si>
    <t xml:space="preserve">Recommendation 2: </t>
  </si>
  <si>
    <t>Recommendation 3:</t>
  </si>
  <si>
    <t>Recommendation …</t>
  </si>
  <si>
    <t>Recommendation…</t>
  </si>
  <si>
    <t>8. Minor project amendments</t>
  </si>
  <si>
    <t>Minor amendments are changes to the design or implementation that do not have significant impact on the project objectives or scope, or an increase of the GEF project financing up to 5% as described in Annex 9 of the GEF Project and Program Cycle Policy Guidelines 12. Please describe any minor changes that the project has made under the relevant category or categories and provide supporting documents as an annex to this report if available. (This section will be uploaded to the GEF Portal)</t>
  </si>
  <si>
    <t xml:space="preserve">Category of change </t>
  </si>
  <si>
    <t xml:space="preserve">Provide a description of the change </t>
  </si>
  <si>
    <t>Indicate the timing of the change</t>
  </si>
  <si>
    <t>Approved by</t>
  </si>
  <si>
    <t>Results framework</t>
  </si>
  <si>
    <t xml:space="preserve">At the request of the Ministry of Environment, Water and Ecological Transition, the following indicator was eliminated: Land Fund for the management of the ZUS created.
At the request of the Ministry of Environment, Water and Ecological Transition, the following indicator was eliminated: Proposed agreement to define the limit of the agricultural frontier in buffer zones. </t>
  </si>
  <si>
    <t>January 2025</t>
  </si>
  <si>
    <t>Steering Committee</t>
  </si>
  <si>
    <t>Components and cost</t>
  </si>
  <si>
    <t>There have been no changes to the project components, but there have been two budgetary modifications. First was after the approval of the acquisition of two vans; the second was to allocate more resources for: the development of consulting services, the acquisition of supplies and materials for the implementation of biodiversity conservation and sustainable use practices, and the acquisitión of a motorcycle for Pablo Sexto landscape.</t>
  </si>
  <si>
    <t>June 2025</t>
  </si>
  <si>
    <t>FAO</t>
  </si>
  <si>
    <t xml:space="preserve">Institutional and implementation arrangements </t>
  </si>
  <si>
    <t>Financial management</t>
  </si>
  <si>
    <t>Implementation schedule</t>
  </si>
  <si>
    <t>The project execution began in December 2022, however the hiring of UIP staff began in June 2023.</t>
  </si>
  <si>
    <t xml:space="preserve"> June 2023</t>
  </si>
  <si>
    <t>PSC/FAO</t>
  </si>
  <si>
    <t>Executing Entity</t>
  </si>
  <si>
    <t>Executing Entity Category</t>
  </si>
  <si>
    <t>Minor project objective change</t>
  </si>
  <si>
    <t>Safeguards</t>
  </si>
  <si>
    <t>Risk analysis</t>
  </si>
  <si>
    <t>Increase of GEF project financing up to 5%</t>
  </si>
  <si>
    <t>Co-financing</t>
  </si>
  <si>
    <t xml:space="preserve">It is important to highlight that during the formulation phase of the Project, some institutions were not initially considered to commit counterpart contributions. However, following the update of the stakeholder mapping and the implementation of activities in the field, these institutions have made significant contributions. This is the case of the Decentralized Autonomous Governments of Papallacta and Cuyuja, whose contributions are detailed in the co-financing section.
</t>
  </si>
  <si>
    <t>Location of project activity</t>
  </si>
  <si>
    <t>Other minor project amendment (define)</t>
  </si>
  <si>
    <t>12 GEF Council meeting documents, guidelines, project and program cycle policy 2020 update</t>
  </si>
  <si>
    <t>9. Stakeholders' Engagement</t>
  </si>
  <si>
    <t>Please report on progress, challeges, and outcomes on stakeholder engagement (based on the description of the Stakeholder Engagement Plan) included at CEO Endorsement/Approval during this reporting period. (This section will be uploaded to the GEF Portal)</t>
  </si>
  <si>
    <t>Profile</t>
  </si>
  <si>
    <t xml:space="preserve">Stakeholder name </t>
  </si>
  <si>
    <t>Type of partnership</t>
  </si>
  <si>
    <t xml:space="preserve">Progress, results &amp; Challenges on Stakeholder's Engagement </t>
  </si>
  <si>
    <t>Government Institutions</t>
  </si>
  <si>
    <t>Ministry of Agriculture and Livestock</t>
  </si>
  <si>
    <t>Co-financing partner</t>
  </si>
  <si>
    <t>•	Project dissemination and information gathering among technicians.
•	MAG is a member of the interinstitutional technical coordination table generated by the project.
•	Field School Trainer</t>
  </si>
  <si>
    <t>Ministry of Tourism</t>
  </si>
  <si>
    <t>•	Tourism diagnosis in the Cebadas-Achupallas landscape</t>
  </si>
  <si>
    <t>Papallacta Parish DAG</t>
  </si>
  <si>
    <t>•	Project dissemination and information gathering among producers and associations/communities. 
•	Participation in training given by the Project.
•	Technical assistance in preparing development plans and territorial planning.</t>
  </si>
  <si>
    <t>Cuyuja Parish DAG</t>
  </si>
  <si>
    <t>•	Project dissemination and information gathering among producers and associations/communities. 
•	Participation in training given by the Project.
•	Technical assistance in preparing development plans and territorial planning.
•	Legal advice in the framework of competencies
•	Coordination and support for carrying out the project´s territorial presentation in the landscape Papallacta-El Chaco.</t>
  </si>
  <si>
    <t>Quijos Municipal DAG</t>
  </si>
  <si>
    <t>•	Project dissemination and information gathering among producers and associations/communities. 
•	Participation in training given by the Project.
•	Technical assistance in preparing development plans and territorial planning.
•	Beneficiaries of local ordinance</t>
  </si>
  <si>
    <t>El Chaco Municipal DAG</t>
  </si>
  <si>
    <t>Cebadas Parish DAG</t>
  </si>
  <si>
    <t>Pablo Sexto Municipal DAG</t>
  </si>
  <si>
    <t>Achupallas Parish DAG</t>
  </si>
  <si>
    <t>Strategic partner</t>
  </si>
  <si>
    <t xml:space="preserve">•	Project dissemination and information gathering among producers and associations/communities. </t>
  </si>
  <si>
    <t>Alausí Municipal DAG</t>
  </si>
  <si>
    <t>•	Project dissemination and information gathering among producers and associations/communities. 
•	Provides information for the collection of cartographic information</t>
  </si>
  <si>
    <t>Paramo Program executed by Programa de Apoyo al Sistema Nacional de Áreas Protegidas (PASNAP)</t>
  </si>
  <si>
    <t>•	Coordination for the design and implementation of the Information Management System for the SNAP.
•	Coordination for implementation of joint actions in territory.
•	Creation of proposal for financial incentives for sustainable production by BanEcuador.</t>
  </si>
  <si>
    <t>CONGOPE</t>
  </si>
  <si>
    <t>•	Coordination for implementation of joint actions.
•	CONGOPE is a member of the interinstitutional technical coordination table generated by the project.
•	Participation in training given by the Project</t>
  </si>
  <si>
    <t>ESPOCH</t>
  </si>
  <si>
    <t>•	Implementation of research processes related alpaca management at communitarian level in Cebadas – Achupallas intervention landscape.
•	Technical assistance to project beneficiaries related Alpaca management.</t>
  </si>
  <si>
    <t>UNACH</t>
  </si>
  <si>
    <t>•	Implementation of research processes related an early warning system for droughts and floods for Cebadas – Achupallas intervention landscape.
•	Technical assistance to project beneficiaries
•	Establishment of the early warning system in Achupallas.</t>
  </si>
  <si>
    <t>BanEcuador</t>
  </si>
  <si>
    <t>Proposal for monetary incentives</t>
  </si>
  <si>
    <t>IKIAM</t>
  </si>
  <si>
    <t>The university contributed a thesis student to carry out the analysis of the Papallacta marketing center.</t>
  </si>
  <si>
    <t>NGOs</t>
  </si>
  <si>
    <t>WCS</t>
  </si>
  <si>
    <t>•	Coordination for implementation of joint actions in territory.
•	Cooperation for events</t>
  </si>
  <si>
    <t>Proyecto Montañas GIZ</t>
  </si>
  <si>
    <t>Programa de Restauración Nacional del Paisaje</t>
  </si>
  <si>
    <t>PPR</t>
  </si>
  <si>
    <t>IICA</t>
  </si>
  <si>
    <t>WWF</t>
  </si>
  <si>
    <t xml:space="preserve">Others </t>
  </si>
  <si>
    <t>Shawi community</t>
  </si>
  <si>
    <t>Project beneficiaries</t>
  </si>
  <si>
    <t>Lack of interest
Some partners may migrate due to lack of employment</t>
  </si>
  <si>
    <t>Pablo Sexto Beekeepers Association</t>
  </si>
  <si>
    <t>Soursop Production Association</t>
  </si>
  <si>
    <t>Asociación de producción de Guanabana</t>
  </si>
  <si>
    <t>Kunkub community</t>
  </si>
  <si>
    <t>Comunidad Kunkub</t>
  </si>
  <si>
    <t>Junta de regantes del sistema Chambo Guano - JURECH</t>
  </si>
  <si>
    <t>They will be invited to participate in the interventions of Component 3 related to productive articulation.</t>
  </si>
  <si>
    <t>Private Sector entities</t>
  </si>
  <si>
    <t>UTI - Universidad Indoamérica</t>
  </si>
  <si>
    <t>It develops research and community engagement projects with which the Project seeks to collaborate in order to enhance the implementation of conservation practices in the Papallacta – El Chaco landscape, specifically through the Restoration master's program.</t>
  </si>
  <si>
    <t>10. Gender Mainstreaming</t>
  </si>
  <si>
    <t>Information on Progress on Gender-responsive measures as documented at CEO Endorsement/Approval in the gender action plan or equivalent (when applicable) during this reporting period. (This section will be uploaded to the GEF Portal)</t>
  </si>
  <si>
    <t>Category</t>
  </si>
  <si>
    <t>Yes/No</t>
  </si>
  <si>
    <t xml:space="preserve">Briefly describe progress and results achieved during this reporting period. </t>
  </si>
  <si>
    <t>a. Closing gender gaps in access to and control overal natural resources</t>
  </si>
  <si>
    <r>
      <rPr>
        <sz val="9"/>
        <color rgb="FF000000"/>
        <rFont val="Arial"/>
        <family val="2"/>
      </rPr>
      <t xml:space="preserve">
Through the project's gender plan, implemented with field schools, training is provided and activities are carried out to help close gender gaps. Women beneficiaries of the project have </t>
    </r>
    <r>
      <rPr>
        <sz val="9"/>
        <rFont val="Arial"/>
        <family val="2"/>
      </rPr>
      <t>equitable access to incentives (Mineral salts have been delivered, with 51% of the beneficiaries being women) i</t>
    </r>
    <r>
      <rPr>
        <sz val="9"/>
        <color rgb="FF000000"/>
        <rFont val="Arial"/>
        <family val="2"/>
      </rPr>
      <t>n all three intervention areas.</t>
    </r>
  </si>
  <si>
    <t>b. Improving women's participation and decision making</t>
  </si>
  <si>
    <t>The active participation of women and youth is promoted in the various intervention spaces of the Project, such as workshops, training sessions, field days, technical assistance, among others.</t>
  </si>
  <si>
    <t>c. generating socio-economic benefits or services for women</t>
  </si>
  <si>
    <r>
      <rPr>
        <sz val="9"/>
        <rFont val="Arial"/>
        <family val="2"/>
      </rPr>
      <t>The project, through the implementation of field schools, generates socioeconomic benefits for women</t>
    </r>
    <r>
      <rPr>
        <sz val="9"/>
        <color rgb="FF000000"/>
        <rFont val="Arial"/>
        <family val="2"/>
      </rPr>
      <t>. Furthermore, incentives tailored to local circumstances and participatory processes are offered in the Cebadas-Achupallas landscape.
The farmer field schools are a component of capacity building, which is complemented by continuous technical assistance and guidance to incorporate sustainability and economic efficiency criteria. By applying this intervention model, participants improve their skills and, consequently, their production systems, which leads to increased income in a way that is responsible toward biodiversity and the environment. Additionally, through the extension program and the farmer field schools, the aim is to foster community innovations that create local opportunities for sustainable development through community service centers (such as veterinary kits and silage centers). This enables people, especially young individuals, to receive training and develop the capacity to offer services, which in turn allows them to generate and diversify their economic income.</t>
    </r>
  </si>
  <si>
    <t>Any other good practices on gender</t>
  </si>
  <si>
    <t>To enable women to attend rural schools, the project implemented recreational materials so their children could play while they learned.</t>
  </si>
  <si>
    <t>11. Knowledge and Learning Activities</t>
  </si>
  <si>
    <t>Knowledge activities/products (when applicable), as outlined in Knowledge Management (and Learning) Approach approved at CEO Endorsement/Approval, during this reporting period. (This section will be uploaded to the GEF Portal)</t>
  </si>
  <si>
    <t>Knowledge management and Learning (KML):
Does the project have a KML strategy?</t>
  </si>
  <si>
    <t>If YES, what is the implementation progress? 
In your answer, please describe how the project is fostering knowledge sharing and learning among stakeholders at national and sub-national level.</t>
  </si>
  <si>
    <t xml:space="preserve"> If NO, how does the project identify, collect and document good practices? </t>
  </si>
  <si>
    <t xml:space="preserve">Please list good practices, including key-technical and/or institutional innovations, from the project thus far. </t>
  </si>
  <si>
    <t>The Project has implemented a landscape and intersectionality approach in all its activities. Although resources are limited, the Project has forged partnerships with stakeholders (annex, stakeholder mapping) to strengthen actions in the field and promote the Project's sustainability. For the Project, having the support of the ministries and decentralized autonomous governments has allowed it to better serve the participating communities.
The following instruments have been used:
Methodology for defining intervention landscapes.
Rural Extension and Technical Assistance Program.
Free, Prior and Informed Consent Agreements.
Complaints and Claims Mechanism.
Annual update of stakeholder mapping.
Strengthening governance at the national level (technical coordination table), intermediate level (governance spaces), and local level (management models and organizational strengthening).</t>
  </si>
  <si>
    <t>Communication strategy:
Does the project have a communication strategy?</t>
  </si>
  <si>
    <t xml:space="preserve"> Please provide a brief overview of the communications successes and challenges this fiscal year.</t>
  </si>
  <si>
    <t xml:space="preserve">
To date, 54 publications have been made on CONDESAN's social media and website. These publications include the project's positioning strategy, media plan, campaigns to protect biodiversity, and celebration of dates in the environmental calendar.
Also consider the gender approach and inclusive communication in indigenous peoples and nationalities.
An important challenge is the presence of illiteracy and the need, especially, for translations into Kichwa to ensure effective communication.</t>
  </si>
  <si>
    <t xml:space="preserve">Human-interest story:
Please share a human-interest story from your project, focusing on how the project has helped to improve people's livelihoods while contributing to achieving the expected Global Environmental Benefits. Please indicate any Socio-economic Co-benefits that were generated by the project. Include at least one beneficiary quote and perspective, and please also include related photos and photo credits. </t>
  </si>
  <si>
    <t xml:space="preserve">https://condesan.org/2025/03/13/mujeres-protectoras-de-la-biodiversidad/
https://condesan.org/2025/02/24/hitos-2024-proyecto-seap-ecuador/
https://condesan.org/2025/05/13/las-escuelas-de-campo-numi-se-implementan-en-la-parroquia-de-achupallas-a-traves-del-proyecto-seap-parques-para-la-vida/
</t>
  </si>
  <si>
    <t>Please provide links to related website, social media account</t>
  </si>
  <si>
    <t>Web: https://condesan.org/ 
Facebook: /CONDESANandes
Instagram: condesanandes
X: _CONDESAN</t>
  </si>
  <si>
    <t xml:space="preserve">Please provide a list of publications, leaflets, video materials, newsletters, or other communications assets publised on the web, if any. </t>
  </si>
  <si>
    <t>https://x.com/_CONDESAN/status/1806788463804530820 
https://www.instagram.com/p/C8xdeihSTPD/?utm_source=ig_web_copy_link&amp;igsh=MzRlODBiNWFlZA==
https://www.facebook.com/share/p/sGg2rWG3EtA2J1FC/https://x.com/_CONDESAN/status/1804274052397171087
https://www.instagram.com/p/C8fmJYVyHQm/?utm_source=ig_web_copy_link&amp;igsh=MzRlODBiNWFlZA==
https://www.facebook.com/share/p/TFskBZMBwDyL4F6v/https://x.com/_CONDESAN/status/1803471351765762380
https://www.instagram.com/p/C8Z4AFUSGWx/?utm_source=ig_web_copy_link&amp;igsh=MzRlODBiNWFlZA==
https://www.facebook.com/share/p/gmziYPMPLhZ3EPjt/https://www.instagram.com/p/C8o1mnvt2ie/?utm_source=ig_web_copy_link&amp;igsh=MzRlODBiNWFlZA==
https://www.facebook.com/share/p/Aqu6oA1G3KMLmm1e/https://www.instagram.com/p/C762i3Lsjh5/?utm_source=ig_web_copy_link&amp;igsh=MzRlODBiNWFlZA==
https://www.facebook.com/share/p/sGg2rWG3EtA2J1FC/https://www.instagram.com/p/C762i3Lsjh5/?utm_source=ig_web_copy_link&amp;igsh=MzRlODBiNWFlZA==
https://www.facebook.com/share/p/eqJy4yUDAr7po6YN/https://www.facebook.com/share/p/Zagz8QDAasUBgavm/https://www.instagram.com/p/C9PjoNtthJc/?igsh=MWYzY3A2bmlrbWlmYQ==
https://www.facebook.com/share/iCxkjSFpa2fDqzmB/?mibextid=L0MuaQ
https://condesan.org/2024/07/09/22-organizaciones-entre-productores-pueblos-indigenas-y-comunidades-locales-que-habitan-en-las-zonas-de-amortiguamiento-de-los-parques-nacionales-de-cayambe-coca-y-sangay-del-ecuador-ser/
https://x.com/_condesan/status/1811022561607852076?s=46&amp;t=pSIBDbFm3SvISRF7qhfEsQhttps://condesan.org/2024/07/09/la-cooperacion-internacional-y-la-academia-se-unen-por-el-desarrollo-sostenible-en-chimborazo/https://www.instagram.com/p/C9lli2qsIRT/?igsh=b2RlY3E4aGF6Z2xo
https://x.com/_condesan/status/1814123435292766296?s=46&amp;t=pSIBDbFm3SvISRF7qhfEsQ
https://www.facebook.com/share/p/v6W1uxhybi9rbdhA/?mibextid=L0MuaQhttps://www.facebook.com/share/p/MfKDXFexSxr3DrWR/?mibextid=L0MuaQ
https://x.com/_condesan/status/1818322660708757841?s=46&amp;t=pSIBDbFm3SvISRF7qhfEsQ
https://www.instagram.com/p/C-DanTbJfUT/?igsh=MTExdnIxbDI4NzFsbA==https://x.com/_condesan/status/1818749447594979423?s=46&amp;t=pSIBDbFm3SvISRF7qhfEsQ
https://www.facebook.com/share/p/eHkjfm3GZPZs3jpA/?mibextid=L0MuaQ
https://www.instagram.com/p/C-GdNQhSK5D/?igsh=MW00cXJvMzYzcDJjOA==https://www.instagram.com/p/C_bPvY7psfe/?igsh=MXJ5ZmRpYmUwYnh2bQ==
https://www.facebook.com/share/p/Ei6y2XcVuAnXKy87/?mibextid=WC7FNehttps://x.com/_condesan/status/1835522058463133815?s=46&amp;t=pSIBDbFm3SvISRF7qhfEsQ
https://www.facebook.com/share/p/ZkaCoaKN8j3GsaQg/?mibextid=WC7FNe
https://www.instagram.com/p/C_9nlC0MV5f/?igsh=MWhyenN2YXVnMnhicw==
https://www.linkedin.com/posts/condesan_parquesparalavida-craezditosparalavida-activity-7241287018192805888-r1x9?utm_source=share&amp;utm_medium=member_ioshttps://www.facebook.com/share/p/bEFRxDUx6uuARH3u/?mibextid=WC7FNe
https://www.instagram.com/p/C__MruKS232/?igsh=MXV6aTZ1eDh5cGc2dw==
https://x.com/_condesan/status/1835743623960576376?s=46&amp;t=pSIBDbFm3SvISRF7qhfEsQ
https://www.linkedin.com/posts/condesan_ecuador-alcaldiapablosexto-activity-7241508449837019136-5CCf?utm_source=share&amp;utm_medium=member_ios
https://condesan.org/2024/09/16/comunidades-de-chimborazo-y-morona-santiago-otorgan-el-consentimiento-previo-libre-e-informado-para-trabajar-con-el-proyecto-seap-parques-para-la-vida/https://condesan.org/2024/09/16/comunidades-de-chimborazo-y-morona-santiago-otorgan-el-consentimiento-previo-libre-e-informado-para-trabajar-con-el-proyecto-seap-parques-para-la-vida/https://www.linkedin.com/posts/condesan_seap-ecuador-ecuador-activity-7249394155833978880-8Tik?utm_source=share&amp;utm_medium=member_ios
https://www.facebook.com/share/p/ABdoznptrwYNEySP/?mibextid=WC7FNe
https://x.com/_condesan/status/1843629075056980250?s=46&amp;t=pSIBDbFm3SvISRF7qhfEsQ
https://www.instagram.com/p/DA3O0gvM5lb/?igsh=MWh2M200dXRlbzdmNA==https://www.facebook.com/share/p/19BhFoyKt7/?mibextid=WC7FNe
https://x.com/_condesan/status/1854153174900150671?s=46&amp;t=pSIBDbFm3SvISRF7qhfEsQ
https://www.instagram.com/p/DCCAqCRMj1Z/?igsh=emd0MHE2czJwNHE=
https://www.linkedin.com/posts/condesan_seap-ecuador-faoecuador-activity-7259917331781345280-H6Si?utm_source=share&amp;utm_medium=member_ioshttps://www.facebook.com/share/p/19vrsiSXyV/?mibextid=WC7FNe
https://x.com/_condesan/status/1854889168796614821?s=46&amp;t=pSIBDbFm3SvISRF7qhfEsQ
https://www.linkedin.com/posts/condesan_seap-ecuador-faoecuador-activity-7260654437403103233-FXu3?utm_source=share&amp;utm_medium=member_ios
https://www.instagram.com/p/DCHPLCAsNtb/?igsh=MWZ2bDdnMWkxbXo0MA==https://m.facebook.com/story.php?story_fbid=pfbid0fN4xbQQ5PzdkN83DAfwANVoBrpYhM7F6PxXrpZSptFebtix4NdcHDhJUxUCXoZ6zl&amp;id=100064423884557&amp;mibextid=WC7FNe
https://www.instagram.com/p/DCRg0ClsuQz/?igsh=MXRwaHF6dDNzODg4Mw==
https://x.com/_condesan/status/1856334982718935381?s=46&amp;t=pSIBDbFm3SvISRF7qhfEsQ
https://www.linkedin.com/posts/condesan_seap-ecuador-activity-7262101491409117184-wkIR?utm_source=share&amp;utm_medium=member_ioshttps://www.facebook.com/share/p/1Cmf9MKBN7/?mibextid=WC7FNe
https://www.instagram.com/p/DCmzVIoSLtE/?igsh=cjE0MjcxbW9udzl0
https://x.com/_condesan/status/1859330620679389268?s=46&amp;t=pSIBDbFm3SvISRF7qhfEsQ
https://www.linkedin.com/posts/condesan_convocatoria-seap-ecuador-activity-7265096105011376129-8yHF?utm_source=share&amp;utm_medium=member_ioshttps://www.facebook.com/share/p/19LfYhmzo6/?mibextid=WC7FNe
https://www.instagram.com/p/DDHazZAM9i_/?igsh=MXQyNTk1b3J6eHFkbg==
https://x.com/_condesan/status/1863922524737650734?s=46&amp;t=pSIBDbFm3SvISRF7qhfEsQ
https://www.linkedin.com/posts/condesan_seap-ecuador-faoecuador-activity-7269686781049028608-ab4Q?utm_source=share&amp;utm_medium=member_ioshttps://www.facebook.com/share/p/1ErDgwuMHy/?mibextid=WC7FNe
https://www.instagram.com/share/BAIxPY9_eG
https://www.linkedin.com/posts/condesan_seap-ecuador-activity-7275316579687362563-pH7z?utm_source=share&amp;utm_medium=member_ios
https://x.com/_condesan/status/1869553895791632760?s=46&amp;t=pSIBDbFm3SvISRF7qhfEsQhttps://www.facebook.com/share/p/18YiTQVKKp/?mibextid=wwXIfr
https://x.com/_condesan/status/1877753275279184173?s=46&amp;t=pSIBDbFm3SvISRF7qhfEsQ
https://www.instagram.com/p/DEpsA0pzYQ3/?igsh=ZzV2MGx1cmttaTlq
https://www.linkedin.com/posts/condesan_seap-ecuador-activity-7283517648938696707-Nnsj?utm_source=share&amp;utm_medium=member_ioshttps://x.com/_condesan/status/1882181718578483553?s=46&amp;t=pSIBDbFm3SvISRF7qhfEsQ
https://www.facebook.com/share/p/1E3reN4M3m/?mibextid=wwXIfr
https://www.instagram.com/p/DFI_ea0NG9x/?img_index=2&amp;igsh=MThwcjVteDE1amFmbQ==https://www.facebook.com/share/p/15bvc9kGMJ/?mibextid=wwXIfr
https://www.instagram.com/p/DFgQstXSI9f/?igsh=aXZpNzRoeHR5eXU0
https://x.com/_condesan/status/1885432460755845532?s=46&amp;t=pSIBDbFm3SvISRF7qhfEsQ
https://www.linkedin.com/posts/condesan_seap-ecuador-activity-7291197626048233472-yKwj?utm_source=share&amp;utm_medium=member_ioshttps://www.facebook.com/share/p/18rC4ian2F/?mibextid=wwXIfr
https://www.instagram.com/p/DFu3YAztH2s/?igsh=MTN2NmxrdzVwM2ZoMw==
https://x.com/_condesan/status/1887291011719684369?s=46&amp;t=pSIBDbFm3SvISRF7qhfEsQ
https://www.linkedin.com/posts/condesan_seap-ecuador-activity-7293252106940010496-9hZz?utm_medium=ios_app&amp;rcm=ACoAAAUQ__gBfxY_GY8GlKCVdJvjYLOXUaqgTjQ&amp;utm_source=social_share_send&amp;utm_campaign=copy_linkhttps://www.facebook.com/share/p/1YBiBWzLs1/?mibextid=wwXIfr
https://www.instagram.com/p/DGA45BQPBkU/?igsh=MXNqZHRtdWk0bXpncQ==
https://x.com/_condesan/status/1890023118695235759?s=46&amp;t=pSIBDbFm3SvISRF7qhfEsQ
https://www.linkedin.com/posts/condesan_convocatoria-seap-ecuador-activity-7295788837748776960-IPla?utm_source=share&amp;utm_medium=member_ios&amp;rcm=ACoAAAUQ__gBfxY_GY8GlKCVdJvjYLOXUaqgTjQhttps://www.instagram.com/p/DGNw3jDuUBA/?img_index=2&amp;igsh=MXM3djgyMnk5cXl6bA==
https://www.facebook.com/share/p/14k71XXCS6/?mibextid=wwXIfr
https://www.linkedin.com/posts/condesan_seap-ecuador-activity-7297600812510265344-Io0U?utm_source=share&amp;utm_medium=member_ios&amp;rcm=ACoAAAUQ__gBfxY_GY8GlKCVdJvjYLOXUaqgTjQ
https://x.com/_condesan/status/1891649723137733094?s=46&amp;t=pSIBDbFm3SvISRF7qhfEsQhttps://www.facebook.com/share/p/1A7A4mXude/?mibextid=wwXIfr
https://www.instagram.com/p/DGToUPuSm5p/?igsh=dmZ0ZnZncjdiaDdz
https://x.com/_condesan/status/1892661217656709536?s=46&amp;t=pSIBDbFm3SvISRF7qhfEsQ
https://www.linkedin.com/posts/condesan_convocatoria-seap-ecuador-activity-7298426646594764801-yvl3?utm_source=share&amp;utm_medium=member_ios&amp;rcm=ACoAAAUQ__gBfxY_GY8GlKCVdJvjYLOXUaqgTjQhttps://condesan.org/2025/02/20/convocatoria-consultor-a-legal-para-la-elaboracion-de-normas-locales/https://www.facebook.com/share/p/1AfHS3eNct/?mibextid=wwXIfr
https://www.instagram.com/p/DHJWrK8Syig/?igsh=dng5Z2dmZ2tuM3lq
https://x.com/_condesan/status/1900222483430592845?s=46&amp;t=pSIBDbFm3SvISRF7qhfEsQ
https://www.linkedin.com/posts/condesan_seapabrecuador-activity-7305987742323097601-xj_D?utm_source=share&amp;utm_medium=member_ios&amp;rcm=ACoAAAUQ__gBfxY_GY8GlKCVdJvjYLOXUaqgTjQhttps://www.facebook.com/share/p/1BYrb1zVpo/?mibextid=wwXIfr
https://www.instagram.com/p/DHTikSXyLPk/?igsh=Y2pycXY1cHdjMm1t
https://x.com/_condesan/status/1901655960499700016?s=46&amp;t=pSIBDbFm3SvISRF7qhfEsQ
https://www.linkedin.com/posts/condesan_seap-activity-7307421412279869440-4JYD?utm_source=share&amp;utm_medium=member_ios&amp;rcm=ACoAAAUQ__gBfxY_GY8GlKCVdJvjYLOXUaqgTjQhttps://www.facebook.com/share/p/1BVt4EbBH3/?mibextid=wwXIfr
https://x.com/_condesan/status/1905367673170501920?s=46&amp;t=pSIBDbFm3SvISRF7qhfEsQ
https://www.instagram.com/p/DHt6a-ZSuqv/?igsh=MWZ0dXZpb3d2Mm5neg==
https://www.linkedin.com/posts/condesan_seapparquesparalavida-activity-7311132908025466880-J9Pc?utm_source=share&amp;utm_medium=member_ios&amp;rcm=ACoAAAUQ__gBfxY_GY8GlKCVdJvjYLOXUaqgTjQhttps://www.facebook.com/share/p/16BsKehxF9/?mibextid=wwXIfr
https://www.instagram.com/p/DHuG8uCIM8W/?igsh=ZnN2OHAwbWVlOWZz
https://x.com/_condesan/status/1905400015410831558?s=46&amp;t=pSIBDbFm3SvISRF7qhfEsQ
https://www.linkedin.com/posts/condesan_seapparquesparalavida-activity-7311160093532651521-7wEK?utm_source=share&amp;utm_medium=member_ios&amp;rcm=ACoAAAUQ__gBfxY_GY8GlKCVdJvjYLOXUaqgTjQhttps://www.instagram.com/p/DICjcMayCtK/?img_index=9&amp;igsh=ejlvdWFrcWhxZHBq
https://www.facebook.com/share/p/16FrN7P87i/?mibextid=wwXIfr
https://www.linkedin.com/posts/condesan_faoecuador-seapparquesparalavida-mujeresguardaparques-activity-7314038255178428416-Db8G?utm_source=share&amp;utm_medium=member_ios&amp;rcm=ACoAAAUQ__gBfxY_GY8GlKCVdJvjYLOXUaqgTjQ
https://x.com/_condesan/status/1908272982817947677?s=46&amp;t=pSIBDbFm3SvISRF7qhfEsQ
https://www.facebook.com/share/1JXGPAGUiT/?https://www.facebook.com/share/p/16F29u5daS/?mibextid=wwXIfr
https://www.instagram.com/p/DIKmyD8SWxa/?igsh=aTZvd2hyM25sMXdy
https://www.linkedin.com/posts/condesan_convocatoria-seap-ecuador-activity-7315171100194197506-r92g?utm_source=share&amp;utm_medium=member_ios&amp;rcm=ACoAAAUQ__gBfxY_GY8GlKCVdJvjYLOXUaqgTjQ
https://x.com/_condesan/status/1909406052488986800?s=46&amp;t=pSIBDbFm3SvISRF7qhfEsQhttps://condesan.org/2025/04/08/convocatoria-adquisicion-kits-de-riego/https://www.facebook.com/share/p/18LA9LZbdX/?mibextid=wwXIfr
https://www.instagram.com/p/DIewoeCSde8/?igsh=MWlvYzhwOTgxb2xrbA==
https://www.linkedin.com/posts/condesan_convocatoria-seap-ecuador-activity-7318007335929434114-xtvs?utm_source=share&amp;utm_medium=member_ios&amp;rcm=ACoAAAUQ__gBfxY_GY8GlKCVdJvjYLOXUaqgTjQ
https://x.com/_condesan/status/1912242053368381915?s=46&amp;t=pSIBDbFm3SvISRF7qhfEsQhttps://condesan.org/2025/04/14/convocatoria-consultoria-para-fortalecimiento-de-espacios-de-gobernanza-en-napo-morona-santiago-y-chimborazo/https://www.instagram.com/p/DJooio0h4yd/?img_index=3&amp;igsh=cTFzdDF1aG1rNHJz
https://www.facebook.com/share/p/16WGpzSeHs/?
https://x.com/_condesan/status/1922638024497938891?s=46&amp;t=pSIBDbFm3SvISRF7qhfEsQ
https://www.linkedin.com/posts/condesan_seapparquesparalavida-activity-7328403728737136640-hCNh?utm_source=share&amp;utm_medium=member_ios&amp;rcm=ACoAAAUQ__gBfxY_GY8GlKCVdJvjYLOXUaqgTjQhttps://condesan.org/2025/05/13/las-escuelas-de-campo-numi-se-implementan-en-la-parroquia-de-achupallas-a-traves-del-proyecto-seap-parques-para-la-vida/https://www.facebook.com/share/p/1YeSHXo92i/?mibextid=wwXIfr
https://www.instagram.com/p/DJ4FU9Ws6KM/?igsh=MXRqaGo0Zm12M3loMA==
https://x.com/_condesan/status/1924823670469320873?s=46&amp;t=pSIBDbFm3SvISRF7qhfEsQ
https://www.linkedin.com/posts/condesan_seapparquesparalavida-activity-7330578057264517121-DBYV?utm_source=share&amp;utm_medium=member_ios&amp;rcm=ACoAAAUQ__gBfxY_GY8GlKCVdJvjYLOXUaqgTjQhttps://www.instagram.com/p/DJ9k8OdyRQI/?img_index=6&amp;igsh=cjNvMmJ3amNhODY1
https://www.facebook.com/share/p/1EdKeLKy8Z/?mibextid=wwXIfr
https://www.linkedin.com/posts/condesan_daedadelabiodiversidad-seapparquesparalavida-activity-7331353673953914882-jB8o?utm_source=share&amp;utm_medium=member_ios&amp;rcm=ACoAAAUQ__gBfxY_GY8GlKCVdJvjYLOXUaqgTjQ
https://x.com/_condesan/status/1925589473804345486?s=46&amp;t=pSIBDbFm3SvISRF7qhfEsQhttps://www.facebook.com/share/p/1Loh11hxjr/?mibextid=wwXIfr
https://www.instagram.com/p/DKNh9R4ytzX/?img_index=3&amp;igsh=MWw2d3pvem9saTFyNQ==
https://x.com/_condesan/status/1927829377091305707?s=46&amp;t=pSIBDbFm3SvISRF7qhfEsQ
https://www.linkedin.com/posts/condesan_seapparquesparalavida-activity-7333591226069258240-h_Yo?utm_source=share&amp;utm_medium=member_ios&amp;rcm=ACoAAAUQ__gBfxY_GY8GlKCVdJvjYLOXUaqgTjQhttps://www.facebook.com/share/p/14JkPmnaHSb/?mibextid=wwXIfr
https://www.instagram.com/p/DKdU8bVpfil/?img_index=2&amp;igsh=d20ydHp1YnZmankz
https://x.com/_condesan/status/1930057833346687254?s=46&amp;t=pSIBDbFm3SvISRF7qhfEsQ
https://www.linkedin.com/posts/condesan_seapparquesparalavida-ndt-activity-7335821609032732672-bkjd?utm_source=share&amp;utm_medium=member_ios&amp;rcm=ACoAAAUQ__gBfxY_GY8GlKCVdJvjYLOXUaqgTjQhttps://www.facebook.com/share/1A7tahVgP3/?mibextid=wwXIfr
https://x.com/_condesan/status/1931374840285429985?s=46&amp;t=pSIBDbFm3SvISRF7qhfEsQ
https://www.instagram.com/p/DKmrRUtsCvr/?igsh=MXFzdjE0dXppNDVldg==
https://www.linkedin.com/posts/condesan_biodiversidad-un-pilar-estrat%C3%A9gico-para-activity-7337136920902205440-1Z6d?utm_source=share&amp;utm_medium=member_ios&amp;rcm=ACoAAAUQ__gBfxY_GY8GlKCVdJvjYLOXUaqgTjQhttps://condesan.org/2025/06/07/biodiversidad-un-pilar-estrategico-para-el-desarrollo-sostenible-en-los-parques-nacionales-cayambe-coca-y-sangay/?fbclid=IwY2xjawLH1F9leHRuA2FlbQIxMQBicmlkETFFZVFUUzQ1SGpEak5qUXlzAR6KGPXl_o6ebW-fyVy-aiAcVt0ZGxuY1T6xzBZqo5EGVEJf1IzGIz8jQo94IA_aem_hFRNJFChu_gesZaPBb_lUAhttps://www.facebook.com/share/p/1FmdhiGPWt/?mibextid=wwXIfr
https://www.instagram.com/p/DLBZJ5EJ0Ir/?igsh=MWowdXpiMnFsYWo2YQ==
https://www.linkedin.com/posts/condesan_sinpaerramosnohayagua-activity-7340896664561364992-CLOT?utm_source=share&amp;utm_medium=member_ios&amp;rcm=ACoAAAUQ__gBfxY_GY8GlKCVdJvjYLOXUaqgTjQhttps://x.com/_condesan/status/1936180629898506305?s=46&amp;t=pSIBDbFm3SvISRF7qhfEsQ
https://www.facebook.com/share/p/1At3SCrthE/?mibextid=wwXIfr
https://www.instagram.com/p/DLI1Y3zSL3-/?igsh=cjh2bXQ3ZjluazFj
https://www.linkedin.com/posts/condesan_convocatoria-seap-ecuador2025-activity-7341946807364575235-ZHHK?utm_source=share&amp;utm_medium=member_ios&amp;rcm=ACoAAAUQ__gBfxY_GY8GlKCVdJvjYLOXUaqgTjQhttps://condesan.org/2025/06/20/convocatoria-adquisicion-de-materiales-e-insumos-para-siembra-de-arboles-en-sistemas-silvopastoriles-en-las-comunas-del-paisaje-cebadas-achupallas-parroquia-achupallas-chimborazo/</t>
  </si>
  <si>
    <t>Please indicate the Communication and/or knowledge management focal point's name and contact detais.</t>
  </si>
  <si>
    <t>Giovanny Cevallos
fabricio.cevallos@condesan.org</t>
  </si>
  <si>
    <t xml:space="preserve">12. Indigenous Peoples and Local Communites Involvement </t>
  </si>
  <si>
    <t>Are Indigenous Peoples and local communities involved in the project (as per the approved Project Document)? If yes, please briefly explain.</t>
  </si>
  <si>
    <r>
      <rPr>
        <sz val="9"/>
        <color rgb="FF000000"/>
        <rFont val="Arial"/>
        <family val="2"/>
      </rPr>
      <t xml:space="preserve">If applicable, please describe the process and current status of on-going/completed, legitimate consultations to obtain Free, Prior and Informed Consent (FPIC) with the indigenous communities. 
Free, Prior and Informed Consent (FPIC) is a fundamental principle for guaranteeing the rights of communities, especially Indigenous peoples and vulnerable populations, in the face of decisions that may affect their territories, cultures, ways of life, or natural resources. Its importance lies in enabling these communities to actively and autonomously participate in decision-making processes, ensuring that they are consulted in advance, without coercion, and with clear, understandable, and sufficient information. This consent is not merely a formal procedure, but a key tool for promoting social justice, preventing conflicts, and respecting the self-determination of peoples, in accordance with international standards such as ILO Convention 169 and the United Nations Declaration on the Rights of Indigenous Peoples.
</t>
    </r>
    <r>
      <rPr>
        <sz val="9"/>
        <rFont val="Arial"/>
        <family val="2"/>
      </rPr>
      <t xml:space="preserve">
For this reason, the project has signed fifteen </t>
    </r>
    <r>
      <rPr>
        <sz val="9"/>
        <color rgb="FF000000"/>
        <rFont val="Arial"/>
        <family val="2"/>
      </rPr>
      <t>Free, Prior and Informed Consent (FPIC) Agreements with the participating communities, which are monitored on a semiannual basis. In addition, workshops have been held with the communities of Pomacocha and Guangra to establish a complementary FPIC agreement, as a cartographic information survey will be carried out in these areas.
Do indigenous peoples and/or local communities have an active partcipation in the project activities? If yes, briefly describe how.
Yes, Indigenous peoples and local communities actively participate in the project's activities, as they are part of the Rural Extension and Technical Assistance Program. Their participation is carried out through the implementation of joint work plans, the signing of Free, Prior and Informed Consent (FPIC) Agreements, and the provision of technical assistance tailored to their productive and sociocultural needs. In addition, participatory workshops, on-site training sessions, and dialogue spaces are developed to strengthen local capacities, respect ancestral knowledge, and support informed decision-making, thereby reinforcing their leading role in the sustainable development of their communities.</t>
    </r>
  </si>
  <si>
    <t>13. Co-Financing Table</t>
  </si>
  <si>
    <t>Sources of Co-financing</t>
  </si>
  <si>
    <t>Name of Co-financer</t>
  </si>
  <si>
    <t>Type of Co-financing</t>
  </si>
  <si>
    <t>Amount Confirmed at CEO endorsement/approval (in USD)</t>
  </si>
  <si>
    <t>Actual Amount Materialized at 30 June 2025 (in USD)</t>
  </si>
  <si>
    <t>Recipient Country Government</t>
  </si>
  <si>
    <t>MAATE - Ministry of the Environment and Water</t>
  </si>
  <si>
    <t>In-kind</t>
  </si>
  <si>
    <t>Chimborazo Provincial DAG</t>
  </si>
  <si>
    <t>Napo Provincial DAG</t>
  </si>
  <si>
    <t>Azogues Municipal DAG</t>
  </si>
  <si>
    <t>Morona Municipal DAG</t>
  </si>
  <si>
    <t>Cayambe Municipal DAG</t>
  </si>
  <si>
    <t>Private Sector</t>
  </si>
  <si>
    <t>FONAG</t>
  </si>
  <si>
    <t>Ministry of Agriculture</t>
  </si>
  <si>
    <t>GEF Agency</t>
  </si>
  <si>
    <t>Other</t>
  </si>
  <si>
    <t>Fund for Sustainable Environmental Investment (FIAS)</t>
  </si>
  <si>
    <t>Grant</t>
  </si>
  <si>
    <t>Civil Society Organization</t>
  </si>
  <si>
    <t>CONDESAN</t>
  </si>
  <si>
    <t>Others</t>
  </si>
  <si>
    <t>Cuyuja DAG</t>
  </si>
  <si>
    <t>Papallacta DAG</t>
  </si>
  <si>
    <t>Alausí DAG</t>
  </si>
  <si>
    <t>Ministry of Turism</t>
  </si>
  <si>
    <t>In Kind</t>
  </si>
  <si>
    <t>Amazon without Fire Program</t>
  </si>
  <si>
    <t>Pablo Sexto DAG</t>
  </si>
  <si>
    <t>Paramo Program</t>
  </si>
  <si>
    <t>Amazon Regional University Ikiaim</t>
  </si>
  <si>
    <t>SUBTOTAL</t>
  </si>
  <si>
    <t>Total</t>
  </si>
  <si>
    <t xml:space="preserve">For this reporting period, some organizations do not present an executed counterpart for the following reasons:
Two of the DAG that were requested to provide a conterpart commitment, in the project design phase, will not comply because the project intervention areas, defined in the execution phase, do not include them: Azogues Municipal DAG and Cayambe Municipal DAG.
FONAG has limited geographic overlap with the project´s inervention areas; meetings have been held, but no specific coordination has been established.
Some organizations have not yet responded to the executed counterparty certificate request.
In other hand, the project has reportedly had counterparts, in previous PIR and this, from other organizations with which it has generated strategic alliances, such as: UNACH, ESPOCH, Cuyuja DAG, Papallacta DAG, Alausí DAG, Ministry of Turism, BanEcuador, Amazon without Fire Program.
</t>
  </si>
  <si>
    <t>GEF CoFinancing Guidelines 2018</t>
  </si>
  <si>
    <t>14. Geo Location Information</t>
  </si>
  <si>
    <t xml:space="preserve">This section should be completed ONLY by projects with 1st PIR and in case the geographic coverage of project activities has changed since last reporting period.
This information is required by GEF Secretariat in GEF Portal
</t>
  </si>
  <si>
    <t xml:space="preserve">Are there any changes in the geographic coverage of the project activities since the last PIR report? </t>
  </si>
  <si>
    <t>Location Name</t>
  </si>
  <si>
    <t>Latitude</t>
  </si>
  <si>
    <t>Longitude</t>
  </si>
  <si>
    <t>Geo Name ID</t>
  </si>
  <si>
    <t>Location &amp; Activity Description*</t>
  </si>
  <si>
    <t>COMUNA GUANGRA</t>
  </si>
  <si>
    <t>Guangra</t>
  </si>
  <si>
    <t>Achupallas
Agriculture, livestock, conservation and entrepreneurship.</t>
  </si>
  <si>
    <t>ASOCIACION DE PRODUCTORES DE GUANABANA DE PABLO SEXTO</t>
  </si>
  <si>
    <t>Guanabana</t>
  </si>
  <si>
    <t>Pablo Sexto
Agriculture, conservation and entrepreneurship.</t>
  </si>
  <si>
    <t>COMUNIDAD YAMANUNKA</t>
  </si>
  <si>
    <t>Yamanunka</t>
  </si>
  <si>
    <t>COMUNIDAD SHAWI</t>
  </si>
  <si>
    <t>Shawi</t>
  </si>
  <si>
    <t>COMUNA COBSHE ALTO</t>
  </si>
  <si>
    <t>Cobshe</t>
  </si>
  <si>
    <t>COMUNA CHIPCHA</t>
  </si>
  <si>
    <t>Chipcha</t>
  </si>
  <si>
    <t>COMUNA POMACOCHA</t>
  </si>
  <si>
    <t>Pomacocha</t>
  </si>
  <si>
    <t>Achupallas
Livestock, conservation and entrepreneurship.</t>
  </si>
  <si>
    <t>COMUNA TOTORAS CUCHO</t>
  </si>
  <si>
    <t>Totoras</t>
  </si>
  <si>
    <t>PULPITO</t>
  </si>
  <si>
    <t>Pulpito</t>
  </si>
  <si>
    <t>Cebadas
Livestock, conservation and entrepreneurship</t>
  </si>
  <si>
    <t>ASARATY</t>
  </si>
  <si>
    <t>Asaraty</t>
  </si>
  <si>
    <t>TABLILLAS</t>
  </si>
  <si>
    <t>Tablillas</t>
  </si>
  <si>
    <t>COMUNA OZOGOCHE ALTO</t>
  </si>
  <si>
    <t>Ozogoche</t>
  </si>
  <si>
    <t>RETEN ICHUBAMBA</t>
  </si>
  <si>
    <t>Reten</t>
  </si>
  <si>
    <t>PLAYA AZUL</t>
  </si>
  <si>
    <t>Playa</t>
  </si>
  <si>
    <t>Cebadas
Tourism, conservation  and entrepreneurship</t>
  </si>
  <si>
    <t>COMUNIDAD KUNKUB</t>
  </si>
  <si>
    <t>Kunkub</t>
  </si>
  <si>
    <t>Pablo Sexto
Agriculture, tourist, conservation and entrepreneurship.</t>
  </si>
  <si>
    <t>ASOCIACION MELIAPIPONICULTORES DE PABLO SEXTO</t>
  </si>
  <si>
    <t>Meliponicultores</t>
  </si>
  <si>
    <t>Early Warning System</t>
  </si>
  <si>
    <t>SAT</t>
  </si>
  <si>
    <t xml:space="preserve">Achupallas
Agriculture, livestock and conservation </t>
  </si>
  <si>
    <t>Annex. Monitoring Area-based GEF Core Indicator Commitments and Progress with FERM</t>
  </si>
  <si>
    <t>The Framework for Ecosystem Restoration Monitoring (FERM), developed by FAO, is the official monitoring platform for tracking global progress and disseminating good practices for the UN Decade of Ecosystem Restoration. The FERM can serve as an integrated GIS-based platform, providing GEF staff and all relevant stakeholders the chance to display the progress of committed versus achieved land under restoration or under improved management for conservation and sustainable use, along with clear results such as the percentage of project achievement. Having a common tracking and monitoring platform allows users to comprehensively assess and report on project progress. A user-friendly dashboard showcasing project results gives stakeholders a clear understanding of the extent to which project targets have been achieved. Projects with area-based GEF Core Indicators (GEF Core Indicators 1-5 and LDCF Core Indicator 2) are encouraged to register in the FERM platform.</t>
  </si>
  <si>
    <t>Useful links:</t>
  </si>
  <si>
    <t>• FERM website</t>
  </si>
  <si>
    <t>• FERM User Guide (PDF)</t>
  </si>
  <si>
    <t>• FERM YouTube channel</t>
  </si>
  <si>
    <t>• Email Carmen Morales</t>
  </si>
  <si>
    <t>26 It also supports countries in reporting areas under restoration for the Kunming-Montreal GBF Target 2 (areas under restoration) for which FAO is the custodian agency.</t>
  </si>
  <si>
    <t>The Project is developing a training program that encompasses capacity building across all four components. Data collection is currently underway to identify the main topics needed by the target audience. In addition, a consultant will be hired to develop the training plan for component 2 for the legal aspect.
Technical meetings were held to define the intervention model for the Rural Extension and Technical Assistance Program, during which the expanded curriculum and specific curricula for each intervention landscape were developed. The program has a landscape-based approach focused on biodiversity conservation and sustainable production, and it is currently being implemented in the intervention landscapes. The Ministry of Environment, Water and Ecological Transition, the Ministry of Agriculture and Livestock, together with the Decentralized Autonomous Governments, have contributed to the implementation of the field schools.
In adition, considering that knowledge management is a key tool for the sustainability of the Project, a matrix is being developed to systematize the materials used in the Project’s training plans and programs.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</si>
</sst>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409]* #,##0.00_ ;_-[$$-409]* \-#,##0.00\ ;_-[$$-409]* &quot;-&quot;??_ ;_-@_ "/>
    <numFmt numFmtId="165" formatCode="&quot;$&quot;#,##0"/>
    <numFmt numFmtId="166" formatCode="0.00000000000"/>
    <numFmt numFmtId="167" formatCode="&quot;$&quot;#,##0.00"/>
  </numFmts>
  <fonts count="82" x14ac:knownFonts="1">
    <font>
      <sz val="11"/>
      <color theme="1"/>
      <name val="Aptos Narrow"/>
      <family val="2"/>
      <scheme val="minor"/>
    </font>
    <font>
      <sz val="12"/>
      <color theme="1"/>
      <name val="Aptos Narrow"/>
      <family val="2"/>
      <scheme val="minor"/>
    </font>
    <font>
      <sz val="11"/>
      <color theme="1"/>
      <name val="Arial"/>
      <family val="2"/>
    </font>
    <font>
      <sz val="12"/>
      <color theme="1"/>
      <name val="Arial"/>
      <family val="2"/>
    </font>
    <font>
      <b/>
      <sz val="14"/>
      <color theme="1"/>
      <name val="Arial"/>
      <family val="2"/>
    </font>
    <font>
      <b/>
      <sz val="12"/>
      <color theme="1"/>
      <name val="Arial"/>
      <family val="2"/>
    </font>
    <font>
      <b/>
      <u/>
      <sz val="12"/>
      <color rgb="FFFF0000"/>
      <name val="Arial"/>
      <family val="2"/>
    </font>
    <font>
      <b/>
      <sz val="10"/>
      <color theme="1"/>
      <name val="Arial"/>
      <family val="2"/>
    </font>
    <font>
      <b/>
      <sz val="13"/>
      <color theme="1"/>
      <name val="Arial"/>
      <family val="2"/>
    </font>
    <font>
      <sz val="9"/>
      <color theme="1"/>
      <name val="Arial"/>
      <family val="2"/>
    </font>
    <font>
      <b/>
      <sz val="9"/>
      <color theme="1"/>
      <name val="Arial"/>
      <family val="2"/>
    </font>
    <font>
      <i/>
      <sz val="9"/>
      <color theme="1"/>
      <name val="Arial"/>
      <family val="2"/>
    </font>
    <font>
      <sz val="9.5"/>
      <color theme="1"/>
      <name val="Arial"/>
      <family val="2"/>
    </font>
    <font>
      <b/>
      <sz val="9.5"/>
      <color theme="1"/>
      <name val="Arial"/>
      <family val="2"/>
    </font>
    <font>
      <u/>
      <sz val="11"/>
      <color theme="10"/>
      <name val="Aptos Narrow"/>
      <family val="2"/>
      <scheme val="minor"/>
    </font>
    <font>
      <sz val="9.5"/>
      <color rgb="FF333333"/>
      <name val="Arial"/>
      <family val="2"/>
    </font>
    <font>
      <sz val="9"/>
      <color theme="1"/>
      <name val="Aptos Narrow"/>
      <family val="2"/>
      <scheme val="minor"/>
    </font>
    <font>
      <u/>
      <sz val="9.5"/>
      <color theme="10"/>
      <name val="Arial"/>
      <family val="2"/>
    </font>
    <font>
      <sz val="9"/>
      <name val="Arial"/>
      <family val="2"/>
    </font>
    <font>
      <b/>
      <i/>
      <sz val="9"/>
      <color theme="1"/>
      <name val="Arial"/>
      <family val="2"/>
    </font>
    <font>
      <sz val="8.5"/>
      <name val="Arial"/>
      <family val="2"/>
    </font>
    <font>
      <sz val="8.5"/>
      <color theme="1"/>
      <name val="Arial"/>
      <family val="2"/>
    </font>
    <font>
      <b/>
      <sz val="8.5"/>
      <color theme="1"/>
      <name val="Arial"/>
      <family val="2"/>
    </font>
    <font>
      <b/>
      <sz val="11"/>
      <color theme="1"/>
      <name val="Arial"/>
      <family val="2"/>
    </font>
    <font>
      <b/>
      <sz val="9"/>
      <name val="Arial"/>
      <family val="2"/>
    </font>
    <font>
      <b/>
      <sz val="11"/>
      <color theme="1"/>
      <name val="Aptos Narrow"/>
      <family val="2"/>
      <scheme val="minor"/>
    </font>
    <font>
      <b/>
      <sz val="11"/>
      <color rgb="FFFFFF00"/>
      <name val="Aptos Narrow"/>
      <family val="2"/>
      <scheme val="minor"/>
    </font>
    <font>
      <b/>
      <sz val="11"/>
      <color rgb="FFFF0000"/>
      <name val="Aptos Narrow"/>
      <family val="2"/>
      <scheme val="minor"/>
    </font>
    <font>
      <i/>
      <sz val="7.5"/>
      <color theme="1"/>
      <name val="Arial"/>
      <family val="2"/>
    </font>
    <font>
      <sz val="7.5"/>
      <color theme="1"/>
      <name val="Arial"/>
      <family val="2"/>
    </font>
    <font>
      <sz val="11"/>
      <color rgb="FFFF0000"/>
      <name val="Aptos Narrow"/>
      <family val="2"/>
      <scheme val="minor"/>
    </font>
    <font>
      <sz val="9"/>
      <color rgb="FF000000"/>
      <name val="Arial"/>
      <family val="2"/>
    </font>
    <font>
      <sz val="20"/>
      <color rgb="FFFF0000"/>
      <name val="Aptos Narrow"/>
      <family val="2"/>
      <scheme val="minor"/>
    </font>
    <font>
      <b/>
      <sz val="8"/>
      <color theme="1"/>
      <name val="Arial"/>
      <family val="2"/>
    </font>
    <font>
      <i/>
      <sz val="9"/>
      <name val="Arial"/>
      <family val="2"/>
    </font>
    <font>
      <sz val="8.6999999999999993"/>
      <color theme="1"/>
      <name val="Arial"/>
      <family val="2"/>
    </font>
    <font>
      <u/>
      <sz val="10"/>
      <color rgb="FF0000FF"/>
      <name val="Arial"/>
      <family val="2"/>
    </font>
    <font>
      <u/>
      <sz val="10"/>
      <color rgb="FF0000FF"/>
      <name val="Aptos Narrow"/>
      <family val="2"/>
      <scheme val="minor"/>
    </font>
    <font>
      <b/>
      <sz val="9"/>
      <color theme="1"/>
      <name val="Aptos Narrow"/>
      <family val="2"/>
      <scheme val="minor"/>
    </font>
    <font>
      <sz val="9"/>
      <color rgb="FF000000"/>
      <name val="Aptos Narrow"/>
      <family val="2"/>
      <scheme val="minor"/>
    </font>
    <font>
      <sz val="20"/>
      <color rgb="FFFFFF00"/>
      <name val="Aptos Narrow"/>
      <family val="2"/>
      <scheme val="minor"/>
    </font>
    <font>
      <b/>
      <sz val="13"/>
      <color theme="1"/>
      <name val="Aptos Narrow"/>
      <family val="2"/>
      <scheme val="minor"/>
    </font>
    <font>
      <sz val="13"/>
      <color theme="1"/>
      <name val="Aptos Narrow"/>
      <family val="2"/>
      <scheme val="minor"/>
    </font>
    <font>
      <sz val="13"/>
      <color rgb="FF000000"/>
      <name val="Calibri"/>
      <family val="2"/>
    </font>
    <font>
      <sz val="13"/>
      <color rgb="FFFF0000"/>
      <name val="Aptos Narrow"/>
      <family val="2"/>
      <scheme val="minor"/>
    </font>
    <font>
      <b/>
      <sz val="15"/>
      <color rgb="FFFFFF00"/>
      <name val="Aptos Narrow"/>
      <family val="2"/>
      <scheme val="minor"/>
    </font>
    <font>
      <sz val="13"/>
      <name val="Aptos Narrow"/>
      <family val="2"/>
      <scheme val="minor"/>
    </font>
    <font>
      <b/>
      <sz val="13"/>
      <name val="Aptos Narrow"/>
      <family val="2"/>
      <scheme val="minor"/>
    </font>
    <font>
      <b/>
      <sz val="9"/>
      <color rgb="FF000000"/>
      <name val="Arial"/>
      <family val="2"/>
    </font>
    <font>
      <sz val="11"/>
      <name val="Aptos Narrow"/>
      <family val="2"/>
      <scheme val="minor"/>
    </font>
    <font>
      <b/>
      <sz val="11"/>
      <name val="Aptos Narrow"/>
      <family val="2"/>
      <scheme val="minor"/>
    </font>
    <font>
      <sz val="13"/>
      <color theme="1"/>
      <name val="Arial"/>
      <family val="2"/>
    </font>
    <font>
      <sz val="12"/>
      <color rgb="FF242424"/>
      <name val="Aptos Narrow"/>
      <family val="2"/>
    </font>
    <font>
      <b/>
      <sz val="12"/>
      <color theme="1"/>
      <name val="Aptos Narrow"/>
      <family val="2"/>
      <scheme val="minor"/>
    </font>
    <font>
      <b/>
      <sz val="12"/>
      <color rgb="FF000000"/>
      <name val="Aptos Narrow"/>
      <family val="2"/>
    </font>
    <font>
      <b/>
      <sz val="10"/>
      <color rgb="FF000000"/>
      <name val="Arial"/>
      <family val="2"/>
    </font>
    <font>
      <u/>
      <sz val="13"/>
      <name val="Aptos Narrow"/>
      <family val="2"/>
      <scheme val="minor"/>
    </font>
    <font>
      <b/>
      <u/>
      <sz val="13"/>
      <color theme="1"/>
      <name val="Aptos Narrow"/>
      <family val="2"/>
      <scheme val="minor"/>
    </font>
    <font>
      <sz val="13"/>
      <name val="Aptos Narrow"/>
      <family val="2"/>
    </font>
    <font>
      <b/>
      <sz val="13"/>
      <color rgb="FFFF0000"/>
      <name val="Aptos Narrow"/>
      <family val="2"/>
      <scheme val="minor"/>
    </font>
    <font>
      <u/>
      <sz val="13"/>
      <color theme="10"/>
      <name val="Aptos Narrow"/>
      <family val="2"/>
      <scheme val="minor"/>
    </font>
    <font>
      <u/>
      <sz val="13"/>
      <color rgb="FF0000FF"/>
      <name val="Aptos Narrow"/>
      <family val="2"/>
      <scheme val="minor"/>
    </font>
    <font>
      <b/>
      <sz val="15"/>
      <color rgb="FFFF0000"/>
      <name val="Aptos Narrow"/>
      <family val="2"/>
      <scheme val="minor"/>
    </font>
    <font>
      <sz val="13"/>
      <color rgb="FF000000"/>
      <name val="Aptos Narrow"/>
      <family val="2"/>
      <scheme val="minor"/>
    </font>
    <font>
      <sz val="11"/>
      <color rgb="FF000000"/>
      <name val="Aptos Narrow"/>
      <family val="2"/>
    </font>
    <font>
      <b/>
      <sz val="11"/>
      <color rgb="FF000000"/>
      <name val="Aptos Narrow"/>
      <family val="2"/>
    </font>
    <font>
      <b/>
      <sz val="10"/>
      <name val="Arial"/>
      <family val="2"/>
    </font>
    <font>
      <u/>
      <sz val="11"/>
      <name val="Aptos Narrow"/>
      <family val="2"/>
      <scheme val="minor"/>
    </font>
    <font>
      <b/>
      <sz val="9"/>
      <color rgb="FFFF0000"/>
      <name val="Arial"/>
      <family val="2"/>
    </font>
    <font>
      <i/>
      <sz val="11"/>
      <color rgb="FF000000"/>
      <name val="Aptos Narrow"/>
      <family val="2"/>
    </font>
    <font>
      <i/>
      <sz val="11"/>
      <color theme="1"/>
      <name val="Aptos Narrow"/>
      <family val="2"/>
      <scheme val="minor"/>
    </font>
    <font>
      <b/>
      <u/>
      <sz val="11"/>
      <color theme="1"/>
      <name val="Aptos Narrow"/>
      <family val="2"/>
      <scheme val="minor"/>
    </font>
    <font>
      <u/>
      <sz val="11"/>
      <color rgb="FF000000"/>
      <name val="Aptos Narrow"/>
      <family val="2"/>
    </font>
    <font>
      <b/>
      <sz val="11"/>
      <name val="Aptos Narrow"/>
      <family val="2"/>
    </font>
    <font>
      <sz val="11"/>
      <name val="Aptos Narrow"/>
      <family val="2"/>
    </font>
    <font>
      <sz val="8"/>
      <name val="Arial"/>
      <family val="2"/>
    </font>
    <font>
      <sz val="9"/>
      <color theme="1"/>
      <name val="Calibri"/>
      <family val="2"/>
    </font>
    <font>
      <b/>
      <i/>
      <sz val="8"/>
      <color theme="1"/>
      <name val="Arial"/>
      <family val="2"/>
    </font>
    <font>
      <sz val="8"/>
      <color theme="1"/>
      <name val="Aptos Narrow"/>
      <family val="2"/>
      <scheme val="minor"/>
    </font>
    <font>
      <sz val="8"/>
      <color theme="1"/>
      <name val="Arial"/>
      <family val="2"/>
    </font>
    <font>
      <sz val="9"/>
      <color rgb="FFFF0000"/>
      <name val="Arial"/>
      <family val="2"/>
    </font>
    <font>
      <i/>
      <sz val="9"/>
      <color rgb="FF000000"/>
      <name val="Arial"/>
      <family val="2"/>
    </font>
  </fonts>
  <fills count="16">
    <fill>
      <patternFill patternType="none"/>
    </fill>
    <fill>
      <patternFill patternType="gray125"/>
    </fill>
    <fill>
      <patternFill patternType="solid">
        <fgColor rgb="FFA6C7DA"/>
        <bgColor indexed="64"/>
      </patternFill>
    </fill>
    <fill>
      <patternFill patternType="solid">
        <fgColor rgb="FFE7F0F5"/>
        <bgColor indexed="64"/>
      </patternFill>
    </fill>
    <fill>
      <patternFill patternType="solid">
        <fgColor theme="0" tint="-0.14999847407452621"/>
        <bgColor indexed="64"/>
      </patternFill>
    </fill>
    <fill>
      <patternFill patternType="solid">
        <fgColor theme="0"/>
        <bgColor indexed="64"/>
      </patternFill>
    </fill>
    <fill>
      <patternFill patternType="solid">
        <fgColor rgb="FFFAFAFA"/>
        <bgColor indexed="64"/>
      </patternFill>
    </fill>
    <fill>
      <patternFill patternType="solid">
        <fgColor rgb="FFF9F9F9"/>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rgb="FFBDD7EE"/>
      </patternFill>
    </fill>
    <fill>
      <patternFill patternType="solid">
        <fgColor theme="4" tint="0.79998168889431442"/>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rgb="FFDDDDDD"/>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rgb="FF000000"/>
      </right>
      <top/>
      <bottom/>
      <diagonal/>
    </border>
    <border>
      <left/>
      <right style="thin">
        <color rgb="FF000000"/>
      </right>
      <top style="thin">
        <color indexed="64"/>
      </top>
      <bottom style="thin">
        <color indexed="64"/>
      </bottom>
      <diagonal/>
    </border>
    <border>
      <left/>
      <right style="thin">
        <color indexed="64"/>
      </right>
      <top style="thin">
        <color rgb="FF000000"/>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rgb="FF000000"/>
      </left>
      <right/>
      <top/>
      <bottom style="thin">
        <color indexed="64"/>
      </bottom>
      <diagonal/>
    </border>
    <border>
      <left style="thin">
        <color rgb="FF000000"/>
      </left>
      <right style="thin">
        <color rgb="FF000000"/>
      </right>
      <top style="thin">
        <color rgb="FF000000"/>
      </top>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rgb="FF000000"/>
      </top>
      <bottom/>
      <diagonal/>
    </border>
    <border>
      <left style="thin">
        <color indexed="64"/>
      </left>
      <right/>
      <top/>
      <bottom style="thin">
        <color rgb="FF000000"/>
      </bottom>
      <diagonal/>
    </border>
    <border>
      <left/>
      <right style="thin">
        <color indexed="64"/>
      </right>
      <top/>
      <bottom style="thin">
        <color rgb="FF000000"/>
      </bottom>
      <diagonal/>
    </border>
    <border>
      <left style="thin">
        <color rgb="FF000000"/>
      </left>
      <right/>
      <top style="thin">
        <color rgb="FF000000"/>
      </top>
      <bottom style="thin">
        <color rgb="FF000000"/>
      </bottom>
      <diagonal/>
    </border>
  </borders>
  <cellStyleXfs count="2">
    <xf numFmtId="0" fontId="0" fillId="0" borderId="0"/>
    <xf numFmtId="0" fontId="14" fillId="0" borderId="0"/>
  </cellStyleXfs>
  <cellXfs count="530">
    <xf numFmtId="0" fontId="0" fillId="0" borderId="0" xfId="0"/>
    <xf numFmtId="0" fontId="0" fillId="0" borderId="0" xfId="0" applyAlignment="1">
      <alignment wrapText="1"/>
    </xf>
    <xf numFmtId="0" fontId="9" fillId="0" borderId="0" xfId="0" applyFont="1"/>
    <xf numFmtId="0" fontId="12" fillId="0" borderId="0" xfId="0" applyFont="1"/>
    <xf numFmtId="0" fontId="15" fillId="6" borderId="13" xfId="0" applyFont="1" applyFill="1" applyBorder="1" applyAlignment="1">
      <alignment vertical="top" wrapText="1"/>
    </xf>
    <xf numFmtId="0" fontId="15" fillId="7" borderId="13" xfId="0" applyFont="1" applyFill="1" applyBorder="1" applyAlignment="1">
      <alignment vertical="top" wrapText="1"/>
    </xf>
    <xf numFmtId="0" fontId="9" fillId="0" borderId="0" xfId="0" applyFont="1" applyAlignment="1">
      <alignment wrapText="1"/>
    </xf>
    <xf numFmtId="0" fontId="9" fillId="0" borderId="0" xfId="0" applyFont="1" applyAlignment="1">
      <alignment horizontal="left" vertical="top" wrapText="1"/>
    </xf>
    <xf numFmtId="0" fontId="9" fillId="0" borderId="0" xfId="0" applyFont="1" applyAlignment="1">
      <alignment vertical="top"/>
    </xf>
    <xf numFmtId="0" fontId="13" fillId="0" borderId="0" xfId="0" applyFont="1" applyAlignment="1">
      <alignment vertical="center"/>
    </xf>
    <xf numFmtId="0" fontId="17" fillId="0" borderId="0" xfId="1" applyFont="1" applyAlignment="1">
      <alignment horizontal="left"/>
    </xf>
    <xf numFmtId="0" fontId="12" fillId="0" borderId="0" xfId="0" applyFont="1" applyAlignment="1">
      <alignment horizontal="left"/>
    </xf>
    <xf numFmtId="0" fontId="12" fillId="0" borderId="0" xfId="0" applyFont="1" applyAlignment="1">
      <alignment horizontal="center" vertical="center"/>
    </xf>
    <xf numFmtId="0" fontId="9" fillId="0" borderId="0" xfId="0" applyFont="1" applyAlignment="1">
      <alignment vertical="top" wrapText="1"/>
    </xf>
    <xf numFmtId="0" fontId="9" fillId="0" borderId="0" xfId="0" applyFont="1" applyAlignment="1">
      <alignment horizontal="center" vertical="center"/>
    </xf>
    <xf numFmtId="0" fontId="10" fillId="0" borderId="0" xfId="0" applyFont="1" applyAlignment="1">
      <alignment horizontal="center" vertical="top" wrapText="1"/>
    </xf>
    <xf numFmtId="0" fontId="13" fillId="0" borderId="0" xfId="0" applyFont="1" applyAlignment="1">
      <alignment horizontal="left"/>
    </xf>
    <xf numFmtId="0" fontId="12" fillId="0" borderId="0" xfId="0" quotePrefix="1" applyFont="1" applyAlignment="1">
      <alignment horizontal="left"/>
    </xf>
    <xf numFmtId="0" fontId="12" fillId="0" borderId="0" xfId="0" quotePrefix="1" applyFont="1"/>
    <xf numFmtId="0" fontId="9" fillId="0" borderId="1" xfId="0" applyFont="1" applyBorder="1" applyAlignment="1">
      <alignment vertical="top" wrapText="1"/>
    </xf>
    <xf numFmtId="0" fontId="10" fillId="0" borderId="0" xfId="0" applyFont="1" applyAlignment="1">
      <alignment horizontal="left"/>
    </xf>
    <xf numFmtId="0" fontId="7" fillId="0" borderId="0" xfId="0" applyFont="1" applyAlignment="1">
      <alignment horizontal="left"/>
    </xf>
    <xf numFmtId="0" fontId="14" fillId="0" borderId="0" xfId="1"/>
    <xf numFmtId="0" fontId="26" fillId="0" borderId="0" xfId="0" applyFont="1"/>
    <xf numFmtId="0" fontId="27" fillId="0" borderId="0" xfId="0" applyFont="1"/>
    <xf numFmtId="0" fontId="25" fillId="0" borderId="0" xfId="0" applyFont="1"/>
    <xf numFmtId="0" fontId="10" fillId="0" borderId="0" xfId="0" applyFont="1"/>
    <xf numFmtId="0" fontId="0" fillId="0" borderId="0" xfId="0" applyAlignment="1">
      <alignment vertical="center" wrapText="1"/>
    </xf>
    <xf numFmtId="0" fontId="37" fillId="0" borderId="0" xfId="1" applyFont="1" applyAlignment="1">
      <alignment wrapText="1"/>
    </xf>
    <xf numFmtId="0" fontId="23" fillId="0" borderId="0" xfId="0" applyFont="1" applyAlignment="1">
      <alignment horizontal="left"/>
    </xf>
    <xf numFmtId="0" fontId="16" fillId="0" borderId="0" xfId="0" applyFont="1" applyAlignment="1">
      <alignment vertical="top" wrapText="1"/>
    </xf>
    <xf numFmtId="0" fontId="38" fillId="0" borderId="0" xfId="0" applyFont="1" applyAlignment="1">
      <alignment wrapText="1"/>
    </xf>
    <xf numFmtId="0" fontId="41" fillId="0" borderId="0" xfId="0" applyFont="1"/>
    <xf numFmtId="0" fontId="42" fillId="0" borderId="0" xfId="0" applyFont="1"/>
    <xf numFmtId="0" fontId="44" fillId="0" borderId="0" xfId="0" applyFont="1"/>
    <xf numFmtId="0" fontId="46" fillId="0" borderId="0" xfId="0" applyFont="1"/>
    <xf numFmtId="0" fontId="49" fillId="0" borderId="0" xfId="0" applyFont="1"/>
    <xf numFmtId="0" fontId="51" fillId="0" borderId="0" xfId="0" applyFont="1"/>
    <xf numFmtId="0" fontId="3" fillId="0" borderId="0" xfId="0" applyFont="1"/>
    <xf numFmtId="0" fontId="14" fillId="0" borderId="0" xfId="1" applyAlignment="1">
      <alignment horizontal="left"/>
    </xf>
    <xf numFmtId="0" fontId="50" fillId="0" borderId="0" xfId="0" applyFont="1"/>
    <xf numFmtId="0" fontId="56" fillId="0" borderId="0" xfId="1" applyFont="1"/>
    <xf numFmtId="0" fontId="60" fillId="0" borderId="0" xfId="1" applyFont="1"/>
    <xf numFmtId="0" fontId="60" fillId="0" borderId="0" xfId="1" applyFont="1" applyAlignment="1">
      <alignment horizontal="left" vertical="center"/>
    </xf>
    <xf numFmtId="0" fontId="42" fillId="0" borderId="0" xfId="0" applyFont="1" applyAlignment="1">
      <alignment wrapText="1"/>
    </xf>
    <xf numFmtId="0" fontId="61" fillId="0" borderId="0" xfId="1" applyFont="1" applyAlignment="1">
      <alignment wrapText="1"/>
    </xf>
    <xf numFmtId="0" fontId="63" fillId="0" borderId="0" xfId="0" applyFont="1"/>
    <xf numFmtId="0" fontId="1" fillId="0" borderId="0" xfId="0" applyFont="1"/>
    <xf numFmtId="0" fontId="67" fillId="0" borderId="0" xfId="1" applyFont="1"/>
    <xf numFmtId="0" fontId="46" fillId="0" borderId="0" xfId="0" applyFont="1" applyAlignment="1">
      <alignment vertical="top"/>
    </xf>
    <xf numFmtId="0" fontId="0" fillId="8" borderId="37" xfId="0" applyFill="1" applyBorder="1" applyAlignment="1">
      <alignment vertical="center" wrapText="1"/>
    </xf>
    <xf numFmtId="0" fontId="0" fillId="8" borderId="36" xfId="0" applyFill="1" applyBorder="1" applyAlignment="1">
      <alignment vertical="center" wrapText="1"/>
    </xf>
    <xf numFmtId="0" fontId="0" fillId="12" borderId="37" xfId="0" applyFill="1" applyBorder="1" applyAlignment="1">
      <alignment vertical="center" wrapText="1"/>
    </xf>
    <xf numFmtId="0" fontId="0" fillId="12" borderId="36" xfId="0" applyFill="1" applyBorder="1" applyAlignment="1">
      <alignment vertical="center" wrapText="1"/>
    </xf>
    <xf numFmtId="0" fontId="25" fillId="10" borderId="30" xfId="0" applyFont="1" applyFill="1" applyBorder="1" applyAlignment="1">
      <alignment vertical="center" wrapText="1"/>
    </xf>
    <xf numFmtId="0" fontId="25" fillId="10" borderId="32" xfId="0" applyFont="1" applyFill="1" applyBorder="1" applyAlignment="1">
      <alignment vertical="center" wrapText="1"/>
    </xf>
    <xf numFmtId="0" fontId="0" fillId="10" borderId="33" xfId="0" applyFill="1" applyBorder="1" applyAlignment="1">
      <alignment vertical="center" wrapText="1"/>
    </xf>
    <xf numFmtId="0" fontId="0" fillId="10" borderId="34" xfId="0" applyFill="1" applyBorder="1" applyAlignment="1">
      <alignment vertical="center" wrapText="1"/>
    </xf>
    <xf numFmtId="0" fontId="64" fillId="11" borderId="28" xfId="0" applyFont="1" applyFill="1" applyBorder="1"/>
    <xf numFmtId="0" fontId="64" fillId="11" borderId="29" xfId="0" applyFont="1" applyFill="1" applyBorder="1"/>
    <xf numFmtId="0" fontId="65" fillId="11" borderId="30" xfId="0" applyFont="1" applyFill="1" applyBorder="1" applyAlignment="1">
      <alignment wrapText="1"/>
    </xf>
    <xf numFmtId="0" fontId="65" fillId="11" borderId="32" xfId="0" applyFont="1" applyFill="1" applyBorder="1" applyAlignment="1">
      <alignment wrapText="1"/>
    </xf>
    <xf numFmtId="0" fontId="64" fillId="11" borderId="33" xfId="0" applyFont="1" applyFill="1" applyBorder="1" applyAlignment="1">
      <alignment wrapText="1"/>
    </xf>
    <xf numFmtId="0" fontId="64" fillId="11" borderId="34" xfId="0" applyFont="1" applyFill="1" applyBorder="1" applyAlignment="1">
      <alignment wrapText="1"/>
    </xf>
    <xf numFmtId="0" fontId="69" fillId="11" borderId="0" xfId="0" applyFont="1" applyFill="1" applyAlignment="1">
      <alignment wrapText="1"/>
    </xf>
    <xf numFmtId="0" fontId="69" fillId="11" borderId="31" xfId="0" applyFont="1" applyFill="1" applyBorder="1" applyAlignment="1">
      <alignment wrapText="1"/>
    </xf>
    <xf numFmtId="0" fontId="70" fillId="10" borderId="28" xfId="0" applyFont="1" applyFill="1" applyBorder="1"/>
    <xf numFmtId="0" fontId="70" fillId="10" borderId="29" xfId="0" applyFont="1" applyFill="1" applyBorder="1"/>
    <xf numFmtId="0" fontId="70" fillId="10" borderId="0" xfId="0" applyFont="1" applyFill="1" applyAlignment="1">
      <alignment vertical="center" wrapText="1"/>
    </xf>
    <xf numFmtId="0" fontId="70" fillId="10" borderId="31" xfId="0" applyFont="1" applyFill="1" applyBorder="1" applyAlignment="1">
      <alignment vertical="center" wrapText="1"/>
    </xf>
    <xf numFmtId="0" fontId="71" fillId="8" borderId="35" xfId="0" applyFont="1" applyFill="1" applyBorder="1" applyAlignment="1">
      <alignment horizontal="center" vertical="center" wrapText="1"/>
    </xf>
    <xf numFmtId="0" fontId="71" fillId="12" borderId="35" xfId="0" applyFont="1" applyFill="1" applyBorder="1" applyAlignment="1">
      <alignment horizontal="center" vertical="center" wrapText="1"/>
    </xf>
    <xf numFmtId="0" fontId="72" fillId="10" borderId="27" xfId="0" applyFont="1" applyFill="1" applyBorder="1"/>
    <xf numFmtId="0" fontId="72" fillId="11" borderId="27" xfId="0" applyFont="1" applyFill="1" applyBorder="1"/>
    <xf numFmtId="0" fontId="50" fillId="13" borderId="27" xfId="0" applyFont="1" applyFill="1" applyBorder="1"/>
    <xf numFmtId="0" fontId="50" fillId="13" borderId="28" xfId="0" applyFont="1" applyFill="1" applyBorder="1"/>
    <xf numFmtId="0" fontId="50" fillId="13" borderId="29" xfId="0" applyFont="1" applyFill="1" applyBorder="1"/>
    <xf numFmtId="0" fontId="30" fillId="13" borderId="30" xfId="0" applyFont="1" applyFill="1" applyBorder="1"/>
    <xf numFmtId="0" fontId="30" fillId="13" borderId="0" xfId="0" applyFont="1" applyFill="1"/>
    <xf numFmtId="0" fontId="49" fillId="13" borderId="26" xfId="0" applyFont="1" applyFill="1" applyBorder="1"/>
    <xf numFmtId="0" fontId="30" fillId="13" borderId="31" xfId="0" applyFont="1" applyFill="1" applyBorder="1"/>
    <xf numFmtId="0" fontId="49" fillId="13" borderId="36" xfId="0" applyFont="1" applyFill="1" applyBorder="1"/>
    <xf numFmtId="0" fontId="30" fillId="13" borderId="32" xfId="0" applyFont="1" applyFill="1" applyBorder="1"/>
    <xf numFmtId="0" fontId="30" fillId="13" borderId="33" xfId="0" applyFont="1" applyFill="1" applyBorder="1"/>
    <xf numFmtId="0" fontId="30" fillId="13" borderId="34" xfId="0" applyFont="1" applyFill="1" applyBorder="1"/>
    <xf numFmtId="0" fontId="0" fillId="0" borderId="45" xfId="0" applyBorder="1"/>
    <xf numFmtId="0" fontId="9" fillId="0" borderId="45" xfId="0" applyFont="1" applyBorder="1" applyAlignment="1">
      <alignment vertical="top" wrapText="1"/>
    </xf>
    <xf numFmtId="0" fontId="79" fillId="0" borderId="1" xfId="0" applyFont="1" applyBorder="1" applyAlignment="1">
      <alignment vertical="center" wrapText="1"/>
    </xf>
    <xf numFmtId="0" fontId="76" fillId="0" borderId="0" xfId="0" applyFont="1"/>
    <xf numFmtId="0" fontId="9" fillId="0" borderId="45" xfId="0" applyFont="1" applyBorder="1" applyAlignment="1">
      <alignment wrapText="1"/>
    </xf>
    <xf numFmtId="0" fontId="0" fillId="0" borderId="11" xfId="0" applyBorder="1"/>
    <xf numFmtId="0" fontId="9" fillId="0" borderId="12" xfId="0" applyFont="1" applyBorder="1" applyAlignment="1">
      <alignment vertical="top" wrapText="1"/>
    </xf>
    <xf numFmtId="167" fontId="0" fillId="0" borderId="11" xfId="0" applyNumberFormat="1" applyBorder="1"/>
    <xf numFmtId="167" fontId="0" fillId="0" borderId="10" xfId="0" applyNumberFormat="1" applyBorder="1"/>
    <xf numFmtId="0" fontId="9" fillId="0" borderId="11" xfId="0" applyFont="1" applyBorder="1" applyAlignment="1">
      <alignment horizontal="center" vertical="top" wrapText="1"/>
    </xf>
    <xf numFmtId="167" fontId="9" fillId="0" borderId="12" xfId="0" applyNumberFormat="1" applyFont="1" applyBorder="1" applyAlignment="1">
      <alignment vertical="top" wrapText="1"/>
    </xf>
    <xf numFmtId="167" fontId="9" fillId="0" borderId="10" xfId="0" applyNumberFormat="1" applyFont="1" applyBorder="1" applyAlignment="1">
      <alignment vertical="top" wrapText="1"/>
    </xf>
    <xf numFmtId="0" fontId="9" fillId="0" borderId="12" xfId="0" applyFont="1" applyBorder="1" applyAlignment="1">
      <alignment horizontal="left" vertical="top" wrapText="1"/>
    </xf>
    <xf numFmtId="0" fontId="9" fillId="0" borderId="11" xfId="0" applyFont="1" applyBorder="1" applyAlignment="1">
      <alignment horizontal="left" vertical="top" wrapText="1"/>
    </xf>
    <xf numFmtId="167" fontId="9" fillId="0" borderId="12" xfId="0" applyNumberFormat="1" applyFont="1" applyBorder="1" applyAlignment="1">
      <alignment horizontal="right" vertical="top" wrapText="1"/>
    </xf>
    <xf numFmtId="167" fontId="9" fillId="0" borderId="10" xfId="0" applyNumberFormat="1" applyFont="1" applyBorder="1" applyAlignment="1">
      <alignment horizontal="right" vertical="top" wrapText="1"/>
    </xf>
    <xf numFmtId="167" fontId="9" fillId="0" borderId="11" xfId="0" applyNumberFormat="1" applyFont="1" applyBorder="1" applyAlignment="1">
      <alignment horizontal="right" vertical="top" wrapText="1"/>
    </xf>
    <xf numFmtId="0" fontId="9" fillId="0" borderId="11" xfId="0" applyFont="1" applyBorder="1" applyAlignment="1">
      <alignment vertical="top" wrapText="1"/>
    </xf>
    <xf numFmtId="167" fontId="9" fillId="0" borderId="11" xfId="0" applyNumberFormat="1" applyFont="1" applyBorder="1"/>
    <xf numFmtId="0" fontId="9" fillId="0" borderId="1" xfId="0" applyFont="1" applyBorder="1" applyAlignment="1">
      <alignment vertical="center" wrapText="1"/>
    </xf>
    <xf numFmtId="0" fontId="9" fillId="0" borderId="41" xfId="0" applyFont="1" applyBorder="1" applyAlignment="1">
      <alignment horizontal="left" vertical="top" wrapText="1"/>
    </xf>
    <xf numFmtId="0" fontId="32" fillId="0" borderId="0" xfId="0" applyFont="1" applyAlignment="1">
      <alignment horizontal="left"/>
    </xf>
    <xf numFmtId="0" fontId="47" fillId="0" borderId="0" xfId="0" applyFont="1" applyAlignment="1">
      <alignment horizontal="left"/>
    </xf>
    <xf numFmtId="0" fontId="44" fillId="0" borderId="0" xfId="0" applyFont="1" applyAlignment="1">
      <alignment horizontal="left"/>
    </xf>
    <xf numFmtId="0" fontId="9" fillId="0" borderId="45" xfId="0" applyFont="1" applyBorder="1" applyAlignment="1">
      <alignment horizontal="left" vertical="top" wrapText="1"/>
    </xf>
    <xf numFmtId="0" fontId="40" fillId="0" borderId="0" xfId="0" applyFont="1" applyAlignment="1">
      <alignment horizontal="left"/>
    </xf>
    <xf numFmtId="0" fontId="46" fillId="0" borderId="0" xfId="0" applyFont="1" applyAlignment="1">
      <alignment vertical="center"/>
    </xf>
    <xf numFmtId="0" fontId="57" fillId="0" borderId="0" xfId="0" applyFont="1"/>
    <xf numFmtId="0" fontId="47" fillId="0" borderId="0" xfId="0" applyFont="1"/>
    <xf numFmtId="0" fontId="58" fillId="0" borderId="0" xfId="0" applyFont="1"/>
    <xf numFmtId="0" fontId="10" fillId="0" borderId="0" xfId="0" applyFont="1" applyAlignment="1">
      <alignment horizontal="center"/>
    </xf>
    <xf numFmtId="0" fontId="0" fillId="0" borderId="0" xfId="0" applyAlignment="1">
      <alignment vertical="top"/>
    </xf>
    <xf numFmtId="0" fontId="53" fillId="0" borderId="0" xfId="0" applyFont="1"/>
    <xf numFmtId="0" fontId="52" fillId="0" borderId="0" xfId="0" applyFont="1"/>
    <xf numFmtId="0" fontId="54" fillId="0" borderId="0" xfId="0" applyFont="1"/>
    <xf numFmtId="0" fontId="9" fillId="0" borderId="0" xfId="0" applyFont="1" applyAlignment="1">
      <alignment horizontal="left"/>
    </xf>
    <xf numFmtId="0" fontId="0" fillId="0" borderId="0" xfId="0" applyAlignment="1">
      <alignment horizontal="left"/>
    </xf>
    <xf numFmtId="0" fontId="62" fillId="0" borderId="0" xfId="0" applyFont="1"/>
    <xf numFmtId="0" fontId="59" fillId="0" borderId="0" xfId="0" applyFont="1"/>
    <xf numFmtId="0" fontId="45" fillId="0" borderId="0" xfId="0" applyFont="1"/>
    <xf numFmtId="0" fontId="11" fillId="0" borderId="0" xfId="0" applyFont="1" applyAlignment="1">
      <alignment vertical="top" wrapText="1"/>
    </xf>
    <xf numFmtId="0" fontId="73" fillId="14" borderId="41" xfId="0" applyFont="1" applyFill="1" applyBorder="1" applyAlignment="1">
      <alignment vertical="top" wrapText="1"/>
    </xf>
    <xf numFmtId="0" fontId="74" fillId="0" borderId="41" xfId="0" applyFont="1" applyBorder="1" applyAlignment="1">
      <alignment vertical="top" wrapText="1"/>
    </xf>
    <xf numFmtId="0" fontId="74" fillId="0" borderId="41" xfId="0" applyFont="1" applyBorder="1" applyAlignment="1">
      <alignment vertical="center" wrapText="1"/>
    </xf>
    <xf numFmtId="10" fontId="74" fillId="5" borderId="41" xfId="0" applyNumberFormat="1" applyFont="1" applyFill="1" applyBorder="1" applyAlignment="1">
      <alignment horizontal="left" vertical="center" wrapText="1"/>
    </xf>
    <xf numFmtId="0" fontId="74" fillId="5" borderId="41" xfId="0" applyFont="1" applyFill="1" applyBorder="1" applyAlignment="1">
      <alignment horizontal="center" vertical="center" wrapText="1"/>
    </xf>
    <xf numFmtId="10" fontId="74" fillId="0" borderId="41" xfId="0" applyNumberFormat="1" applyFont="1" applyBorder="1" applyAlignment="1">
      <alignment horizontal="left" vertical="center" wrapText="1"/>
    </xf>
    <xf numFmtId="0" fontId="74" fillId="5" borderId="41" xfId="0" applyFont="1" applyFill="1" applyBorder="1" applyAlignment="1">
      <alignment vertical="top" wrapText="1"/>
    </xf>
    <xf numFmtId="10" fontId="74" fillId="5" borderId="41" xfId="0" applyNumberFormat="1" applyFont="1" applyFill="1" applyBorder="1" applyAlignment="1">
      <alignment vertical="center" wrapText="1"/>
    </xf>
    <xf numFmtId="0" fontId="74" fillId="0" borderId="41" xfId="0" applyFont="1" applyBorder="1" applyAlignment="1">
      <alignment horizontal="center" vertical="center" wrapText="1"/>
    </xf>
    <xf numFmtId="10" fontId="74" fillId="0" borderId="41" xfId="0" applyNumberFormat="1" applyFont="1" applyBorder="1" applyAlignment="1">
      <alignment vertical="center" wrapText="1"/>
    </xf>
    <xf numFmtId="0" fontId="41" fillId="0" borderId="45" xfId="0" applyFont="1" applyBorder="1"/>
    <xf numFmtId="0" fontId="74" fillId="5" borderId="41" xfId="0" applyFont="1" applyFill="1" applyBorder="1" applyAlignment="1">
      <alignment vertical="center" wrapText="1"/>
    </xf>
    <xf numFmtId="0" fontId="42" fillId="0" borderId="45" xfId="0" applyFont="1" applyBorder="1"/>
    <xf numFmtId="0" fontId="43" fillId="0" borderId="45" xfId="0" applyFont="1" applyBorder="1"/>
    <xf numFmtId="1" fontId="74" fillId="5" borderId="41" xfId="0" applyNumberFormat="1" applyFont="1" applyFill="1" applyBorder="1" applyAlignment="1">
      <alignment vertical="top" wrapText="1"/>
    </xf>
    <xf numFmtId="10" fontId="74" fillId="5" borderId="41" xfId="0" applyNumberFormat="1" applyFont="1" applyFill="1" applyBorder="1" applyAlignment="1">
      <alignment vertical="top" wrapText="1"/>
    </xf>
    <xf numFmtId="2" fontId="74" fillId="0" borderId="41" xfId="0" applyNumberFormat="1" applyFont="1" applyBorder="1" applyAlignment="1">
      <alignment vertical="center" wrapText="1"/>
    </xf>
    <xf numFmtId="2" fontId="74" fillId="0" borderId="41" xfId="0" applyNumberFormat="1" applyFont="1" applyBorder="1" applyAlignment="1">
      <alignment vertical="top" wrapText="1"/>
    </xf>
    <xf numFmtId="0" fontId="24" fillId="0" borderId="45" xfId="0" applyFont="1" applyBorder="1" applyAlignment="1">
      <alignment vertical="center"/>
    </xf>
    <xf numFmtId="2" fontId="10" fillId="0" borderId="45" xfId="0" applyNumberFormat="1" applyFont="1" applyBorder="1" applyAlignment="1">
      <alignment horizontal="center" vertical="center" wrapText="1"/>
    </xf>
    <xf numFmtId="10" fontId="10" fillId="0" borderId="45" xfId="0" applyNumberFormat="1" applyFont="1" applyBorder="1" applyAlignment="1">
      <alignment vertical="top" wrapText="1"/>
    </xf>
    <xf numFmtId="10" fontId="73" fillId="14" borderId="41" xfId="0" applyNumberFormat="1" applyFont="1" applyFill="1" applyBorder="1" applyAlignment="1">
      <alignment vertical="top" wrapText="1"/>
    </xf>
    <xf numFmtId="10" fontId="10" fillId="0" borderId="41" xfId="0" applyNumberFormat="1" applyFont="1" applyBorder="1" applyAlignment="1">
      <alignment vertical="top"/>
    </xf>
    <xf numFmtId="10" fontId="10" fillId="0" borderId="41" xfId="0" applyNumberFormat="1" applyFont="1" applyBorder="1" applyAlignment="1">
      <alignment horizontal="center" vertical="center" wrapText="1"/>
    </xf>
    <xf numFmtId="10" fontId="9" fillId="0" borderId="41" xfId="0" applyNumberFormat="1" applyFont="1" applyBorder="1" applyAlignment="1">
      <alignment vertical="top" wrapText="1"/>
    </xf>
    <xf numFmtId="0" fontId="10" fillId="0" borderId="45" xfId="0" applyFont="1" applyBorder="1" applyAlignment="1">
      <alignment vertical="top"/>
    </xf>
    <xf numFmtId="0" fontId="5" fillId="5" borderId="45" xfId="0" applyFont="1" applyFill="1" applyBorder="1" applyAlignment="1">
      <alignment horizontal="center" vertical="center"/>
    </xf>
    <xf numFmtId="0" fontId="9" fillId="0" borderId="45" xfId="0" applyFont="1" applyBorder="1" applyAlignment="1">
      <alignment horizontal="center" vertical="top"/>
    </xf>
    <xf numFmtId="0" fontId="5" fillId="0" borderId="45" xfId="0" applyFont="1" applyBorder="1" applyAlignment="1">
      <alignment vertical="top" wrapText="1"/>
    </xf>
    <xf numFmtId="0" fontId="9" fillId="5" borderId="41" xfId="0" applyFont="1" applyFill="1" applyBorder="1" applyAlignment="1">
      <alignment horizontal="left" vertical="top" wrapText="1"/>
    </xf>
    <xf numFmtId="0" fontId="31" fillId="0" borderId="35" xfId="0" applyFont="1" applyBorder="1" applyAlignment="1">
      <alignment horizontal="left" vertical="top" wrapText="1"/>
    </xf>
    <xf numFmtId="0" fontId="31" fillId="0" borderId="36" xfId="0" applyFont="1" applyBorder="1" applyAlignment="1">
      <alignment horizontal="left" vertical="top" wrapText="1"/>
    </xf>
    <xf numFmtId="0" fontId="21" fillId="0" borderId="45" xfId="0" applyFont="1" applyBorder="1" applyAlignment="1">
      <alignment horizontal="left" wrapText="1"/>
    </xf>
    <xf numFmtId="0" fontId="5" fillId="0" borderId="0" xfId="0" applyFont="1"/>
    <xf numFmtId="0" fontId="68" fillId="0" borderId="0" xfId="0" applyFont="1"/>
    <xf numFmtId="0" fontId="12" fillId="0" borderId="45" xfId="0" applyFont="1" applyBorder="1" applyAlignment="1">
      <alignment horizontal="center" vertical="center"/>
    </xf>
    <xf numFmtId="0" fontId="25" fillId="0" borderId="45" xfId="0" applyFont="1" applyBorder="1"/>
    <xf numFmtId="0" fontId="30" fillId="0" borderId="45" xfId="0" applyFont="1" applyBorder="1"/>
    <xf numFmtId="0" fontId="0" fillId="0" borderId="45" xfId="0" applyBorder="1" applyAlignment="1">
      <alignment horizontal="left" vertical="center" indent="1"/>
    </xf>
    <xf numFmtId="0" fontId="12" fillId="0" borderId="45" xfId="0" applyFont="1" applyBorder="1" applyAlignment="1">
      <alignment horizontal="center"/>
    </xf>
    <xf numFmtId="0" fontId="25" fillId="0" borderId="45" xfId="0" applyFont="1" applyBorder="1" applyAlignment="1">
      <alignment horizontal="left" vertical="center" indent="2"/>
    </xf>
    <xf numFmtId="0" fontId="62" fillId="0" borderId="45" xfId="0" applyFont="1" applyBorder="1"/>
    <xf numFmtId="0" fontId="8" fillId="0" borderId="0" xfId="0" applyFont="1" applyAlignment="1">
      <alignment horizontal="center" vertical="top"/>
    </xf>
    <xf numFmtId="0" fontId="7" fillId="0" borderId="0" xfId="0" applyFont="1"/>
    <xf numFmtId="0" fontId="9" fillId="0" borderId="0" xfId="0" applyFont="1" applyAlignment="1">
      <alignment vertical="center" wrapText="1"/>
    </xf>
    <xf numFmtId="0" fontId="42" fillId="0" borderId="0" xfId="0" applyFont="1" applyAlignment="1">
      <alignment vertical="center"/>
    </xf>
    <xf numFmtId="0" fontId="44" fillId="0" borderId="0" xfId="0" applyFont="1" applyAlignment="1">
      <alignment vertical="center"/>
    </xf>
    <xf numFmtId="0" fontId="9" fillId="5" borderId="0" xfId="0" applyFont="1" applyFill="1" applyAlignment="1">
      <alignment vertical="center" wrapText="1"/>
    </xf>
    <xf numFmtId="0" fontId="7" fillId="0" borderId="0" xfId="0" applyFont="1" applyAlignment="1">
      <alignment wrapText="1"/>
    </xf>
    <xf numFmtId="14" fontId="9" fillId="5" borderId="0" xfId="0" applyNumberFormat="1" applyFont="1" applyFill="1" applyAlignment="1">
      <alignment vertical="center" wrapText="1"/>
    </xf>
    <xf numFmtId="0" fontId="29" fillId="5" borderId="0" xfId="0" applyFont="1" applyFill="1" applyAlignment="1">
      <alignment horizontal="left" vertical="center" wrapText="1"/>
    </xf>
    <xf numFmtId="14" fontId="9" fillId="5" borderId="0" xfId="0" applyNumberFormat="1" applyFont="1" applyFill="1" applyAlignment="1">
      <alignment horizontal="right" vertical="center" wrapText="1"/>
    </xf>
    <xf numFmtId="0" fontId="28" fillId="5" borderId="0" xfId="0" applyFont="1" applyFill="1" applyAlignment="1">
      <alignment vertical="center" wrapText="1"/>
    </xf>
    <xf numFmtId="0" fontId="10" fillId="0" borderId="0" xfId="0" applyFont="1" applyAlignment="1">
      <alignment wrapText="1"/>
    </xf>
    <xf numFmtId="164" fontId="9" fillId="5" borderId="0" xfId="0" applyNumberFormat="1" applyFont="1" applyFill="1" applyAlignment="1">
      <alignment vertical="center" wrapText="1"/>
    </xf>
    <xf numFmtId="0" fontId="10" fillId="5" borderId="0" xfId="0" applyFont="1" applyFill="1" applyAlignment="1">
      <alignment wrapText="1"/>
    </xf>
    <xf numFmtId="0" fontId="28" fillId="0" borderId="0" xfId="0" applyFont="1" applyAlignment="1">
      <alignment vertical="center" wrapText="1"/>
    </xf>
    <xf numFmtId="0" fontId="16" fillId="0" borderId="0" xfId="0" applyFont="1"/>
    <xf numFmtId="0" fontId="9" fillId="5" borderId="0" xfId="0" applyFont="1" applyFill="1" applyAlignment="1">
      <alignment horizontal="left" vertical="center" wrapText="1"/>
    </xf>
    <xf numFmtId="0" fontId="9" fillId="0" borderId="0" xfId="0" applyFont="1" applyAlignment="1">
      <alignment vertical="center"/>
    </xf>
    <xf numFmtId="0" fontId="24" fillId="5" borderId="0" xfId="0" applyFont="1" applyFill="1" applyAlignment="1">
      <alignment vertical="center" wrapText="1"/>
    </xf>
    <xf numFmtId="0" fontId="18" fillId="5" borderId="0" xfId="0" applyFont="1" applyFill="1" applyAlignment="1">
      <alignment vertical="center" wrapText="1"/>
    </xf>
    <xf numFmtId="0" fontId="34" fillId="0" borderId="0" xfId="0" applyFont="1" applyAlignment="1">
      <alignment vertical="center" wrapText="1"/>
    </xf>
    <xf numFmtId="0" fontId="20" fillId="5" borderId="0" xfId="0" applyFont="1" applyFill="1" applyAlignment="1">
      <alignment horizontal="left" wrapText="1"/>
    </xf>
    <xf numFmtId="0" fontId="42" fillId="0" borderId="0" xfId="0" applyFont="1" applyAlignment="1">
      <alignment horizontal="left" vertical="center" indent="1"/>
    </xf>
    <xf numFmtId="0" fontId="9" fillId="5" borderId="0" xfId="0" applyFont="1" applyFill="1" applyAlignment="1">
      <alignment vertical="center"/>
    </xf>
    <xf numFmtId="0" fontId="5" fillId="0" borderId="0" xfId="0" applyFont="1" applyAlignment="1">
      <alignment horizontal="left" vertical="top"/>
    </xf>
    <xf numFmtId="0" fontId="10" fillId="0" borderId="0" xfId="0" applyFont="1" applyAlignment="1">
      <alignment horizontal="left" vertical="top"/>
    </xf>
    <xf numFmtId="0" fontId="41" fillId="0" borderId="0" xfId="0" applyFont="1" applyAlignment="1">
      <alignment horizontal="left" vertical="center" indent="2"/>
    </xf>
    <xf numFmtId="0" fontId="42" fillId="0" borderId="0" xfId="0" applyFont="1" applyAlignment="1">
      <alignment horizontal="left" vertical="center" indent="2"/>
    </xf>
    <xf numFmtId="0" fontId="6" fillId="0" borderId="0" xfId="0" applyFont="1" applyAlignment="1">
      <alignment horizontal="center" vertical="center"/>
    </xf>
    <xf numFmtId="0" fontId="0" fillId="0" borderId="0" xfId="0"/>
    <xf numFmtId="0" fontId="4" fillId="0" borderId="0" xfId="0" applyFont="1" applyAlignment="1">
      <alignment horizontal="center" vertical="center"/>
    </xf>
    <xf numFmtId="0" fontId="3" fillId="0" borderId="0" xfId="0" applyFont="1" applyAlignment="1">
      <alignment horizontal="center" vertical="center"/>
    </xf>
    <xf numFmtId="0" fontId="22" fillId="4" borderId="1" xfId="0" applyFont="1" applyFill="1" applyBorder="1" applyAlignment="1">
      <alignment horizontal="center" vertical="center" wrapText="1"/>
    </xf>
    <xf numFmtId="0" fontId="0" fillId="0" borderId="16" xfId="0" applyBorder="1"/>
    <xf numFmtId="0" fontId="9" fillId="0" borderId="1" xfId="0" applyFont="1" applyBorder="1" applyAlignment="1">
      <alignment vertical="center"/>
    </xf>
    <xf numFmtId="0" fontId="0" fillId="0" borderId="11" xfId="0" applyBorder="1"/>
    <xf numFmtId="0" fontId="0" fillId="0" borderId="12" xfId="0" applyBorder="1"/>
    <xf numFmtId="0" fontId="0" fillId="0" borderId="10" xfId="0" applyBorder="1"/>
    <xf numFmtId="14" fontId="9" fillId="0" borderId="1" xfId="0" applyNumberFormat="1" applyFont="1" applyBorder="1" applyAlignment="1">
      <alignment horizontal="right" vertical="center" wrapText="1"/>
    </xf>
    <xf numFmtId="0" fontId="31" fillId="2" borderId="1" xfId="0" applyFont="1" applyFill="1" applyBorder="1" applyAlignment="1">
      <alignment vertical="center" wrapText="1"/>
    </xf>
    <xf numFmtId="0" fontId="9" fillId="5" borderId="1" xfId="0" applyFont="1" applyFill="1" applyBorder="1" applyAlignment="1">
      <alignment horizontal="left" vertical="center" wrapText="1"/>
    </xf>
    <xf numFmtId="0" fontId="9" fillId="0" borderId="1" xfId="0" applyFont="1" applyBorder="1" applyAlignment="1">
      <alignment vertical="center" wrapText="1"/>
    </xf>
    <xf numFmtId="0" fontId="10" fillId="2" borderId="1" xfId="0" applyFont="1" applyFill="1" applyBorder="1" applyAlignment="1">
      <alignment horizontal="center" vertical="center"/>
    </xf>
    <xf numFmtId="0" fontId="9" fillId="2" borderId="1" xfId="0" applyFont="1" applyFill="1" applyBorder="1" applyAlignment="1">
      <alignment vertical="center" wrapText="1"/>
    </xf>
    <xf numFmtId="14" fontId="9" fillId="5" borderId="1" xfId="0" applyNumberFormat="1" applyFont="1" applyFill="1" applyBorder="1" applyAlignment="1">
      <alignment vertical="center" wrapText="1"/>
    </xf>
    <xf numFmtId="0" fontId="10" fillId="0" borderId="0" xfId="0" applyFont="1"/>
    <xf numFmtId="14" fontId="9" fillId="0" borderId="1" xfId="0" applyNumberFormat="1" applyFont="1" applyBorder="1" applyAlignment="1">
      <alignment vertical="center" wrapText="1"/>
    </xf>
    <xf numFmtId="0" fontId="9" fillId="5" borderId="1" xfId="0" applyFont="1" applyFill="1" applyBorder="1" applyAlignment="1">
      <alignment vertical="center"/>
    </xf>
    <xf numFmtId="0" fontId="0" fillId="5" borderId="11" xfId="0" applyFill="1" applyBorder="1"/>
    <xf numFmtId="164" fontId="9" fillId="5" borderId="1" xfId="0" applyNumberFormat="1" applyFont="1" applyFill="1" applyBorder="1" applyAlignment="1">
      <alignment vertical="center" wrapText="1"/>
    </xf>
    <xf numFmtId="0" fontId="20" fillId="5" borderId="0" xfId="0" applyFont="1" applyFill="1" applyAlignment="1">
      <alignment horizontal="left" vertical="top" wrapText="1"/>
    </xf>
    <xf numFmtId="0" fontId="0" fillId="0" borderId="0" xfId="0" applyAlignment="1">
      <alignment vertical="top"/>
    </xf>
    <xf numFmtId="0" fontId="9" fillId="5" borderId="1" xfId="0" applyFont="1" applyFill="1" applyBorder="1" applyAlignment="1">
      <alignment vertical="center" wrapText="1"/>
    </xf>
    <xf numFmtId="0" fontId="9" fillId="0" borderId="1" xfId="0" applyFont="1" applyBorder="1" applyAlignment="1">
      <alignment vertical="top" wrapText="1"/>
    </xf>
    <xf numFmtId="0" fontId="10" fillId="4" borderId="1" xfId="0" applyFont="1" applyFill="1" applyBorder="1" applyAlignment="1">
      <alignment horizontal="center" vertical="center" wrapText="1"/>
    </xf>
    <xf numFmtId="0" fontId="9" fillId="2" borderId="1" xfId="0" applyFont="1" applyFill="1" applyBorder="1" applyAlignment="1">
      <alignment vertical="center"/>
    </xf>
    <xf numFmtId="0" fontId="18" fillId="0" borderId="1" xfId="0" applyFont="1" applyBorder="1" applyAlignment="1">
      <alignment vertical="center" wrapText="1"/>
    </xf>
    <xf numFmtId="0" fontId="30" fillId="0" borderId="10" xfId="0" applyFont="1" applyBorder="1"/>
    <xf numFmtId="0" fontId="30" fillId="0" borderId="11" xfId="0" applyFont="1" applyBorder="1"/>
    <xf numFmtId="0" fontId="7" fillId="0" borderId="0" xfId="0" applyFont="1" applyAlignment="1">
      <alignment wrapText="1"/>
    </xf>
    <xf numFmtId="0" fontId="0" fillId="0" borderId="5" xfId="0" applyBorder="1"/>
    <xf numFmtId="0" fontId="0" fillId="0" borderId="6" xfId="0" applyBorder="1"/>
    <xf numFmtId="0" fontId="0" fillId="0" borderId="8" xfId="0" applyBorder="1"/>
    <xf numFmtId="0" fontId="0" fillId="0" borderId="2" xfId="0" applyBorder="1"/>
    <xf numFmtId="0" fontId="0" fillId="0" borderId="9" xfId="0" applyBorder="1"/>
    <xf numFmtId="0" fontId="8" fillId="0" borderId="0" xfId="0" applyFont="1" applyAlignment="1">
      <alignment horizontal="center" vertical="top"/>
    </xf>
    <xf numFmtId="0" fontId="10" fillId="0" borderId="0" xfId="0" applyFont="1" applyAlignment="1">
      <alignment wrapText="1"/>
    </xf>
    <xf numFmtId="0" fontId="9" fillId="2" borderId="1" xfId="0" applyFont="1" applyFill="1" applyBorder="1" applyAlignment="1">
      <alignment horizontal="left" vertical="center" wrapText="1"/>
    </xf>
    <xf numFmtId="0" fontId="0" fillId="5" borderId="10" xfId="0" applyFill="1" applyBorder="1"/>
    <xf numFmtId="0" fontId="9" fillId="0" borderId="1" xfId="0" applyFont="1" applyBorder="1" applyAlignment="1">
      <alignment horizontal="left" vertical="top" wrapText="1"/>
    </xf>
    <xf numFmtId="0" fontId="0" fillId="0" borderId="5" xfId="0" applyBorder="1" applyAlignment="1">
      <alignment horizontal="left"/>
    </xf>
    <xf numFmtId="0" fontId="0" fillId="0" borderId="6" xfId="0" applyBorder="1" applyAlignment="1">
      <alignment horizontal="left"/>
    </xf>
    <xf numFmtId="0" fontId="0" fillId="0" borderId="8" xfId="0" applyBorder="1" applyAlignment="1">
      <alignment horizontal="left"/>
    </xf>
    <xf numFmtId="0" fontId="0" fillId="0" borderId="2" xfId="0" applyBorder="1" applyAlignment="1">
      <alignment horizontal="left"/>
    </xf>
    <xf numFmtId="0" fontId="0" fillId="0" borderId="9" xfId="0" applyBorder="1" applyAlignment="1">
      <alignment horizontal="left"/>
    </xf>
    <xf numFmtId="0" fontId="7" fillId="0" borderId="0" xfId="0" applyFont="1"/>
    <xf numFmtId="0" fontId="9" fillId="0" borderId="12" xfId="0" applyFont="1" applyBorder="1" applyAlignment="1">
      <alignment vertical="top" wrapText="1"/>
    </xf>
    <xf numFmtId="0" fontId="5" fillId="0" borderId="0" xfId="0" applyFont="1" applyAlignment="1">
      <alignment horizontal="left" vertical="top"/>
    </xf>
    <xf numFmtId="0" fontId="9" fillId="5" borderId="1" xfId="0" applyFont="1" applyFill="1" applyBorder="1" applyAlignment="1">
      <alignment vertical="top" wrapText="1"/>
    </xf>
    <xf numFmtId="0" fontId="0" fillId="5" borderId="5" xfId="0" applyFill="1" applyBorder="1"/>
    <xf numFmtId="0" fontId="0" fillId="5" borderId="6" xfId="0" applyFill="1" applyBorder="1"/>
    <xf numFmtId="0" fontId="0" fillId="5" borderId="8" xfId="0" applyFill="1" applyBorder="1"/>
    <xf numFmtId="0" fontId="0" fillId="5" borderId="2" xfId="0" applyFill="1" applyBorder="1"/>
    <xf numFmtId="0" fontId="0" fillId="5" borderId="9" xfId="0" applyFill="1" applyBorder="1"/>
    <xf numFmtId="0" fontId="0" fillId="5" borderId="16" xfId="0" applyFill="1" applyBorder="1"/>
    <xf numFmtId="0" fontId="0" fillId="0" borderId="41" xfId="0" applyBorder="1" applyAlignment="1">
      <alignment vertical="center" wrapText="1"/>
    </xf>
    <xf numFmtId="0" fontId="0" fillId="0" borderId="48" xfId="0" applyBorder="1" applyAlignment="1">
      <alignment vertical="center"/>
    </xf>
    <xf numFmtId="0" fontId="0" fillId="0" borderId="41" xfId="0" applyBorder="1" applyAlignment="1">
      <alignment vertical="center"/>
    </xf>
    <xf numFmtId="0" fontId="75" fillId="0" borderId="45" xfId="0" applyFont="1" applyBorder="1" applyAlignment="1">
      <alignment vertical="top" wrapText="1"/>
    </xf>
    <xf numFmtId="0" fontId="9" fillId="0" borderId="0" xfId="0" applyFont="1" applyAlignment="1">
      <alignment vertical="top" wrapText="1"/>
    </xf>
    <xf numFmtId="0" fontId="10" fillId="0" borderId="0" xfId="0" applyFont="1" applyAlignment="1">
      <alignment vertical="top" wrapText="1"/>
    </xf>
    <xf numFmtId="0" fontId="0" fillId="0" borderId="53" xfId="0" applyBorder="1" applyAlignment="1">
      <alignment horizontal="left" vertical="center" wrapText="1"/>
    </xf>
    <xf numFmtId="0" fontId="0" fillId="0" borderId="48" xfId="0" applyBorder="1" applyAlignment="1">
      <alignment horizontal="left" vertical="center" wrapText="1"/>
    </xf>
    <xf numFmtId="0" fontId="0" fillId="0" borderId="48" xfId="0" applyBorder="1" applyAlignment="1">
      <alignment vertical="center" wrapText="1"/>
    </xf>
    <xf numFmtId="0" fontId="73" fillId="9" borderId="45" xfId="0" applyFont="1" applyFill="1" applyBorder="1" applyAlignment="1">
      <alignment horizontal="center" vertical="center"/>
    </xf>
    <xf numFmtId="0" fontId="0" fillId="9" borderId="0" xfId="0" applyFill="1"/>
    <xf numFmtId="0" fontId="73" fillId="14" borderId="41" xfId="0" applyFont="1" applyFill="1" applyBorder="1" applyAlignment="1">
      <alignment vertical="top" wrapText="1"/>
    </xf>
    <xf numFmtId="0" fontId="0" fillId="0" borderId="48" xfId="0" applyBorder="1"/>
    <xf numFmtId="0" fontId="0" fillId="0" borderId="41" xfId="0" applyBorder="1" applyAlignment="1">
      <alignment horizontal="left" vertical="center" wrapText="1"/>
    </xf>
    <xf numFmtId="0" fontId="0" fillId="0" borderId="48" xfId="0" applyBorder="1" applyAlignment="1">
      <alignment horizontal="left" vertical="center"/>
    </xf>
    <xf numFmtId="0" fontId="8" fillId="0" borderId="0" xfId="0" applyFont="1" applyAlignment="1">
      <alignment horizontal="center" vertical="center" wrapText="1"/>
    </xf>
    <xf numFmtId="0" fontId="19" fillId="0" borderId="0" xfId="0" applyFont="1" applyAlignment="1">
      <alignment horizontal="center" vertical="top" wrapText="1"/>
    </xf>
    <xf numFmtId="0" fontId="9" fillId="0" borderId="45" xfId="0" applyFont="1" applyBorder="1" applyAlignment="1">
      <alignment vertical="top" wrapText="1"/>
    </xf>
    <xf numFmtId="0" fontId="11" fillId="0" borderId="41" xfId="0" applyFont="1" applyBorder="1" applyAlignment="1">
      <alignment vertical="top" wrapText="1"/>
    </xf>
    <xf numFmtId="0" fontId="0" fillId="0" borderId="49" xfId="0" applyBorder="1"/>
    <xf numFmtId="0" fontId="74" fillId="0" borderId="41" xfId="0" applyFont="1" applyBorder="1" applyAlignment="1">
      <alignment vertical="top" wrapText="1"/>
    </xf>
    <xf numFmtId="0" fontId="0" fillId="0" borderId="43" xfId="0" applyBorder="1"/>
    <xf numFmtId="0" fontId="0" fillId="0" borderId="44" xfId="0" applyBorder="1"/>
    <xf numFmtId="0" fontId="9" fillId="4" borderId="0" xfId="0" applyFont="1" applyFill="1" applyAlignment="1">
      <alignment vertical="center" wrapText="1"/>
    </xf>
    <xf numFmtId="0" fontId="73" fillId="0" borderId="45" xfId="0" applyFont="1" applyBorder="1" applyAlignment="1">
      <alignment horizontal="center" vertical="center"/>
    </xf>
    <xf numFmtId="0" fontId="73" fillId="14" borderId="45" xfId="0" applyFont="1" applyFill="1" applyBorder="1" applyAlignment="1">
      <alignment vertical="top" wrapText="1"/>
    </xf>
    <xf numFmtId="0" fontId="0" fillId="0" borderId="3" xfId="0" applyBorder="1"/>
    <xf numFmtId="0" fontId="0" fillId="0" borderId="7" xfId="0" applyBorder="1"/>
    <xf numFmtId="0" fontId="9" fillId="3" borderId="41" xfId="0" applyFont="1" applyFill="1" applyBorder="1" applyAlignment="1">
      <alignment vertical="top" wrapText="1"/>
    </xf>
    <xf numFmtId="0" fontId="9" fillId="5" borderId="16" xfId="0" applyFont="1" applyFill="1" applyBorder="1" applyAlignment="1">
      <alignment horizontal="left" vertical="center"/>
    </xf>
    <xf numFmtId="0" fontId="10" fillId="15" borderId="11" xfId="0" applyFont="1" applyFill="1" applyBorder="1" applyAlignment="1">
      <alignment horizontal="center" vertical="center" wrapText="1"/>
    </xf>
    <xf numFmtId="0" fontId="0" fillId="15" borderId="6" xfId="0" applyFill="1" applyBorder="1"/>
    <xf numFmtId="0" fontId="0" fillId="15" borderId="0" xfId="0" applyFill="1"/>
    <xf numFmtId="0" fontId="0" fillId="15" borderId="7" xfId="0" applyFill="1" applyBorder="1"/>
    <xf numFmtId="0" fontId="0" fillId="15" borderId="2" xfId="0" applyFill="1" applyBorder="1"/>
    <xf numFmtId="0" fontId="0" fillId="15" borderId="9" xfId="0" applyFill="1" applyBorder="1"/>
    <xf numFmtId="0" fontId="11" fillId="0" borderId="1" xfId="0" applyFont="1" applyBorder="1" applyAlignment="1">
      <alignment horizontal="center" vertical="center" wrapText="1"/>
    </xf>
    <xf numFmtId="0" fontId="35" fillId="0" borderId="45" xfId="0" applyFont="1" applyBorder="1" applyAlignment="1">
      <alignment horizontal="center" vertical="top"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0" fillId="0" borderId="6" xfId="0" applyBorder="1" applyAlignment="1">
      <alignment vertical="center"/>
    </xf>
    <xf numFmtId="0" fontId="0" fillId="0" borderId="3"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8" fillId="5" borderId="1" xfId="0" applyFont="1" applyFill="1" applyBorder="1" applyAlignment="1">
      <alignment vertical="top" wrapText="1"/>
    </xf>
    <xf numFmtId="0" fontId="0" fillId="5" borderId="3" xfId="0" applyFill="1" applyBorder="1"/>
    <xf numFmtId="0" fontId="0" fillId="5" borderId="0" xfId="0" applyFill="1"/>
    <xf numFmtId="0" fontId="0" fillId="5" borderId="7" xfId="0" applyFill="1" applyBorder="1"/>
    <xf numFmtId="0" fontId="9" fillId="5" borderId="16" xfId="0" applyFont="1" applyFill="1" applyBorder="1" applyAlignment="1">
      <alignment horizontal="center" vertical="center"/>
    </xf>
    <xf numFmtId="0" fontId="9" fillId="5" borderId="50" xfId="0" applyFont="1" applyFill="1" applyBorder="1" applyAlignment="1">
      <alignment horizontal="center" vertical="center"/>
    </xf>
    <xf numFmtId="0" fontId="9" fillId="5" borderId="25" xfId="0" applyFont="1" applyFill="1" applyBorder="1" applyAlignment="1">
      <alignment horizontal="center" vertical="center"/>
    </xf>
    <xf numFmtId="0" fontId="9" fillId="5" borderId="3" xfId="0" applyFont="1" applyFill="1" applyBorder="1" applyAlignment="1">
      <alignment horizontal="center" vertical="center"/>
    </xf>
    <xf numFmtId="0" fontId="9" fillId="5" borderId="7" xfId="0" applyFont="1" applyFill="1" applyBorder="1" applyAlignment="1">
      <alignment horizontal="center" vertical="center"/>
    </xf>
    <xf numFmtId="0" fontId="9" fillId="5" borderId="8" xfId="0" applyFont="1" applyFill="1" applyBorder="1" applyAlignment="1">
      <alignment horizontal="center" vertical="center"/>
    </xf>
    <xf numFmtId="0" fontId="9" fillId="5" borderId="9" xfId="0" applyFont="1" applyFill="1" applyBorder="1" applyAlignment="1">
      <alignment horizontal="center" vertical="center"/>
    </xf>
    <xf numFmtId="0" fontId="5" fillId="5" borderId="0" xfId="0" applyFont="1" applyFill="1" applyAlignment="1">
      <alignment horizontal="center"/>
    </xf>
    <xf numFmtId="0" fontId="0" fillId="0" borderId="51" xfId="0" applyBorder="1"/>
    <xf numFmtId="0" fontId="0" fillId="0" borderId="52" xfId="0" applyBorder="1"/>
    <xf numFmtId="0" fontId="9" fillId="0" borderId="16" xfId="0" applyFont="1" applyBorder="1" applyAlignment="1">
      <alignment vertical="top" wrapText="1"/>
    </xf>
    <xf numFmtId="0" fontId="10" fillId="15" borderId="41" xfId="0" applyFont="1" applyFill="1" applyBorder="1" applyAlignment="1">
      <alignment horizontal="center" vertical="center" wrapText="1"/>
    </xf>
    <xf numFmtId="0" fontId="0" fillId="15" borderId="47" xfId="0" applyFill="1" applyBorder="1"/>
    <xf numFmtId="0" fontId="0" fillId="15" borderId="42" xfId="0" applyFill="1" applyBorder="1"/>
    <xf numFmtId="0" fontId="0" fillId="15" borderId="23" xfId="0" applyFill="1" applyBorder="1"/>
    <xf numFmtId="0" fontId="0" fillId="15" borderId="19" xfId="0" applyFill="1" applyBorder="1"/>
    <xf numFmtId="0" fontId="0" fillId="15" borderId="21" xfId="0" applyFill="1" applyBorder="1"/>
    <xf numFmtId="0" fontId="9" fillId="0" borderId="16" xfId="0" applyFont="1" applyBorder="1" applyAlignment="1">
      <alignment vertical="center" wrapText="1"/>
    </xf>
    <xf numFmtId="0" fontId="0" fillId="0" borderId="5" xfId="0" applyBorder="1" applyAlignment="1">
      <alignment vertical="center"/>
    </xf>
    <xf numFmtId="0" fontId="0" fillId="0" borderId="51" xfId="0" applyBorder="1" applyAlignment="1">
      <alignment vertical="center"/>
    </xf>
    <xf numFmtId="0" fontId="0" fillId="0" borderId="20" xfId="0" applyBorder="1" applyAlignment="1">
      <alignment vertical="center"/>
    </xf>
    <xf numFmtId="0" fontId="0" fillId="0" borderId="52" xfId="0" applyBorder="1" applyAlignment="1">
      <alignment vertical="center"/>
    </xf>
    <xf numFmtId="0" fontId="8" fillId="0" borderId="0" xfId="0" applyFont="1" applyAlignment="1">
      <alignment horizontal="center" vertical="center"/>
    </xf>
    <xf numFmtId="0" fontId="9" fillId="0" borderId="50" xfId="0" applyFont="1" applyBorder="1" applyAlignment="1">
      <alignment vertical="top" wrapText="1"/>
    </xf>
    <xf numFmtId="0" fontId="9" fillId="0" borderId="25" xfId="0" applyFont="1" applyBorder="1" applyAlignment="1">
      <alignment vertical="top" wrapText="1"/>
    </xf>
    <xf numFmtId="0" fontId="9" fillId="0" borderId="3" xfId="0" applyFont="1" applyBorder="1" applyAlignment="1">
      <alignment vertical="top" wrapText="1"/>
    </xf>
    <xf numFmtId="0" fontId="9" fillId="0" borderId="7" xfId="0" applyFont="1" applyBorder="1" applyAlignment="1">
      <alignment vertical="top" wrapText="1"/>
    </xf>
    <xf numFmtId="0" fontId="9" fillId="0" borderId="8" xfId="0" applyFont="1" applyBorder="1" applyAlignment="1">
      <alignment vertical="top" wrapText="1"/>
    </xf>
    <xf numFmtId="0" fontId="9" fillId="0" borderId="9" xfId="0" applyFont="1" applyBorder="1" applyAlignment="1">
      <alignment vertical="top" wrapText="1"/>
    </xf>
    <xf numFmtId="0" fontId="7" fillId="2" borderId="17" xfId="0" applyFont="1" applyFill="1" applyBorder="1" applyAlignment="1">
      <alignment horizontal="center" vertical="center" wrapText="1"/>
    </xf>
    <xf numFmtId="0" fontId="0" fillId="0" borderId="25" xfId="0" applyBorder="1"/>
    <xf numFmtId="0" fontId="0" fillId="0" borderId="38" xfId="0" applyBorder="1"/>
    <xf numFmtId="0" fontId="7" fillId="2" borderId="18" xfId="0" applyFont="1" applyFill="1" applyBorder="1" applyAlignment="1">
      <alignment horizontal="center" vertical="center" wrapText="1"/>
    </xf>
    <xf numFmtId="0" fontId="0" fillId="0" borderId="46" xfId="0" applyBorder="1"/>
    <xf numFmtId="0" fontId="19" fillId="0" borderId="0" xfId="0" applyFont="1" applyAlignment="1">
      <alignment horizontal="center" vertical="center"/>
    </xf>
    <xf numFmtId="0" fontId="9" fillId="0" borderId="1" xfId="0" applyFont="1" applyBorder="1" applyAlignment="1">
      <alignment horizontal="left" vertical="center" wrapText="1"/>
    </xf>
    <xf numFmtId="0" fontId="0" fillId="0" borderId="3" xfId="0" applyBorder="1" applyAlignment="1">
      <alignment horizontal="left"/>
    </xf>
    <xf numFmtId="0" fontId="0" fillId="0" borderId="7" xfId="0" applyBorder="1" applyAlignment="1">
      <alignment horizontal="left"/>
    </xf>
    <xf numFmtId="0" fontId="21" fillId="0" borderId="5" xfId="0" applyFont="1" applyBorder="1" applyAlignment="1">
      <alignment wrapText="1"/>
    </xf>
    <xf numFmtId="0" fontId="21" fillId="0" borderId="45" xfId="0" applyFont="1" applyBorder="1" applyAlignment="1">
      <alignment wrapText="1"/>
    </xf>
    <xf numFmtId="0" fontId="10" fillId="2" borderId="1"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10" fillId="2" borderId="47" xfId="0" applyFont="1" applyFill="1" applyBorder="1" applyAlignment="1">
      <alignment horizontal="center" vertical="center" wrapText="1"/>
    </xf>
    <xf numFmtId="0" fontId="10" fillId="2" borderId="42" xfId="0" applyFont="1" applyFill="1" applyBorder="1" applyAlignment="1">
      <alignment horizontal="center" vertical="center" wrapText="1"/>
    </xf>
    <xf numFmtId="0" fontId="10" fillId="2" borderId="23"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9" fillId="5" borderId="16" xfId="0" applyFont="1" applyFill="1" applyBorder="1" applyAlignment="1">
      <alignment vertical="top" wrapText="1"/>
    </xf>
    <xf numFmtId="0" fontId="10" fillId="2" borderId="41" xfId="0" applyFont="1" applyFill="1" applyBorder="1" applyAlignment="1">
      <alignment horizontal="center" vertical="center" wrapText="1"/>
    </xf>
    <xf numFmtId="0" fontId="0" fillId="0" borderId="47" xfId="0" applyBorder="1"/>
    <xf numFmtId="0" fontId="0" fillId="0" borderId="42" xfId="0" applyBorder="1"/>
    <xf numFmtId="0" fontId="0" fillId="0" borderId="23" xfId="0" applyBorder="1"/>
    <xf numFmtId="0" fontId="0" fillId="0" borderId="19" xfId="0" applyBorder="1"/>
    <xf numFmtId="0" fontId="0" fillId="0" borderId="21" xfId="0" applyBorder="1"/>
    <xf numFmtId="0" fontId="9" fillId="3" borderId="44" xfId="0" applyFont="1" applyFill="1" applyBorder="1" applyAlignment="1">
      <alignment vertical="top" wrapText="1"/>
    </xf>
    <xf numFmtId="0" fontId="0" fillId="0" borderId="20" xfId="0" applyBorder="1"/>
    <xf numFmtId="0" fontId="9" fillId="5" borderId="1" xfId="0" applyFont="1" applyFill="1" applyBorder="1" applyAlignment="1">
      <alignment horizontal="left" vertical="top" wrapText="1"/>
    </xf>
    <xf numFmtId="0" fontId="0" fillId="5" borderId="6" xfId="0" applyFill="1" applyBorder="1" applyAlignment="1">
      <alignment horizontal="left" vertical="top"/>
    </xf>
    <xf numFmtId="0" fontId="0" fillId="5" borderId="3" xfId="0" applyFill="1" applyBorder="1" applyAlignment="1">
      <alignment horizontal="left" vertical="top"/>
    </xf>
    <xf numFmtId="0" fontId="0" fillId="5" borderId="7" xfId="0" applyFill="1" applyBorder="1" applyAlignment="1">
      <alignment horizontal="left" vertical="top"/>
    </xf>
    <xf numFmtId="0" fontId="0" fillId="5" borderId="8" xfId="0" applyFill="1" applyBorder="1" applyAlignment="1">
      <alignment horizontal="left" vertical="top"/>
    </xf>
    <xf numFmtId="0" fontId="0" fillId="5" borderId="9" xfId="0" applyFill="1" applyBorder="1" applyAlignment="1">
      <alignment horizontal="left" vertical="top"/>
    </xf>
    <xf numFmtId="0" fontId="8" fillId="0" borderId="0" xfId="0" applyFont="1" applyAlignment="1">
      <alignment horizontal="center"/>
    </xf>
    <xf numFmtId="0" fontId="9" fillId="0" borderId="0" xfId="0" applyFont="1"/>
    <xf numFmtId="0" fontId="66" fillId="0" borderId="1" xfId="0" applyFont="1" applyBorder="1" applyAlignment="1">
      <alignment vertical="center" wrapText="1"/>
    </xf>
    <xf numFmtId="0" fontId="48" fillId="0" borderId="39" xfId="0" applyFont="1" applyBorder="1" applyAlignment="1">
      <alignment wrapText="1"/>
    </xf>
    <xf numFmtId="0" fontId="66" fillId="0" borderId="1" xfId="0" applyFont="1" applyBorder="1" applyAlignment="1">
      <alignment horizontal="left" vertical="center" wrapText="1"/>
    </xf>
    <xf numFmtId="0" fontId="31" fillId="0" borderId="22" xfId="0" applyFont="1" applyBorder="1" applyAlignment="1">
      <alignment horizontal="left" vertical="top" wrapText="1"/>
    </xf>
    <xf numFmtId="0" fontId="9" fillId="0" borderId="46" xfId="0" applyFont="1" applyBorder="1" applyAlignment="1">
      <alignment horizontal="left" vertical="top" wrapText="1"/>
    </xf>
    <xf numFmtId="0" fontId="9" fillId="0" borderId="47" xfId="0" applyFont="1" applyBorder="1" applyAlignment="1">
      <alignment horizontal="left" vertical="top" wrapText="1"/>
    </xf>
    <xf numFmtId="0" fontId="9" fillId="0" borderId="42" xfId="0" applyFont="1" applyBorder="1" applyAlignment="1">
      <alignment horizontal="left" vertical="top" wrapText="1"/>
    </xf>
    <xf numFmtId="0" fontId="9" fillId="0" borderId="45" xfId="0" applyFont="1" applyBorder="1" applyAlignment="1">
      <alignment horizontal="left" vertical="top" wrapText="1"/>
    </xf>
    <xf numFmtId="0" fontId="9" fillId="0" borderId="23" xfId="0" applyFont="1" applyBorder="1" applyAlignment="1">
      <alignment horizontal="left" vertical="top" wrapText="1"/>
    </xf>
    <xf numFmtId="0" fontId="9" fillId="0" borderId="19" xfId="0" applyFont="1" applyBorder="1" applyAlignment="1">
      <alignment horizontal="left" vertical="top" wrapText="1"/>
    </xf>
    <xf numFmtId="0" fontId="9" fillId="0" borderId="20" xfId="0" applyFont="1" applyBorder="1" applyAlignment="1">
      <alignment horizontal="left" vertical="top" wrapText="1"/>
    </xf>
    <xf numFmtId="0" fontId="9" fillId="0" borderId="21" xfId="0" applyFont="1" applyBorder="1" applyAlignment="1">
      <alignment horizontal="left" vertical="top" wrapText="1"/>
    </xf>
    <xf numFmtId="0" fontId="9" fillId="0" borderId="22" xfId="0" applyFont="1" applyBorder="1" applyAlignment="1">
      <alignment horizontal="left" vertical="top" wrapText="1"/>
    </xf>
    <xf numFmtId="0" fontId="9" fillId="0" borderId="46" xfId="0" applyFont="1" applyBorder="1" applyAlignment="1">
      <alignment horizontal="left" vertical="top"/>
    </xf>
    <xf numFmtId="0" fontId="9" fillId="0" borderId="47" xfId="0" applyFont="1" applyBorder="1" applyAlignment="1">
      <alignment horizontal="left" vertical="top"/>
    </xf>
    <xf numFmtId="0" fontId="9" fillId="0" borderId="42" xfId="0" applyFont="1" applyBorder="1" applyAlignment="1">
      <alignment horizontal="left" vertical="top"/>
    </xf>
    <xf numFmtId="0" fontId="9" fillId="0" borderId="45" xfId="0" applyFont="1" applyBorder="1" applyAlignment="1">
      <alignment horizontal="left" vertical="top"/>
    </xf>
    <xf numFmtId="0" fontId="9" fillId="0" borderId="23" xfId="0" applyFont="1" applyBorder="1" applyAlignment="1">
      <alignment horizontal="left" vertical="top"/>
    </xf>
    <xf numFmtId="0" fontId="9" fillId="0" borderId="19" xfId="0" applyFont="1" applyBorder="1" applyAlignment="1">
      <alignment horizontal="left" vertical="top"/>
    </xf>
    <xf numFmtId="0" fontId="9" fillId="0" borderId="20" xfId="0" applyFont="1" applyBorder="1" applyAlignment="1">
      <alignment horizontal="left" vertical="top"/>
    </xf>
    <xf numFmtId="0" fontId="9" fillId="0" borderId="21" xfId="0" applyFont="1" applyBorder="1" applyAlignment="1">
      <alignment horizontal="left" vertical="top"/>
    </xf>
    <xf numFmtId="0" fontId="9" fillId="5" borderId="4" xfId="0" applyFont="1" applyFill="1" applyBorder="1" applyAlignment="1">
      <alignment horizontal="left" vertical="top" wrapText="1"/>
    </xf>
    <xf numFmtId="0" fontId="9" fillId="5" borderId="5" xfId="0" applyFont="1" applyFill="1" applyBorder="1" applyAlignment="1">
      <alignment horizontal="left" vertical="top" wrapText="1"/>
    </xf>
    <xf numFmtId="0" fontId="9" fillId="5" borderId="6" xfId="0" applyFont="1" applyFill="1" applyBorder="1" applyAlignment="1">
      <alignment horizontal="left" vertical="top" wrapText="1"/>
    </xf>
    <xf numFmtId="0" fontId="9" fillId="5" borderId="3" xfId="0" applyFont="1" applyFill="1" applyBorder="1" applyAlignment="1">
      <alignment horizontal="left" vertical="top" wrapText="1"/>
    </xf>
    <xf numFmtId="0" fontId="9" fillId="5" borderId="45" xfId="0" applyFont="1" applyFill="1" applyBorder="1" applyAlignment="1">
      <alignment horizontal="left" vertical="top" wrapText="1"/>
    </xf>
    <xf numFmtId="0" fontId="9" fillId="5" borderId="7" xfId="0" applyFont="1" applyFill="1" applyBorder="1" applyAlignment="1">
      <alignment horizontal="left" vertical="top" wrapText="1"/>
    </xf>
    <xf numFmtId="0" fontId="9" fillId="5" borderId="8"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9" xfId="0" applyFont="1" applyFill="1" applyBorder="1" applyAlignment="1">
      <alignment horizontal="left" vertical="top" wrapText="1"/>
    </xf>
    <xf numFmtId="0" fontId="8" fillId="0" borderId="0" xfId="0" applyFont="1" applyAlignment="1">
      <alignment horizontal="center" vertical="top" wrapText="1"/>
    </xf>
    <xf numFmtId="0" fontId="7" fillId="2" borderId="1" xfId="0" applyFont="1" applyFill="1" applyBorder="1" applyAlignment="1">
      <alignment vertical="top" wrapText="1"/>
    </xf>
    <xf numFmtId="0" fontId="21" fillId="0" borderId="0" xfId="0" applyFont="1" applyAlignment="1">
      <alignment wrapText="1"/>
    </xf>
    <xf numFmtId="0" fontId="11" fillId="0" borderId="1" xfId="0" applyFont="1" applyBorder="1" applyAlignment="1">
      <alignment vertical="top" wrapText="1"/>
    </xf>
    <xf numFmtId="0" fontId="81" fillId="0" borderId="1" xfId="0" applyFont="1" applyBorder="1" applyAlignment="1">
      <alignment vertical="top" wrapText="1"/>
    </xf>
    <xf numFmtId="0" fontId="0" fillId="0" borderId="15" xfId="0" applyBorder="1"/>
    <xf numFmtId="0" fontId="9" fillId="0" borderId="1" xfId="0" applyFont="1" applyBorder="1" applyAlignment="1">
      <alignment horizontal="center" vertical="top" wrapText="1"/>
    </xf>
    <xf numFmtId="0" fontId="9" fillId="0" borderId="12" xfId="0" applyFont="1" applyBorder="1" applyAlignment="1">
      <alignment horizontal="center" vertical="center" wrapText="1"/>
    </xf>
    <xf numFmtId="0" fontId="7" fillId="2" borderId="1" xfId="0" applyFont="1" applyFill="1" applyBorder="1" applyAlignment="1">
      <alignment vertical="center" wrapText="1"/>
    </xf>
    <xf numFmtId="0" fontId="9" fillId="0" borderId="12" xfId="0" applyFont="1" applyBorder="1" applyAlignment="1">
      <alignment horizontal="center" vertical="top" wrapText="1"/>
    </xf>
    <xf numFmtId="0" fontId="9" fillId="0" borderId="2" xfId="0" applyFont="1" applyBorder="1" applyAlignment="1">
      <alignment vertical="top" wrapText="1"/>
    </xf>
    <xf numFmtId="0" fontId="55" fillId="2" borderId="1" xfId="0" applyFont="1" applyFill="1" applyBorder="1" applyAlignment="1">
      <alignment vertical="center" wrapText="1"/>
    </xf>
    <xf numFmtId="0" fontId="7" fillId="2" borderId="1" xfId="0" applyFont="1" applyFill="1" applyBorder="1" applyAlignment="1">
      <alignment horizontal="center" vertical="center" wrapText="1"/>
    </xf>
    <xf numFmtId="0" fontId="2" fillId="0" borderId="1" xfId="0" applyFont="1" applyBorder="1" applyAlignment="1">
      <alignment vertical="top" wrapText="1"/>
    </xf>
    <xf numFmtId="0" fontId="9" fillId="4" borderId="1" xfId="0" applyFont="1" applyFill="1" applyBorder="1" applyAlignment="1">
      <alignment vertical="top" wrapText="1"/>
    </xf>
    <xf numFmtId="0" fontId="33" fillId="2"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0" fillId="0" borderId="6"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39" fillId="0" borderId="0" xfId="1" applyFont="1" applyAlignment="1">
      <alignment horizontal="left" wrapText="1"/>
    </xf>
    <xf numFmtId="0" fontId="0" fillId="0" borderId="0" xfId="0" applyAlignment="1">
      <alignment horizontal="left"/>
    </xf>
    <xf numFmtId="0" fontId="0" fillId="0" borderId="16" xfId="0" applyBorder="1" applyAlignment="1">
      <alignment horizontal="center"/>
    </xf>
    <xf numFmtId="0" fontId="77" fillId="0" borderId="1" xfId="0" applyFont="1" applyBorder="1" applyAlignment="1">
      <alignment vertical="center" wrapText="1"/>
    </xf>
    <xf numFmtId="0" fontId="78" fillId="0" borderId="11" xfId="0" applyFont="1" applyBorder="1"/>
    <xf numFmtId="0" fontId="9" fillId="0" borderId="40" xfId="0" applyFont="1" applyBorder="1" applyAlignment="1">
      <alignment vertical="center" wrapText="1"/>
    </xf>
    <xf numFmtId="0" fontId="0" fillId="0" borderId="24" xfId="0" applyBorder="1"/>
    <xf numFmtId="0" fontId="79" fillId="0" borderId="1" xfId="0" applyFont="1" applyBorder="1" applyAlignment="1">
      <alignment vertical="center" wrapText="1"/>
    </xf>
    <xf numFmtId="0" fontId="19" fillId="0" borderId="1" xfId="0" applyFont="1" applyBorder="1" applyAlignment="1">
      <alignment vertical="center" wrapText="1"/>
    </xf>
    <xf numFmtId="0" fontId="79" fillId="0" borderId="40" xfId="0" applyFont="1" applyBorder="1" applyAlignment="1">
      <alignment vertical="center" wrapText="1"/>
    </xf>
    <xf numFmtId="0" fontId="78" fillId="0" borderId="10" xfId="0" applyFont="1" applyBorder="1"/>
    <xf numFmtId="0" fontId="78" fillId="0" borderId="24" xfId="0" applyFont="1" applyBorder="1"/>
    <xf numFmtId="0" fontId="10" fillId="2" borderId="12" xfId="0" applyFont="1" applyFill="1" applyBorder="1" applyAlignment="1">
      <alignment horizontal="left" vertical="top" wrapText="1"/>
    </xf>
    <xf numFmtId="0" fontId="19" fillId="0" borderId="12" xfId="0" applyFont="1" applyBorder="1" applyAlignment="1">
      <alignment vertical="center" wrapText="1"/>
    </xf>
    <xf numFmtId="0" fontId="19" fillId="0" borderId="10" xfId="0" applyFont="1" applyBorder="1" applyAlignment="1">
      <alignment vertical="center" wrapText="1"/>
    </xf>
    <xf numFmtId="0" fontId="19" fillId="0" borderId="24" xfId="0" applyFont="1" applyBorder="1" applyAlignment="1">
      <alignment vertical="center" wrapText="1"/>
    </xf>
    <xf numFmtId="0" fontId="19" fillId="0" borderId="40" xfId="0" applyFont="1" applyBorder="1" applyAlignment="1">
      <alignment vertical="center" wrapText="1"/>
    </xf>
    <xf numFmtId="0" fontId="19" fillId="0" borderId="11" xfId="0" applyFont="1" applyBorder="1" applyAlignment="1">
      <alignment vertical="center" wrapText="1"/>
    </xf>
    <xf numFmtId="0" fontId="0" fillId="0" borderId="0" xfId="0" applyAlignment="1">
      <alignment vertical="center"/>
    </xf>
    <xf numFmtId="0" fontId="0" fillId="0" borderId="2" xfId="0" applyBorder="1" applyAlignment="1">
      <alignment vertical="center"/>
    </xf>
    <xf numFmtId="0" fontId="7" fillId="3" borderId="1" xfId="0" applyFont="1" applyFill="1" applyBorder="1" applyAlignment="1">
      <alignment vertical="top" wrapText="1"/>
    </xf>
    <xf numFmtId="0" fontId="9" fillId="0" borderId="1" xfId="0" applyFont="1" applyBorder="1" applyAlignment="1">
      <alignment horizontal="left" vertical="top" wrapText="1" indent="1"/>
    </xf>
    <xf numFmtId="0" fontId="0" fillId="0" borderId="5" xfId="0" applyBorder="1" applyAlignment="1">
      <alignment horizontal="left" vertical="center"/>
    </xf>
    <xf numFmtId="0" fontId="0" fillId="0" borderId="6" xfId="0" applyBorder="1" applyAlignment="1">
      <alignment horizontal="left" vertical="center"/>
    </xf>
    <xf numFmtId="0" fontId="0" fillId="0" borderId="3" xfId="0" applyBorder="1" applyAlignment="1">
      <alignment horizontal="left" vertical="center"/>
    </xf>
    <xf numFmtId="0" fontId="0" fillId="0" borderId="0" xfId="0"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2" xfId="0" applyBorder="1" applyAlignment="1">
      <alignment horizontal="left" vertical="center"/>
    </xf>
    <xf numFmtId="0" fontId="0" fillId="0" borderId="9" xfId="0" applyBorder="1" applyAlignment="1">
      <alignment horizontal="left" vertical="center"/>
    </xf>
    <xf numFmtId="0" fontId="10" fillId="2" borderId="1" xfId="0" applyFont="1" applyFill="1" applyBorder="1" applyAlignment="1">
      <alignment horizontal="left" vertical="top" wrapText="1"/>
    </xf>
    <xf numFmtId="0" fontId="9" fillId="0" borderId="41" xfId="0" applyFont="1" applyBorder="1" applyAlignment="1">
      <alignment vertical="top" wrapText="1"/>
    </xf>
    <xf numFmtId="0" fontId="0" fillId="0" borderId="41" xfId="0" applyBorder="1"/>
    <xf numFmtId="0" fontId="31" fillId="0" borderId="1" xfId="0" applyFont="1" applyBorder="1" applyAlignment="1">
      <alignment horizontal="left" vertical="top" wrapText="1"/>
    </xf>
    <xf numFmtId="0" fontId="0" fillId="0" borderId="45" xfId="0" applyBorder="1"/>
    <xf numFmtId="0" fontId="31" fillId="0" borderId="1" xfId="0" applyFont="1" applyBorder="1" applyAlignment="1">
      <alignment vertical="top" wrapText="1"/>
    </xf>
    <xf numFmtId="0" fontId="10" fillId="0" borderId="1" xfId="0" applyFont="1" applyBorder="1" applyAlignment="1">
      <alignment horizontal="left" vertical="top" wrapText="1"/>
    </xf>
    <xf numFmtId="0" fontId="9" fillId="0" borderId="4" xfId="0" applyFont="1" applyBorder="1" applyAlignment="1">
      <alignment horizontal="left" vertical="top" wrapText="1"/>
    </xf>
    <xf numFmtId="0" fontId="9" fillId="0" borderId="41" xfId="0" applyFont="1" applyBorder="1" applyAlignment="1">
      <alignment horizontal="left" vertical="top" wrapText="1"/>
    </xf>
    <xf numFmtId="0" fontId="0" fillId="0" borderId="41" xfId="0" applyBorder="1" applyAlignment="1">
      <alignment horizontal="left"/>
    </xf>
    <xf numFmtId="0" fontId="0" fillId="0" borderId="39" xfId="0" applyBorder="1" applyAlignment="1">
      <alignment horizontal="left"/>
    </xf>
    <xf numFmtId="0" fontId="0" fillId="0" borderId="39" xfId="0" applyBorder="1"/>
    <xf numFmtId="0" fontId="9" fillId="0" borderId="48" xfId="0" applyFont="1" applyBorder="1" applyAlignment="1">
      <alignment vertical="top" wrapText="1"/>
    </xf>
    <xf numFmtId="0" fontId="7" fillId="2" borderId="1" xfId="0" applyFont="1" applyFill="1" applyBorder="1" applyAlignment="1">
      <alignment horizontal="left" vertical="top" wrapText="1"/>
    </xf>
    <xf numFmtId="167" fontId="9" fillId="0" borderId="12" xfId="0" applyNumberFormat="1" applyFont="1" applyBorder="1" applyAlignment="1">
      <alignment vertical="top" wrapText="1"/>
    </xf>
    <xf numFmtId="167" fontId="9" fillId="0" borderId="10" xfId="0" applyNumberFormat="1" applyFont="1" applyBorder="1" applyAlignment="1">
      <alignment vertical="top" wrapText="1"/>
    </xf>
    <xf numFmtId="167" fontId="9" fillId="0" borderId="11" xfId="0" applyNumberFormat="1" applyFont="1" applyBorder="1" applyAlignment="1">
      <alignment vertical="top" wrapText="1"/>
    </xf>
    <xf numFmtId="0" fontId="9" fillId="0" borderId="12" xfId="0" applyFont="1" applyBorder="1" applyAlignment="1">
      <alignment horizontal="left" vertical="top" wrapText="1"/>
    </xf>
    <xf numFmtId="0" fontId="9" fillId="0" borderId="11" xfId="0" applyFont="1" applyBorder="1" applyAlignment="1">
      <alignment horizontal="left" vertical="top" wrapText="1"/>
    </xf>
    <xf numFmtId="167" fontId="9" fillId="0" borderId="1" xfId="0" applyNumberFormat="1" applyFont="1" applyBorder="1" applyAlignment="1">
      <alignment vertical="top" wrapText="1"/>
    </xf>
    <xf numFmtId="167" fontId="0" fillId="0" borderId="10" xfId="0" applyNumberFormat="1" applyBorder="1"/>
    <xf numFmtId="167" fontId="0" fillId="0" borderId="11" xfId="0" applyNumberFormat="1" applyBorder="1"/>
    <xf numFmtId="167" fontId="9" fillId="0" borderId="12" xfId="0" applyNumberFormat="1" applyFont="1" applyBorder="1" applyAlignment="1">
      <alignment horizontal="right" vertical="top" wrapText="1"/>
    </xf>
    <xf numFmtId="167" fontId="9" fillId="0" borderId="10" xfId="0" applyNumberFormat="1" applyFont="1" applyBorder="1" applyAlignment="1">
      <alignment horizontal="right" vertical="top" wrapText="1"/>
    </xf>
    <xf numFmtId="167" fontId="9" fillId="0" borderId="11" xfId="0" applyNumberFormat="1" applyFont="1" applyBorder="1" applyAlignment="1">
      <alignment horizontal="right" vertical="top" wrapText="1"/>
    </xf>
    <xf numFmtId="0" fontId="9" fillId="0" borderId="10" xfId="0" applyFont="1" applyBorder="1" applyAlignment="1">
      <alignment horizontal="left" vertical="top" wrapText="1"/>
    </xf>
    <xf numFmtId="165" fontId="9" fillId="0" borderId="1" xfId="0" applyNumberFormat="1" applyFont="1" applyBorder="1" applyAlignment="1">
      <alignment vertical="top" wrapText="1"/>
    </xf>
    <xf numFmtId="0" fontId="9" fillId="5" borderId="0" xfId="0" applyFont="1" applyFill="1" applyAlignment="1">
      <alignment vertical="top" wrapText="1"/>
    </xf>
    <xf numFmtId="0" fontId="73" fillId="2" borderId="1" xfId="0" applyFont="1" applyFill="1" applyBorder="1" applyAlignment="1">
      <alignment horizontal="center" vertical="center" wrapText="1"/>
    </xf>
    <xf numFmtId="0" fontId="0" fillId="0" borderId="5" xfId="0" applyBorder="1" applyAlignment="1">
      <alignment wrapText="1"/>
    </xf>
    <xf numFmtId="0" fontId="0" fillId="0" borderId="6" xfId="0" applyBorder="1" applyAlignment="1">
      <alignment wrapText="1"/>
    </xf>
    <xf numFmtId="0" fontId="0" fillId="0" borderId="8" xfId="0" applyBorder="1" applyAlignment="1">
      <alignment wrapText="1"/>
    </xf>
    <xf numFmtId="0" fontId="0" fillId="0" borderId="2" xfId="0" applyBorder="1" applyAlignment="1">
      <alignment wrapText="1"/>
    </xf>
    <xf numFmtId="0" fontId="0" fillId="0" borderId="9" xfId="0" applyBorder="1" applyAlignment="1">
      <alignment wrapText="1"/>
    </xf>
    <xf numFmtId="0" fontId="73" fillId="2" borderId="1" xfId="0" applyFont="1" applyFill="1" applyBorder="1" applyAlignment="1">
      <alignment horizontal="center" vertical="center"/>
    </xf>
    <xf numFmtId="0" fontId="36" fillId="0" borderId="0" xfId="1" applyFont="1" applyAlignment="1">
      <alignment wrapText="1"/>
    </xf>
    <xf numFmtId="0" fontId="10" fillId="0" borderId="1" xfId="0" applyFont="1" applyBorder="1" applyAlignment="1">
      <alignment horizontal="center" vertical="top" wrapText="1"/>
    </xf>
    <xf numFmtId="0" fontId="9" fillId="0" borderId="4" xfId="0" applyFont="1" applyBorder="1" applyAlignment="1">
      <alignment vertical="top" wrapText="1"/>
    </xf>
    <xf numFmtId="165" fontId="9" fillId="0" borderId="12" xfId="0" applyNumberFormat="1" applyFont="1" applyBorder="1" applyAlignment="1">
      <alignment vertical="top" wrapText="1"/>
    </xf>
    <xf numFmtId="167" fontId="73" fillId="8" borderId="1" xfId="0" applyNumberFormat="1" applyFont="1" applyFill="1" applyBorder="1" applyAlignment="1">
      <alignment vertical="top" wrapText="1"/>
    </xf>
    <xf numFmtId="0" fontId="73" fillId="0" borderId="1" xfId="0" applyFont="1" applyBorder="1" applyAlignment="1">
      <alignment vertical="top" wrapText="1"/>
    </xf>
    <xf numFmtId="165" fontId="73" fillId="8" borderId="1" xfId="0" applyNumberFormat="1" applyFont="1" applyFill="1" applyBorder="1" applyAlignment="1">
      <alignment vertical="top" wrapText="1"/>
    </xf>
    <xf numFmtId="165" fontId="9" fillId="0" borderId="10" xfId="0" applyNumberFormat="1" applyFont="1" applyBorder="1" applyAlignment="1">
      <alignment vertical="top" wrapText="1"/>
    </xf>
    <xf numFmtId="165" fontId="9" fillId="0" borderId="11" xfId="0" applyNumberFormat="1" applyFont="1" applyBorder="1" applyAlignment="1">
      <alignment vertical="top" wrapText="1"/>
    </xf>
    <xf numFmtId="1" fontId="0" fillId="0" borderId="12" xfId="0" applyNumberFormat="1" applyBorder="1" applyAlignment="1">
      <alignment horizontal="center" vertical="center" wrapText="1"/>
    </xf>
    <xf numFmtId="1" fontId="0" fillId="0" borderId="10" xfId="0" applyNumberFormat="1" applyBorder="1" applyAlignment="1">
      <alignment horizontal="center" vertical="center" wrapText="1"/>
    </xf>
    <xf numFmtId="1" fontId="0" fillId="0" borderId="11" xfId="0" applyNumberFormat="1" applyBorder="1" applyAlignment="1">
      <alignment horizontal="center" vertical="center" wrapText="1"/>
    </xf>
    <xf numFmtId="166" fontId="0" fillId="0" borderId="12" xfId="0" applyNumberFormat="1" applyBorder="1" applyAlignment="1">
      <alignment horizontal="center" vertical="center" wrapText="1"/>
    </xf>
    <xf numFmtId="166" fontId="0" fillId="0" borderId="11" xfId="0" applyNumberFormat="1" applyBorder="1" applyAlignment="1">
      <alignment horizontal="center" vertical="center" wrapText="1"/>
    </xf>
    <xf numFmtId="0" fontId="7" fillId="2" borderId="1" xfId="0" applyFont="1" applyFill="1" applyBorder="1" applyAlignment="1">
      <alignment horizontal="center" vertical="top" wrapText="1"/>
    </xf>
    <xf numFmtId="0" fontId="9" fillId="0" borderId="0" xfId="0" applyFont="1" applyAlignment="1">
      <alignment vertical="top"/>
    </xf>
    <xf numFmtId="0" fontId="31" fillId="0" borderId="0" xfId="0" applyFont="1" applyAlignment="1">
      <alignment horizontal="center" vertical="top" wrapText="1"/>
    </xf>
    <xf numFmtId="0" fontId="0" fillId="0" borderId="0" xfId="0" applyFill="1"/>
    <xf numFmtId="0" fontId="62" fillId="0" borderId="0" xfId="0" applyFont="1" applyFill="1"/>
    <xf numFmtId="0" fontId="41" fillId="0" borderId="0" xfId="0" applyFont="1" applyFill="1"/>
    <xf numFmtId="0" fontId="42" fillId="0" borderId="0" xfId="0" applyFont="1" applyFill="1"/>
    <xf numFmtId="0" fontId="46" fillId="0" borderId="0" xfId="0" applyFont="1" applyFill="1"/>
    <xf numFmtId="0" fontId="63" fillId="0" borderId="0" xfId="0" applyFont="1" applyFill="1"/>
    <xf numFmtId="0" fontId="56" fillId="0" borderId="0" xfId="1" applyFont="1" applyFill="1"/>
    <xf numFmtId="0" fontId="51" fillId="0" borderId="0" xfId="0" applyFont="1" applyFill="1"/>
    <xf numFmtId="0" fontId="10" fillId="3" borderId="14" xfId="0" applyFont="1" applyFill="1" applyBorder="1" applyAlignment="1">
      <alignment horizontal="center" vertical="center" wrapText="1"/>
    </xf>
    <xf numFmtId="0" fontId="9" fillId="0" borderId="6" xfId="0" applyFont="1" applyBorder="1"/>
    <xf numFmtId="0" fontId="10" fillId="3" borderId="1" xfId="0" applyFont="1" applyFill="1" applyBorder="1" applyAlignment="1">
      <alignment horizontal="center" vertical="center" wrapText="1"/>
    </xf>
    <xf numFmtId="0" fontId="9" fillId="0" borderId="11" xfId="0" applyFont="1" applyBorder="1"/>
    <xf numFmtId="0" fontId="10" fillId="3" borderId="1"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9" fillId="0" borderId="10" xfId="0" applyFont="1" applyBorder="1"/>
    <xf numFmtId="0" fontId="9" fillId="0" borderId="24" xfId="0" applyFont="1" applyBorder="1"/>
    <xf numFmtId="0" fontId="27" fillId="0" borderId="45" xfId="0" applyFont="1" applyFill="1" applyBorder="1"/>
    <xf numFmtId="0" fontId="0" fillId="0" borderId="45" xfId="0" applyFill="1" applyBorder="1"/>
    <xf numFmtId="0" fontId="41" fillId="0" borderId="45" xfId="0" applyFont="1" applyFill="1" applyBorder="1"/>
    <xf numFmtId="0" fontId="42" fillId="0" borderId="45" xfId="0" applyFont="1" applyFill="1" applyBorder="1"/>
    <xf numFmtId="0" fontId="42" fillId="0" borderId="45" xfId="0" applyFont="1" applyFill="1" applyBorder="1" applyAlignment="1">
      <alignment horizontal="left" vertical="center" indent="1"/>
    </xf>
    <xf numFmtId="0" fontId="41" fillId="0" borderId="45" xfId="0" applyFont="1" applyFill="1" applyBorder="1" applyAlignment="1">
      <alignment horizontal="left" vertical="center" indent="2"/>
    </xf>
    <xf numFmtId="0" fontId="42" fillId="0" borderId="45" xfId="0" applyFont="1" applyFill="1" applyBorder="1" applyAlignment="1">
      <alignment horizontal="left" vertical="center" indent="2"/>
    </xf>
    <xf numFmtId="0" fontId="25" fillId="0" borderId="45" xfId="0" applyFont="1" applyFill="1" applyBorder="1"/>
    <xf numFmtId="0" fontId="0" fillId="0" borderId="45" xfId="0" applyFill="1" applyBorder="1" applyAlignment="1">
      <alignment horizontal="left" vertical="center" indent="1"/>
    </xf>
    <xf numFmtId="0" fontId="3" fillId="0" borderId="45" xfId="0" applyFont="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barChart>
        <c:barDir val="col"/>
        <c:grouping val="clustered"/>
        <c:varyColors val="1"/>
        <c:ser>
          <c:idx val="0"/>
          <c:order val="0"/>
          <c:tx>
            <c:strRef>
              <c:f>'2. Progress towards outcomes'!$B$27</c:f>
              <c:strCache>
                <c:ptCount val="1"/>
                <c:pt idx="0">
                  <c:v>Average Cumulative progress toward outcomes (%)</c:v>
                </c:pt>
              </c:strCache>
            </c:strRef>
          </c:tx>
          <c:spPr>
            <a:solidFill>
              <a:srgbClr val="FF9999"/>
            </a:solidFill>
            <a:ln>
              <a:prstDash val="solid"/>
            </a:ln>
          </c:spPr>
          <c:invertIfNegative val="1"/>
          <c:dLbls>
            <c:spPr>
              <a:noFill/>
              <a:ln>
                <a:noFill/>
              </a:ln>
              <a:effectLst/>
            </c:spPr>
            <c:showLegendKey val="1"/>
            <c:showVal val="1"/>
            <c:showCatName val="0"/>
            <c:showSerName val="0"/>
            <c:showPercent val="0"/>
            <c:showBubbleSize val="1"/>
            <c:showLeaderLines val="0"/>
            <c:extLst>
              <c:ext xmlns:c15="http://schemas.microsoft.com/office/drawing/2012/chart" uri="{CE6537A1-D6FC-4f65-9D91-7224C49458BB}">
                <c15:showLeaderLines val="0"/>
              </c:ext>
            </c:extLst>
          </c:dLbls>
          <c:val>
            <c:numRef>
              <c:f>'2. Progress towards outcomes'!$B$28</c:f>
              <c:numCache>
                <c:formatCode>0.00%</c:formatCode>
                <c:ptCount val="1"/>
                <c:pt idx="0">
                  <c:v>0.29304444444444439</c:v>
                </c:pt>
              </c:numCache>
            </c:numRef>
          </c:val>
          <c:extLst>
            <c:ext xmlns:c14="http://schemas.microsoft.com/office/drawing/2007/8/2/chart" uri="{6F2FDCE9-48DA-4B69-8628-5D25D57E5C99}">
              <c14:invertSolidFillFmt>
                <c14:spPr xmlns:c14="http://schemas.microsoft.com/office/drawing/2007/8/2/chart">
                  <a:solidFill>
                    <a:srgbClr val="FFFFFF"/>
                  </a:solidFill>
                  <a:ln>
                    <a:prstDash val="solid"/>
                  </a:ln>
                </c14:spPr>
              </c14:invertSolidFillFmt>
            </c:ext>
            <c:ext xmlns:c16="http://schemas.microsoft.com/office/drawing/2014/chart" uri="{C3380CC4-5D6E-409C-BE32-E72D297353CC}">
              <c16:uniqueId val="{00000000-7513-4377-BBA3-4DA0AE57C118}"/>
            </c:ext>
          </c:extLst>
        </c:ser>
        <c:ser>
          <c:idx val="1"/>
          <c:order val="1"/>
          <c:tx>
            <c:strRef>
              <c:f>'2. Progress towards outcomes'!$C$27</c:f>
              <c:strCache>
                <c:ptCount val="1"/>
                <c:pt idx="0">
                  <c:v>Time elapsed since project start/EOD vs Planned Project End Date </c:v>
                </c:pt>
              </c:strCache>
            </c:strRef>
          </c:tx>
          <c:spPr>
            <a:solidFill>
              <a:srgbClr val="99CCFF"/>
            </a:solidFill>
            <a:ln>
              <a:prstDash val="solid"/>
            </a:ln>
          </c:spPr>
          <c:invertIfNegative val="1"/>
          <c:dLbls>
            <c:spPr>
              <a:noFill/>
              <a:ln>
                <a:noFill/>
              </a:ln>
              <a:effectLst/>
            </c:spPr>
            <c:showLegendKey val="1"/>
            <c:showVal val="1"/>
            <c:showCatName val="0"/>
            <c:showSerName val="0"/>
            <c:showPercent val="0"/>
            <c:showBubbleSize val="1"/>
            <c:showLeaderLines val="0"/>
            <c:extLst>
              <c:ext xmlns:c15="http://schemas.microsoft.com/office/drawing/2012/chart" uri="{CE6537A1-D6FC-4f65-9D91-7224C49458BB}">
                <c15:showLeaderLines val="0"/>
              </c:ext>
            </c:extLst>
          </c:dLbls>
          <c:val>
            <c:numRef>
              <c:f>'2. Progress towards outcomes'!$C$28</c:f>
              <c:numCache>
                <c:formatCode>0.00%</c:formatCode>
                <c:ptCount val="1"/>
                <c:pt idx="0">
                  <c:v>0.54490690032858713</c:v>
                </c:pt>
              </c:numCache>
            </c:numRef>
          </c:val>
          <c:extLst>
            <c:ext xmlns:c14="http://schemas.microsoft.com/office/drawing/2007/8/2/chart" uri="{6F2FDCE9-48DA-4B69-8628-5D25D57E5C99}">
              <c14:invertSolidFillFmt>
                <c14:spPr xmlns:c14="http://schemas.microsoft.com/office/drawing/2007/8/2/chart">
                  <a:solidFill>
                    <a:srgbClr val="FFFFFF"/>
                  </a:solidFill>
                  <a:ln>
                    <a:prstDash val="solid"/>
                  </a:ln>
                </c14:spPr>
              </c14:invertSolidFillFmt>
            </c:ext>
            <c:ext xmlns:c16="http://schemas.microsoft.com/office/drawing/2014/chart" uri="{C3380CC4-5D6E-409C-BE32-E72D297353CC}">
              <c16:uniqueId val="{00000001-7513-4377-BBA3-4DA0AE57C118}"/>
            </c:ext>
          </c:extLst>
        </c:ser>
        <c:ser>
          <c:idx val="2"/>
          <c:order val="2"/>
          <c:tx>
            <c:strRef>
              <c:f>'2. Progress towards outcomes'!$D$27</c:f>
              <c:strCache>
                <c:ptCount val="1"/>
                <c:pt idx="0">
                  <c:v>% of delivery</c:v>
                </c:pt>
              </c:strCache>
            </c:strRef>
          </c:tx>
          <c:spPr>
            <a:solidFill>
              <a:srgbClr val="99FF99"/>
            </a:solidFill>
            <a:ln>
              <a:prstDash val="solid"/>
            </a:ln>
          </c:spPr>
          <c:invertIfNegative val="1"/>
          <c:dLbls>
            <c:spPr>
              <a:noFill/>
              <a:ln>
                <a:noFill/>
              </a:ln>
              <a:effectLst/>
            </c:spPr>
            <c:showLegendKey val="1"/>
            <c:showVal val="1"/>
            <c:showCatName val="0"/>
            <c:showSerName val="0"/>
            <c:showPercent val="0"/>
            <c:showBubbleSize val="1"/>
            <c:showLeaderLines val="0"/>
            <c:extLst>
              <c:ext xmlns:c15="http://schemas.microsoft.com/office/drawing/2012/chart" uri="{CE6537A1-D6FC-4f65-9D91-7224C49458BB}">
                <c15:showLeaderLines val="0"/>
              </c:ext>
            </c:extLst>
          </c:dLbls>
          <c:val>
            <c:numRef>
              <c:f>'2. Progress towards outcomes'!$D$28</c:f>
              <c:numCache>
                <c:formatCode>0.00%</c:formatCode>
                <c:ptCount val="1"/>
                <c:pt idx="0">
                  <c:v>0.30064832514758127</c:v>
                </c:pt>
              </c:numCache>
            </c:numRef>
          </c:val>
          <c:extLst>
            <c:ext xmlns:c14="http://schemas.microsoft.com/office/drawing/2007/8/2/chart" uri="{6F2FDCE9-48DA-4B69-8628-5D25D57E5C99}">
              <c14:invertSolidFillFmt>
                <c14:spPr xmlns:c14="http://schemas.microsoft.com/office/drawing/2007/8/2/chart">
                  <a:solidFill>
                    <a:srgbClr val="FFFFFF"/>
                  </a:solidFill>
                  <a:ln>
                    <a:prstDash val="solid"/>
                  </a:ln>
                </c14:spPr>
              </c14:invertSolidFillFmt>
            </c:ext>
            <c:ext xmlns:c16="http://schemas.microsoft.com/office/drawing/2014/chart" uri="{C3380CC4-5D6E-409C-BE32-E72D297353CC}">
              <c16:uniqueId val="{00000002-7513-4377-BBA3-4DA0AE57C118}"/>
            </c:ext>
          </c:extLst>
        </c:ser>
        <c:dLbls>
          <c:showLegendKey val="0"/>
          <c:showVal val="0"/>
          <c:showCatName val="0"/>
          <c:showSerName val="0"/>
          <c:showPercent val="0"/>
          <c:showBubbleSize val="0"/>
        </c:dLbls>
        <c:gapWidth val="150"/>
        <c:axId val="10"/>
        <c:axId val="100"/>
      </c:barChart>
      <c:catAx>
        <c:axId val="10"/>
        <c:scaling>
          <c:orientation val="minMax"/>
        </c:scaling>
        <c:delete val="1"/>
        <c:axPos val="b"/>
        <c:majorTickMark val="none"/>
        <c:minorTickMark val="none"/>
        <c:tickLblPos val="nextTo"/>
        <c:crossAx val="100"/>
        <c:crosses val="autoZero"/>
        <c:auto val="1"/>
        <c:lblAlgn val="ctr"/>
        <c:lblOffset val="100"/>
        <c:noMultiLvlLbl val="1"/>
      </c:catAx>
      <c:valAx>
        <c:axId val="100"/>
        <c:scaling>
          <c:orientation val="minMax"/>
        </c:scaling>
        <c:delete val="1"/>
        <c:axPos val="l"/>
        <c:title>
          <c:tx>
            <c:rich>
              <a:bodyPr/>
              <a:lstStyle/>
              <a:p>
                <a:pPr>
                  <a:defRPr/>
                </a:pPr>
                <a:r>
                  <a:rPr lang="en-US"/>
                  <a:t>%</a:t>
                </a:r>
              </a:p>
            </c:rich>
          </c:tx>
          <c:overlay val="1"/>
        </c:title>
        <c:numFmt formatCode="0%" sourceLinked="0"/>
        <c:majorTickMark val="out"/>
        <c:minorTickMark val="none"/>
        <c:tickLblPos val="nextTo"/>
        <c:crossAx val="10"/>
        <c:crosses val="autoZero"/>
        <c:crossBetween val="between"/>
      </c:valAx>
    </c:plotArea>
    <c:legend>
      <c:legendPos val="b"/>
      <c:overlay val="0"/>
    </c:legend>
    <c:plotVisOnly val="1"/>
    <c:dispBlanksAs val="gap"/>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31749</xdr:colOff>
      <xdr:row>0</xdr:row>
      <xdr:rowOff>31749</xdr:rowOff>
    </xdr:from>
    <xdr:ext cx="2028826" cy="774660"/>
    <xdr:pic>
      <xdr:nvPicPr>
        <xdr:cNvPr id="5" name="Picture 1" descr="Graphical user interface, text&#10;&#10;Description automatically generated">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1"/>
        <a:srcRect l="6541" t="11919" r="5814" b="15420"/>
        <a:stretch>
          <a:fillRect/>
        </a:stretch>
      </xdr:blipFill>
      <xdr:spPr bwMode="auto">
        <a:xfrm>
          <a:off x="31749" y="31749"/>
          <a:ext cx="2028826" cy="774660"/>
        </a:xfrm>
        <a:prstGeom prst="rect">
          <a:avLst/>
        </a:prstGeom>
        <a:noFill/>
        <a:ln>
          <a:noFill/>
          <a:prstDash val="solid"/>
        </a:ln>
      </xdr:spPr>
    </xdr:pic>
    <xdr:clientData/>
  </xdr:oneCellAnchor>
  <xdr:oneCellAnchor>
    <xdr:from>
      <xdr:col>6</xdr:col>
      <xdr:colOff>647454</xdr:colOff>
      <xdr:row>0</xdr:row>
      <xdr:rowOff>38100</xdr:rowOff>
    </xdr:from>
    <xdr:ext cx="1829046" cy="714488"/>
    <xdr:pic>
      <xdr:nvPicPr>
        <xdr:cNvPr id="4" name="Immagine 1" descr="Immagine che contiene testo&#10;&#10;Descrizione generata automaticamente">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srcRect/>
        <a:stretch>
          <a:fillRect/>
        </a:stretch>
      </xdr:blipFill>
      <xdr:spPr bwMode="auto">
        <a:xfrm>
          <a:off x="4505079" y="38100"/>
          <a:ext cx="1829046" cy="714488"/>
        </a:xfrm>
        <a:prstGeom prst="rect">
          <a:avLst/>
        </a:prstGeom>
        <a:noFill/>
        <a:ln>
          <a:noFill/>
          <a:prstDash val="solid"/>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4</xdr:col>
      <xdr:colOff>419100</xdr:colOff>
      <xdr:row>26</xdr:row>
      <xdr:rowOff>0</xdr:rowOff>
    </xdr:from>
    <xdr:ext cx="5760000" cy="2160000"/>
    <xdr:graphicFrame macro="">
      <xdr:nvGraphicFramePr>
        <xdr:cNvPr id="2" name="Chart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thegef.org/council-meeting-documents/guidelines-project-and-program-cycle-policy-2020-update"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condesan.org/" TargetMode="External"/><Relationship Id="rId1" Type="http://schemas.openxmlformats.org/officeDocument/2006/relationships/hyperlink" Target="https://condesan.org/2025/03/13/mujeres-protectoras-de-la-biodiversidad/"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thegef.org/sites/default/files/documents/GEF_FI_GN_01_Cofinancing_Guidelines_2018.pdf"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thegef.org/" TargetMode="External"/><Relationship Id="rId2" Type="http://schemas.openxmlformats.org/officeDocument/2006/relationships/hyperlink" Target="https://www.thegef.org/" TargetMode="External"/><Relationship Id="rId1" Type="http://schemas.openxmlformats.org/officeDocument/2006/relationships/hyperlink" Target="https://www.thegef.org/"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hyperlink" Target="https://www.youtube.com/@ferm-xj8ud/search" TargetMode="External"/><Relationship Id="rId2" Type="http://schemas.openxmlformats.org/officeDocument/2006/relationships/hyperlink" Target="https://ferm.fao.org/docs/ferm_user_guide_draft.pdf" TargetMode="External"/><Relationship Id="rId1" Type="http://schemas.openxmlformats.org/officeDocument/2006/relationships/hyperlink" Target="https://ferm.fao.org/" TargetMode="External"/><Relationship Id="rId5" Type="http://schemas.openxmlformats.org/officeDocument/2006/relationships/printerSettings" Target="../printerSettings/printerSettings16.bin"/><Relationship Id="rId4" Type="http://schemas.openxmlformats.org/officeDocument/2006/relationships/hyperlink" Target="mailto:carmen.morales@fao.org"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fabian.jaramillo@ambiente.gob.ec" TargetMode="External"/><Relationship Id="rId2" Type="http://schemas.openxmlformats.org/officeDocument/2006/relationships/hyperlink" Target="mailto:Gherda.Barreto@fao.org" TargetMode="External"/><Relationship Id="rId1" Type="http://schemas.openxmlformats.org/officeDocument/2006/relationships/hyperlink" Target="mailto:veronica.quitiguina@seapcondesan.org" TargetMode="External"/><Relationship Id="rId6" Type="http://schemas.openxmlformats.org/officeDocument/2006/relationships/printerSettings" Target="../printerSettings/printerSettings2.bin"/><Relationship Id="rId5" Type="http://schemas.openxmlformats.org/officeDocument/2006/relationships/hyperlink" Target="mailto:Maria.escuderorodriguez@fao.org" TargetMode="External"/><Relationship Id="rId4" Type="http://schemas.openxmlformats.org/officeDocument/2006/relationships/hyperlink" Target="mailto:amparo.cerratogevawer@fao.org"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4">
    <tabColor theme="3" tint="0.499984740745262"/>
  </sheetPr>
  <dimension ref="A1:I22"/>
  <sheetViews>
    <sheetView topLeftCell="A7" workbookViewId="0">
      <selection activeCell="D17" sqref="D17"/>
    </sheetView>
  </sheetViews>
  <sheetFormatPr defaultColWidth="8.7109375" defaultRowHeight="15" x14ac:dyDescent="0.25"/>
  <cols>
    <col min="1" max="1" width="32.42578125" customWidth="1"/>
    <col min="2" max="2" width="13.42578125" customWidth="1"/>
    <col min="4" max="4" width="10" customWidth="1"/>
    <col min="5" max="5" width="14.140625" customWidth="1"/>
    <col min="6" max="6" width="15" customWidth="1"/>
    <col min="7" max="7" width="14.42578125" customWidth="1"/>
    <col min="8" max="8" width="12.28515625" customWidth="1"/>
    <col min="9" max="9" width="11.28515625" customWidth="1"/>
  </cols>
  <sheetData>
    <row r="1" spans="1:9" ht="30" customHeight="1" x14ac:dyDescent="0.25">
      <c r="A1" s="70" t="s">
        <v>113</v>
      </c>
      <c r="B1" s="71" t="s">
        <v>114</v>
      </c>
    </row>
    <row r="2" spans="1:9" ht="23.25" customHeight="1" x14ac:dyDescent="0.25">
      <c r="A2" s="50" t="s">
        <v>115</v>
      </c>
      <c r="B2" s="52">
        <v>1</v>
      </c>
    </row>
    <row r="3" spans="1:9" ht="19.5" customHeight="1" x14ac:dyDescent="0.25">
      <c r="A3" s="50" t="s">
        <v>116</v>
      </c>
      <c r="B3" s="52">
        <v>2</v>
      </c>
    </row>
    <row r="4" spans="1:9" ht="17.25" customHeight="1" x14ac:dyDescent="0.25">
      <c r="A4" s="50" t="s">
        <v>117</v>
      </c>
      <c r="B4" s="52">
        <v>3</v>
      </c>
    </row>
    <row r="5" spans="1:9" ht="18" customHeight="1" x14ac:dyDescent="0.25">
      <c r="A5" s="50" t="s">
        <v>118</v>
      </c>
      <c r="B5" s="52">
        <v>4</v>
      </c>
    </row>
    <row r="6" spans="1:9" ht="19.5" customHeight="1" x14ac:dyDescent="0.25">
      <c r="A6" s="50" t="s">
        <v>119</v>
      </c>
      <c r="B6" s="52">
        <v>5</v>
      </c>
    </row>
    <row r="7" spans="1:9" ht="18" customHeight="1" x14ac:dyDescent="0.25">
      <c r="A7" s="50" t="s">
        <v>120</v>
      </c>
      <c r="B7" s="52">
        <v>6</v>
      </c>
    </row>
    <row r="8" spans="1:9" ht="18" customHeight="1" x14ac:dyDescent="0.25">
      <c r="A8" s="50" t="s">
        <v>121</v>
      </c>
      <c r="B8" s="52">
        <v>0</v>
      </c>
    </row>
    <row r="9" spans="1:9" ht="18.75" customHeight="1" thickBot="1" x14ac:dyDescent="0.3">
      <c r="A9" s="51" t="s">
        <v>122</v>
      </c>
      <c r="B9" s="53">
        <v>0</v>
      </c>
    </row>
    <row r="10" spans="1:9" ht="18.75" customHeight="1" x14ac:dyDescent="0.25">
      <c r="A10" s="27"/>
      <c r="B10" s="27"/>
    </row>
    <row r="11" spans="1:9" ht="18.75" customHeight="1" thickBot="1" x14ac:dyDescent="0.3">
      <c r="A11" s="27"/>
      <c r="B11" s="27"/>
    </row>
    <row r="12" spans="1:9" x14ac:dyDescent="0.25">
      <c r="D12" s="72" t="s">
        <v>123</v>
      </c>
      <c r="E12" s="66"/>
      <c r="F12" s="66"/>
      <c r="G12" s="66"/>
      <c r="H12" s="66"/>
      <c r="I12" s="67"/>
    </row>
    <row r="13" spans="1:9" x14ac:dyDescent="0.25">
      <c r="D13" s="54" t="s">
        <v>124</v>
      </c>
      <c r="E13" s="68" t="s">
        <v>125</v>
      </c>
      <c r="F13" s="68" t="s">
        <v>126</v>
      </c>
      <c r="G13" s="68" t="s">
        <v>127</v>
      </c>
      <c r="H13" s="68" t="s">
        <v>128</v>
      </c>
      <c r="I13" s="69" t="s">
        <v>129</v>
      </c>
    </row>
    <row r="14" spans="1:9" ht="15" customHeight="1" thickBot="1" x14ac:dyDescent="0.3">
      <c r="D14" s="55" t="s">
        <v>130</v>
      </c>
      <c r="E14" s="56">
        <v>20</v>
      </c>
      <c r="F14" s="56">
        <v>25</v>
      </c>
      <c r="G14" s="56">
        <v>25</v>
      </c>
      <c r="H14" s="56">
        <v>0</v>
      </c>
      <c r="I14" s="57">
        <v>30</v>
      </c>
    </row>
    <row r="15" spans="1:9" x14ac:dyDescent="0.25">
      <c r="D15" s="73" t="s">
        <v>131</v>
      </c>
      <c r="E15" s="58"/>
      <c r="F15" s="58"/>
      <c r="G15" s="58"/>
      <c r="H15" s="59"/>
    </row>
    <row r="16" spans="1:9" ht="20.25" customHeight="1" x14ac:dyDescent="0.25">
      <c r="D16" s="60" t="s">
        <v>124</v>
      </c>
      <c r="E16" s="64" t="s">
        <v>125</v>
      </c>
      <c r="F16" s="64" t="s">
        <v>127</v>
      </c>
      <c r="G16" s="64" t="s">
        <v>128</v>
      </c>
      <c r="H16" s="65" t="s">
        <v>129</v>
      </c>
    </row>
    <row r="17" spans="1:8" ht="15" customHeight="1" thickBot="1" x14ac:dyDescent="0.3">
      <c r="D17" s="61" t="s">
        <v>130</v>
      </c>
      <c r="E17" s="62">
        <v>25</v>
      </c>
      <c r="F17" s="62">
        <v>35</v>
      </c>
      <c r="G17" s="62">
        <v>0</v>
      </c>
      <c r="H17" s="63">
        <v>40</v>
      </c>
    </row>
    <row r="18" spans="1:8" ht="15" customHeight="1" thickBot="1" x14ac:dyDescent="0.3"/>
    <row r="19" spans="1:8" ht="15" customHeight="1" thickBot="1" x14ac:dyDescent="0.3">
      <c r="A19" s="74" t="s">
        <v>132</v>
      </c>
      <c r="B19" s="75"/>
      <c r="C19" s="75"/>
      <c r="D19" s="75"/>
      <c r="E19" s="76"/>
    </row>
    <row r="20" spans="1:8" ht="15" customHeight="1" thickBot="1" x14ac:dyDescent="0.3">
      <c r="A20" s="77" t="s">
        <v>133</v>
      </c>
      <c r="B20" s="78"/>
      <c r="C20" s="78"/>
      <c r="D20" s="79" cm="1">
        <f t="array" aca="1" ref="D20" ca="1">_xlfn.LET(_xlpm.hdrRow,MATCH("*Development*Objective*rating*",'2. Progress towards outcomes'!$C:$C,0),_xlpm.rRow,_xlpm.hdrRow+1,_xlpm.ratings,INDEX('2. Progress towards outcomes'!$D:$H,_xlpm.rRow,0),_xlpm.scores,_xlfn.XLOOKUP(_xlpm.ratings,TxtRating,NumRating,0),ROUND(SUMPRODUCT(_xlpm.scores,Weights)/SUM(Weights),0))</f>
        <v>3</v>
      </c>
      <c r="E20" s="80"/>
    </row>
    <row r="21" spans="1:8" ht="15" customHeight="1" thickBot="1" x14ac:dyDescent="0.3">
      <c r="A21" s="77"/>
      <c r="B21" s="78"/>
      <c r="C21" s="78"/>
      <c r="D21" s="81" cm="1">
        <f t="array" ref="D21">ROUND(
  SUMPRODUCT(
      _xlfn.XLOOKUP(
        CHOOSE({1,2,3,4},
          '3. Implementation Progress'!D79,
          '3. Implementation Progress'!F79,
          '3. Implementation Progress'!H79,
          '3. Implementation Progress'!J79
        ),
        TxtRating, NumRating, 0
      ),
      Weights2
  ) / SUM(Weights2),   0)</f>
        <v>4</v>
      </c>
      <c r="E21" s="80"/>
    </row>
    <row r="22" spans="1:8" ht="15" customHeight="1" thickBot="1" x14ac:dyDescent="0.3">
      <c r="A22" s="82"/>
      <c r="B22" s="83"/>
      <c r="C22" s="83"/>
      <c r="D22" s="83"/>
      <c r="E22" s="84"/>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tabColor theme="3" tint="0.499984740745262"/>
  </sheetPr>
  <dimension ref="A1:Y56"/>
  <sheetViews>
    <sheetView showGridLines="0" zoomScaleNormal="100" zoomScaleSheetLayoutView="95" workbookViewId="0">
      <selection activeCell="P22" sqref="P22"/>
    </sheetView>
  </sheetViews>
  <sheetFormatPr defaultColWidth="8.7109375" defaultRowHeight="15" x14ac:dyDescent="0.25"/>
  <cols>
    <col min="1" max="1" width="1.42578125" customWidth="1"/>
    <col min="5" max="5" width="10.42578125" customWidth="1"/>
    <col min="6" max="6" width="13" customWidth="1"/>
    <col min="7" max="7" width="10.28515625" customWidth="1"/>
    <col min="10" max="10" width="14.7109375" customWidth="1"/>
    <col min="11" max="11" width="32.7109375" customWidth="1"/>
  </cols>
  <sheetData>
    <row r="1" spans="1:25" ht="19.5" customHeight="1" x14ac:dyDescent="0.3">
      <c r="A1" s="13"/>
      <c r="B1" s="13"/>
      <c r="C1" s="13"/>
      <c r="D1" s="13"/>
      <c r="E1" s="13"/>
      <c r="F1" s="13"/>
      <c r="G1" s="13"/>
      <c r="H1" s="13"/>
      <c r="I1" s="13"/>
      <c r="J1" s="13"/>
      <c r="K1" s="13"/>
      <c r="M1" s="122"/>
    </row>
    <row r="2" spans="1:25" ht="16.899999999999999" customHeight="1" x14ac:dyDescent="0.3">
      <c r="A2" s="13"/>
      <c r="B2" s="400" t="s">
        <v>619</v>
      </c>
      <c r="C2" s="197"/>
      <c r="D2" s="197"/>
      <c r="E2" s="197"/>
      <c r="F2" s="197"/>
      <c r="G2" s="197"/>
      <c r="H2" s="197"/>
      <c r="I2" s="197"/>
      <c r="J2" s="197"/>
      <c r="K2" s="197"/>
      <c r="M2" s="32"/>
    </row>
    <row r="3" spans="1:25" ht="16.899999999999999" customHeight="1" x14ac:dyDescent="0.3">
      <c r="A3" s="13"/>
      <c r="B3" s="13"/>
      <c r="C3" s="13"/>
      <c r="D3" s="13"/>
      <c r="E3" s="13"/>
      <c r="F3" s="13"/>
      <c r="G3" s="13"/>
      <c r="H3" s="13"/>
      <c r="I3" s="13"/>
      <c r="J3" s="13"/>
      <c r="K3" s="13"/>
      <c r="M3" s="35"/>
      <c r="N3" s="36"/>
      <c r="O3" s="36"/>
      <c r="P3" s="36"/>
      <c r="Q3" s="36"/>
      <c r="R3" s="36"/>
      <c r="S3" s="36"/>
      <c r="T3" s="36"/>
    </row>
    <row r="4" spans="1:25" ht="14.65" customHeight="1" x14ac:dyDescent="0.3">
      <c r="A4" s="13"/>
      <c r="B4" s="401" t="s">
        <v>620</v>
      </c>
      <c r="C4" s="228"/>
      <c r="D4" s="229"/>
      <c r="E4" s="221" t="s">
        <v>621</v>
      </c>
      <c r="F4" s="228"/>
      <c r="G4" s="228"/>
      <c r="H4" s="228"/>
      <c r="I4" s="228"/>
      <c r="J4" s="228"/>
      <c r="K4" s="229"/>
      <c r="M4" s="41"/>
    </row>
    <row r="5" spans="1:25" ht="14.65" customHeight="1" x14ac:dyDescent="0.3">
      <c r="A5" s="13"/>
      <c r="B5" s="279"/>
      <c r="C5" s="197"/>
      <c r="D5" s="280"/>
      <c r="E5" s="279"/>
      <c r="F5" s="197"/>
      <c r="G5" s="197"/>
      <c r="H5" s="197"/>
      <c r="I5" s="197"/>
      <c r="J5" s="197"/>
      <c r="K5" s="280"/>
      <c r="M5" s="41"/>
      <c r="N5" s="41"/>
      <c r="O5" s="41"/>
      <c r="P5" s="41"/>
      <c r="Q5" s="41"/>
      <c r="R5" s="41"/>
      <c r="S5" s="41"/>
      <c r="T5" s="41"/>
      <c r="U5" s="41"/>
      <c r="V5" s="41"/>
      <c r="W5" s="41"/>
      <c r="X5" s="41"/>
      <c r="Y5" s="41"/>
    </row>
    <row r="6" spans="1:25" ht="16.899999999999999" customHeight="1" x14ac:dyDescent="0.3">
      <c r="A6" s="13"/>
      <c r="B6" s="230"/>
      <c r="C6" s="231"/>
      <c r="D6" s="232"/>
      <c r="E6" s="230"/>
      <c r="F6" s="231"/>
      <c r="G6" s="231"/>
      <c r="H6" s="231"/>
      <c r="I6" s="231"/>
      <c r="J6" s="231"/>
      <c r="K6" s="232"/>
      <c r="M6" s="33"/>
    </row>
    <row r="7" spans="1:25" ht="14.65" customHeight="1" x14ac:dyDescent="0.3">
      <c r="A7" s="13"/>
      <c r="B7" s="401" t="s">
        <v>622</v>
      </c>
      <c r="C7" s="228"/>
      <c r="D7" s="229"/>
      <c r="E7" s="403" t="s">
        <v>623</v>
      </c>
      <c r="F7" s="228"/>
      <c r="G7" s="228"/>
      <c r="H7" s="228"/>
      <c r="I7" s="228"/>
      <c r="J7" s="228"/>
      <c r="K7" s="229"/>
      <c r="M7" s="33"/>
    </row>
    <row r="8" spans="1:25" ht="16.899999999999999" customHeight="1" x14ac:dyDescent="0.3">
      <c r="A8" s="13"/>
      <c r="B8" s="279"/>
      <c r="C8" s="197"/>
      <c r="D8" s="280"/>
      <c r="E8" s="279"/>
      <c r="F8" s="197"/>
      <c r="G8" s="197"/>
      <c r="H8" s="197"/>
      <c r="I8" s="197"/>
      <c r="J8" s="197"/>
      <c r="K8" s="280"/>
      <c r="M8" s="33"/>
    </row>
    <row r="9" spans="1:25" x14ac:dyDescent="0.25">
      <c r="A9" s="13"/>
      <c r="B9" s="279"/>
      <c r="C9" s="197"/>
      <c r="D9" s="280"/>
      <c r="E9" s="279"/>
      <c r="F9" s="197"/>
      <c r="G9" s="197"/>
      <c r="H9" s="197"/>
      <c r="I9" s="197"/>
      <c r="J9" s="197"/>
      <c r="K9" s="280"/>
    </row>
    <row r="10" spans="1:25" ht="16.899999999999999" customHeight="1" x14ac:dyDescent="0.3">
      <c r="A10" s="13"/>
      <c r="B10" s="279"/>
      <c r="C10" s="197"/>
      <c r="D10" s="280"/>
      <c r="E10" s="279"/>
      <c r="F10" s="197"/>
      <c r="G10" s="197"/>
      <c r="H10" s="197"/>
      <c r="I10" s="197"/>
      <c r="J10" s="197"/>
      <c r="K10" s="280"/>
      <c r="M10" s="112"/>
    </row>
    <row r="11" spans="1:25" ht="21" customHeight="1" x14ac:dyDescent="0.3">
      <c r="A11" s="13"/>
      <c r="B11" s="279"/>
      <c r="C11" s="197"/>
      <c r="D11" s="280"/>
      <c r="E11" s="279"/>
      <c r="F11" s="197"/>
      <c r="G11" s="197"/>
      <c r="H11" s="197"/>
      <c r="I11" s="197"/>
      <c r="J11" s="197"/>
      <c r="K11" s="280"/>
      <c r="M11" s="33"/>
    </row>
    <row r="12" spans="1:25" ht="16.899999999999999" customHeight="1" x14ac:dyDescent="0.3">
      <c r="A12" s="13"/>
      <c r="B12" s="279"/>
      <c r="C12" s="197"/>
      <c r="D12" s="280"/>
      <c r="E12" s="279"/>
      <c r="F12" s="197"/>
      <c r="G12" s="197"/>
      <c r="H12" s="197"/>
      <c r="I12" s="197"/>
      <c r="J12" s="197"/>
      <c r="K12" s="280"/>
      <c r="M12" s="33"/>
    </row>
    <row r="13" spans="1:25" x14ac:dyDescent="0.25">
      <c r="A13" s="13"/>
      <c r="B13" s="279"/>
      <c r="C13" s="197"/>
      <c r="D13" s="280"/>
      <c r="E13" s="279"/>
      <c r="F13" s="197"/>
      <c r="G13" s="197"/>
      <c r="H13" s="197"/>
      <c r="I13" s="197"/>
      <c r="J13" s="197"/>
      <c r="K13" s="280"/>
    </row>
    <row r="14" spans="1:25" ht="46.5" customHeight="1" x14ac:dyDescent="0.25">
      <c r="A14" s="13"/>
      <c r="B14" s="230"/>
      <c r="C14" s="231"/>
      <c r="D14" s="232"/>
      <c r="E14" s="230"/>
      <c r="F14" s="231"/>
      <c r="G14" s="231"/>
      <c r="H14" s="231"/>
      <c r="I14" s="231"/>
      <c r="J14" s="231"/>
      <c r="K14" s="232"/>
    </row>
    <row r="15" spans="1:25" ht="14.65" customHeight="1" x14ac:dyDescent="0.25">
      <c r="A15" s="13"/>
      <c r="B15" s="401" t="s">
        <v>624</v>
      </c>
      <c r="C15" s="228"/>
      <c r="D15" s="229"/>
      <c r="E15" s="404" t="s">
        <v>625</v>
      </c>
      <c r="F15" s="228"/>
      <c r="G15" s="228"/>
      <c r="H15" s="228"/>
      <c r="I15" s="228"/>
      <c r="J15" s="228"/>
      <c r="K15" s="229"/>
    </row>
    <row r="16" spans="1:25" ht="16.899999999999999" customHeight="1" x14ac:dyDescent="0.3">
      <c r="A16" s="13"/>
      <c r="B16" s="279"/>
      <c r="C16" s="197"/>
      <c r="D16" s="280"/>
      <c r="E16" s="279"/>
      <c r="F16" s="197"/>
      <c r="G16" s="197"/>
      <c r="H16" s="197"/>
      <c r="I16" s="197"/>
      <c r="J16" s="197"/>
      <c r="K16" s="280"/>
      <c r="M16" s="113"/>
    </row>
    <row r="17" spans="1:13" ht="16.899999999999999" customHeight="1" x14ac:dyDescent="0.3">
      <c r="A17" s="13"/>
      <c r="B17" s="279"/>
      <c r="C17" s="197"/>
      <c r="D17" s="280"/>
      <c r="E17" s="279"/>
      <c r="F17" s="197"/>
      <c r="G17" s="197"/>
      <c r="H17" s="197"/>
      <c r="I17" s="197"/>
      <c r="J17" s="197"/>
      <c r="K17" s="280"/>
      <c r="M17" s="33"/>
    </row>
    <row r="18" spans="1:13" ht="16.899999999999999" customHeight="1" x14ac:dyDescent="0.3">
      <c r="A18" s="13"/>
      <c r="B18" s="279"/>
      <c r="C18" s="197"/>
      <c r="D18" s="280"/>
      <c r="E18" s="279"/>
      <c r="F18" s="197"/>
      <c r="G18" s="197"/>
      <c r="H18" s="197"/>
      <c r="I18" s="197"/>
      <c r="J18" s="197"/>
      <c r="K18" s="280"/>
      <c r="M18" s="33"/>
    </row>
    <row r="19" spans="1:13" x14ac:dyDescent="0.25">
      <c r="A19" s="13"/>
      <c r="B19" s="279"/>
      <c r="C19" s="197"/>
      <c r="D19" s="280"/>
      <c r="E19" s="279"/>
      <c r="F19" s="197"/>
      <c r="G19" s="197"/>
      <c r="H19" s="197"/>
      <c r="I19" s="197"/>
      <c r="J19" s="197"/>
      <c r="K19" s="280"/>
    </row>
    <row r="20" spans="1:13" x14ac:dyDescent="0.25">
      <c r="A20" s="13"/>
      <c r="B20" s="279"/>
      <c r="C20" s="197"/>
      <c r="D20" s="280"/>
      <c r="E20" s="279"/>
      <c r="F20" s="197"/>
      <c r="G20" s="197"/>
      <c r="H20" s="197"/>
      <c r="I20" s="197"/>
      <c r="J20" s="197"/>
      <c r="K20" s="280"/>
    </row>
    <row r="21" spans="1:13" x14ac:dyDescent="0.25">
      <c r="A21" s="13"/>
      <c r="B21" s="279"/>
      <c r="C21" s="197"/>
      <c r="D21" s="280"/>
      <c r="E21" s="279"/>
      <c r="F21" s="197"/>
      <c r="G21" s="197"/>
      <c r="H21" s="197"/>
      <c r="I21" s="197"/>
      <c r="J21" s="197"/>
      <c r="K21" s="280"/>
    </row>
    <row r="22" spans="1:13" ht="94.15" customHeight="1" x14ac:dyDescent="0.25">
      <c r="A22" s="13"/>
      <c r="B22" s="230"/>
      <c r="C22" s="231"/>
      <c r="D22" s="232"/>
      <c r="E22" s="230"/>
      <c r="F22" s="231"/>
      <c r="G22" s="231"/>
      <c r="H22" s="231"/>
      <c r="I22" s="231"/>
      <c r="J22" s="231"/>
      <c r="K22" s="232"/>
    </row>
    <row r="23" spans="1:13" ht="14.65" customHeight="1" x14ac:dyDescent="0.25">
      <c r="A23" s="13"/>
      <c r="B23" s="401" t="s">
        <v>626</v>
      </c>
      <c r="C23" s="228"/>
      <c r="D23" s="229"/>
      <c r="E23" s="221" t="s">
        <v>627</v>
      </c>
      <c r="F23" s="228"/>
      <c r="G23" s="228"/>
      <c r="H23" s="228"/>
      <c r="I23" s="228"/>
      <c r="J23" s="228"/>
      <c r="K23" s="229"/>
    </row>
    <row r="24" spans="1:13" ht="14.65" customHeight="1" x14ac:dyDescent="0.3">
      <c r="A24" s="13"/>
      <c r="B24" s="279"/>
      <c r="C24" s="197"/>
      <c r="D24" s="280"/>
      <c r="E24" s="279"/>
      <c r="F24" s="197"/>
      <c r="G24" s="197"/>
      <c r="H24" s="197"/>
      <c r="I24" s="197"/>
      <c r="J24" s="197"/>
      <c r="K24" s="280"/>
      <c r="M24" s="114"/>
    </row>
    <row r="25" spans="1:13" ht="14.65" customHeight="1" x14ac:dyDescent="0.25">
      <c r="A25" s="13"/>
      <c r="B25" s="279"/>
      <c r="C25" s="197"/>
      <c r="D25" s="280"/>
      <c r="E25" s="279"/>
      <c r="F25" s="197"/>
      <c r="G25" s="197"/>
      <c r="H25" s="197"/>
      <c r="I25" s="197"/>
      <c r="J25" s="197"/>
      <c r="K25" s="280"/>
    </row>
    <row r="26" spans="1:13" ht="14.65" customHeight="1" x14ac:dyDescent="0.3">
      <c r="A26" s="13"/>
      <c r="B26" s="279"/>
      <c r="C26" s="197"/>
      <c r="D26" s="280"/>
      <c r="E26" s="279"/>
      <c r="F26" s="197"/>
      <c r="G26" s="197"/>
      <c r="H26" s="197"/>
      <c r="I26" s="197"/>
      <c r="J26" s="197"/>
      <c r="K26" s="280"/>
      <c r="M26" s="33"/>
    </row>
    <row r="27" spans="1:13" x14ac:dyDescent="0.25">
      <c r="A27" s="13"/>
      <c r="B27" s="279"/>
      <c r="C27" s="197"/>
      <c r="D27" s="280"/>
      <c r="E27" s="279"/>
      <c r="F27" s="197"/>
      <c r="G27" s="197"/>
      <c r="H27" s="197"/>
      <c r="I27" s="197"/>
      <c r="J27" s="197"/>
      <c r="K27" s="280"/>
    </row>
    <row r="28" spans="1:13" ht="16.899999999999999" customHeight="1" x14ac:dyDescent="0.3">
      <c r="A28" s="13"/>
      <c r="B28" s="279"/>
      <c r="C28" s="197"/>
      <c r="D28" s="280"/>
      <c r="E28" s="279"/>
      <c r="F28" s="197"/>
      <c r="G28" s="197"/>
      <c r="H28" s="197"/>
      <c r="I28" s="197"/>
      <c r="J28" s="197"/>
      <c r="K28" s="280"/>
      <c r="M28" s="33"/>
    </row>
    <row r="29" spans="1:13" x14ac:dyDescent="0.25">
      <c r="A29" s="13"/>
      <c r="B29" s="279"/>
      <c r="C29" s="197"/>
      <c r="D29" s="280"/>
      <c r="E29" s="279"/>
      <c r="F29" s="197"/>
      <c r="G29" s="197"/>
      <c r="H29" s="197"/>
      <c r="I29" s="197"/>
      <c r="J29" s="197"/>
      <c r="K29" s="280"/>
    </row>
    <row r="30" spans="1:13" ht="16.899999999999999" customHeight="1" x14ac:dyDescent="0.3">
      <c r="A30" s="13"/>
      <c r="B30" s="279"/>
      <c r="C30" s="197"/>
      <c r="D30" s="280"/>
      <c r="E30" s="279"/>
      <c r="F30" s="197"/>
      <c r="G30" s="197"/>
      <c r="H30" s="197"/>
      <c r="I30" s="197"/>
      <c r="J30" s="197"/>
      <c r="K30" s="280"/>
      <c r="M30" s="33"/>
    </row>
    <row r="31" spans="1:13" x14ac:dyDescent="0.25">
      <c r="A31" s="13"/>
      <c r="B31" s="230"/>
      <c r="C31" s="231"/>
      <c r="D31" s="232"/>
      <c r="E31" s="230"/>
      <c r="F31" s="231"/>
      <c r="G31" s="231"/>
      <c r="H31" s="231"/>
      <c r="I31" s="231"/>
      <c r="J31" s="231"/>
      <c r="K31" s="232"/>
    </row>
    <row r="32" spans="1:13" x14ac:dyDescent="0.25">
      <c r="A32" s="13"/>
      <c r="B32" s="13"/>
      <c r="C32" s="13"/>
      <c r="D32" s="13"/>
      <c r="E32" s="13"/>
      <c r="F32" s="13"/>
      <c r="G32" s="13"/>
      <c r="H32" s="13"/>
      <c r="I32" s="13"/>
      <c r="J32" s="13"/>
      <c r="K32" s="13"/>
    </row>
    <row r="33" spans="1:13" x14ac:dyDescent="0.25">
      <c r="A33" s="13"/>
      <c r="B33" s="13"/>
      <c r="C33" s="13"/>
      <c r="D33" s="13"/>
      <c r="E33" s="13"/>
      <c r="F33" s="13"/>
      <c r="G33" s="13"/>
      <c r="H33" s="13"/>
      <c r="I33" s="13"/>
      <c r="J33" s="13"/>
      <c r="K33" s="13"/>
    </row>
    <row r="34" spans="1:13" ht="19.5" customHeight="1" x14ac:dyDescent="0.3">
      <c r="A34" s="13"/>
      <c r="B34" s="13"/>
      <c r="C34" s="13"/>
      <c r="D34" s="13"/>
      <c r="E34" s="13"/>
      <c r="F34" s="13"/>
      <c r="G34" s="13"/>
      <c r="H34" s="13"/>
      <c r="I34" s="13"/>
      <c r="J34" s="13"/>
      <c r="K34" s="13"/>
      <c r="M34" s="124"/>
    </row>
    <row r="35" spans="1:13" x14ac:dyDescent="0.25">
      <c r="A35" s="13"/>
      <c r="B35" s="13"/>
      <c r="C35" s="13"/>
      <c r="D35" s="13"/>
      <c r="E35" s="13"/>
      <c r="F35" s="13"/>
      <c r="G35" s="13"/>
      <c r="H35" s="13"/>
      <c r="I35" s="13"/>
      <c r="J35" s="13"/>
      <c r="K35" s="13"/>
    </row>
    <row r="36" spans="1:13" x14ac:dyDescent="0.25">
      <c r="A36" s="13"/>
      <c r="B36" s="13"/>
      <c r="C36" s="13"/>
      <c r="D36" s="13"/>
      <c r="E36" s="13"/>
      <c r="F36" s="13"/>
      <c r="G36" s="13"/>
      <c r="H36" s="13"/>
      <c r="I36" s="13"/>
      <c r="J36" s="13"/>
      <c r="K36" s="13"/>
    </row>
    <row r="37" spans="1:13" x14ac:dyDescent="0.25">
      <c r="A37" s="13"/>
      <c r="B37" s="13"/>
      <c r="C37" s="13"/>
      <c r="D37" s="13"/>
      <c r="E37" s="13"/>
      <c r="F37" s="13"/>
      <c r="G37" s="13"/>
      <c r="H37" s="13"/>
      <c r="I37" s="13"/>
      <c r="J37" s="13"/>
      <c r="K37" s="13"/>
    </row>
    <row r="38" spans="1:13" x14ac:dyDescent="0.25">
      <c r="A38" s="13"/>
      <c r="B38" s="13"/>
      <c r="C38" s="13"/>
      <c r="D38" s="13"/>
      <c r="E38" s="13"/>
      <c r="F38" s="13"/>
      <c r="G38" s="13"/>
      <c r="H38" s="13"/>
      <c r="I38" s="13"/>
      <c r="J38" s="13"/>
      <c r="K38" s="13"/>
    </row>
    <row r="39" spans="1:13" x14ac:dyDescent="0.25">
      <c r="A39" s="13"/>
      <c r="B39" s="13"/>
      <c r="C39" s="13"/>
      <c r="D39" s="13"/>
      <c r="E39" s="13"/>
      <c r="F39" s="13"/>
      <c r="G39" s="13"/>
      <c r="H39" s="13"/>
      <c r="I39" s="13"/>
      <c r="J39" s="13"/>
      <c r="K39" s="13"/>
    </row>
    <row r="40" spans="1:13" x14ac:dyDescent="0.25">
      <c r="A40" s="13"/>
      <c r="B40" s="13"/>
      <c r="C40" s="13"/>
      <c r="D40" s="13"/>
      <c r="E40" s="13"/>
      <c r="F40" s="13"/>
      <c r="G40" s="13"/>
      <c r="H40" s="13"/>
      <c r="I40" s="13"/>
      <c r="J40" s="13"/>
      <c r="K40" s="13"/>
    </row>
    <row r="41" spans="1:13" x14ac:dyDescent="0.25">
      <c r="A41" s="13"/>
      <c r="B41" s="13"/>
      <c r="C41" s="13"/>
      <c r="D41" s="13"/>
      <c r="E41" s="13"/>
      <c r="F41" s="13"/>
      <c r="G41" s="13"/>
      <c r="H41" s="13"/>
      <c r="I41" s="13"/>
      <c r="J41" s="13"/>
      <c r="K41" s="13"/>
    </row>
    <row r="42" spans="1:13" x14ac:dyDescent="0.25">
      <c r="A42" s="13"/>
      <c r="B42" s="13"/>
      <c r="C42" s="13"/>
      <c r="D42" s="13"/>
      <c r="E42" s="13"/>
      <c r="F42" s="13"/>
      <c r="G42" s="13"/>
      <c r="H42" s="13"/>
      <c r="I42" s="13"/>
      <c r="J42" s="13"/>
      <c r="K42" s="13"/>
    </row>
    <row r="43" spans="1:13" x14ac:dyDescent="0.25">
      <c r="A43" s="13"/>
      <c r="B43" s="13"/>
      <c r="C43" s="13"/>
      <c r="D43" s="13"/>
      <c r="E43" s="13"/>
      <c r="F43" s="13"/>
      <c r="G43" s="13"/>
      <c r="H43" s="13"/>
      <c r="I43" s="13"/>
      <c r="J43" s="13"/>
      <c r="K43" s="13"/>
    </row>
    <row r="44" spans="1:13" x14ac:dyDescent="0.25">
      <c r="A44" s="13"/>
      <c r="B44" s="13"/>
      <c r="C44" s="13"/>
      <c r="D44" s="13"/>
      <c r="E44" s="13"/>
      <c r="F44" s="13"/>
      <c r="G44" s="13"/>
      <c r="H44" s="13"/>
      <c r="I44" s="13"/>
      <c r="J44" s="13"/>
      <c r="K44" s="13"/>
    </row>
    <row r="45" spans="1:13" x14ac:dyDescent="0.25">
      <c r="A45" s="13"/>
      <c r="B45" s="13"/>
      <c r="C45" s="13"/>
      <c r="D45" s="13"/>
      <c r="E45" s="13"/>
      <c r="F45" s="13"/>
      <c r="G45" s="13"/>
      <c r="H45" s="13"/>
      <c r="I45" s="13"/>
      <c r="J45" s="13"/>
      <c r="K45" s="13"/>
    </row>
    <row r="46" spans="1:13" x14ac:dyDescent="0.25">
      <c r="A46" s="13"/>
      <c r="B46" s="13"/>
      <c r="C46" s="13"/>
      <c r="D46" s="13"/>
      <c r="E46" s="13"/>
      <c r="F46" s="13"/>
      <c r="G46" s="13"/>
      <c r="H46" s="13"/>
      <c r="I46" s="13"/>
      <c r="J46" s="13"/>
      <c r="K46" s="13"/>
    </row>
    <row r="47" spans="1:13" x14ac:dyDescent="0.25">
      <c r="A47" s="13"/>
      <c r="B47" s="13"/>
      <c r="C47" s="13"/>
      <c r="D47" s="13"/>
      <c r="E47" s="13"/>
      <c r="F47" s="13"/>
      <c r="G47" s="13"/>
      <c r="H47" s="13"/>
      <c r="I47" s="13"/>
      <c r="J47" s="13"/>
      <c r="K47" s="13"/>
    </row>
    <row r="48" spans="1:13" x14ac:dyDescent="0.25">
      <c r="A48" s="13"/>
      <c r="B48" s="13"/>
      <c r="C48" s="13"/>
      <c r="D48" s="13"/>
      <c r="E48" s="13"/>
      <c r="F48" s="13"/>
      <c r="G48" s="13"/>
      <c r="H48" s="13"/>
      <c r="I48" s="13"/>
      <c r="J48" s="13"/>
      <c r="K48" s="13"/>
    </row>
    <row r="49" spans="1:13" ht="14.65" customHeight="1" x14ac:dyDescent="0.25">
      <c r="A49" s="13"/>
      <c r="B49" s="402"/>
      <c r="C49" s="197"/>
      <c r="D49" s="197"/>
      <c r="E49" s="197"/>
      <c r="F49" s="197"/>
      <c r="G49" s="197"/>
      <c r="H49" s="197"/>
      <c r="I49" s="197"/>
      <c r="J49" s="197"/>
      <c r="K49" s="197"/>
    </row>
    <row r="50" spans="1:13" x14ac:dyDescent="0.25">
      <c r="A50" s="13"/>
      <c r="B50" s="197"/>
      <c r="C50" s="197"/>
      <c r="D50" s="197"/>
      <c r="E50" s="197"/>
      <c r="F50" s="197"/>
      <c r="G50" s="197"/>
      <c r="H50" s="197"/>
      <c r="I50" s="197"/>
      <c r="J50" s="197"/>
      <c r="K50" s="197"/>
    </row>
    <row r="51" spans="1:13" x14ac:dyDescent="0.25">
      <c r="A51" s="13"/>
      <c r="B51" s="197"/>
      <c r="C51" s="197"/>
      <c r="D51" s="197"/>
      <c r="E51" s="197"/>
      <c r="F51" s="197"/>
      <c r="G51" s="197"/>
      <c r="H51" s="197"/>
      <c r="I51" s="197"/>
      <c r="J51" s="197"/>
      <c r="K51" s="197"/>
    </row>
    <row r="52" spans="1:13" x14ac:dyDescent="0.25">
      <c r="A52" s="13"/>
      <c r="B52" s="197"/>
      <c r="C52" s="197"/>
      <c r="D52" s="197"/>
      <c r="E52" s="197"/>
      <c r="F52" s="197"/>
      <c r="G52" s="197"/>
      <c r="H52" s="197"/>
      <c r="I52" s="197"/>
      <c r="J52" s="197"/>
      <c r="K52" s="197"/>
    </row>
    <row r="53" spans="1:13" x14ac:dyDescent="0.25">
      <c r="A53" s="13"/>
      <c r="B53" s="197"/>
      <c r="C53" s="197"/>
      <c r="D53" s="197"/>
      <c r="E53" s="197"/>
      <c r="F53" s="197"/>
      <c r="G53" s="197"/>
      <c r="H53" s="197"/>
      <c r="I53" s="197"/>
      <c r="J53" s="197"/>
      <c r="K53" s="197"/>
    </row>
    <row r="54" spans="1:13" ht="15.4" customHeight="1" x14ac:dyDescent="0.25">
      <c r="A54" s="13"/>
      <c r="B54" s="197"/>
      <c r="C54" s="197"/>
      <c r="D54" s="197"/>
      <c r="E54" s="197"/>
      <c r="F54" s="197"/>
      <c r="G54" s="197"/>
      <c r="H54" s="197"/>
      <c r="I54" s="197"/>
      <c r="J54" s="197"/>
      <c r="K54" s="197"/>
      <c r="M54" s="38"/>
    </row>
    <row r="55" spans="1:13" x14ac:dyDescent="0.25">
      <c r="A55" s="13"/>
      <c r="B55" s="197"/>
      <c r="C55" s="197"/>
      <c r="D55" s="197"/>
      <c r="E55" s="197"/>
      <c r="F55" s="197"/>
      <c r="G55" s="197"/>
      <c r="H55" s="197"/>
      <c r="I55" s="197"/>
      <c r="J55" s="197"/>
      <c r="K55" s="197"/>
    </row>
    <row r="56" spans="1:13" x14ac:dyDescent="0.25">
      <c r="A56" s="13"/>
      <c r="B56" s="197"/>
      <c r="C56" s="197"/>
      <c r="D56" s="197"/>
      <c r="E56" s="197"/>
      <c r="F56" s="197"/>
      <c r="G56" s="197"/>
      <c r="H56" s="197"/>
      <c r="I56" s="197"/>
      <c r="J56" s="197"/>
      <c r="K56" s="197"/>
    </row>
  </sheetData>
  <sheetProtection sheet="1" objects="1" scenarios="1" formatColumns="0" formatRows="0"/>
  <mergeCells count="10">
    <mergeCell ref="B49:K56"/>
    <mergeCell ref="E7:K14"/>
    <mergeCell ref="B23:D31"/>
    <mergeCell ref="B4:D6"/>
    <mergeCell ref="E15:K22"/>
    <mergeCell ref="B2:K2"/>
    <mergeCell ref="E23:K31"/>
    <mergeCell ref="E4:K6"/>
    <mergeCell ref="B15:D22"/>
    <mergeCell ref="B7:D14"/>
  </mergeCells>
  <pageMargins left="0.25" right="0.25" top="0.75" bottom="0.75" header="0.3" footer="0.3"/>
  <pageSetup paperSize="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tabColor theme="3" tint="0.499984740745262"/>
  </sheetPr>
  <dimension ref="A1:P75"/>
  <sheetViews>
    <sheetView showGridLines="0" topLeftCell="A24" zoomScale="70" zoomScaleNormal="70" zoomScaleSheetLayoutView="70" workbookViewId="0">
      <selection activeCell="S12" sqref="S12"/>
    </sheetView>
  </sheetViews>
  <sheetFormatPr defaultColWidth="8.7109375" defaultRowHeight="15" x14ac:dyDescent="0.25"/>
  <cols>
    <col min="1" max="1" width="1.42578125" customWidth="1"/>
    <col min="2" max="2" width="7.42578125" customWidth="1"/>
    <col min="6" max="6" width="10.42578125" customWidth="1"/>
    <col min="11" max="11" width="52.7109375" customWidth="1"/>
    <col min="15" max="15" width="38.28515625" customWidth="1"/>
    <col min="16" max="16" width="23.140625" customWidth="1"/>
  </cols>
  <sheetData>
    <row r="1" spans="1:16" ht="19.5" customHeight="1" x14ac:dyDescent="0.25">
      <c r="A1" s="13"/>
      <c r="B1" s="13"/>
      <c r="C1" s="13"/>
      <c r="D1" s="13"/>
      <c r="E1" s="13"/>
      <c r="F1" s="13"/>
      <c r="G1" s="13"/>
      <c r="H1" s="13"/>
      <c r="I1" s="13"/>
      <c r="J1" s="13"/>
      <c r="K1" s="13"/>
      <c r="L1" s="13"/>
      <c r="M1" s="13"/>
      <c r="N1" s="13"/>
      <c r="O1" s="13"/>
      <c r="P1" s="13"/>
    </row>
    <row r="2" spans="1:16" ht="16.899999999999999" customHeight="1" x14ac:dyDescent="0.25">
      <c r="A2" s="13"/>
      <c r="B2" s="400" t="s">
        <v>628</v>
      </c>
      <c r="C2" s="197"/>
      <c r="D2" s="197"/>
      <c r="E2" s="197"/>
      <c r="F2" s="197"/>
      <c r="G2" s="197"/>
      <c r="H2" s="197"/>
      <c r="I2" s="197"/>
      <c r="J2" s="197"/>
      <c r="K2" s="197"/>
      <c r="L2" s="197"/>
      <c r="M2" s="197"/>
      <c r="N2" s="197"/>
      <c r="O2" s="197"/>
      <c r="P2" s="197"/>
    </row>
    <row r="3" spans="1:16" ht="16.899999999999999" customHeight="1" x14ac:dyDescent="0.25">
      <c r="A3" s="13"/>
      <c r="B3" s="15"/>
      <c r="C3" s="15"/>
      <c r="D3" s="15"/>
      <c r="E3" s="15"/>
      <c r="F3" s="15"/>
      <c r="G3" s="15"/>
      <c r="H3" s="15"/>
      <c r="I3" s="15"/>
      <c r="J3" s="15"/>
      <c r="K3" s="15"/>
      <c r="L3" s="15"/>
      <c r="M3" s="15"/>
      <c r="N3" s="15"/>
      <c r="O3" s="15"/>
      <c r="P3" s="15"/>
    </row>
    <row r="4" spans="1:16" ht="15" customHeight="1" x14ac:dyDescent="0.25">
      <c r="A4" s="13"/>
      <c r="B4" s="407" t="s">
        <v>629</v>
      </c>
      <c r="C4" s="228"/>
      <c r="D4" s="228"/>
      <c r="E4" s="228"/>
      <c r="F4" s="228"/>
      <c r="G4" s="228"/>
      <c r="H4" s="228"/>
      <c r="I4" s="228"/>
      <c r="J4" s="228"/>
      <c r="K4" s="228"/>
      <c r="L4" s="228"/>
      <c r="M4" s="228"/>
      <c r="N4" s="228"/>
      <c r="O4" s="228"/>
      <c r="P4" s="228"/>
    </row>
    <row r="5" spans="1:16" ht="16.899999999999999" customHeight="1" x14ac:dyDescent="0.25">
      <c r="A5" s="13"/>
      <c r="B5" s="230"/>
      <c r="C5" s="231"/>
      <c r="D5" s="231"/>
      <c r="E5" s="231"/>
      <c r="F5" s="231"/>
      <c r="G5" s="231"/>
      <c r="H5" s="231"/>
      <c r="I5" s="231"/>
      <c r="J5" s="231"/>
      <c r="K5" s="231"/>
      <c r="L5" s="231"/>
      <c r="M5" s="231"/>
      <c r="N5" s="231"/>
      <c r="O5" s="231"/>
      <c r="P5" s="231"/>
    </row>
    <row r="6" spans="1:16" ht="16.899999999999999" customHeight="1" x14ac:dyDescent="0.25">
      <c r="A6" s="13"/>
      <c r="B6" s="244"/>
      <c r="C6" s="410"/>
      <c r="D6" s="231"/>
      <c r="E6" s="231"/>
      <c r="F6" s="231"/>
      <c r="G6" s="231"/>
      <c r="H6" s="231"/>
      <c r="I6" s="231"/>
      <c r="J6" s="231"/>
      <c r="K6" s="231"/>
      <c r="L6" s="231"/>
      <c r="M6" s="231"/>
      <c r="N6" s="231"/>
      <c r="O6" s="231"/>
      <c r="P6" s="231"/>
    </row>
    <row r="7" spans="1:16" ht="14.65" customHeight="1" x14ac:dyDescent="0.25">
      <c r="A7" s="13"/>
      <c r="B7" s="279"/>
      <c r="C7" s="408" t="s">
        <v>630</v>
      </c>
      <c r="D7" s="229"/>
      <c r="E7" s="411" t="s">
        <v>631</v>
      </c>
      <c r="F7" s="408" t="s">
        <v>632</v>
      </c>
      <c r="G7" s="412" t="s">
        <v>633</v>
      </c>
      <c r="H7" s="228"/>
      <c r="I7" s="228"/>
      <c r="J7" s="228"/>
      <c r="K7" s="229"/>
      <c r="L7" s="408" t="s">
        <v>634</v>
      </c>
      <c r="M7" s="228"/>
      <c r="N7" s="228"/>
      <c r="O7" s="228"/>
      <c r="P7" s="229"/>
    </row>
    <row r="8" spans="1:16" ht="38.25" customHeight="1" x14ac:dyDescent="0.25">
      <c r="A8" s="13"/>
      <c r="B8" s="230"/>
      <c r="C8" s="230"/>
      <c r="D8" s="232"/>
      <c r="E8" s="201"/>
      <c r="F8" s="201"/>
      <c r="G8" s="230"/>
      <c r="H8" s="231"/>
      <c r="I8" s="231"/>
      <c r="J8" s="231"/>
      <c r="K8" s="232"/>
      <c r="L8" s="230"/>
      <c r="M8" s="231"/>
      <c r="N8" s="231"/>
      <c r="O8" s="231"/>
      <c r="P8" s="232"/>
    </row>
    <row r="9" spans="1:16" ht="16.899999999999999" customHeight="1" x14ac:dyDescent="0.25">
      <c r="A9" s="13"/>
      <c r="B9" s="406">
        <v>1</v>
      </c>
      <c r="C9" s="221" t="s">
        <v>635</v>
      </c>
      <c r="D9" s="229"/>
      <c r="E9" s="221" t="s">
        <v>621</v>
      </c>
      <c r="F9" s="221" t="s">
        <v>86</v>
      </c>
      <c r="G9" s="221" t="s">
        <v>636</v>
      </c>
      <c r="H9" s="228"/>
      <c r="I9" s="228"/>
      <c r="J9" s="228"/>
      <c r="K9" s="229"/>
      <c r="L9" s="246" t="s">
        <v>637</v>
      </c>
      <c r="M9" s="247"/>
      <c r="N9" s="247"/>
      <c r="O9" s="247"/>
      <c r="P9" s="248"/>
    </row>
    <row r="10" spans="1:16" ht="16.899999999999999" customHeight="1" x14ac:dyDescent="0.25">
      <c r="A10" s="13"/>
      <c r="B10" s="405"/>
      <c r="C10" s="279"/>
      <c r="D10" s="280"/>
      <c r="E10" s="405"/>
      <c r="F10" s="405"/>
      <c r="G10" s="279"/>
      <c r="H10" s="197"/>
      <c r="I10" s="197"/>
      <c r="J10" s="197"/>
      <c r="K10" s="280"/>
      <c r="L10" s="303"/>
      <c r="M10" s="304"/>
      <c r="N10" s="304"/>
      <c r="O10" s="304"/>
      <c r="P10" s="305"/>
    </row>
    <row r="11" spans="1:16" ht="16.899999999999999" customHeight="1" x14ac:dyDescent="0.25">
      <c r="A11" s="13"/>
      <c r="B11" s="405"/>
      <c r="C11" s="279"/>
      <c r="D11" s="280"/>
      <c r="E11" s="405"/>
      <c r="F11" s="405"/>
      <c r="G11" s="279"/>
      <c r="H11" s="197"/>
      <c r="I11" s="197"/>
      <c r="J11" s="197"/>
      <c r="K11" s="280"/>
      <c r="L11" s="303"/>
      <c r="M11" s="304"/>
      <c r="N11" s="304"/>
      <c r="O11" s="304"/>
      <c r="P11" s="305"/>
    </row>
    <row r="12" spans="1:16" ht="55.15" customHeight="1" x14ac:dyDescent="0.25">
      <c r="A12" s="13"/>
      <c r="B12" s="201"/>
      <c r="C12" s="230"/>
      <c r="D12" s="232"/>
      <c r="E12" s="201"/>
      <c r="F12" s="201"/>
      <c r="G12" s="230"/>
      <c r="H12" s="231"/>
      <c r="I12" s="231"/>
      <c r="J12" s="231"/>
      <c r="K12" s="232"/>
      <c r="L12" s="249"/>
      <c r="M12" s="250"/>
      <c r="N12" s="250"/>
      <c r="O12" s="250"/>
      <c r="P12" s="251"/>
    </row>
    <row r="13" spans="1:16" ht="16.899999999999999" customHeight="1" x14ac:dyDescent="0.25">
      <c r="A13" s="13"/>
      <c r="B13" s="406">
        <v>2</v>
      </c>
      <c r="C13" s="221" t="s">
        <v>635</v>
      </c>
      <c r="D13" s="229"/>
      <c r="E13" s="221" t="s">
        <v>621</v>
      </c>
      <c r="F13" s="221" t="s">
        <v>86</v>
      </c>
      <c r="G13" s="221" t="s">
        <v>638</v>
      </c>
      <c r="H13" s="228"/>
      <c r="I13" s="228"/>
      <c r="J13" s="228"/>
      <c r="K13" s="229"/>
      <c r="L13" s="221" t="s">
        <v>639</v>
      </c>
      <c r="M13" s="228"/>
      <c r="N13" s="228"/>
      <c r="O13" s="228"/>
      <c r="P13" s="229"/>
    </row>
    <row r="14" spans="1:16" ht="16.899999999999999" customHeight="1" x14ac:dyDescent="0.25">
      <c r="A14" s="13"/>
      <c r="B14" s="405"/>
      <c r="C14" s="279"/>
      <c r="D14" s="280"/>
      <c r="E14" s="405"/>
      <c r="F14" s="405"/>
      <c r="G14" s="279"/>
      <c r="H14" s="197"/>
      <c r="I14" s="197"/>
      <c r="J14" s="197"/>
      <c r="K14" s="280"/>
      <c r="L14" s="279"/>
      <c r="M14" s="197"/>
      <c r="N14" s="197"/>
      <c r="O14" s="197"/>
      <c r="P14" s="280"/>
    </row>
    <row r="15" spans="1:16" ht="16.899999999999999" customHeight="1" x14ac:dyDescent="0.25">
      <c r="A15" s="13"/>
      <c r="B15" s="405"/>
      <c r="C15" s="279"/>
      <c r="D15" s="280"/>
      <c r="E15" s="405"/>
      <c r="F15" s="405"/>
      <c r="G15" s="279"/>
      <c r="H15" s="197"/>
      <c r="I15" s="197"/>
      <c r="J15" s="197"/>
      <c r="K15" s="280"/>
      <c r="L15" s="279"/>
      <c r="M15" s="197"/>
      <c r="N15" s="197"/>
      <c r="O15" s="197"/>
      <c r="P15" s="280"/>
    </row>
    <row r="16" spans="1:16" ht="40.9" customHeight="1" x14ac:dyDescent="0.25">
      <c r="A16" s="13"/>
      <c r="B16" s="201"/>
      <c r="C16" s="230"/>
      <c r="D16" s="232"/>
      <c r="E16" s="201"/>
      <c r="F16" s="201"/>
      <c r="G16" s="230"/>
      <c r="H16" s="231"/>
      <c r="I16" s="231"/>
      <c r="J16" s="231"/>
      <c r="K16" s="232"/>
      <c r="L16" s="230"/>
      <c r="M16" s="231"/>
      <c r="N16" s="231"/>
      <c r="O16" s="231"/>
      <c r="P16" s="232"/>
    </row>
    <row r="17" spans="1:16" ht="16.899999999999999" customHeight="1" x14ac:dyDescent="0.25">
      <c r="A17" s="13"/>
      <c r="B17" s="406">
        <v>3</v>
      </c>
      <c r="C17" s="221" t="s">
        <v>640</v>
      </c>
      <c r="D17" s="229"/>
      <c r="E17" s="221" t="s">
        <v>621</v>
      </c>
      <c r="F17" s="221" t="s">
        <v>86</v>
      </c>
      <c r="G17" s="221" t="s">
        <v>641</v>
      </c>
      <c r="H17" s="228"/>
      <c r="I17" s="228"/>
      <c r="J17" s="228"/>
      <c r="K17" s="229"/>
      <c r="L17" s="221" t="s">
        <v>642</v>
      </c>
      <c r="M17" s="228"/>
      <c r="N17" s="228"/>
      <c r="O17" s="228"/>
      <c r="P17" s="229"/>
    </row>
    <row r="18" spans="1:16" ht="16.899999999999999" customHeight="1" x14ac:dyDescent="0.25">
      <c r="A18" s="13"/>
      <c r="B18" s="405"/>
      <c r="C18" s="279"/>
      <c r="D18" s="280"/>
      <c r="E18" s="405"/>
      <c r="F18" s="405"/>
      <c r="G18" s="279"/>
      <c r="H18" s="197"/>
      <c r="I18" s="197"/>
      <c r="J18" s="197"/>
      <c r="K18" s="280"/>
      <c r="L18" s="279"/>
      <c r="M18" s="197"/>
      <c r="N18" s="197"/>
      <c r="O18" s="197"/>
      <c r="P18" s="280"/>
    </row>
    <row r="19" spans="1:16" ht="16.899999999999999" customHeight="1" x14ac:dyDescent="0.25">
      <c r="A19" s="13"/>
      <c r="B19" s="405"/>
      <c r="C19" s="279"/>
      <c r="D19" s="280"/>
      <c r="E19" s="405"/>
      <c r="F19" s="405"/>
      <c r="G19" s="279"/>
      <c r="H19" s="197"/>
      <c r="I19" s="197"/>
      <c r="J19" s="197"/>
      <c r="K19" s="280"/>
      <c r="L19" s="279"/>
      <c r="M19" s="197"/>
      <c r="N19" s="197"/>
      <c r="O19" s="197"/>
      <c r="P19" s="280"/>
    </row>
    <row r="20" spans="1:16" ht="45.6" customHeight="1" x14ac:dyDescent="0.25">
      <c r="A20" s="13"/>
      <c r="B20" s="201"/>
      <c r="C20" s="230"/>
      <c r="D20" s="232"/>
      <c r="E20" s="201"/>
      <c r="F20" s="201"/>
      <c r="G20" s="230"/>
      <c r="H20" s="231"/>
      <c r="I20" s="231"/>
      <c r="J20" s="231"/>
      <c r="K20" s="232"/>
      <c r="L20" s="230"/>
      <c r="M20" s="231"/>
      <c r="N20" s="231"/>
      <c r="O20" s="231"/>
      <c r="P20" s="232"/>
    </row>
    <row r="21" spans="1:16" ht="16.899999999999999" customHeight="1" x14ac:dyDescent="0.25">
      <c r="A21" s="13"/>
      <c r="B21" s="406">
        <v>4</v>
      </c>
      <c r="C21" s="221" t="s">
        <v>643</v>
      </c>
      <c r="D21" s="229"/>
      <c r="E21" s="221" t="s">
        <v>621</v>
      </c>
      <c r="F21" s="221" t="s">
        <v>86</v>
      </c>
      <c r="G21" s="221" t="s">
        <v>644</v>
      </c>
      <c r="H21" s="228"/>
      <c r="I21" s="228"/>
      <c r="J21" s="228"/>
      <c r="K21" s="229"/>
      <c r="L21" s="221" t="s">
        <v>645</v>
      </c>
      <c r="M21" s="228"/>
      <c r="N21" s="228"/>
      <c r="O21" s="228"/>
      <c r="P21" s="229"/>
    </row>
    <row r="22" spans="1:16" ht="16.899999999999999" customHeight="1" x14ac:dyDescent="0.25">
      <c r="A22" s="13"/>
      <c r="B22" s="405"/>
      <c r="C22" s="279"/>
      <c r="D22" s="280"/>
      <c r="E22" s="405"/>
      <c r="F22" s="405"/>
      <c r="G22" s="279"/>
      <c r="H22" s="197"/>
      <c r="I22" s="197"/>
      <c r="J22" s="197"/>
      <c r="K22" s="280"/>
      <c r="L22" s="279"/>
      <c r="M22" s="197"/>
      <c r="N22" s="197"/>
      <c r="O22" s="197"/>
      <c r="P22" s="280"/>
    </row>
    <row r="23" spans="1:16" ht="16.899999999999999" customHeight="1" x14ac:dyDescent="0.25">
      <c r="A23" s="13"/>
      <c r="B23" s="405"/>
      <c r="C23" s="279"/>
      <c r="D23" s="280"/>
      <c r="E23" s="405"/>
      <c r="F23" s="405"/>
      <c r="G23" s="279"/>
      <c r="H23" s="197"/>
      <c r="I23" s="197"/>
      <c r="J23" s="197"/>
      <c r="K23" s="280"/>
      <c r="L23" s="279"/>
      <c r="M23" s="197"/>
      <c r="N23" s="197"/>
      <c r="O23" s="197"/>
      <c r="P23" s="280"/>
    </row>
    <row r="24" spans="1:16" ht="16.899999999999999" customHeight="1" x14ac:dyDescent="0.25">
      <c r="A24" s="13"/>
      <c r="B24" s="201"/>
      <c r="C24" s="230"/>
      <c r="D24" s="232"/>
      <c r="E24" s="201"/>
      <c r="F24" s="201"/>
      <c r="G24" s="230"/>
      <c r="H24" s="231"/>
      <c r="I24" s="231"/>
      <c r="J24" s="231"/>
      <c r="K24" s="232"/>
      <c r="L24" s="230"/>
      <c r="M24" s="231"/>
      <c r="N24" s="231"/>
      <c r="O24" s="231"/>
      <c r="P24" s="232"/>
    </row>
    <row r="25" spans="1:16" ht="16.899999999999999" customHeight="1" x14ac:dyDescent="0.25">
      <c r="A25" s="13"/>
      <c r="B25" s="406">
        <v>5</v>
      </c>
      <c r="C25" s="221" t="s">
        <v>640</v>
      </c>
      <c r="D25" s="229"/>
      <c r="E25" s="221" t="s">
        <v>646</v>
      </c>
      <c r="F25" s="244" t="s">
        <v>86</v>
      </c>
      <c r="G25" s="221" t="s">
        <v>647</v>
      </c>
      <c r="H25" s="228"/>
      <c r="I25" s="228"/>
      <c r="J25" s="228"/>
      <c r="K25" s="229"/>
      <c r="L25" s="221" t="s">
        <v>648</v>
      </c>
      <c r="M25" s="228"/>
      <c r="N25" s="228"/>
      <c r="O25" s="228"/>
      <c r="P25" s="229"/>
    </row>
    <row r="26" spans="1:16" ht="16.899999999999999" customHeight="1" x14ac:dyDescent="0.25">
      <c r="A26" s="13"/>
      <c r="B26" s="405"/>
      <c r="C26" s="279"/>
      <c r="D26" s="280"/>
      <c r="E26" s="405"/>
      <c r="F26" s="279"/>
      <c r="G26" s="279"/>
      <c r="H26" s="197"/>
      <c r="I26" s="197"/>
      <c r="J26" s="197"/>
      <c r="K26" s="280"/>
      <c r="L26" s="279"/>
      <c r="M26" s="197"/>
      <c r="N26" s="197"/>
      <c r="O26" s="197"/>
      <c r="P26" s="280"/>
    </row>
    <row r="27" spans="1:16" x14ac:dyDescent="0.25">
      <c r="A27" s="13"/>
      <c r="B27" s="405"/>
      <c r="C27" s="279"/>
      <c r="D27" s="280"/>
      <c r="E27" s="405"/>
      <c r="F27" s="279"/>
      <c r="G27" s="279"/>
      <c r="H27" s="197"/>
      <c r="I27" s="197"/>
      <c r="J27" s="197"/>
      <c r="K27" s="280"/>
      <c r="L27" s="279"/>
      <c r="M27" s="197"/>
      <c r="N27" s="197"/>
      <c r="O27" s="197"/>
      <c r="P27" s="280"/>
    </row>
    <row r="28" spans="1:16" x14ac:dyDescent="0.25">
      <c r="A28" s="13"/>
      <c r="B28" s="201"/>
      <c r="C28" s="230"/>
      <c r="D28" s="232"/>
      <c r="E28" s="201"/>
      <c r="F28" s="230"/>
      <c r="G28" s="230"/>
      <c r="H28" s="231"/>
      <c r="I28" s="231"/>
      <c r="J28" s="231"/>
      <c r="K28" s="232"/>
      <c r="L28" s="230"/>
      <c r="M28" s="231"/>
      <c r="N28" s="231"/>
      <c r="O28" s="231"/>
      <c r="P28" s="232"/>
    </row>
    <row r="29" spans="1:16" x14ac:dyDescent="0.25">
      <c r="A29" s="13"/>
      <c r="B29" s="406">
        <v>6</v>
      </c>
      <c r="C29" s="221" t="s">
        <v>640</v>
      </c>
      <c r="D29" s="229"/>
      <c r="E29" s="221" t="s">
        <v>649</v>
      </c>
      <c r="F29" s="244" t="s">
        <v>86</v>
      </c>
      <c r="G29" s="246" t="s">
        <v>650</v>
      </c>
      <c r="H29" s="247"/>
      <c r="I29" s="247"/>
      <c r="J29" s="247"/>
      <c r="K29" s="248"/>
      <c r="L29" s="221" t="s">
        <v>651</v>
      </c>
      <c r="M29" s="228"/>
      <c r="N29" s="228"/>
      <c r="O29" s="228"/>
      <c r="P29" s="229"/>
    </row>
    <row r="30" spans="1:16" x14ac:dyDescent="0.25">
      <c r="A30" s="13"/>
      <c r="B30" s="405"/>
      <c r="C30" s="279"/>
      <c r="D30" s="280"/>
      <c r="E30" s="405"/>
      <c r="F30" s="279"/>
      <c r="G30" s="303"/>
      <c r="H30" s="304"/>
      <c r="I30" s="304"/>
      <c r="J30" s="304"/>
      <c r="K30" s="305"/>
      <c r="L30" s="279"/>
      <c r="M30" s="197"/>
      <c r="N30" s="197"/>
      <c r="O30" s="197"/>
      <c r="P30" s="280"/>
    </row>
    <row r="31" spans="1:16" x14ac:dyDescent="0.25">
      <c r="A31" s="13"/>
      <c r="B31" s="405"/>
      <c r="C31" s="279"/>
      <c r="D31" s="280"/>
      <c r="E31" s="405"/>
      <c r="F31" s="279"/>
      <c r="G31" s="303"/>
      <c r="H31" s="304"/>
      <c r="I31" s="304"/>
      <c r="J31" s="304"/>
      <c r="K31" s="305"/>
      <c r="L31" s="279"/>
      <c r="M31" s="197"/>
      <c r="N31" s="197"/>
      <c r="O31" s="197"/>
      <c r="P31" s="280"/>
    </row>
    <row r="32" spans="1:16" x14ac:dyDescent="0.25">
      <c r="A32" s="13"/>
      <c r="B32" s="201"/>
      <c r="C32" s="230"/>
      <c r="D32" s="232"/>
      <c r="E32" s="201"/>
      <c r="F32" s="230"/>
      <c r="G32" s="249"/>
      <c r="H32" s="250"/>
      <c r="I32" s="250"/>
      <c r="J32" s="250"/>
      <c r="K32" s="251"/>
      <c r="L32" s="230"/>
      <c r="M32" s="231"/>
      <c r="N32" s="231"/>
      <c r="O32" s="231"/>
      <c r="P32" s="232"/>
    </row>
    <row r="33" spans="1:16" x14ac:dyDescent="0.25">
      <c r="A33" s="13"/>
      <c r="B33" s="406">
        <v>7</v>
      </c>
      <c r="C33" s="221" t="s">
        <v>652</v>
      </c>
      <c r="D33" s="229"/>
      <c r="E33" s="221" t="s">
        <v>621</v>
      </c>
      <c r="F33" s="244" t="s">
        <v>86</v>
      </c>
      <c r="G33" s="221" t="s">
        <v>653</v>
      </c>
      <c r="H33" s="228"/>
      <c r="I33" s="228"/>
      <c r="J33" s="228"/>
      <c r="K33" s="229"/>
      <c r="L33" s="246" t="s">
        <v>654</v>
      </c>
      <c r="M33" s="247"/>
      <c r="N33" s="247"/>
      <c r="O33" s="247"/>
      <c r="P33" s="248"/>
    </row>
    <row r="34" spans="1:16" x14ac:dyDescent="0.25">
      <c r="A34" s="13"/>
      <c r="B34" s="405"/>
      <c r="C34" s="279"/>
      <c r="D34" s="280"/>
      <c r="E34" s="405"/>
      <c r="F34" s="279"/>
      <c r="G34" s="279"/>
      <c r="H34" s="197"/>
      <c r="I34" s="197"/>
      <c r="J34" s="197"/>
      <c r="K34" s="280"/>
      <c r="L34" s="303"/>
      <c r="M34" s="304"/>
      <c r="N34" s="304"/>
      <c r="O34" s="304"/>
      <c r="P34" s="305"/>
    </row>
    <row r="35" spans="1:16" x14ac:dyDescent="0.25">
      <c r="A35" s="13"/>
      <c r="B35" s="405"/>
      <c r="C35" s="279"/>
      <c r="D35" s="280"/>
      <c r="E35" s="405"/>
      <c r="F35" s="279"/>
      <c r="G35" s="279"/>
      <c r="H35" s="197"/>
      <c r="I35" s="197"/>
      <c r="J35" s="197"/>
      <c r="K35" s="280"/>
      <c r="L35" s="303"/>
      <c r="M35" s="304"/>
      <c r="N35" s="304"/>
      <c r="O35" s="304"/>
      <c r="P35" s="305"/>
    </row>
    <row r="36" spans="1:16" ht="34.5" customHeight="1" x14ac:dyDescent="0.25">
      <c r="A36" s="13"/>
      <c r="B36" s="201"/>
      <c r="C36" s="230"/>
      <c r="D36" s="232"/>
      <c r="E36" s="201"/>
      <c r="F36" s="230"/>
      <c r="G36" s="230"/>
      <c r="H36" s="231"/>
      <c r="I36" s="231"/>
      <c r="J36" s="231"/>
      <c r="K36" s="232"/>
      <c r="L36" s="249"/>
      <c r="M36" s="250"/>
      <c r="N36" s="250"/>
      <c r="O36" s="250"/>
      <c r="P36" s="251"/>
    </row>
    <row r="37" spans="1:16" x14ac:dyDescent="0.25">
      <c r="A37" s="13"/>
      <c r="B37" s="406">
        <v>8</v>
      </c>
      <c r="C37" s="221" t="s">
        <v>640</v>
      </c>
      <c r="D37" s="229"/>
      <c r="E37" s="221" t="s">
        <v>646</v>
      </c>
      <c r="F37" s="244" t="s">
        <v>86</v>
      </c>
      <c r="G37" s="246" t="s">
        <v>655</v>
      </c>
      <c r="H37" s="247"/>
      <c r="I37" s="247"/>
      <c r="J37" s="247"/>
      <c r="K37" s="248"/>
      <c r="L37" s="246" t="s">
        <v>656</v>
      </c>
      <c r="M37" s="247"/>
      <c r="N37" s="247"/>
      <c r="O37" s="247"/>
      <c r="P37" s="248"/>
    </row>
    <row r="38" spans="1:16" x14ac:dyDescent="0.25">
      <c r="A38" s="13"/>
      <c r="B38" s="405"/>
      <c r="C38" s="279"/>
      <c r="D38" s="280"/>
      <c r="E38" s="405"/>
      <c r="F38" s="279"/>
      <c r="G38" s="303"/>
      <c r="H38" s="304"/>
      <c r="I38" s="304"/>
      <c r="J38" s="304"/>
      <c r="K38" s="305"/>
      <c r="L38" s="303"/>
      <c r="M38" s="304"/>
      <c r="N38" s="304"/>
      <c r="O38" s="304"/>
      <c r="P38" s="305"/>
    </row>
    <row r="39" spans="1:16" x14ac:dyDescent="0.25">
      <c r="A39" s="13"/>
      <c r="B39" s="405"/>
      <c r="C39" s="279"/>
      <c r="D39" s="280"/>
      <c r="E39" s="405"/>
      <c r="F39" s="279"/>
      <c r="G39" s="303"/>
      <c r="H39" s="304"/>
      <c r="I39" s="304"/>
      <c r="J39" s="304"/>
      <c r="K39" s="305"/>
      <c r="L39" s="303"/>
      <c r="M39" s="304"/>
      <c r="N39" s="304"/>
      <c r="O39" s="304"/>
      <c r="P39" s="305"/>
    </row>
    <row r="40" spans="1:16" x14ac:dyDescent="0.25">
      <c r="A40" s="13"/>
      <c r="B40" s="201"/>
      <c r="C40" s="230"/>
      <c r="D40" s="232"/>
      <c r="E40" s="201"/>
      <c r="F40" s="230"/>
      <c r="G40" s="249"/>
      <c r="H40" s="250"/>
      <c r="I40" s="250"/>
      <c r="J40" s="250"/>
      <c r="K40" s="251"/>
      <c r="L40" s="249"/>
      <c r="M40" s="250"/>
      <c r="N40" s="250"/>
      <c r="O40" s="250"/>
      <c r="P40" s="251"/>
    </row>
    <row r="41" spans="1:16" x14ac:dyDescent="0.25">
      <c r="A41" s="13"/>
      <c r="B41" s="406">
        <v>9</v>
      </c>
      <c r="C41" s="221" t="s">
        <v>657</v>
      </c>
      <c r="D41" s="229"/>
      <c r="E41" s="221" t="s">
        <v>621</v>
      </c>
      <c r="F41" s="244" t="s">
        <v>111</v>
      </c>
      <c r="G41" s="246" t="s">
        <v>658</v>
      </c>
      <c r="H41" s="247"/>
      <c r="I41" s="247"/>
      <c r="J41" s="247"/>
      <c r="K41" s="248"/>
      <c r="L41" s="246" t="s">
        <v>659</v>
      </c>
      <c r="M41" s="247"/>
      <c r="N41" s="247"/>
      <c r="O41" s="247"/>
      <c r="P41" s="248"/>
    </row>
    <row r="42" spans="1:16" x14ac:dyDescent="0.25">
      <c r="A42" s="13"/>
      <c r="B42" s="405"/>
      <c r="C42" s="279"/>
      <c r="D42" s="280"/>
      <c r="E42" s="405"/>
      <c r="F42" s="279"/>
      <c r="G42" s="303"/>
      <c r="H42" s="304"/>
      <c r="I42" s="304"/>
      <c r="J42" s="304"/>
      <c r="K42" s="305"/>
      <c r="L42" s="303"/>
      <c r="M42" s="304"/>
      <c r="N42" s="304"/>
      <c r="O42" s="304"/>
      <c r="P42" s="305"/>
    </row>
    <row r="43" spans="1:16" x14ac:dyDescent="0.25">
      <c r="A43" s="13"/>
      <c r="B43" s="405"/>
      <c r="C43" s="279"/>
      <c r="D43" s="280"/>
      <c r="E43" s="405"/>
      <c r="F43" s="279"/>
      <c r="G43" s="303"/>
      <c r="H43" s="304"/>
      <c r="I43" s="304"/>
      <c r="J43" s="304"/>
      <c r="K43" s="305"/>
      <c r="L43" s="303"/>
      <c r="M43" s="304"/>
      <c r="N43" s="304"/>
      <c r="O43" s="304"/>
      <c r="P43" s="305"/>
    </row>
    <row r="44" spans="1:16" x14ac:dyDescent="0.25">
      <c r="A44" s="13"/>
      <c r="B44" s="201"/>
      <c r="C44" s="230"/>
      <c r="D44" s="232"/>
      <c r="E44" s="201"/>
      <c r="F44" s="230"/>
      <c r="G44" s="249"/>
      <c r="H44" s="250"/>
      <c r="I44" s="250"/>
      <c r="J44" s="250"/>
      <c r="K44" s="251"/>
      <c r="L44" s="249"/>
      <c r="M44" s="250"/>
      <c r="N44" s="250"/>
      <c r="O44" s="250"/>
      <c r="P44" s="251"/>
    </row>
    <row r="45" spans="1:16" x14ac:dyDescent="0.25">
      <c r="A45" s="13"/>
      <c r="B45" s="406">
        <v>10</v>
      </c>
      <c r="C45" s="221" t="s">
        <v>657</v>
      </c>
      <c r="D45" s="229"/>
      <c r="E45" s="221" t="s">
        <v>621</v>
      </c>
      <c r="F45" s="244" t="s">
        <v>111</v>
      </c>
      <c r="G45" s="246" t="s">
        <v>660</v>
      </c>
      <c r="H45" s="247"/>
      <c r="I45" s="247"/>
      <c r="J45" s="247"/>
      <c r="K45" s="248"/>
      <c r="L45" s="246" t="s">
        <v>661</v>
      </c>
      <c r="M45" s="247"/>
      <c r="N45" s="247"/>
      <c r="O45" s="247"/>
      <c r="P45" s="248"/>
    </row>
    <row r="46" spans="1:16" x14ac:dyDescent="0.25">
      <c r="A46" s="13"/>
      <c r="B46" s="405"/>
      <c r="C46" s="279"/>
      <c r="D46" s="280"/>
      <c r="E46" s="405"/>
      <c r="F46" s="279"/>
      <c r="G46" s="303"/>
      <c r="H46" s="304"/>
      <c r="I46" s="304"/>
      <c r="J46" s="304"/>
      <c r="K46" s="305"/>
      <c r="L46" s="303"/>
      <c r="M46" s="304"/>
      <c r="N46" s="304"/>
      <c r="O46" s="304"/>
      <c r="P46" s="305"/>
    </row>
    <row r="47" spans="1:16" x14ac:dyDescent="0.25">
      <c r="A47" s="13"/>
      <c r="B47" s="405"/>
      <c r="C47" s="279"/>
      <c r="D47" s="280"/>
      <c r="E47" s="405"/>
      <c r="F47" s="279"/>
      <c r="G47" s="303"/>
      <c r="H47" s="304"/>
      <c r="I47" s="304"/>
      <c r="J47" s="304"/>
      <c r="K47" s="305"/>
      <c r="L47" s="303"/>
      <c r="M47" s="304"/>
      <c r="N47" s="304"/>
      <c r="O47" s="304"/>
      <c r="P47" s="305"/>
    </row>
    <row r="48" spans="1:16" x14ac:dyDescent="0.25">
      <c r="A48" s="13"/>
      <c r="B48" s="201"/>
      <c r="C48" s="230"/>
      <c r="D48" s="232"/>
      <c r="E48" s="201"/>
      <c r="F48" s="230"/>
      <c r="G48" s="249"/>
      <c r="H48" s="250"/>
      <c r="I48" s="250"/>
      <c r="J48" s="250"/>
      <c r="K48" s="251"/>
      <c r="L48" s="249"/>
      <c r="M48" s="250"/>
      <c r="N48" s="250"/>
      <c r="O48" s="250"/>
      <c r="P48" s="251"/>
    </row>
    <row r="49" spans="1:16" x14ac:dyDescent="0.25">
      <c r="A49" s="13"/>
      <c r="B49" s="409"/>
      <c r="C49" s="228"/>
      <c r="D49" s="228"/>
      <c r="E49" s="228"/>
      <c r="F49" s="228"/>
      <c r="G49" s="228"/>
      <c r="H49" s="228"/>
      <c r="I49" s="228"/>
      <c r="J49" s="228"/>
      <c r="K49" s="228"/>
      <c r="L49" s="228"/>
      <c r="M49" s="228"/>
      <c r="N49" s="228"/>
      <c r="O49" s="228"/>
      <c r="P49" s="228"/>
    </row>
    <row r="50" spans="1:16" x14ac:dyDescent="0.25">
      <c r="A50" s="13"/>
      <c r="B50" s="230"/>
      <c r="C50" s="231"/>
      <c r="D50" s="231"/>
      <c r="E50" s="231"/>
      <c r="F50" s="231"/>
      <c r="G50" s="231"/>
      <c r="H50" s="231"/>
      <c r="I50" s="231"/>
      <c r="J50" s="231"/>
      <c r="K50" s="231"/>
      <c r="L50" s="231"/>
      <c r="M50" s="231"/>
      <c r="N50" s="231"/>
      <c r="O50" s="231"/>
      <c r="P50" s="231"/>
    </row>
    <row r="51" spans="1:16" x14ac:dyDescent="0.25">
      <c r="A51" s="13"/>
      <c r="B51" s="413" t="s">
        <v>662</v>
      </c>
      <c r="C51" s="205"/>
      <c r="D51" s="205"/>
      <c r="E51" s="205"/>
      <c r="F51" s="205"/>
      <c r="G51" s="205"/>
      <c r="H51" s="205"/>
      <c r="I51" s="205"/>
      <c r="J51" s="205"/>
      <c r="K51" s="205"/>
      <c r="L51" s="205"/>
      <c r="M51" s="205"/>
      <c r="N51" s="205"/>
      <c r="O51" s="205"/>
      <c r="P51" s="203"/>
    </row>
    <row r="52" spans="1:16" ht="14.65" customHeight="1" x14ac:dyDescent="0.25">
      <c r="A52" s="13"/>
      <c r="B52" s="401" t="s">
        <v>663</v>
      </c>
      <c r="C52" s="401" t="s">
        <v>664</v>
      </c>
      <c r="D52" s="401" t="s">
        <v>665</v>
      </c>
      <c r="E52" s="228"/>
      <c r="F52" s="228"/>
      <c r="G52" s="228"/>
      <c r="H52" s="228"/>
      <c r="I52" s="228"/>
      <c r="J52" s="228"/>
      <c r="K52" s="228"/>
      <c r="L52" s="228"/>
      <c r="M52" s="228"/>
      <c r="N52" s="228"/>
      <c r="O52" s="228"/>
      <c r="P52" s="229"/>
    </row>
    <row r="53" spans="1:16" ht="16.899999999999999" customHeight="1" x14ac:dyDescent="0.25">
      <c r="A53" s="13"/>
      <c r="B53" s="201"/>
      <c r="C53" s="201"/>
      <c r="D53" s="230"/>
      <c r="E53" s="231"/>
      <c r="F53" s="231"/>
      <c r="G53" s="231"/>
      <c r="H53" s="231"/>
      <c r="I53" s="231"/>
      <c r="J53" s="231"/>
      <c r="K53" s="231"/>
      <c r="L53" s="231"/>
      <c r="M53" s="231"/>
      <c r="N53" s="231"/>
      <c r="O53" s="231"/>
      <c r="P53" s="232"/>
    </row>
    <row r="54" spans="1:16" ht="16.899999999999999" customHeight="1" x14ac:dyDescent="0.25">
      <c r="A54" s="13"/>
      <c r="B54" s="221" t="s">
        <v>621</v>
      </c>
      <c r="C54" s="246" t="s">
        <v>621</v>
      </c>
      <c r="D54" s="246" t="s">
        <v>666</v>
      </c>
      <c r="E54" s="247"/>
      <c r="F54" s="247"/>
      <c r="G54" s="247"/>
      <c r="H54" s="247"/>
      <c r="I54" s="247"/>
      <c r="J54" s="247"/>
      <c r="K54" s="247"/>
      <c r="L54" s="247"/>
      <c r="M54" s="247"/>
      <c r="N54" s="247"/>
      <c r="O54" s="247"/>
      <c r="P54" s="248"/>
    </row>
    <row r="55" spans="1:16" ht="16.899999999999999" customHeight="1" x14ac:dyDescent="0.25">
      <c r="A55" s="13"/>
      <c r="B55" s="405"/>
      <c r="C55" s="405"/>
      <c r="D55" s="303"/>
      <c r="E55" s="304"/>
      <c r="F55" s="304"/>
      <c r="G55" s="304"/>
      <c r="H55" s="304"/>
      <c r="I55" s="304"/>
      <c r="J55" s="304"/>
      <c r="K55" s="304"/>
      <c r="L55" s="304"/>
      <c r="M55" s="304"/>
      <c r="N55" s="304"/>
      <c r="O55" s="304"/>
      <c r="P55" s="305"/>
    </row>
    <row r="56" spans="1:16" ht="55.15" customHeight="1" x14ac:dyDescent="0.25">
      <c r="A56" s="13"/>
      <c r="B56" s="201"/>
      <c r="C56" s="201"/>
      <c r="D56" s="249"/>
      <c r="E56" s="250"/>
      <c r="F56" s="250"/>
      <c r="G56" s="250"/>
      <c r="H56" s="250"/>
      <c r="I56" s="250"/>
      <c r="J56" s="250"/>
      <c r="K56" s="250"/>
      <c r="L56" s="250"/>
      <c r="M56" s="250"/>
      <c r="N56" s="250"/>
      <c r="O56" s="250"/>
      <c r="P56" s="251"/>
    </row>
    <row r="57" spans="1:16" ht="16.899999999999999" customHeight="1" x14ac:dyDescent="0.25">
      <c r="A57" s="13"/>
      <c r="B57" s="13"/>
      <c r="C57" s="13"/>
      <c r="D57" s="13"/>
      <c r="E57" s="13"/>
      <c r="F57" s="13"/>
      <c r="G57" s="13"/>
      <c r="H57" s="13"/>
      <c r="I57" s="13"/>
      <c r="J57" s="13"/>
      <c r="K57" s="13"/>
      <c r="L57" s="13"/>
      <c r="M57" s="13"/>
      <c r="N57" s="13"/>
      <c r="O57" s="13"/>
      <c r="P57" s="13"/>
    </row>
    <row r="58" spans="1:16" ht="16.899999999999999" customHeight="1" x14ac:dyDescent="0.25">
      <c r="A58" s="13"/>
      <c r="B58" s="13"/>
      <c r="C58" s="13"/>
      <c r="D58" s="13"/>
      <c r="E58" s="13"/>
      <c r="F58" s="13"/>
      <c r="G58" s="13"/>
      <c r="H58" s="13"/>
      <c r="I58" s="13"/>
      <c r="J58" s="13"/>
      <c r="K58" s="13"/>
      <c r="L58" s="13"/>
      <c r="M58" s="13"/>
      <c r="N58" s="13"/>
      <c r="O58" s="13"/>
      <c r="P58" s="13"/>
    </row>
    <row r="59" spans="1:16" ht="16.899999999999999" customHeight="1" x14ac:dyDescent="0.25">
      <c r="A59" s="13"/>
      <c r="B59" s="13"/>
      <c r="C59" s="13"/>
      <c r="D59" s="13"/>
      <c r="E59" s="13"/>
      <c r="F59" s="13"/>
      <c r="G59" s="13"/>
      <c r="H59" s="13"/>
      <c r="I59" s="13"/>
      <c r="J59" s="13"/>
      <c r="K59" s="13"/>
      <c r="L59" s="13"/>
      <c r="M59" s="13"/>
      <c r="N59" s="13"/>
      <c r="O59" s="7"/>
      <c r="P59" s="13"/>
    </row>
    <row r="60" spans="1:16" ht="16.899999999999999" customHeight="1" x14ac:dyDescent="0.25">
      <c r="A60" s="13"/>
      <c r="B60" s="13"/>
      <c r="C60" s="13"/>
      <c r="D60" s="13"/>
      <c r="E60" s="13"/>
      <c r="F60" s="13"/>
      <c r="G60" s="13"/>
      <c r="H60" s="13"/>
      <c r="I60" s="13"/>
      <c r="J60" s="13"/>
      <c r="K60" s="13"/>
      <c r="L60" s="13"/>
      <c r="M60" s="13"/>
      <c r="N60" s="13"/>
      <c r="O60" s="13"/>
      <c r="P60" s="13"/>
    </row>
    <row r="61" spans="1:16" ht="34.5" customHeight="1" x14ac:dyDescent="0.25">
      <c r="A61" s="13"/>
      <c r="B61" s="13"/>
      <c r="C61" s="13"/>
      <c r="D61" s="13"/>
      <c r="E61" s="13"/>
      <c r="F61" s="13"/>
      <c r="G61" s="13"/>
      <c r="H61" s="13"/>
      <c r="I61" s="13"/>
      <c r="J61" s="13"/>
      <c r="K61" s="13"/>
      <c r="L61" s="13"/>
      <c r="M61" s="13"/>
      <c r="N61" s="13"/>
      <c r="O61" s="13"/>
      <c r="P61" s="13"/>
    </row>
    <row r="62" spans="1:16" ht="15" customHeight="1" x14ac:dyDescent="0.25">
      <c r="A62" s="13"/>
      <c r="B62" s="13"/>
      <c r="C62" s="13"/>
      <c r="D62" s="13"/>
      <c r="E62" s="13"/>
      <c r="F62" s="13"/>
      <c r="G62" s="13"/>
      <c r="H62" s="13"/>
      <c r="I62" s="13"/>
      <c r="J62" s="13"/>
      <c r="K62" s="13"/>
      <c r="L62" s="13"/>
      <c r="M62" s="13"/>
      <c r="N62" s="13"/>
      <c r="O62" s="13"/>
      <c r="P62" s="13"/>
    </row>
    <row r="63" spans="1:16" ht="15" customHeight="1" x14ac:dyDescent="0.25">
      <c r="A63" s="13"/>
      <c r="B63" s="13"/>
      <c r="C63" s="13"/>
      <c r="D63" s="13"/>
      <c r="E63" s="13"/>
      <c r="F63" s="13"/>
      <c r="G63" s="13"/>
      <c r="H63" s="13"/>
      <c r="I63" s="13"/>
      <c r="J63" s="13"/>
      <c r="K63" s="13"/>
      <c r="L63" s="13"/>
      <c r="M63" s="13"/>
      <c r="N63" s="13"/>
      <c r="O63" s="13"/>
      <c r="P63" s="13"/>
    </row>
    <row r="64" spans="1:16" ht="15" customHeight="1" x14ac:dyDescent="0.25">
      <c r="A64" s="13"/>
      <c r="B64" s="13"/>
      <c r="C64" s="13"/>
      <c r="D64" s="13"/>
      <c r="E64" s="13"/>
      <c r="F64" s="13"/>
      <c r="G64" s="13"/>
      <c r="H64" s="13"/>
      <c r="I64" s="13"/>
      <c r="J64" s="13"/>
      <c r="K64" s="13"/>
      <c r="L64" s="13"/>
      <c r="M64" s="13"/>
      <c r="N64" s="13"/>
      <c r="O64" s="13"/>
      <c r="P64" s="13"/>
    </row>
    <row r="65" spans="1:16" ht="15" customHeight="1" x14ac:dyDescent="0.25">
      <c r="A65" s="13"/>
      <c r="B65" s="13"/>
      <c r="C65" s="13"/>
      <c r="D65" s="13"/>
      <c r="E65" s="13"/>
      <c r="F65" s="13"/>
      <c r="G65" s="13"/>
      <c r="H65" s="13"/>
      <c r="I65" s="13"/>
      <c r="J65" s="13"/>
      <c r="K65" s="13"/>
      <c r="L65" s="13"/>
      <c r="M65" s="13"/>
      <c r="N65" s="13"/>
      <c r="O65" s="13"/>
      <c r="P65" s="13"/>
    </row>
    <row r="66" spans="1:16" ht="14.65" customHeight="1" x14ac:dyDescent="0.25">
      <c r="A66" s="13"/>
      <c r="B66" s="402" t="s">
        <v>667</v>
      </c>
      <c r="C66" s="197"/>
      <c r="D66" s="197"/>
      <c r="E66" s="197"/>
      <c r="F66" s="197"/>
      <c r="G66" s="197"/>
      <c r="H66" s="197"/>
      <c r="I66" s="197"/>
      <c r="J66" s="197"/>
      <c r="K66" s="197"/>
      <c r="L66" s="197"/>
      <c r="M66" s="197"/>
      <c r="N66" s="197"/>
      <c r="O66" s="197"/>
      <c r="P66" s="197"/>
    </row>
    <row r="67" spans="1:16" x14ac:dyDescent="0.25">
      <c r="A67" s="13"/>
      <c r="B67" s="197"/>
      <c r="C67" s="197"/>
      <c r="D67" s="197"/>
      <c r="E67" s="197"/>
      <c r="F67" s="197"/>
      <c r="G67" s="197"/>
      <c r="H67" s="197"/>
      <c r="I67" s="197"/>
      <c r="J67" s="197"/>
      <c r="K67" s="197"/>
      <c r="L67" s="197"/>
      <c r="M67" s="197"/>
      <c r="N67" s="197"/>
      <c r="O67" s="197"/>
      <c r="P67" s="197"/>
    </row>
    <row r="68" spans="1:16" x14ac:dyDescent="0.25">
      <c r="A68" s="13"/>
      <c r="B68" s="197"/>
      <c r="C68" s="197"/>
      <c r="D68" s="197"/>
      <c r="E68" s="197"/>
      <c r="F68" s="197"/>
      <c r="G68" s="197"/>
      <c r="H68" s="197"/>
      <c r="I68" s="197"/>
      <c r="J68" s="197"/>
      <c r="K68" s="197"/>
      <c r="L68" s="197"/>
      <c r="M68" s="197"/>
      <c r="N68" s="197"/>
      <c r="O68" s="197"/>
      <c r="P68" s="197"/>
    </row>
    <row r="69" spans="1:16" x14ac:dyDescent="0.25">
      <c r="A69" s="13"/>
      <c r="B69" s="197"/>
      <c r="C69" s="197"/>
      <c r="D69" s="197"/>
      <c r="E69" s="197"/>
      <c r="F69" s="197"/>
      <c r="G69" s="197"/>
      <c r="H69" s="197"/>
      <c r="I69" s="197"/>
      <c r="J69" s="197"/>
      <c r="K69" s="197"/>
      <c r="L69" s="197"/>
      <c r="M69" s="197"/>
      <c r="N69" s="197"/>
      <c r="O69" s="197"/>
      <c r="P69" s="197"/>
    </row>
    <row r="70" spans="1:16" x14ac:dyDescent="0.25">
      <c r="A70" s="13"/>
      <c r="B70" s="197"/>
      <c r="C70" s="197"/>
      <c r="D70" s="197"/>
      <c r="E70" s="197"/>
      <c r="F70" s="197"/>
      <c r="G70" s="197"/>
      <c r="H70" s="197"/>
      <c r="I70" s="197"/>
      <c r="J70" s="197"/>
      <c r="K70" s="197"/>
      <c r="L70" s="197"/>
      <c r="M70" s="197"/>
      <c r="N70" s="197"/>
      <c r="O70" s="197"/>
      <c r="P70" s="197"/>
    </row>
    <row r="71" spans="1:16" x14ac:dyDescent="0.25">
      <c r="A71" s="13"/>
      <c r="B71" s="197"/>
      <c r="C71" s="197"/>
      <c r="D71" s="197"/>
      <c r="E71" s="197"/>
      <c r="F71" s="197"/>
      <c r="G71" s="197"/>
      <c r="H71" s="197"/>
      <c r="I71" s="197"/>
      <c r="J71" s="197"/>
      <c r="K71" s="197"/>
      <c r="L71" s="197"/>
      <c r="M71" s="197"/>
      <c r="N71" s="197"/>
      <c r="O71" s="197"/>
      <c r="P71" s="197"/>
    </row>
    <row r="72" spans="1:16" x14ac:dyDescent="0.25">
      <c r="A72" s="13"/>
      <c r="B72" s="197"/>
      <c r="C72" s="197"/>
      <c r="D72" s="197"/>
      <c r="E72" s="197"/>
      <c r="F72" s="197"/>
      <c r="G72" s="197"/>
      <c r="H72" s="197"/>
      <c r="I72" s="197"/>
      <c r="J72" s="197"/>
      <c r="K72" s="197"/>
      <c r="L72" s="197"/>
      <c r="M72" s="197"/>
      <c r="N72" s="197"/>
      <c r="O72" s="197"/>
      <c r="P72" s="197"/>
    </row>
    <row r="73" spans="1:16" x14ac:dyDescent="0.25">
      <c r="A73" s="13"/>
      <c r="B73" s="197"/>
      <c r="C73" s="197"/>
      <c r="D73" s="197"/>
      <c r="E73" s="197"/>
      <c r="F73" s="197"/>
      <c r="G73" s="197"/>
      <c r="H73" s="197"/>
      <c r="I73" s="197"/>
      <c r="J73" s="197"/>
      <c r="K73" s="197"/>
      <c r="L73" s="197"/>
      <c r="M73" s="197"/>
      <c r="N73" s="197"/>
      <c r="O73" s="197"/>
      <c r="P73" s="197"/>
    </row>
    <row r="74" spans="1:16" ht="16.899999999999999" customHeight="1" x14ac:dyDescent="0.25">
      <c r="A74" s="13"/>
      <c r="B74" s="197"/>
      <c r="C74" s="197"/>
      <c r="D74" s="197"/>
      <c r="E74" s="197"/>
      <c r="F74" s="197"/>
      <c r="G74" s="197"/>
      <c r="H74" s="197"/>
      <c r="I74" s="197"/>
      <c r="J74" s="197"/>
      <c r="K74" s="197"/>
      <c r="L74" s="197"/>
      <c r="M74" s="197"/>
      <c r="N74" s="197"/>
      <c r="O74" s="197"/>
      <c r="P74" s="197"/>
    </row>
    <row r="75" spans="1:16" x14ac:dyDescent="0.25">
      <c r="A75" s="13"/>
      <c r="B75" s="13"/>
      <c r="C75" s="13"/>
      <c r="D75" s="13"/>
      <c r="E75" s="13"/>
      <c r="F75" s="13"/>
      <c r="G75" s="13"/>
      <c r="H75" s="13"/>
      <c r="I75" s="13"/>
      <c r="J75" s="13"/>
      <c r="K75" s="13"/>
      <c r="L75" s="13"/>
      <c r="M75" s="13"/>
      <c r="N75" s="13"/>
      <c r="O75" s="13"/>
      <c r="P75" s="13"/>
    </row>
  </sheetData>
  <sheetProtection sheet="1" objects="1" scenarios="1" formatColumns="0" formatRows="0"/>
  <mergeCells count="78">
    <mergeCell ref="B2:P2"/>
    <mergeCell ref="E17:E20"/>
    <mergeCell ref="C21:D24"/>
    <mergeCell ref="L37:P40"/>
    <mergeCell ref="B21:B24"/>
    <mergeCell ref="B6:B8"/>
    <mergeCell ref="C37:D40"/>
    <mergeCell ref="G21:K24"/>
    <mergeCell ref="L17:P20"/>
    <mergeCell ref="B13:B16"/>
    <mergeCell ref="L21:P24"/>
    <mergeCell ref="G9:K12"/>
    <mergeCell ref="F13:F16"/>
    <mergeCell ref="B9:B12"/>
    <mergeCell ref="F9:F12"/>
    <mergeCell ref="L7:P8"/>
    <mergeCell ref="E7:E8"/>
    <mergeCell ref="G7:K8"/>
    <mergeCell ref="F7:F8"/>
    <mergeCell ref="B51:P51"/>
    <mergeCell ref="C25:D28"/>
    <mergeCell ref="F45:F48"/>
    <mergeCell ref="B4:P5"/>
    <mergeCell ref="C52:C53"/>
    <mergeCell ref="C17:D20"/>
    <mergeCell ref="E13:E16"/>
    <mergeCell ref="B17:B20"/>
    <mergeCell ref="E9:E12"/>
    <mergeCell ref="C7:D8"/>
    <mergeCell ref="F17:F20"/>
    <mergeCell ref="G29:K32"/>
    <mergeCell ref="F21:F24"/>
    <mergeCell ref="B49:P50"/>
    <mergeCell ref="L25:P28"/>
    <mergeCell ref="G25:K28"/>
    <mergeCell ref="B25:B28"/>
    <mergeCell ref="C6:P6"/>
    <mergeCell ref="F25:F28"/>
    <mergeCell ref="B66:P74"/>
    <mergeCell ref="B29:B32"/>
    <mergeCell ref="F33:F36"/>
    <mergeCell ref="L9:P12"/>
    <mergeCell ref="C13:D16"/>
    <mergeCell ref="B52:B53"/>
    <mergeCell ref="C9:D12"/>
    <mergeCell ref="B41:B44"/>
    <mergeCell ref="C41:D44"/>
    <mergeCell ref="E41:E44"/>
    <mergeCell ref="F41:F44"/>
    <mergeCell ref="G41:K44"/>
    <mergeCell ref="L41:P44"/>
    <mergeCell ref="B45:B48"/>
    <mergeCell ref="C45:D48"/>
    <mergeCell ref="G13:K16"/>
    <mergeCell ref="B37:B40"/>
    <mergeCell ref="B54:B56"/>
    <mergeCell ref="B33:B36"/>
    <mergeCell ref="E25:E28"/>
    <mergeCell ref="L45:P48"/>
    <mergeCell ref="G45:K48"/>
    <mergeCell ref="E45:E48"/>
    <mergeCell ref="E29:E32"/>
    <mergeCell ref="G37:K40"/>
    <mergeCell ref="L29:P32"/>
    <mergeCell ref="G33:K36"/>
    <mergeCell ref="D52:P53"/>
    <mergeCell ref="D54:P56"/>
    <mergeCell ref="L13:P16"/>
    <mergeCell ref="C33:D36"/>
    <mergeCell ref="C29:D32"/>
    <mergeCell ref="G17:K20"/>
    <mergeCell ref="F37:F40"/>
    <mergeCell ref="E33:E36"/>
    <mergeCell ref="F29:F32"/>
    <mergeCell ref="E21:E24"/>
    <mergeCell ref="L33:P36"/>
    <mergeCell ref="C54:C56"/>
    <mergeCell ref="E37:E40"/>
  </mergeCells>
  <dataValidations count="3">
    <dataValidation type="list" allowBlank="1" showInputMessage="1" showErrorMessage="1" prompt="Select Rating" sqref="B54:C56 E9:E27 E29:E31 E33:E35 E37:E39 E41:E43 E45:E47" xr:uid="{00000000-0002-0000-0A00-000000000000}">
      <formula1>"Low, Moderate, Substantial, High"</formula1>
    </dataValidation>
    <dataValidation type="list" allowBlank="1" showInputMessage="1" showErrorMessage="1" prompt="Select Response" sqref="F9:F27 F29:F31 F33:F35 F37:F39 F41:F43" xr:uid="{46A85D2E-BDC0-43AD-B78E-4AAEFCFEEC91}">
      <formula1>"Yes, No"</formula1>
    </dataValidation>
    <dataValidation type="list" allowBlank="1" showInputMessage="1" showErrorMessage="1" prompt="Select type of risk" sqref="C9:D48" xr:uid="{0CC93D95-74A6-4781-A859-2C30A20B1969}">
      <formula1>"Political, Economic, Legal &amp; Regulatory, Environmental, Social, Institutional, Operational &amp; Logistical, Reputational, Partnership &amp; Coordination, Strategic, Safety &amp; Security"</formula1>
    </dataValidation>
  </dataValidations>
  <pageMargins left="0.25" right="0.25" top="0.75" bottom="0.75" header="0.3" footer="0.3"/>
  <pageSetup paperSize="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tabColor theme="3" tint="0.499984740745262"/>
  </sheetPr>
  <dimension ref="A1:AB55"/>
  <sheetViews>
    <sheetView showGridLines="0" zoomScaleNormal="100" zoomScaleSheetLayoutView="100" workbookViewId="0">
      <selection activeCell="N16" sqref="N16"/>
    </sheetView>
  </sheetViews>
  <sheetFormatPr defaultColWidth="8.7109375" defaultRowHeight="15" x14ac:dyDescent="0.25"/>
  <cols>
    <col min="1" max="1" width="1.42578125" customWidth="1"/>
  </cols>
  <sheetData>
    <row r="1" spans="1:28" x14ac:dyDescent="0.25">
      <c r="A1" s="13"/>
      <c r="B1" s="13"/>
      <c r="C1" s="13"/>
      <c r="D1" s="13"/>
      <c r="E1" s="13"/>
      <c r="F1" s="13"/>
      <c r="G1" s="13"/>
      <c r="H1" s="13"/>
      <c r="I1" s="13"/>
      <c r="J1" s="13"/>
      <c r="K1" s="13"/>
    </row>
    <row r="2" spans="1:28" ht="16.149999999999999" customHeight="1" x14ac:dyDescent="0.3">
      <c r="A2" s="13"/>
      <c r="B2" s="400" t="s">
        <v>668</v>
      </c>
      <c r="C2" s="197"/>
      <c r="D2" s="197"/>
      <c r="E2" s="197"/>
      <c r="F2" s="197"/>
      <c r="G2" s="197"/>
      <c r="H2" s="197"/>
      <c r="I2" s="197"/>
      <c r="J2" s="197"/>
      <c r="K2" s="197"/>
      <c r="M2" s="123"/>
      <c r="N2" s="33"/>
      <c r="O2" s="33"/>
      <c r="P2" s="33"/>
      <c r="Q2" s="33"/>
      <c r="R2" s="33"/>
      <c r="S2" s="33"/>
      <c r="T2" s="33"/>
      <c r="U2" s="33"/>
      <c r="V2" s="33"/>
      <c r="W2" s="33"/>
      <c r="X2" s="33"/>
      <c r="Y2" s="33"/>
      <c r="Z2" s="33"/>
      <c r="AA2" s="33"/>
      <c r="AB2" s="33"/>
    </row>
    <row r="3" spans="1:28" ht="16.149999999999999" customHeight="1" x14ac:dyDescent="0.3">
      <c r="A3" s="13"/>
      <c r="B3" s="15"/>
      <c r="C3" s="15"/>
      <c r="D3" s="15"/>
      <c r="E3" s="15"/>
      <c r="F3" s="15"/>
      <c r="G3" s="15"/>
      <c r="H3" s="15"/>
      <c r="I3" s="15"/>
      <c r="J3" s="15"/>
      <c r="K3" s="15"/>
      <c r="M3" s="33"/>
      <c r="N3" s="33"/>
      <c r="O3" s="33"/>
      <c r="P3" s="33"/>
      <c r="Q3" s="33"/>
      <c r="R3" s="33"/>
      <c r="S3" s="33"/>
      <c r="T3" s="33"/>
      <c r="U3" s="33"/>
      <c r="V3" s="33"/>
      <c r="W3" s="33"/>
      <c r="X3" s="33"/>
      <c r="Y3" s="33"/>
      <c r="Z3" s="33"/>
      <c r="AA3" s="33"/>
      <c r="AB3" s="33"/>
    </row>
    <row r="4" spans="1:28" ht="16.149999999999999" customHeight="1" x14ac:dyDescent="0.3">
      <c r="A4" s="13"/>
      <c r="B4" s="221" t="s">
        <v>669</v>
      </c>
      <c r="C4" s="228"/>
      <c r="D4" s="228"/>
      <c r="E4" s="228"/>
      <c r="F4" s="228"/>
      <c r="G4" s="228"/>
      <c r="H4" s="228"/>
      <c r="I4" s="228"/>
      <c r="J4" s="228"/>
      <c r="K4" s="229"/>
      <c r="M4" s="32"/>
      <c r="N4" s="33"/>
      <c r="O4" s="33"/>
      <c r="P4" s="33"/>
      <c r="Q4" s="33"/>
      <c r="R4" s="33"/>
      <c r="S4" s="33"/>
      <c r="T4" s="33"/>
      <c r="U4" s="33"/>
      <c r="V4" s="33"/>
      <c r="W4" s="33"/>
      <c r="X4" s="33"/>
      <c r="Y4" s="33"/>
      <c r="Z4" s="33"/>
      <c r="AA4" s="33"/>
      <c r="AB4" s="33"/>
    </row>
    <row r="5" spans="1:28" ht="25.15" customHeight="1" x14ac:dyDescent="0.3">
      <c r="A5" s="13"/>
      <c r="B5" s="230"/>
      <c r="C5" s="231"/>
      <c r="D5" s="231"/>
      <c r="E5" s="231"/>
      <c r="F5" s="231"/>
      <c r="G5" s="231"/>
      <c r="H5" s="231"/>
      <c r="I5" s="231"/>
      <c r="J5" s="231"/>
      <c r="K5" s="232"/>
      <c r="M5" s="33"/>
      <c r="N5" s="33"/>
      <c r="O5" s="33"/>
      <c r="P5" s="33"/>
      <c r="Q5" s="33"/>
      <c r="R5" s="33"/>
      <c r="S5" s="33"/>
      <c r="T5" s="33"/>
      <c r="U5" s="33"/>
      <c r="V5" s="33"/>
      <c r="W5" s="33"/>
      <c r="X5" s="33"/>
      <c r="Y5" s="33"/>
      <c r="Z5" s="33"/>
      <c r="AA5" s="33"/>
      <c r="AB5" s="33"/>
    </row>
    <row r="6" spans="1:28" ht="14.65" customHeight="1" x14ac:dyDescent="0.3">
      <c r="A6" s="13"/>
      <c r="B6" s="221"/>
      <c r="C6" s="205"/>
      <c r="D6" s="205"/>
      <c r="E6" s="205"/>
      <c r="F6" s="205"/>
      <c r="G6" s="205"/>
      <c r="H6" s="205"/>
      <c r="I6" s="205"/>
      <c r="J6" s="205"/>
      <c r="K6" s="203"/>
      <c r="M6" s="33"/>
      <c r="N6" s="33"/>
      <c r="O6" s="33"/>
      <c r="P6" s="33"/>
      <c r="Q6" s="33"/>
      <c r="R6" s="33"/>
      <c r="S6" s="33"/>
      <c r="T6" s="33"/>
      <c r="U6" s="33"/>
      <c r="V6" s="33"/>
      <c r="W6" s="33"/>
      <c r="X6" s="33"/>
      <c r="Y6" s="33"/>
      <c r="Z6" s="33"/>
      <c r="AA6" s="33"/>
      <c r="AB6" s="33"/>
    </row>
    <row r="7" spans="1:28" ht="14.65" customHeight="1" x14ac:dyDescent="0.3">
      <c r="A7" s="13"/>
      <c r="B7" s="401" t="s">
        <v>670</v>
      </c>
      <c r="C7" s="228"/>
      <c r="D7" s="228"/>
      <c r="E7" s="229"/>
      <c r="F7" s="412" t="s">
        <v>671</v>
      </c>
      <c r="G7" s="228"/>
      <c r="H7" s="228"/>
      <c r="I7" s="228"/>
      <c r="J7" s="228"/>
      <c r="K7" s="229"/>
      <c r="M7" s="33"/>
      <c r="N7" s="33"/>
      <c r="O7" s="33"/>
      <c r="P7" s="33"/>
      <c r="Q7" s="33"/>
      <c r="R7" s="33"/>
      <c r="S7" s="33"/>
      <c r="T7" s="33"/>
      <c r="U7" s="33"/>
      <c r="V7" s="33"/>
      <c r="W7" s="33"/>
      <c r="X7" s="33"/>
      <c r="Y7" s="33"/>
      <c r="Z7" s="33"/>
      <c r="AA7" s="33"/>
      <c r="AB7" s="33"/>
    </row>
    <row r="8" spans="1:28" ht="16.899999999999999" customHeight="1" x14ac:dyDescent="0.3">
      <c r="A8" s="13"/>
      <c r="B8" s="230"/>
      <c r="C8" s="231"/>
      <c r="D8" s="231"/>
      <c r="E8" s="232"/>
      <c r="F8" s="230"/>
      <c r="G8" s="231"/>
      <c r="H8" s="231"/>
      <c r="I8" s="231"/>
      <c r="J8" s="231"/>
      <c r="K8" s="232"/>
      <c r="M8" s="33"/>
      <c r="N8" s="33"/>
      <c r="O8" s="33"/>
      <c r="P8" s="33"/>
      <c r="Q8" s="33"/>
      <c r="R8" s="33"/>
      <c r="S8" s="33"/>
      <c r="T8" s="33"/>
      <c r="U8" s="33"/>
      <c r="V8" s="33"/>
      <c r="W8" s="33"/>
      <c r="X8" s="33"/>
      <c r="Y8" s="33"/>
      <c r="Z8" s="33"/>
      <c r="AA8" s="33"/>
      <c r="AB8" s="33"/>
    </row>
    <row r="9" spans="1:28" ht="14.65" customHeight="1" x14ac:dyDescent="0.3">
      <c r="A9" s="13"/>
      <c r="B9" s="414" t="s">
        <v>672</v>
      </c>
      <c r="C9" s="228"/>
      <c r="D9" s="228"/>
      <c r="E9" s="229"/>
      <c r="F9" s="246"/>
      <c r="G9" s="228"/>
      <c r="H9" s="228"/>
      <c r="I9" s="228"/>
      <c r="J9" s="228"/>
      <c r="K9" s="229"/>
      <c r="M9" s="33"/>
      <c r="N9" s="33"/>
      <c r="O9" s="33"/>
      <c r="P9" s="33"/>
      <c r="Q9" s="33"/>
      <c r="R9" s="33"/>
      <c r="S9" s="33"/>
      <c r="T9" s="33"/>
      <c r="U9" s="33"/>
      <c r="V9" s="33"/>
      <c r="W9" s="33"/>
      <c r="X9" s="33"/>
      <c r="Y9" s="33"/>
      <c r="Z9" s="33"/>
      <c r="AA9" s="33"/>
      <c r="AB9" s="33"/>
    </row>
    <row r="10" spans="1:28" ht="16.899999999999999" customHeight="1" x14ac:dyDescent="0.3">
      <c r="A10" s="13"/>
      <c r="B10" s="230"/>
      <c r="C10" s="231"/>
      <c r="D10" s="231"/>
      <c r="E10" s="232"/>
      <c r="F10" s="230"/>
      <c r="G10" s="231"/>
      <c r="H10" s="231"/>
      <c r="I10" s="231"/>
      <c r="J10" s="231"/>
      <c r="K10" s="232"/>
      <c r="M10" s="33"/>
      <c r="N10" s="33"/>
      <c r="O10" s="33"/>
      <c r="P10" s="33"/>
      <c r="Q10" s="33"/>
      <c r="R10" s="33"/>
      <c r="S10" s="33"/>
      <c r="T10" s="33"/>
      <c r="U10" s="33"/>
      <c r="V10" s="33"/>
      <c r="W10" s="33"/>
      <c r="X10" s="33"/>
      <c r="Y10" s="33"/>
      <c r="Z10" s="33"/>
      <c r="AA10" s="33"/>
      <c r="AB10" s="33"/>
    </row>
    <row r="11" spans="1:28" ht="16.899999999999999" customHeight="1" x14ac:dyDescent="0.3">
      <c r="A11" s="13"/>
      <c r="B11" s="414" t="s">
        <v>673</v>
      </c>
      <c r="C11" s="228"/>
      <c r="D11" s="228"/>
      <c r="E11" s="229"/>
      <c r="F11" s="246"/>
      <c r="G11" s="228"/>
      <c r="H11" s="228"/>
      <c r="I11" s="228"/>
      <c r="J11" s="228"/>
      <c r="K11" s="229"/>
      <c r="M11" s="33"/>
      <c r="N11" s="33"/>
      <c r="O11" s="33"/>
      <c r="P11" s="33"/>
      <c r="Q11" s="33"/>
      <c r="R11" s="33"/>
      <c r="S11" s="33"/>
      <c r="T11" s="33"/>
      <c r="U11" s="33"/>
      <c r="V11" s="33"/>
      <c r="W11" s="33"/>
      <c r="X11" s="33"/>
      <c r="Y11" s="33"/>
      <c r="Z11" s="33"/>
      <c r="AA11" s="33"/>
      <c r="AB11" s="33"/>
    </row>
    <row r="12" spans="1:28" ht="16.899999999999999" customHeight="1" x14ac:dyDescent="0.3">
      <c r="A12" s="13"/>
      <c r="B12" s="230"/>
      <c r="C12" s="231"/>
      <c r="D12" s="231"/>
      <c r="E12" s="232"/>
      <c r="F12" s="230"/>
      <c r="G12" s="231"/>
      <c r="H12" s="231"/>
      <c r="I12" s="231"/>
      <c r="J12" s="231"/>
      <c r="K12" s="232"/>
      <c r="M12" s="33"/>
      <c r="N12" s="33"/>
      <c r="O12" s="33"/>
      <c r="P12" s="33"/>
      <c r="Q12" s="33"/>
      <c r="R12" s="33"/>
      <c r="S12" s="33"/>
      <c r="T12" s="33"/>
      <c r="U12" s="33"/>
      <c r="V12" s="33"/>
      <c r="W12" s="33"/>
      <c r="X12" s="33"/>
      <c r="Y12" s="33"/>
      <c r="Z12" s="33"/>
      <c r="AA12" s="33"/>
      <c r="AB12" s="33"/>
    </row>
    <row r="13" spans="1:28" ht="16.899999999999999" customHeight="1" x14ac:dyDescent="0.3">
      <c r="A13" s="13"/>
      <c r="B13" s="414" t="s">
        <v>674</v>
      </c>
      <c r="C13" s="228"/>
      <c r="D13" s="228"/>
      <c r="E13" s="229"/>
      <c r="F13" s="246"/>
      <c r="G13" s="228"/>
      <c r="H13" s="228"/>
      <c r="I13" s="228"/>
      <c r="J13" s="228"/>
      <c r="K13" s="229"/>
      <c r="M13" s="33"/>
    </row>
    <row r="14" spans="1:28" ht="16.899999999999999" customHeight="1" x14ac:dyDescent="0.3">
      <c r="A14" s="13"/>
      <c r="B14" s="230"/>
      <c r="C14" s="231"/>
      <c r="D14" s="231"/>
      <c r="E14" s="232"/>
      <c r="F14" s="230"/>
      <c r="G14" s="231"/>
      <c r="H14" s="231"/>
      <c r="I14" s="231"/>
      <c r="J14" s="231"/>
      <c r="K14" s="232"/>
      <c r="M14" s="33"/>
    </row>
    <row r="15" spans="1:28" ht="16.899999999999999" customHeight="1" x14ac:dyDescent="0.3">
      <c r="A15" s="13"/>
      <c r="B15" s="414" t="s">
        <v>675</v>
      </c>
      <c r="C15" s="228"/>
      <c r="D15" s="228"/>
      <c r="E15" s="229"/>
      <c r="F15" s="246"/>
      <c r="G15" s="228"/>
      <c r="H15" s="228"/>
      <c r="I15" s="228"/>
      <c r="J15" s="228"/>
      <c r="K15" s="229"/>
      <c r="M15" s="33"/>
    </row>
    <row r="16" spans="1:28" ht="16.899999999999999" customHeight="1" x14ac:dyDescent="0.3">
      <c r="A16" s="13"/>
      <c r="B16" s="230"/>
      <c r="C16" s="231"/>
      <c r="D16" s="231"/>
      <c r="E16" s="232"/>
      <c r="F16" s="230"/>
      <c r="G16" s="231"/>
      <c r="H16" s="231"/>
      <c r="I16" s="231"/>
      <c r="J16" s="231"/>
      <c r="K16" s="232"/>
      <c r="M16" s="33"/>
    </row>
    <row r="17" spans="1:13" ht="16.899999999999999" customHeight="1" x14ac:dyDescent="0.3">
      <c r="A17" s="13"/>
      <c r="B17" s="414" t="s">
        <v>676</v>
      </c>
      <c r="C17" s="228"/>
      <c r="D17" s="228"/>
      <c r="E17" s="229"/>
      <c r="F17" s="246"/>
      <c r="G17" s="228"/>
      <c r="H17" s="228"/>
      <c r="I17" s="228"/>
      <c r="J17" s="228"/>
      <c r="K17" s="229"/>
      <c r="M17" s="33"/>
    </row>
    <row r="18" spans="1:13" ht="16.899999999999999" customHeight="1" x14ac:dyDescent="0.3">
      <c r="A18" s="13"/>
      <c r="B18" s="230"/>
      <c r="C18" s="231"/>
      <c r="D18" s="231"/>
      <c r="E18" s="232"/>
      <c r="F18" s="230"/>
      <c r="G18" s="231"/>
      <c r="H18" s="231"/>
      <c r="I18" s="231"/>
      <c r="J18" s="231"/>
      <c r="K18" s="232"/>
      <c r="M18" s="33"/>
    </row>
    <row r="19" spans="1:13" ht="16.899999999999999" customHeight="1" x14ac:dyDescent="0.3">
      <c r="A19" s="13"/>
      <c r="B19" s="221"/>
      <c r="C19" s="228"/>
      <c r="D19" s="228"/>
      <c r="E19" s="228"/>
      <c r="F19" s="228"/>
      <c r="G19" s="228"/>
      <c r="H19" s="228"/>
      <c r="I19" s="228"/>
      <c r="J19" s="228"/>
      <c r="K19" s="229"/>
      <c r="M19" s="33"/>
    </row>
    <row r="20" spans="1:13" ht="16.899999999999999" customHeight="1" x14ac:dyDescent="0.3">
      <c r="A20" s="13"/>
      <c r="B20" s="230"/>
      <c r="C20" s="231"/>
      <c r="D20" s="231"/>
      <c r="E20" s="231"/>
      <c r="F20" s="231"/>
      <c r="G20" s="231"/>
      <c r="H20" s="231"/>
      <c r="I20" s="231"/>
      <c r="J20" s="231"/>
      <c r="K20" s="232"/>
      <c r="M20" s="33"/>
    </row>
    <row r="24" spans="1:13" ht="16.899999999999999" customHeight="1" x14ac:dyDescent="0.3">
      <c r="A24" s="13"/>
      <c r="B24" s="13"/>
      <c r="C24" s="13"/>
      <c r="D24" s="13"/>
      <c r="E24" s="13"/>
      <c r="F24" s="13"/>
      <c r="G24" s="13"/>
      <c r="H24" s="13"/>
      <c r="I24" s="13"/>
      <c r="J24" s="13"/>
      <c r="K24" s="13"/>
      <c r="M24" s="33"/>
    </row>
    <row r="25" spans="1:13" ht="16.899999999999999" customHeight="1" x14ac:dyDescent="0.3">
      <c r="A25" s="13"/>
      <c r="B25" s="13"/>
      <c r="C25" s="13"/>
      <c r="D25" s="13"/>
      <c r="E25" s="13"/>
      <c r="F25" s="13"/>
      <c r="G25" s="13"/>
      <c r="H25" s="13"/>
      <c r="I25" s="13"/>
      <c r="J25" s="13"/>
      <c r="K25" s="13"/>
      <c r="M25" s="33"/>
    </row>
    <row r="26" spans="1:13" ht="16.899999999999999" customHeight="1" x14ac:dyDescent="0.3">
      <c r="A26" s="13"/>
      <c r="B26" s="13"/>
      <c r="C26" s="13"/>
      <c r="D26" s="13"/>
      <c r="E26" s="13"/>
      <c r="F26" s="13"/>
      <c r="G26" s="13"/>
      <c r="H26" s="13"/>
      <c r="I26" s="13"/>
      <c r="J26" s="13"/>
      <c r="K26" s="13"/>
      <c r="M26" s="33"/>
    </row>
    <row r="27" spans="1:13" ht="16.899999999999999" customHeight="1" x14ac:dyDescent="0.3">
      <c r="A27" s="13"/>
      <c r="B27" s="13"/>
      <c r="C27" s="13"/>
      <c r="D27" s="13"/>
      <c r="E27" s="13"/>
      <c r="F27" s="13"/>
      <c r="G27" s="13"/>
      <c r="H27" s="13"/>
      <c r="I27" s="13"/>
      <c r="J27" s="13"/>
      <c r="K27" s="13"/>
      <c r="M27" s="33"/>
    </row>
    <row r="28" spans="1:13" ht="16.899999999999999" customHeight="1" x14ac:dyDescent="0.3">
      <c r="A28" s="13"/>
      <c r="B28" s="13"/>
      <c r="C28" s="13"/>
      <c r="D28" s="13"/>
      <c r="E28" s="13"/>
      <c r="F28" s="13"/>
      <c r="G28" s="13"/>
      <c r="H28" s="13"/>
      <c r="I28" s="13"/>
      <c r="J28" s="13"/>
      <c r="K28" s="13"/>
      <c r="M28" s="33"/>
    </row>
    <row r="29" spans="1:13" ht="16.899999999999999" customHeight="1" x14ac:dyDescent="0.3">
      <c r="A29" s="13"/>
      <c r="B29" s="13"/>
      <c r="C29" s="13"/>
      <c r="D29" s="13"/>
      <c r="E29" s="13"/>
      <c r="F29" s="13"/>
      <c r="G29" s="13"/>
      <c r="H29" s="13"/>
      <c r="I29" s="13"/>
      <c r="J29" s="13"/>
      <c r="K29" s="13"/>
      <c r="M29" s="33"/>
    </row>
    <row r="30" spans="1:13" ht="16.899999999999999" customHeight="1" x14ac:dyDescent="0.3">
      <c r="A30" s="13"/>
      <c r="B30" s="13"/>
      <c r="C30" s="13"/>
      <c r="D30" s="13"/>
      <c r="E30" s="13"/>
      <c r="F30" s="13"/>
      <c r="G30" s="13"/>
      <c r="H30" s="13"/>
      <c r="I30" s="13"/>
      <c r="J30" s="13"/>
      <c r="K30" s="13"/>
      <c r="M30" s="33"/>
    </row>
    <row r="31" spans="1:13" ht="16.899999999999999" customHeight="1" x14ac:dyDescent="0.3">
      <c r="A31" s="13"/>
      <c r="B31" s="13"/>
      <c r="C31" s="13"/>
      <c r="D31" s="13"/>
      <c r="E31" s="13"/>
      <c r="F31" s="13"/>
      <c r="G31" s="13"/>
      <c r="H31" s="13"/>
      <c r="I31" s="13"/>
      <c r="J31" s="13"/>
      <c r="K31" s="13"/>
      <c r="M31" s="33"/>
    </row>
    <row r="32" spans="1:13" ht="16.899999999999999" customHeight="1" x14ac:dyDescent="0.3">
      <c r="A32" s="13"/>
      <c r="B32" s="13"/>
      <c r="C32" s="13"/>
      <c r="D32" s="13"/>
      <c r="E32" s="13"/>
      <c r="F32" s="13"/>
      <c r="G32" s="13"/>
      <c r="H32" s="13"/>
      <c r="I32" s="13"/>
      <c r="J32" s="13"/>
      <c r="K32" s="13"/>
      <c r="M32" s="33"/>
    </row>
    <row r="33" spans="1:13" ht="16.899999999999999" customHeight="1" x14ac:dyDescent="0.3">
      <c r="A33" s="13"/>
      <c r="B33" s="13"/>
      <c r="C33" s="13"/>
      <c r="D33" s="13"/>
      <c r="E33" s="13"/>
      <c r="F33" s="13"/>
      <c r="G33" s="13"/>
      <c r="H33" s="13"/>
      <c r="I33" s="13"/>
      <c r="J33" s="13"/>
      <c r="K33" s="13"/>
      <c r="M33" s="33"/>
    </row>
    <row r="34" spans="1:13" ht="16.899999999999999" customHeight="1" x14ac:dyDescent="0.3">
      <c r="A34" s="13"/>
      <c r="B34" s="13"/>
      <c r="C34" s="13"/>
      <c r="D34" s="13"/>
      <c r="E34" s="13"/>
      <c r="F34" s="13"/>
      <c r="G34" s="13"/>
      <c r="H34" s="13"/>
      <c r="I34" s="13"/>
      <c r="J34" s="13"/>
      <c r="K34" s="13"/>
      <c r="M34" s="33"/>
    </row>
    <row r="35" spans="1:13" ht="16.899999999999999" customHeight="1" x14ac:dyDescent="0.3">
      <c r="A35" s="13"/>
      <c r="B35" s="13"/>
      <c r="C35" s="13"/>
      <c r="D35" s="13"/>
      <c r="E35" s="13"/>
      <c r="F35" s="13"/>
      <c r="G35" s="13"/>
      <c r="H35" s="13"/>
      <c r="I35" s="13"/>
      <c r="J35" s="13"/>
      <c r="K35" s="13"/>
      <c r="M35" s="33"/>
    </row>
    <row r="36" spans="1:13" ht="16.899999999999999" customHeight="1" x14ac:dyDescent="0.3">
      <c r="A36" s="13"/>
      <c r="B36" s="13"/>
      <c r="C36" s="13"/>
      <c r="D36" s="13"/>
      <c r="E36" s="13"/>
      <c r="F36" s="13"/>
      <c r="G36" s="13"/>
      <c r="H36" s="13"/>
      <c r="I36" s="13"/>
      <c r="J36" s="13"/>
      <c r="K36" s="13"/>
      <c r="M36" s="33"/>
    </row>
    <row r="37" spans="1:13" ht="16.899999999999999" customHeight="1" x14ac:dyDescent="0.3">
      <c r="A37" s="13"/>
      <c r="B37" s="13"/>
      <c r="C37" s="13"/>
      <c r="D37" s="13"/>
      <c r="E37" s="13"/>
      <c r="F37" s="13"/>
      <c r="G37" s="13"/>
      <c r="H37" s="13"/>
      <c r="I37" s="13"/>
      <c r="J37" s="13"/>
      <c r="K37" s="13"/>
      <c r="M37" s="33"/>
    </row>
    <row r="38" spans="1:13" ht="16.899999999999999" customHeight="1" x14ac:dyDescent="0.3">
      <c r="A38" s="13"/>
      <c r="B38" s="13"/>
      <c r="C38" s="13"/>
      <c r="D38" s="13"/>
      <c r="E38" s="13"/>
      <c r="F38" s="13"/>
      <c r="G38" s="13"/>
      <c r="H38" s="13"/>
      <c r="I38" s="13"/>
      <c r="J38" s="13"/>
      <c r="K38" s="13"/>
      <c r="M38" s="33"/>
    </row>
    <row r="39" spans="1:13" ht="16.899999999999999" customHeight="1" x14ac:dyDescent="0.3">
      <c r="A39" s="13"/>
      <c r="B39" s="13"/>
      <c r="C39" s="13"/>
      <c r="D39" s="13"/>
      <c r="E39" s="13"/>
      <c r="F39" s="13"/>
      <c r="G39" s="13"/>
      <c r="H39" s="13"/>
      <c r="I39" s="13"/>
      <c r="J39" s="13"/>
      <c r="K39" s="13"/>
      <c r="M39" s="33"/>
    </row>
    <row r="40" spans="1:13" ht="16.899999999999999" customHeight="1" x14ac:dyDescent="0.3">
      <c r="A40" s="13"/>
      <c r="B40" s="13"/>
      <c r="C40" s="13"/>
      <c r="D40" s="13"/>
      <c r="E40" s="13"/>
      <c r="F40" s="13"/>
      <c r="G40" s="13"/>
      <c r="H40" s="13"/>
      <c r="I40" s="13"/>
      <c r="J40" s="13"/>
      <c r="K40" s="13"/>
      <c r="M40" s="33"/>
    </row>
    <row r="41" spans="1:13" ht="16.899999999999999" customHeight="1" x14ac:dyDescent="0.3">
      <c r="A41" s="13"/>
      <c r="B41" s="13"/>
      <c r="C41" s="13"/>
      <c r="D41" s="13"/>
      <c r="E41" s="13"/>
      <c r="F41" s="13"/>
      <c r="G41" s="13"/>
      <c r="H41" s="13"/>
      <c r="I41" s="13"/>
      <c r="J41" s="13"/>
      <c r="K41" s="13"/>
      <c r="M41" s="33"/>
    </row>
    <row r="42" spans="1:13" ht="16.899999999999999" customHeight="1" x14ac:dyDescent="0.3">
      <c r="A42" s="13"/>
      <c r="B42" s="13"/>
      <c r="C42" s="13"/>
      <c r="D42" s="13"/>
      <c r="E42" s="13"/>
      <c r="F42" s="13"/>
      <c r="G42" s="13"/>
      <c r="H42" s="13"/>
      <c r="I42" s="13"/>
      <c r="J42" s="13"/>
      <c r="K42" s="13"/>
      <c r="M42" s="33"/>
    </row>
    <row r="43" spans="1:13" ht="16.899999999999999" customHeight="1" x14ac:dyDescent="0.3">
      <c r="A43" s="13"/>
      <c r="B43" s="13"/>
      <c r="C43" s="13"/>
      <c r="D43" s="13"/>
      <c r="E43" s="13"/>
      <c r="F43" s="13"/>
      <c r="G43" s="13"/>
      <c r="H43" s="13"/>
      <c r="I43" s="13"/>
      <c r="J43" s="13"/>
      <c r="K43" s="13"/>
      <c r="M43" s="33"/>
    </row>
    <row r="44" spans="1:13" ht="16.899999999999999" customHeight="1" x14ac:dyDescent="0.3">
      <c r="A44" s="13"/>
      <c r="B44" s="13"/>
      <c r="C44" s="13"/>
      <c r="D44" s="13"/>
      <c r="E44" s="13"/>
      <c r="F44" s="13"/>
      <c r="G44" s="13"/>
      <c r="H44" s="13"/>
      <c r="I44" s="13"/>
      <c r="J44" s="13"/>
      <c r="K44" s="13"/>
      <c r="M44" s="33"/>
    </row>
    <row r="45" spans="1:13" ht="16.899999999999999" customHeight="1" x14ac:dyDescent="0.3">
      <c r="A45" s="13"/>
      <c r="B45" s="13"/>
      <c r="C45" s="13"/>
      <c r="D45" s="13"/>
      <c r="E45" s="13"/>
      <c r="F45" s="13"/>
      <c r="G45" s="13"/>
      <c r="H45" s="13"/>
      <c r="I45" s="13"/>
      <c r="J45" s="13"/>
      <c r="K45" s="13"/>
      <c r="M45" s="33"/>
    </row>
    <row r="46" spans="1:13" ht="16.899999999999999" customHeight="1" x14ac:dyDescent="0.3">
      <c r="A46" s="13"/>
      <c r="B46" s="13"/>
      <c r="C46" s="13"/>
      <c r="D46" s="13"/>
      <c r="E46" s="13"/>
      <c r="F46" s="13"/>
      <c r="G46" s="13"/>
      <c r="H46" s="13"/>
      <c r="I46" s="13"/>
      <c r="J46" s="13"/>
      <c r="K46" s="13"/>
      <c r="M46" s="33"/>
    </row>
    <row r="47" spans="1:13" ht="16.899999999999999" customHeight="1" x14ac:dyDescent="0.3">
      <c r="A47" s="13"/>
      <c r="B47" s="13"/>
      <c r="C47" s="13"/>
      <c r="D47" s="13"/>
      <c r="E47" s="13"/>
      <c r="F47" s="13"/>
      <c r="G47" s="13"/>
      <c r="H47" s="13"/>
      <c r="I47" s="13"/>
      <c r="J47" s="13"/>
      <c r="K47" s="13"/>
      <c r="M47" s="33"/>
    </row>
    <row r="48" spans="1:13" ht="16.899999999999999" customHeight="1" x14ac:dyDescent="0.3">
      <c r="A48" s="13"/>
      <c r="B48" s="13"/>
      <c r="C48" s="13"/>
      <c r="D48" s="13"/>
      <c r="E48" s="13"/>
      <c r="F48" s="13"/>
      <c r="G48" s="13"/>
      <c r="H48" s="13"/>
      <c r="I48" s="13"/>
      <c r="J48" s="13"/>
      <c r="K48" s="13"/>
      <c r="M48" s="33"/>
    </row>
    <row r="49" spans="1:13" ht="16.899999999999999" customHeight="1" x14ac:dyDescent="0.3">
      <c r="A49" s="13"/>
      <c r="B49" s="13"/>
      <c r="C49" s="13"/>
      <c r="D49" s="13"/>
      <c r="E49" s="13"/>
      <c r="F49" s="13"/>
      <c r="G49" s="13"/>
      <c r="H49" s="13"/>
      <c r="I49" s="13"/>
      <c r="J49" s="13"/>
      <c r="K49" s="13"/>
      <c r="M49" s="33"/>
    </row>
    <row r="50" spans="1:13" ht="16.899999999999999" customHeight="1" x14ac:dyDescent="0.3">
      <c r="A50" s="13"/>
      <c r="B50" s="13"/>
      <c r="C50" s="13"/>
      <c r="D50" s="13"/>
      <c r="E50" s="13"/>
      <c r="F50" s="13"/>
      <c r="G50" s="13"/>
      <c r="H50" s="13"/>
      <c r="I50" s="13"/>
      <c r="J50" s="13"/>
      <c r="K50" s="13"/>
      <c r="M50" s="33"/>
    </row>
    <row r="51" spans="1:13" ht="16.899999999999999" customHeight="1" x14ac:dyDescent="0.3">
      <c r="A51" s="13"/>
      <c r="B51" s="13"/>
      <c r="C51" s="13"/>
      <c r="D51" s="13"/>
      <c r="E51" s="13"/>
      <c r="F51" s="13"/>
      <c r="G51" s="13"/>
      <c r="H51" s="13"/>
      <c r="I51" s="13"/>
      <c r="J51" s="13"/>
      <c r="K51" s="13"/>
      <c r="M51" s="33"/>
    </row>
    <row r="52" spans="1:13" ht="16.899999999999999" customHeight="1" x14ac:dyDescent="0.3">
      <c r="A52" s="13"/>
      <c r="B52" s="13"/>
      <c r="C52" s="13"/>
      <c r="D52" s="13"/>
      <c r="E52" s="13"/>
      <c r="F52" s="13"/>
      <c r="G52" s="13"/>
      <c r="H52" s="13"/>
      <c r="I52" s="13"/>
      <c r="J52" s="13"/>
      <c r="K52" s="13"/>
      <c r="M52" s="33"/>
    </row>
    <row r="53" spans="1:13" ht="16.899999999999999" customHeight="1" x14ac:dyDescent="0.3">
      <c r="A53" s="13"/>
      <c r="B53" s="13"/>
      <c r="C53" s="13"/>
      <c r="D53" s="13"/>
      <c r="E53" s="13"/>
      <c r="F53" s="13"/>
      <c r="G53" s="13"/>
      <c r="H53" s="13"/>
      <c r="I53" s="13"/>
      <c r="J53" s="13"/>
      <c r="K53" s="13"/>
      <c r="M53" s="33"/>
    </row>
    <row r="54" spans="1:13" ht="16.899999999999999" customHeight="1" x14ac:dyDescent="0.25">
      <c r="A54" s="13"/>
      <c r="B54" s="13"/>
      <c r="C54" s="13"/>
      <c r="D54" s="13"/>
      <c r="E54" s="13"/>
      <c r="F54" s="13"/>
      <c r="G54" s="13"/>
      <c r="H54" s="13"/>
      <c r="I54" s="13"/>
      <c r="J54" s="13"/>
      <c r="K54" s="13"/>
      <c r="M54" s="37"/>
    </row>
    <row r="55" spans="1:13" x14ac:dyDescent="0.25">
      <c r="A55" s="13"/>
      <c r="B55" s="13"/>
      <c r="C55" s="13"/>
      <c r="D55" s="13"/>
      <c r="E55" s="13"/>
      <c r="F55" s="13"/>
      <c r="G55" s="13"/>
      <c r="H55" s="13"/>
      <c r="I55" s="13"/>
      <c r="J55" s="13"/>
      <c r="K55" s="13"/>
    </row>
  </sheetData>
  <sheetProtection sheet="1" objects="1" scenarios="1" formatColumns="0" formatRows="0"/>
  <mergeCells count="16">
    <mergeCell ref="B19:K20"/>
    <mergeCell ref="B15:E16"/>
    <mergeCell ref="F7:K8"/>
    <mergeCell ref="B9:E10"/>
    <mergeCell ref="F11:K12"/>
    <mergeCell ref="B2:K2"/>
    <mergeCell ref="B6:K6"/>
    <mergeCell ref="F9:K10"/>
    <mergeCell ref="F17:K18"/>
    <mergeCell ref="B4:K5"/>
    <mergeCell ref="B13:E14"/>
    <mergeCell ref="F15:K16"/>
    <mergeCell ref="F13:K14"/>
    <mergeCell ref="B17:E18"/>
    <mergeCell ref="B7:E8"/>
    <mergeCell ref="B11:E12"/>
  </mergeCells>
  <pageMargins left="0.25" right="0.25" top="0.75" bottom="0.75" header="0.3" footer="0.3"/>
  <pageSetup paperSize="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tabColor theme="3" tint="0.499984740745262"/>
  </sheetPr>
  <dimension ref="A1:M58"/>
  <sheetViews>
    <sheetView showGridLines="0" topLeftCell="A15" zoomScale="90" zoomScaleNormal="90" zoomScaleSheetLayoutView="100" workbookViewId="0">
      <selection activeCell="M31" sqref="A1:XFD1048576"/>
    </sheetView>
  </sheetViews>
  <sheetFormatPr defaultColWidth="8.7109375" defaultRowHeight="15" x14ac:dyDescent="0.25"/>
  <cols>
    <col min="1" max="1" width="1.42578125" customWidth="1"/>
    <col min="2" max="2" width="9.140625" customWidth="1"/>
    <col min="5" max="5" width="13.7109375" customWidth="1"/>
    <col min="6" max="6" width="17" customWidth="1"/>
    <col min="7" max="7" width="16.7109375" customWidth="1"/>
    <col min="13" max="13" width="2.7109375" customWidth="1"/>
    <col min="14" max="14" width="10.28515625" customWidth="1"/>
  </cols>
  <sheetData>
    <row r="1" spans="1:13" x14ac:dyDescent="0.25">
      <c r="A1" s="2"/>
      <c r="B1" s="2"/>
      <c r="C1" s="2"/>
      <c r="D1" s="2"/>
      <c r="E1" s="2"/>
      <c r="F1" s="2"/>
      <c r="G1" s="2"/>
      <c r="H1" s="2"/>
      <c r="I1" s="2"/>
      <c r="J1" s="2"/>
      <c r="K1" s="2"/>
    </row>
    <row r="2" spans="1:13" ht="19.5" customHeight="1" x14ac:dyDescent="0.3">
      <c r="A2" s="2"/>
      <c r="B2" s="368" t="s">
        <v>677</v>
      </c>
      <c r="C2" s="197"/>
      <c r="D2" s="197"/>
      <c r="E2" s="197"/>
      <c r="F2" s="197"/>
      <c r="G2" s="197"/>
      <c r="H2" s="197"/>
      <c r="I2" s="197"/>
      <c r="J2" s="197"/>
      <c r="K2" s="197"/>
      <c r="M2" s="122"/>
    </row>
    <row r="3" spans="1:13" x14ac:dyDescent="0.25">
      <c r="A3" s="2"/>
      <c r="B3" s="115"/>
      <c r="C3" s="115"/>
      <c r="D3" s="115"/>
      <c r="E3" s="115"/>
      <c r="F3" s="115"/>
      <c r="G3" s="115"/>
      <c r="H3" s="115"/>
      <c r="I3" s="115"/>
      <c r="J3" s="115"/>
      <c r="K3" s="115"/>
    </row>
    <row r="4" spans="1:13" s="116" customFormat="1" ht="14.65" customHeight="1" x14ac:dyDescent="0.25">
      <c r="A4" s="8"/>
      <c r="B4" s="209" t="s">
        <v>678</v>
      </c>
      <c r="C4" s="228"/>
      <c r="D4" s="228"/>
      <c r="E4" s="228"/>
      <c r="F4" s="228"/>
      <c r="G4" s="228"/>
      <c r="H4" s="228"/>
      <c r="I4" s="228"/>
      <c r="J4" s="228"/>
      <c r="K4" s="229"/>
      <c r="M4" s="117"/>
    </row>
    <row r="5" spans="1:13" ht="16.149999999999999" customHeight="1" x14ac:dyDescent="0.25">
      <c r="A5" s="2"/>
      <c r="B5" s="279"/>
      <c r="C5" s="197"/>
      <c r="D5" s="197"/>
      <c r="E5" s="197"/>
      <c r="F5" s="197"/>
      <c r="G5" s="197"/>
      <c r="H5" s="197"/>
      <c r="I5" s="197"/>
      <c r="J5" s="197"/>
      <c r="K5" s="280"/>
      <c r="M5" s="47"/>
    </row>
    <row r="6" spans="1:13" ht="16.149999999999999" customHeight="1" x14ac:dyDescent="0.25">
      <c r="A6" s="2"/>
      <c r="B6" s="279"/>
      <c r="C6" s="197"/>
      <c r="D6" s="197"/>
      <c r="E6" s="197"/>
      <c r="F6" s="197"/>
      <c r="G6" s="197"/>
      <c r="H6" s="197"/>
      <c r="I6" s="197"/>
      <c r="J6" s="197"/>
      <c r="K6" s="280"/>
      <c r="M6" s="118"/>
    </row>
    <row r="7" spans="1:13" ht="16.149999999999999" customHeight="1" x14ac:dyDescent="0.25">
      <c r="A7" s="2"/>
      <c r="B7" s="279"/>
      <c r="C7" s="197"/>
      <c r="D7" s="197"/>
      <c r="E7" s="197"/>
      <c r="F7" s="197"/>
      <c r="G7" s="197"/>
      <c r="H7" s="197"/>
      <c r="I7" s="197"/>
      <c r="J7" s="197"/>
      <c r="K7" s="280"/>
      <c r="M7" s="118"/>
    </row>
    <row r="8" spans="1:13" ht="16.149999999999999" customHeight="1" x14ac:dyDescent="0.25">
      <c r="A8" s="2"/>
      <c r="B8" s="230"/>
      <c r="C8" s="231"/>
      <c r="D8" s="231"/>
      <c r="E8" s="231"/>
      <c r="F8" s="231"/>
      <c r="G8" s="231"/>
      <c r="H8" s="231"/>
      <c r="I8" s="231"/>
      <c r="J8" s="231"/>
      <c r="K8" s="232"/>
      <c r="M8" s="118"/>
    </row>
    <row r="9" spans="1:13" ht="14.65" customHeight="1" x14ac:dyDescent="0.25">
      <c r="A9" s="2"/>
      <c r="B9" s="412" t="s">
        <v>679</v>
      </c>
      <c r="C9" s="229"/>
      <c r="D9" s="412" t="s">
        <v>680</v>
      </c>
      <c r="E9" s="228"/>
      <c r="F9" s="228"/>
      <c r="G9" s="228"/>
      <c r="H9" s="229"/>
      <c r="I9" s="415" t="s">
        <v>681</v>
      </c>
      <c r="J9" s="412" t="s">
        <v>682</v>
      </c>
      <c r="K9" s="229"/>
      <c r="M9" s="47"/>
    </row>
    <row r="10" spans="1:13" ht="14.65" customHeight="1" x14ac:dyDescent="0.25">
      <c r="A10" s="2"/>
      <c r="B10" s="279"/>
      <c r="C10" s="280"/>
      <c r="D10" s="279"/>
      <c r="E10" s="197"/>
      <c r="F10" s="197"/>
      <c r="G10" s="197"/>
      <c r="H10" s="280"/>
      <c r="I10" s="405"/>
      <c r="J10" s="279"/>
      <c r="K10" s="280"/>
      <c r="M10" s="47"/>
    </row>
    <row r="11" spans="1:13" ht="16.149999999999999" customHeight="1" x14ac:dyDescent="0.25">
      <c r="A11" s="2"/>
      <c r="B11" s="230"/>
      <c r="C11" s="232"/>
      <c r="D11" s="230"/>
      <c r="E11" s="231"/>
      <c r="F11" s="231"/>
      <c r="G11" s="231"/>
      <c r="H11" s="232"/>
      <c r="I11" s="201"/>
      <c r="J11" s="230"/>
      <c r="K11" s="232"/>
      <c r="M11" s="47"/>
    </row>
    <row r="12" spans="1:13" ht="14.65" customHeight="1" x14ac:dyDescent="0.25">
      <c r="A12" s="2"/>
      <c r="B12" s="209" t="s">
        <v>683</v>
      </c>
      <c r="C12" s="229"/>
      <c r="D12" s="209" t="s">
        <v>684</v>
      </c>
      <c r="E12" s="228"/>
      <c r="F12" s="228"/>
      <c r="G12" s="228"/>
      <c r="H12" s="229"/>
      <c r="I12" s="209" t="s">
        <v>685</v>
      </c>
      <c r="J12" s="416" t="s">
        <v>686</v>
      </c>
      <c r="K12" s="417"/>
      <c r="M12" s="118"/>
    </row>
    <row r="13" spans="1:13" ht="68.25" customHeight="1" x14ac:dyDescent="0.25">
      <c r="A13" s="2"/>
      <c r="B13" s="230"/>
      <c r="C13" s="232"/>
      <c r="D13" s="230"/>
      <c r="E13" s="231"/>
      <c r="F13" s="231"/>
      <c r="G13" s="231"/>
      <c r="H13" s="232"/>
      <c r="I13" s="201"/>
      <c r="J13" s="418"/>
      <c r="K13" s="419"/>
      <c r="M13" s="118"/>
    </row>
    <row r="14" spans="1:13" ht="37.5" customHeight="1" x14ac:dyDescent="0.25">
      <c r="A14" s="2"/>
      <c r="B14" s="209" t="s">
        <v>687</v>
      </c>
      <c r="C14" s="229"/>
      <c r="D14" s="220" t="s">
        <v>688</v>
      </c>
      <c r="E14" s="247"/>
      <c r="F14" s="247"/>
      <c r="G14" s="247"/>
      <c r="H14" s="248"/>
      <c r="I14" s="209" t="s">
        <v>689</v>
      </c>
      <c r="J14" s="416" t="s">
        <v>690</v>
      </c>
      <c r="K14" s="417"/>
      <c r="M14" s="47"/>
    </row>
    <row r="15" spans="1:13" ht="38.25" customHeight="1" x14ac:dyDescent="0.25">
      <c r="A15" s="2"/>
      <c r="B15" s="230"/>
      <c r="C15" s="232"/>
      <c r="D15" s="249"/>
      <c r="E15" s="250"/>
      <c r="F15" s="250"/>
      <c r="G15" s="250"/>
      <c r="H15" s="251"/>
      <c r="I15" s="201"/>
      <c r="J15" s="418"/>
      <c r="K15" s="419"/>
      <c r="M15" s="47"/>
    </row>
    <row r="16" spans="1:13" ht="14.65" customHeight="1" x14ac:dyDescent="0.25">
      <c r="A16" s="2"/>
      <c r="B16" s="209" t="s">
        <v>691</v>
      </c>
      <c r="C16" s="229"/>
      <c r="D16" s="209"/>
      <c r="E16" s="228"/>
      <c r="F16" s="228"/>
      <c r="G16" s="228"/>
      <c r="H16" s="229"/>
      <c r="I16" s="209"/>
      <c r="J16" s="221"/>
      <c r="K16" s="229"/>
      <c r="M16" s="47"/>
    </row>
    <row r="17" spans="1:13" ht="16.149999999999999" customHeight="1" x14ac:dyDescent="0.25">
      <c r="A17" s="2"/>
      <c r="B17" s="279"/>
      <c r="C17" s="280"/>
      <c r="D17" s="279"/>
      <c r="E17" s="197"/>
      <c r="F17" s="197"/>
      <c r="G17" s="197"/>
      <c r="H17" s="280"/>
      <c r="I17" s="405"/>
      <c r="J17" s="279"/>
      <c r="K17" s="280"/>
      <c r="M17" s="47"/>
    </row>
    <row r="18" spans="1:13" ht="16.149999999999999" customHeight="1" x14ac:dyDescent="0.25">
      <c r="A18" s="2"/>
      <c r="B18" s="230"/>
      <c r="C18" s="232"/>
      <c r="D18" s="230"/>
      <c r="E18" s="231"/>
      <c r="F18" s="231"/>
      <c r="G18" s="231"/>
      <c r="H18" s="232"/>
      <c r="I18" s="201"/>
      <c r="J18" s="230"/>
      <c r="K18" s="232"/>
      <c r="M18" s="47"/>
    </row>
    <row r="19" spans="1:13" ht="14.65" customHeight="1" x14ac:dyDescent="0.25">
      <c r="A19" s="2"/>
      <c r="B19" s="209" t="s">
        <v>692</v>
      </c>
      <c r="C19" s="229"/>
      <c r="D19" s="209"/>
      <c r="E19" s="228"/>
      <c r="F19" s="228"/>
      <c r="G19" s="228"/>
      <c r="H19" s="229"/>
      <c r="I19" s="209"/>
      <c r="J19" s="221"/>
      <c r="K19" s="229"/>
      <c r="M19" s="47"/>
    </row>
    <row r="20" spans="1:13" ht="16.149999999999999" customHeight="1" x14ac:dyDescent="0.25">
      <c r="A20" s="2"/>
      <c r="B20" s="230"/>
      <c r="C20" s="232"/>
      <c r="D20" s="230"/>
      <c r="E20" s="231"/>
      <c r="F20" s="231"/>
      <c r="G20" s="231"/>
      <c r="H20" s="232"/>
      <c r="I20" s="201"/>
      <c r="J20" s="230"/>
      <c r="K20" s="232"/>
      <c r="M20" s="47"/>
    </row>
    <row r="21" spans="1:13" ht="14.65" customHeight="1" x14ac:dyDescent="0.25">
      <c r="A21" s="2"/>
      <c r="B21" s="209" t="s">
        <v>693</v>
      </c>
      <c r="C21" s="229"/>
      <c r="D21" s="209" t="s">
        <v>694</v>
      </c>
      <c r="E21" s="228"/>
      <c r="F21" s="228"/>
      <c r="G21" s="228"/>
      <c r="H21" s="229"/>
      <c r="I21" s="416" t="s">
        <v>695</v>
      </c>
      <c r="J21" s="221" t="s">
        <v>696</v>
      </c>
      <c r="K21" s="229"/>
      <c r="M21" s="119"/>
    </row>
    <row r="22" spans="1:13" ht="16.149999999999999" customHeight="1" x14ac:dyDescent="0.25">
      <c r="A22" s="2"/>
      <c r="B22" s="230"/>
      <c r="C22" s="232"/>
      <c r="D22" s="230"/>
      <c r="E22" s="231"/>
      <c r="F22" s="231"/>
      <c r="G22" s="231"/>
      <c r="H22" s="232"/>
      <c r="I22" s="422"/>
      <c r="J22" s="230"/>
      <c r="K22" s="232"/>
      <c r="M22" s="47"/>
    </row>
    <row r="23" spans="1:13" ht="14.65" customHeight="1" x14ac:dyDescent="0.25">
      <c r="A23" s="2"/>
      <c r="B23" s="209" t="s">
        <v>697</v>
      </c>
      <c r="C23" s="229"/>
      <c r="D23" s="209"/>
      <c r="E23" s="228"/>
      <c r="F23" s="228"/>
      <c r="G23" s="228"/>
      <c r="H23" s="229"/>
      <c r="I23" s="209"/>
      <c r="J23" s="221"/>
      <c r="K23" s="229"/>
      <c r="M23" s="47"/>
    </row>
    <row r="24" spans="1:13" ht="16.149999999999999" customHeight="1" x14ac:dyDescent="0.25">
      <c r="A24" s="2"/>
      <c r="B24" s="230"/>
      <c r="C24" s="232"/>
      <c r="D24" s="230"/>
      <c r="E24" s="231"/>
      <c r="F24" s="231"/>
      <c r="G24" s="231"/>
      <c r="H24" s="232"/>
      <c r="I24" s="201"/>
      <c r="J24" s="230"/>
      <c r="K24" s="232"/>
      <c r="M24" s="47"/>
    </row>
    <row r="25" spans="1:13" ht="14.65" customHeight="1" x14ac:dyDescent="0.25">
      <c r="A25" s="2"/>
      <c r="B25" s="209" t="s">
        <v>698</v>
      </c>
      <c r="C25" s="229"/>
      <c r="D25" s="209"/>
      <c r="E25" s="228"/>
      <c r="F25" s="228"/>
      <c r="G25" s="228"/>
      <c r="H25" s="229"/>
      <c r="I25" s="209"/>
      <c r="J25" s="221"/>
      <c r="K25" s="229"/>
      <c r="M25" s="47"/>
    </row>
    <row r="26" spans="1:13" ht="16.149999999999999" customHeight="1" x14ac:dyDescent="0.25">
      <c r="A26" s="2"/>
      <c r="B26" s="230"/>
      <c r="C26" s="232"/>
      <c r="D26" s="230"/>
      <c r="E26" s="231"/>
      <c r="F26" s="231"/>
      <c r="G26" s="231"/>
      <c r="H26" s="232"/>
      <c r="I26" s="201"/>
      <c r="J26" s="230"/>
      <c r="K26" s="232"/>
      <c r="M26" s="47"/>
    </row>
    <row r="27" spans="1:13" ht="14.65" customHeight="1" x14ac:dyDescent="0.25">
      <c r="A27" s="2"/>
      <c r="B27" s="209" t="s">
        <v>699</v>
      </c>
      <c r="C27" s="229"/>
      <c r="D27" s="209"/>
      <c r="E27" s="228"/>
      <c r="F27" s="228"/>
      <c r="G27" s="228"/>
      <c r="H27" s="229"/>
      <c r="I27" s="209"/>
      <c r="J27" s="221"/>
      <c r="K27" s="229"/>
      <c r="M27" s="47"/>
    </row>
    <row r="28" spans="1:13" ht="16.149999999999999" customHeight="1" x14ac:dyDescent="0.25">
      <c r="A28" s="2"/>
      <c r="B28" s="230"/>
      <c r="C28" s="232"/>
      <c r="D28" s="230"/>
      <c r="E28" s="231"/>
      <c r="F28" s="231"/>
      <c r="G28" s="231"/>
      <c r="H28" s="232"/>
      <c r="I28" s="201"/>
      <c r="J28" s="230"/>
      <c r="K28" s="232"/>
      <c r="M28" s="47"/>
    </row>
    <row r="29" spans="1:13" ht="14.65" customHeight="1" x14ac:dyDescent="0.25">
      <c r="A29" s="2"/>
      <c r="B29" s="209" t="s">
        <v>700</v>
      </c>
      <c r="C29" s="229"/>
      <c r="D29" s="209"/>
      <c r="E29" s="228"/>
      <c r="F29" s="228"/>
      <c r="G29" s="228"/>
      <c r="H29" s="229"/>
      <c r="I29" s="209"/>
      <c r="J29" s="221"/>
      <c r="K29" s="229"/>
    </row>
    <row r="30" spans="1:13" x14ac:dyDescent="0.25">
      <c r="A30" s="2"/>
      <c r="B30" s="230"/>
      <c r="C30" s="232"/>
      <c r="D30" s="230"/>
      <c r="E30" s="231"/>
      <c r="F30" s="231"/>
      <c r="G30" s="231"/>
      <c r="H30" s="232"/>
      <c r="I30" s="201"/>
      <c r="J30" s="230"/>
      <c r="K30" s="232"/>
    </row>
    <row r="31" spans="1:13" ht="14.65" customHeight="1" x14ac:dyDescent="0.25">
      <c r="A31" s="2"/>
      <c r="B31" s="209" t="s">
        <v>701</v>
      </c>
      <c r="C31" s="229"/>
      <c r="D31" s="209"/>
      <c r="E31" s="228"/>
      <c r="F31" s="228"/>
      <c r="G31" s="228"/>
      <c r="H31" s="229"/>
      <c r="I31" s="209"/>
      <c r="J31" s="221"/>
      <c r="K31" s="229"/>
    </row>
    <row r="32" spans="1:13" x14ac:dyDescent="0.25">
      <c r="A32" s="2"/>
      <c r="B32" s="230"/>
      <c r="C32" s="232"/>
      <c r="D32" s="230"/>
      <c r="E32" s="231"/>
      <c r="F32" s="231"/>
      <c r="G32" s="231"/>
      <c r="H32" s="232"/>
      <c r="I32" s="201"/>
      <c r="J32" s="230"/>
      <c r="K32" s="232"/>
    </row>
    <row r="33" spans="1:11" ht="14.65" customHeight="1" x14ac:dyDescent="0.25">
      <c r="A33" s="2"/>
      <c r="B33" s="209" t="s">
        <v>702</v>
      </c>
      <c r="C33" s="229"/>
      <c r="D33" s="209"/>
      <c r="E33" s="228"/>
      <c r="F33" s="228"/>
      <c r="G33" s="228"/>
      <c r="H33" s="229"/>
      <c r="I33" s="209"/>
      <c r="J33" s="221"/>
      <c r="K33" s="229"/>
    </row>
    <row r="34" spans="1:11" x14ac:dyDescent="0.25">
      <c r="A34" s="2"/>
      <c r="B34" s="279"/>
      <c r="C34" s="280"/>
      <c r="D34" s="279"/>
      <c r="E34" s="197"/>
      <c r="F34" s="197"/>
      <c r="G34" s="197"/>
      <c r="H34" s="280"/>
      <c r="I34" s="405"/>
      <c r="J34" s="279"/>
      <c r="K34" s="280"/>
    </row>
    <row r="35" spans="1:11" x14ac:dyDescent="0.25">
      <c r="A35" s="2"/>
      <c r="B35" s="230"/>
      <c r="C35" s="232"/>
      <c r="D35" s="230"/>
      <c r="E35" s="231"/>
      <c r="F35" s="231"/>
      <c r="G35" s="231"/>
      <c r="H35" s="232"/>
      <c r="I35" s="201"/>
      <c r="J35" s="230"/>
      <c r="K35" s="232"/>
    </row>
    <row r="36" spans="1:11" ht="30.75" customHeight="1" x14ac:dyDescent="0.25">
      <c r="A36" s="2"/>
      <c r="B36" s="202" t="s">
        <v>703</v>
      </c>
      <c r="C36" s="229"/>
      <c r="D36" s="209" t="s">
        <v>704</v>
      </c>
      <c r="E36" s="228"/>
      <c r="F36" s="228"/>
      <c r="G36" s="228"/>
      <c r="H36" s="229"/>
      <c r="I36" s="209" t="s">
        <v>689</v>
      </c>
      <c r="J36" s="221" t="s">
        <v>690</v>
      </c>
      <c r="K36" s="229"/>
    </row>
    <row r="37" spans="1:11" ht="48.75" customHeight="1" x14ac:dyDescent="0.25">
      <c r="A37" s="2"/>
      <c r="B37" s="230"/>
      <c r="C37" s="232"/>
      <c r="D37" s="230"/>
      <c r="E37" s="231"/>
      <c r="F37" s="231"/>
      <c r="G37" s="231"/>
      <c r="H37" s="232"/>
      <c r="I37" s="201"/>
      <c r="J37" s="230"/>
      <c r="K37" s="232"/>
    </row>
    <row r="38" spans="1:11" ht="14.65" customHeight="1" x14ac:dyDescent="0.25">
      <c r="A38" s="2"/>
      <c r="B38" s="209" t="s">
        <v>705</v>
      </c>
      <c r="C38" s="229"/>
      <c r="D38" s="209"/>
      <c r="E38" s="228"/>
      <c r="F38" s="228"/>
      <c r="G38" s="228"/>
      <c r="H38" s="229"/>
      <c r="I38" s="209"/>
      <c r="J38" s="221"/>
      <c r="K38" s="229"/>
    </row>
    <row r="39" spans="1:11" x14ac:dyDescent="0.25">
      <c r="A39" s="2"/>
      <c r="B39" s="230"/>
      <c r="C39" s="232"/>
      <c r="D39" s="230"/>
      <c r="E39" s="231"/>
      <c r="F39" s="231"/>
      <c r="G39" s="231"/>
      <c r="H39" s="232"/>
      <c r="I39" s="201"/>
      <c r="J39" s="230"/>
      <c r="K39" s="232"/>
    </row>
    <row r="40" spans="1:11" ht="14.65" customHeight="1" x14ac:dyDescent="0.25">
      <c r="A40" s="2"/>
      <c r="B40" s="209" t="s">
        <v>706</v>
      </c>
      <c r="C40" s="229"/>
      <c r="D40" s="209"/>
      <c r="E40" s="228"/>
      <c r="F40" s="228"/>
      <c r="G40" s="228"/>
      <c r="H40" s="229"/>
      <c r="I40" s="209"/>
      <c r="J40" s="221"/>
      <c r="K40" s="229"/>
    </row>
    <row r="41" spans="1:11" x14ac:dyDescent="0.25">
      <c r="A41" s="2"/>
      <c r="B41" s="230"/>
      <c r="C41" s="232"/>
      <c r="D41" s="230"/>
      <c r="E41" s="231"/>
      <c r="F41" s="231"/>
      <c r="G41" s="231"/>
      <c r="H41" s="232"/>
      <c r="I41" s="201"/>
      <c r="J41" s="230"/>
      <c r="K41" s="232"/>
    </row>
    <row r="42" spans="1:11" x14ac:dyDescent="0.25">
      <c r="A42" s="2"/>
      <c r="B42" s="2"/>
      <c r="C42" s="2"/>
      <c r="D42" s="2"/>
      <c r="E42" s="2"/>
      <c r="F42" s="2"/>
      <c r="G42" s="2"/>
      <c r="H42" s="2"/>
      <c r="I42" s="2"/>
      <c r="J42" s="2"/>
      <c r="K42" s="2"/>
    </row>
    <row r="43" spans="1:11" x14ac:dyDescent="0.25">
      <c r="A43" s="2"/>
      <c r="B43" s="2"/>
      <c r="C43" s="2"/>
      <c r="D43" s="2"/>
      <c r="E43" s="2"/>
      <c r="F43" s="2"/>
      <c r="G43" s="2"/>
      <c r="H43" s="2"/>
      <c r="I43" s="2"/>
      <c r="J43" s="2"/>
      <c r="K43" s="2"/>
    </row>
    <row r="44" spans="1:11" x14ac:dyDescent="0.25">
      <c r="A44" s="2"/>
      <c r="B44" s="2"/>
      <c r="C44" s="2"/>
      <c r="D44" s="2"/>
      <c r="E44" s="2"/>
      <c r="F44" s="2"/>
      <c r="G44" s="2"/>
      <c r="H44" s="2"/>
      <c r="I44" s="2"/>
      <c r="J44" s="2"/>
      <c r="K44" s="2"/>
    </row>
    <row r="45" spans="1:11" x14ac:dyDescent="0.25">
      <c r="A45" s="2"/>
      <c r="B45" s="2"/>
      <c r="C45" s="2"/>
      <c r="D45" s="2"/>
      <c r="E45" s="2"/>
      <c r="F45" s="2"/>
      <c r="G45" s="2"/>
      <c r="H45" s="2"/>
      <c r="I45" s="2"/>
      <c r="J45" s="2"/>
      <c r="K45" s="2"/>
    </row>
    <row r="46" spans="1:11" x14ac:dyDescent="0.25">
      <c r="A46" s="2"/>
      <c r="B46" s="2"/>
      <c r="C46" s="2"/>
      <c r="D46" s="2"/>
      <c r="E46" s="2"/>
      <c r="G46" s="2"/>
      <c r="H46" s="2"/>
      <c r="I46" s="2"/>
      <c r="J46" s="2"/>
      <c r="K46" s="2"/>
    </row>
    <row r="47" spans="1:11" x14ac:dyDescent="0.25">
      <c r="A47" s="2"/>
      <c r="B47" s="2"/>
      <c r="C47" s="2"/>
      <c r="D47" s="2"/>
      <c r="E47" s="2"/>
      <c r="F47" s="2"/>
      <c r="G47" s="2"/>
      <c r="H47" s="2"/>
      <c r="I47" s="2"/>
      <c r="J47" s="2"/>
      <c r="K47" s="2"/>
    </row>
    <row r="48" spans="1:11" x14ac:dyDescent="0.25">
      <c r="A48" s="2"/>
      <c r="B48" s="2"/>
      <c r="C48" s="2"/>
      <c r="D48" s="2"/>
      <c r="E48" s="2"/>
      <c r="F48" s="2"/>
      <c r="G48" s="2"/>
      <c r="H48" s="2"/>
      <c r="I48" s="2"/>
      <c r="J48" s="2"/>
      <c r="K48" s="2"/>
    </row>
    <row r="49" spans="1:13" s="121" customFormat="1" ht="13.5" customHeight="1" x14ac:dyDescent="0.25">
      <c r="A49" s="120"/>
      <c r="B49" s="420" t="s">
        <v>707</v>
      </c>
      <c r="C49" s="421"/>
      <c r="D49" s="421"/>
      <c r="E49" s="421"/>
      <c r="F49" s="421"/>
      <c r="G49" s="421"/>
      <c r="H49" s="421"/>
      <c r="I49" s="421"/>
      <c r="J49" s="421"/>
      <c r="K49" s="421"/>
    </row>
    <row r="50" spans="1:13" x14ac:dyDescent="0.25">
      <c r="A50" s="2"/>
      <c r="B50" s="6"/>
      <c r="C50" s="6"/>
      <c r="D50" s="6"/>
      <c r="E50" s="6"/>
      <c r="F50" s="6"/>
      <c r="G50" s="6"/>
      <c r="H50" s="6"/>
      <c r="I50" s="6"/>
      <c r="J50" s="6"/>
      <c r="K50" s="6"/>
    </row>
    <row r="51" spans="1:13" x14ac:dyDescent="0.25">
      <c r="A51" s="2"/>
      <c r="B51" s="6"/>
      <c r="C51" s="6"/>
      <c r="D51" s="6"/>
      <c r="E51" s="6"/>
      <c r="F51" s="6"/>
      <c r="G51" s="6"/>
      <c r="H51" s="6"/>
      <c r="I51" s="6"/>
      <c r="J51" s="6"/>
      <c r="K51" s="6"/>
    </row>
    <row r="52" spans="1:13" x14ac:dyDescent="0.25">
      <c r="A52" s="2"/>
      <c r="B52" s="6"/>
      <c r="C52" s="6"/>
      <c r="D52" s="6"/>
      <c r="E52" s="6"/>
      <c r="F52" s="6"/>
      <c r="G52" s="6"/>
      <c r="H52" s="6"/>
      <c r="I52" s="6"/>
      <c r="J52" s="6"/>
      <c r="K52" s="6"/>
    </row>
    <row r="53" spans="1:13" x14ac:dyDescent="0.25">
      <c r="A53" s="2"/>
      <c r="B53" s="6"/>
      <c r="C53" s="6"/>
      <c r="D53" s="6"/>
      <c r="E53" s="6"/>
      <c r="F53" s="6"/>
      <c r="G53" s="6"/>
      <c r="H53" s="6"/>
      <c r="I53" s="6"/>
      <c r="J53" s="6"/>
      <c r="K53" s="6"/>
    </row>
    <row r="54" spans="1:13" x14ac:dyDescent="0.25">
      <c r="A54" s="2"/>
      <c r="B54" s="6"/>
      <c r="C54" s="6"/>
      <c r="D54" s="6"/>
      <c r="E54" s="6"/>
      <c r="F54" s="6"/>
      <c r="G54" s="6"/>
      <c r="H54" s="6"/>
      <c r="I54" s="6"/>
      <c r="J54" s="6"/>
      <c r="K54" s="6"/>
    </row>
    <row r="55" spans="1:13" x14ac:dyDescent="0.25">
      <c r="A55" s="2"/>
      <c r="B55" s="6"/>
      <c r="C55" s="6"/>
      <c r="D55" s="6"/>
      <c r="E55" s="6"/>
      <c r="F55" s="6"/>
      <c r="G55" s="6"/>
      <c r="H55" s="6"/>
      <c r="I55" s="6"/>
      <c r="J55" s="6"/>
      <c r="K55" s="6"/>
    </row>
    <row r="56" spans="1:13" x14ac:dyDescent="0.25">
      <c r="A56" s="2"/>
      <c r="B56" s="6"/>
      <c r="C56" s="6"/>
      <c r="D56" s="6"/>
      <c r="E56" s="6"/>
      <c r="F56" s="6"/>
      <c r="G56" s="6"/>
      <c r="H56" s="6"/>
      <c r="I56" s="6"/>
      <c r="J56" s="6"/>
      <c r="K56" s="6"/>
    </row>
    <row r="57" spans="1:13" x14ac:dyDescent="0.25">
      <c r="A57" s="2"/>
      <c r="B57" s="6"/>
      <c r="C57" s="6"/>
      <c r="D57" s="6"/>
      <c r="E57" s="6"/>
      <c r="F57" s="6"/>
      <c r="G57" s="6"/>
      <c r="H57" s="6"/>
      <c r="I57" s="6"/>
      <c r="J57" s="6"/>
      <c r="K57" s="6"/>
    </row>
    <row r="58" spans="1:13" ht="15.4" customHeight="1" x14ac:dyDescent="0.25">
      <c r="A58" s="2"/>
      <c r="B58" s="6"/>
      <c r="C58" s="6"/>
      <c r="D58" s="6"/>
      <c r="E58" s="6"/>
      <c r="F58" s="6"/>
      <c r="G58" s="6"/>
      <c r="H58" s="6"/>
      <c r="I58" s="6"/>
      <c r="J58" s="6"/>
      <c r="K58" s="6"/>
      <c r="M58" s="38"/>
    </row>
  </sheetData>
  <sheetProtection sheet="1" objects="1" scenarios="1" formatColumns="0" formatRows="0"/>
  <mergeCells count="63">
    <mergeCell ref="B49:K49"/>
    <mergeCell ref="B16:C18"/>
    <mergeCell ref="J33:K35"/>
    <mergeCell ref="D12:H13"/>
    <mergeCell ref="J36:K37"/>
    <mergeCell ref="B19:C20"/>
    <mergeCell ref="I36:I37"/>
    <mergeCell ref="J25:K26"/>
    <mergeCell ref="B36:C37"/>
    <mergeCell ref="J21:K22"/>
    <mergeCell ref="D25:H26"/>
    <mergeCell ref="I25:I26"/>
    <mergeCell ref="J12:K13"/>
    <mergeCell ref="B40:C41"/>
    <mergeCell ref="I12:I13"/>
    <mergeCell ref="I21:I22"/>
    <mergeCell ref="B9:C11"/>
    <mergeCell ref="B21:C22"/>
    <mergeCell ref="D16:H18"/>
    <mergeCell ref="B25:C26"/>
    <mergeCell ref="B4:K8"/>
    <mergeCell ref="J9:K11"/>
    <mergeCell ref="D19:H20"/>
    <mergeCell ref="I9:I11"/>
    <mergeCell ref="J14:K15"/>
    <mergeCell ref="I14:I15"/>
    <mergeCell ref="D23:H24"/>
    <mergeCell ref="J19:K20"/>
    <mergeCell ref="I23:I24"/>
    <mergeCell ref="D9:H11"/>
    <mergeCell ref="B14:C15"/>
    <mergeCell ref="D14:H15"/>
    <mergeCell ref="B31:C32"/>
    <mergeCell ref="I29:I30"/>
    <mergeCell ref="B38:C39"/>
    <mergeCell ref="D36:H37"/>
    <mergeCell ref="D33:H35"/>
    <mergeCell ref="D29:H30"/>
    <mergeCell ref="D31:H32"/>
    <mergeCell ref="J23:K24"/>
    <mergeCell ref="I33:I35"/>
    <mergeCell ref="I27:I28"/>
    <mergeCell ref="I40:I41"/>
    <mergeCell ref="I38:I39"/>
    <mergeCell ref="J31:K32"/>
    <mergeCell ref="J29:K30"/>
    <mergeCell ref="J27:K28"/>
    <mergeCell ref="B2:K2"/>
    <mergeCell ref="I19:I20"/>
    <mergeCell ref="B27:C28"/>
    <mergeCell ref="D40:H41"/>
    <mergeCell ref="J38:K39"/>
    <mergeCell ref="B12:C13"/>
    <mergeCell ref="J16:K18"/>
    <mergeCell ref="D27:H28"/>
    <mergeCell ref="D21:H22"/>
    <mergeCell ref="I31:I32"/>
    <mergeCell ref="B33:C35"/>
    <mergeCell ref="I16:I18"/>
    <mergeCell ref="B29:C30"/>
    <mergeCell ref="J40:K41"/>
    <mergeCell ref="B23:C24"/>
    <mergeCell ref="D38:H39"/>
  </mergeCells>
  <hyperlinks>
    <hyperlink ref="B49" r:id="rId1" display="24 GEF Council meeting documents, guidelines, project and program cycle policy 2020 update" xr:uid="{00000000-0004-0000-0C00-000000000000}"/>
  </hyperlinks>
  <pageMargins left="0.25" right="0.25" top="0.75" bottom="0.75" header="0.3" footer="0.3"/>
  <pageSetup paperSize="5"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0">
    <tabColor theme="3" tint="0.499984740745262"/>
  </sheetPr>
  <dimension ref="A1:W58"/>
  <sheetViews>
    <sheetView showGridLines="0" zoomScaleNormal="100" zoomScaleSheetLayoutView="100" workbookViewId="0">
      <selection activeCell="O8" sqref="A1:XFD1048576"/>
    </sheetView>
  </sheetViews>
  <sheetFormatPr defaultColWidth="8.7109375" defaultRowHeight="15" x14ac:dyDescent="0.25"/>
  <cols>
    <col min="1" max="2" width="1.42578125" customWidth="1"/>
    <col min="6" max="6" width="11.28515625" customWidth="1"/>
    <col min="7" max="7" width="16" customWidth="1"/>
    <col min="12" max="12" width="25.7109375" customWidth="1"/>
    <col min="14" max="14" width="8.7109375" style="502"/>
    <col min="22" max="22" width="17.7109375" customWidth="1"/>
  </cols>
  <sheetData>
    <row r="1" spans="1:23" x14ac:dyDescent="0.25">
      <c r="A1" s="13"/>
      <c r="B1" s="13"/>
      <c r="C1" s="13"/>
      <c r="D1" s="13"/>
      <c r="E1" s="13"/>
      <c r="F1" s="13"/>
      <c r="G1" s="13"/>
      <c r="H1" s="13"/>
      <c r="I1" s="13"/>
      <c r="J1" s="13"/>
      <c r="K1" s="13"/>
      <c r="L1" s="13"/>
    </row>
    <row r="2" spans="1:23" ht="19.5" customHeight="1" x14ac:dyDescent="0.3">
      <c r="A2" s="13"/>
      <c r="B2" s="13"/>
      <c r="C2" s="400" t="s">
        <v>708</v>
      </c>
      <c r="D2" s="197"/>
      <c r="E2" s="197"/>
      <c r="F2" s="197"/>
      <c r="G2" s="197"/>
      <c r="H2" s="197"/>
      <c r="I2" s="197"/>
      <c r="J2" s="197"/>
      <c r="K2" s="197"/>
      <c r="L2" s="197"/>
      <c r="N2" s="503"/>
    </row>
    <row r="3" spans="1:23" x14ac:dyDescent="0.25">
      <c r="A3" s="13"/>
      <c r="B3" s="13"/>
      <c r="C3" s="15"/>
      <c r="D3" s="15"/>
      <c r="E3" s="15"/>
      <c r="F3" s="15"/>
      <c r="G3" s="15"/>
      <c r="H3" s="15"/>
      <c r="I3" s="15"/>
      <c r="J3" s="15"/>
      <c r="K3" s="15"/>
      <c r="L3" s="15"/>
    </row>
    <row r="4" spans="1:23" ht="14.65" customHeight="1" x14ac:dyDescent="0.25">
      <c r="A4" s="13"/>
      <c r="B4" s="13"/>
      <c r="C4" s="432" t="s">
        <v>709</v>
      </c>
      <c r="D4" s="228"/>
      <c r="E4" s="228"/>
      <c r="F4" s="228"/>
      <c r="G4" s="228"/>
      <c r="H4" s="228"/>
      <c r="I4" s="228"/>
      <c r="J4" s="228"/>
      <c r="K4" s="228"/>
      <c r="L4" s="228"/>
    </row>
    <row r="5" spans="1:23" ht="14.65" customHeight="1" x14ac:dyDescent="0.3">
      <c r="A5" s="13"/>
      <c r="B5" s="13"/>
      <c r="C5" s="279"/>
      <c r="D5" s="197"/>
      <c r="E5" s="197"/>
      <c r="F5" s="197"/>
      <c r="G5" s="197"/>
      <c r="H5" s="197"/>
      <c r="I5" s="197"/>
      <c r="J5" s="197"/>
      <c r="K5" s="197"/>
      <c r="L5" s="197"/>
      <c r="N5" s="504"/>
      <c r="O5" s="33"/>
    </row>
    <row r="6" spans="1:23" ht="16.899999999999999" customHeight="1" x14ac:dyDescent="0.3">
      <c r="A6" s="13"/>
      <c r="B6" s="13"/>
      <c r="C6" s="230"/>
      <c r="D6" s="231"/>
      <c r="E6" s="231"/>
      <c r="F6" s="231"/>
      <c r="G6" s="231"/>
      <c r="H6" s="231"/>
      <c r="I6" s="231"/>
      <c r="J6" s="231"/>
      <c r="K6" s="231"/>
      <c r="L6" s="231"/>
      <c r="N6" s="505"/>
      <c r="O6" s="33"/>
    </row>
    <row r="7" spans="1:23" ht="16.899999999999999" customHeight="1" x14ac:dyDescent="0.3">
      <c r="A7" s="13"/>
      <c r="B7" s="13"/>
      <c r="C7" s="244"/>
      <c r="D7" s="205"/>
      <c r="E7" s="205"/>
      <c r="F7" s="205"/>
      <c r="G7" s="205"/>
      <c r="H7" s="205"/>
      <c r="I7" s="205"/>
      <c r="J7" s="205"/>
      <c r="K7" s="205"/>
      <c r="L7" s="205"/>
      <c r="N7" s="505"/>
      <c r="O7" s="33"/>
      <c r="W7" s="33"/>
    </row>
    <row r="8" spans="1:23" ht="34.5" customHeight="1" x14ac:dyDescent="0.3">
      <c r="A8" s="13"/>
      <c r="B8" s="13"/>
      <c r="C8" s="510" t="s">
        <v>710</v>
      </c>
      <c r="D8" s="511"/>
      <c r="E8" s="512" t="s">
        <v>711</v>
      </c>
      <c r="F8" s="513"/>
      <c r="G8" s="514" t="s">
        <v>712</v>
      </c>
      <c r="H8" s="515" t="s">
        <v>713</v>
      </c>
      <c r="I8" s="516"/>
      <c r="J8" s="516"/>
      <c r="K8" s="516"/>
      <c r="L8" s="517"/>
      <c r="N8" s="505"/>
      <c r="O8" s="33"/>
    </row>
    <row r="9" spans="1:23" ht="49.5" customHeight="1" x14ac:dyDescent="0.3">
      <c r="A9" s="13"/>
      <c r="B9" s="13"/>
      <c r="C9" s="428" t="s">
        <v>714</v>
      </c>
      <c r="D9" s="513"/>
      <c r="E9" s="209" t="s">
        <v>715</v>
      </c>
      <c r="F9" s="513"/>
      <c r="G9" s="104" t="s">
        <v>716</v>
      </c>
      <c r="H9" s="425" t="s">
        <v>717</v>
      </c>
      <c r="I9" s="518"/>
      <c r="J9" s="518"/>
      <c r="K9" s="518"/>
      <c r="L9" s="519"/>
      <c r="O9" s="33"/>
    </row>
    <row r="10" spans="1:23" ht="28.5" customHeight="1" x14ac:dyDescent="0.3">
      <c r="A10" s="13"/>
      <c r="B10" s="13"/>
      <c r="C10" s="428" t="s">
        <v>714</v>
      </c>
      <c r="D10" s="513"/>
      <c r="E10" s="209" t="s">
        <v>718</v>
      </c>
      <c r="F10" s="513"/>
      <c r="G10" s="104" t="s">
        <v>716</v>
      </c>
      <c r="H10" s="425" t="s">
        <v>719</v>
      </c>
      <c r="I10" s="518"/>
      <c r="J10" s="518"/>
      <c r="K10" s="518"/>
      <c r="L10" s="519"/>
      <c r="O10" s="33"/>
    </row>
    <row r="11" spans="1:23" ht="75" customHeight="1" x14ac:dyDescent="0.3">
      <c r="A11" s="13"/>
      <c r="B11" s="13"/>
      <c r="C11" s="428" t="s">
        <v>714</v>
      </c>
      <c r="D11" s="513"/>
      <c r="E11" s="209" t="s">
        <v>720</v>
      </c>
      <c r="F11" s="513"/>
      <c r="G11" s="104" t="s">
        <v>716</v>
      </c>
      <c r="H11" s="425" t="s">
        <v>721</v>
      </c>
      <c r="I11" s="518"/>
      <c r="J11" s="518"/>
      <c r="K11" s="518"/>
      <c r="L11" s="519"/>
      <c r="N11" s="505"/>
      <c r="O11" s="33"/>
    </row>
    <row r="12" spans="1:23" ht="118.5" customHeight="1" x14ac:dyDescent="0.3">
      <c r="A12" s="13"/>
      <c r="B12" s="13"/>
      <c r="C12" s="428" t="s">
        <v>714</v>
      </c>
      <c r="D12" s="513"/>
      <c r="E12" s="209" t="s">
        <v>722</v>
      </c>
      <c r="F12" s="513"/>
      <c r="G12" s="104" t="s">
        <v>716</v>
      </c>
      <c r="H12" s="425" t="s">
        <v>723</v>
      </c>
      <c r="I12" s="518"/>
      <c r="J12" s="518"/>
      <c r="K12" s="518"/>
      <c r="L12" s="519"/>
      <c r="N12" s="505"/>
      <c r="O12" s="33"/>
    </row>
    <row r="13" spans="1:23" ht="75" customHeight="1" x14ac:dyDescent="0.3">
      <c r="A13" s="13"/>
      <c r="B13" s="13"/>
      <c r="C13" s="428" t="s">
        <v>714</v>
      </c>
      <c r="D13" s="513"/>
      <c r="E13" s="209" t="s">
        <v>724</v>
      </c>
      <c r="F13" s="513"/>
      <c r="G13" s="104" t="s">
        <v>716</v>
      </c>
      <c r="H13" s="425" t="s">
        <v>725</v>
      </c>
      <c r="I13" s="518"/>
      <c r="J13" s="518"/>
      <c r="K13" s="518"/>
      <c r="L13" s="519"/>
      <c r="N13" s="505"/>
      <c r="O13" s="33"/>
    </row>
    <row r="14" spans="1:23" ht="75" customHeight="1" x14ac:dyDescent="0.3">
      <c r="A14" s="13"/>
      <c r="B14" s="13"/>
      <c r="C14" s="428" t="s">
        <v>714</v>
      </c>
      <c r="D14" s="513"/>
      <c r="E14" s="209" t="s">
        <v>726</v>
      </c>
      <c r="F14" s="513"/>
      <c r="G14" s="104" t="s">
        <v>716</v>
      </c>
      <c r="H14" s="425" t="s">
        <v>725</v>
      </c>
      <c r="I14" s="518"/>
      <c r="J14" s="518"/>
      <c r="K14" s="518"/>
      <c r="L14" s="519"/>
      <c r="N14" s="505"/>
      <c r="O14" s="33"/>
    </row>
    <row r="15" spans="1:23" ht="75" customHeight="1" x14ac:dyDescent="0.3">
      <c r="A15" s="13"/>
      <c r="B15" s="13"/>
      <c r="C15" s="428" t="s">
        <v>714</v>
      </c>
      <c r="D15" s="513"/>
      <c r="E15" s="209" t="s">
        <v>727</v>
      </c>
      <c r="F15" s="513"/>
      <c r="G15" s="104" t="s">
        <v>716</v>
      </c>
      <c r="H15" s="425" t="s">
        <v>725</v>
      </c>
      <c r="I15" s="518"/>
      <c r="J15" s="518"/>
      <c r="K15" s="518"/>
      <c r="L15" s="519"/>
      <c r="N15" s="506"/>
      <c r="O15" s="33"/>
    </row>
    <row r="16" spans="1:23" ht="75" customHeight="1" x14ac:dyDescent="0.3">
      <c r="A16" s="13"/>
      <c r="B16" s="13"/>
      <c r="C16" s="428" t="s">
        <v>714</v>
      </c>
      <c r="D16" s="513"/>
      <c r="E16" s="209" t="s">
        <v>728</v>
      </c>
      <c r="F16" s="513"/>
      <c r="G16" s="104" t="s">
        <v>716</v>
      </c>
      <c r="H16" s="425" t="s">
        <v>721</v>
      </c>
      <c r="I16" s="518"/>
      <c r="J16" s="518"/>
      <c r="K16" s="518"/>
      <c r="L16" s="519"/>
      <c r="N16" s="505"/>
      <c r="O16" s="33"/>
    </row>
    <row r="17" spans="1:15" ht="75" customHeight="1" x14ac:dyDescent="0.3">
      <c r="A17" s="13"/>
      <c r="B17" s="13"/>
      <c r="C17" s="428" t="s">
        <v>714</v>
      </c>
      <c r="D17" s="513"/>
      <c r="E17" s="209" t="s">
        <v>729</v>
      </c>
      <c r="F17" s="513"/>
      <c r="G17" s="104" t="s">
        <v>730</v>
      </c>
      <c r="H17" s="425" t="s">
        <v>731</v>
      </c>
      <c r="I17" s="518"/>
      <c r="J17" s="518"/>
      <c r="K17" s="518"/>
      <c r="L17" s="519"/>
      <c r="N17" s="507"/>
      <c r="O17" s="33"/>
    </row>
    <row r="18" spans="1:15" ht="75" customHeight="1" x14ac:dyDescent="0.3">
      <c r="A18" s="13"/>
      <c r="B18" s="13"/>
      <c r="C18" s="428" t="s">
        <v>714</v>
      </c>
      <c r="D18" s="513"/>
      <c r="E18" s="209" t="s">
        <v>732</v>
      </c>
      <c r="F18" s="513"/>
      <c r="G18" s="19" t="s">
        <v>716</v>
      </c>
      <c r="H18" s="425" t="s">
        <v>733</v>
      </c>
      <c r="I18" s="518"/>
      <c r="J18" s="518"/>
      <c r="K18" s="518"/>
      <c r="L18" s="519"/>
      <c r="N18" s="505"/>
      <c r="O18" s="33"/>
    </row>
    <row r="19" spans="1:15" ht="75" customHeight="1" x14ac:dyDescent="0.3">
      <c r="A19" s="13"/>
      <c r="B19" s="13"/>
      <c r="C19" s="428" t="s">
        <v>714</v>
      </c>
      <c r="D19" s="513"/>
      <c r="E19" s="209" t="s">
        <v>734</v>
      </c>
      <c r="F19" s="513"/>
      <c r="G19" s="19" t="s">
        <v>716</v>
      </c>
      <c r="H19" s="425" t="s">
        <v>735</v>
      </c>
      <c r="I19" s="518"/>
      <c r="J19" s="518"/>
      <c r="K19" s="518"/>
      <c r="L19" s="519"/>
      <c r="N19" s="505"/>
      <c r="O19" s="33"/>
    </row>
    <row r="20" spans="1:15" ht="75" customHeight="1" x14ac:dyDescent="0.3">
      <c r="A20" s="13"/>
      <c r="B20" s="13"/>
      <c r="C20" s="428" t="s">
        <v>714</v>
      </c>
      <c r="D20" s="513"/>
      <c r="E20" s="209" t="s">
        <v>736</v>
      </c>
      <c r="F20" s="513"/>
      <c r="G20" s="19" t="s">
        <v>716</v>
      </c>
      <c r="H20" s="425" t="s">
        <v>737</v>
      </c>
      <c r="I20" s="518"/>
      <c r="J20" s="518"/>
      <c r="K20" s="518"/>
      <c r="L20" s="519"/>
      <c r="N20" s="507"/>
      <c r="O20" s="33"/>
    </row>
    <row r="21" spans="1:15" ht="75" customHeight="1" x14ac:dyDescent="0.3">
      <c r="A21" s="13"/>
      <c r="B21" s="13"/>
      <c r="C21" s="428" t="s">
        <v>714</v>
      </c>
      <c r="D21" s="513"/>
      <c r="E21" s="209" t="s">
        <v>738</v>
      </c>
      <c r="F21" s="513"/>
      <c r="G21" s="19" t="s">
        <v>716</v>
      </c>
      <c r="H21" s="425" t="s">
        <v>739</v>
      </c>
      <c r="I21" s="518"/>
      <c r="J21" s="518"/>
      <c r="K21" s="518"/>
      <c r="L21" s="519"/>
      <c r="N21" s="505"/>
      <c r="O21" s="33"/>
    </row>
    <row r="22" spans="1:15" ht="75" customHeight="1" x14ac:dyDescent="0.3">
      <c r="A22" s="13"/>
      <c r="B22" s="13"/>
      <c r="C22" s="428" t="s">
        <v>714</v>
      </c>
      <c r="D22" s="513"/>
      <c r="E22" s="209" t="s">
        <v>740</v>
      </c>
      <c r="F22" s="513"/>
      <c r="G22" s="19" t="s">
        <v>716</v>
      </c>
      <c r="H22" s="425" t="s">
        <v>741</v>
      </c>
      <c r="I22" s="518"/>
      <c r="J22" s="518"/>
      <c r="K22" s="518"/>
      <c r="L22" s="519"/>
      <c r="N22" s="508"/>
      <c r="O22" s="33"/>
    </row>
    <row r="23" spans="1:15" ht="35.65" customHeight="1" x14ac:dyDescent="0.3">
      <c r="A23" s="13"/>
      <c r="B23" s="13"/>
      <c r="C23" s="428" t="s">
        <v>714</v>
      </c>
      <c r="D23" s="513"/>
      <c r="E23" s="209" t="s">
        <v>742</v>
      </c>
      <c r="F23" s="513"/>
      <c r="G23" s="19" t="s">
        <v>716</v>
      </c>
      <c r="H23" s="425" t="s">
        <v>743</v>
      </c>
      <c r="I23" s="518"/>
      <c r="J23" s="518"/>
      <c r="K23" s="518"/>
      <c r="L23" s="519"/>
      <c r="N23" s="508"/>
      <c r="O23" s="33"/>
    </row>
    <row r="24" spans="1:15" ht="40.15" customHeight="1" x14ac:dyDescent="0.3">
      <c r="A24" s="13"/>
      <c r="B24" s="13"/>
      <c r="C24" s="428" t="s">
        <v>714</v>
      </c>
      <c r="D24" s="513"/>
      <c r="E24" s="209" t="s">
        <v>744</v>
      </c>
      <c r="F24" s="513"/>
      <c r="G24" s="19" t="s">
        <v>716</v>
      </c>
      <c r="H24" s="425" t="s">
        <v>745</v>
      </c>
      <c r="I24" s="518"/>
      <c r="J24" s="518"/>
      <c r="K24" s="518"/>
      <c r="L24" s="519"/>
      <c r="N24" s="508"/>
      <c r="O24" s="33"/>
    </row>
    <row r="25" spans="1:15" ht="33.4" customHeight="1" x14ac:dyDescent="0.3">
      <c r="A25" s="13"/>
      <c r="B25" s="13"/>
      <c r="C25" s="428" t="s">
        <v>746</v>
      </c>
      <c r="D25" s="513"/>
      <c r="E25" s="209" t="s">
        <v>747</v>
      </c>
      <c r="F25" s="513"/>
      <c r="G25" s="19" t="s">
        <v>730</v>
      </c>
      <c r="H25" s="425" t="s">
        <v>748</v>
      </c>
      <c r="I25" s="518"/>
      <c r="J25" s="518"/>
      <c r="K25" s="518"/>
      <c r="L25" s="519"/>
      <c r="N25" s="508"/>
      <c r="O25" s="33"/>
    </row>
    <row r="26" spans="1:15" ht="31.9" customHeight="1" x14ac:dyDescent="0.3">
      <c r="A26" s="13"/>
      <c r="B26" s="13"/>
      <c r="C26" s="428" t="s">
        <v>746</v>
      </c>
      <c r="D26" s="513"/>
      <c r="E26" s="209" t="s">
        <v>749</v>
      </c>
      <c r="F26" s="513"/>
      <c r="G26" s="19" t="s">
        <v>730</v>
      </c>
      <c r="H26" s="425" t="s">
        <v>748</v>
      </c>
      <c r="I26" s="518"/>
      <c r="J26" s="518"/>
      <c r="K26" s="518"/>
      <c r="L26" s="519"/>
      <c r="N26" s="508"/>
      <c r="O26" s="33"/>
    </row>
    <row r="27" spans="1:15" ht="37.5" customHeight="1" x14ac:dyDescent="0.3">
      <c r="A27" s="13"/>
      <c r="B27" s="13"/>
      <c r="C27" s="428" t="s">
        <v>746</v>
      </c>
      <c r="D27" s="513"/>
      <c r="E27" s="209" t="s">
        <v>750</v>
      </c>
      <c r="F27" s="513"/>
      <c r="G27" s="19" t="s">
        <v>730</v>
      </c>
      <c r="H27" s="425" t="s">
        <v>748</v>
      </c>
      <c r="I27" s="518"/>
      <c r="J27" s="518"/>
      <c r="K27" s="518"/>
      <c r="L27" s="519"/>
      <c r="N27" s="508"/>
      <c r="O27" s="33"/>
    </row>
    <row r="28" spans="1:15" ht="35.65" customHeight="1" x14ac:dyDescent="0.3">
      <c r="A28" s="13"/>
      <c r="B28" s="13"/>
      <c r="C28" s="428" t="s">
        <v>746</v>
      </c>
      <c r="D28" s="513"/>
      <c r="E28" s="209" t="s">
        <v>751</v>
      </c>
      <c r="F28" s="513"/>
      <c r="G28" s="19" t="s">
        <v>730</v>
      </c>
      <c r="H28" s="425" t="s">
        <v>748</v>
      </c>
      <c r="I28" s="518"/>
      <c r="J28" s="518"/>
      <c r="K28" s="518"/>
      <c r="L28" s="519"/>
      <c r="N28" s="508"/>
      <c r="O28" s="33"/>
    </row>
    <row r="29" spans="1:15" ht="28.15" customHeight="1" x14ac:dyDescent="0.3">
      <c r="A29" s="13"/>
      <c r="B29" s="13"/>
      <c r="C29" s="428" t="s">
        <v>746</v>
      </c>
      <c r="D29" s="513"/>
      <c r="E29" s="209" t="s">
        <v>752</v>
      </c>
      <c r="F29" s="513"/>
      <c r="G29" s="19" t="s">
        <v>730</v>
      </c>
      <c r="H29" s="425" t="s">
        <v>748</v>
      </c>
      <c r="I29" s="518"/>
      <c r="J29" s="518"/>
      <c r="K29" s="518"/>
      <c r="L29" s="519"/>
      <c r="N29" s="508"/>
      <c r="O29" s="33"/>
    </row>
    <row r="30" spans="1:15" ht="42.4" customHeight="1" x14ac:dyDescent="0.3">
      <c r="A30" s="13"/>
      <c r="B30" s="13"/>
      <c r="C30" s="428" t="s">
        <v>746</v>
      </c>
      <c r="D30" s="513"/>
      <c r="E30" s="209" t="s">
        <v>753</v>
      </c>
      <c r="F30" s="513"/>
      <c r="G30" s="19" t="s">
        <v>730</v>
      </c>
      <c r="H30" s="425" t="s">
        <v>748</v>
      </c>
      <c r="I30" s="518"/>
      <c r="J30" s="518"/>
      <c r="K30" s="518"/>
      <c r="L30" s="519"/>
      <c r="N30" s="508"/>
      <c r="O30" s="33"/>
    </row>
    <row r="31" spans="1:15" ht="33.4" customHeight="1" x14ac:dyDescent="0.3">
      <c r="A31" s="13"/>
      <c r="B31" s="13"/>
      <c r="C31" s="428" t="s">
        <v>754</v>
      </c>
      <c r="D31" s="513"/>
      <c r="E31" s="209" t="s">
        <v>755</v>
      </c>
      <c r="F31" s="513"/>
      <c r="G31" s="2" t="s">
        <v>756</v>
      </c>
      <c r="H31" s="425" t="s">
        <v>757</v>
      </c>
      <c r="I31" s="518"/>
      <c r="J31" s="518"/>
      <c r="K31" s="518"/>
      <c r="L31" s="519"/>
      <c r="N31" s="508"/>
      <c r="O31" s="33"/>
    </row>
    <row r="32" spans="1:15" ht="31.9" customHeight="1" x14ac:dyDescent="0.3">
      <c r="A32" s="13"/>
      <c r="B32" s="13"/>
      <c r="C32" s="428" t="s">
        <v>754</v>
      </c>
      <c r="D32" s="513"/>
      <c r="E32" s="209" t="s">
        <v>758</v>
      </c>
      <c r="F32" s="513"/>
      <c r="G32" s="104" t="s">
        <v>756</v>
      </c>
      <c r="H32" s="425" t="s">
        <v>757</v>
      </c>
      <c r="I32" s="518"/>
      <c r="J32" s="518"/>
      <c r="K32" s="518"/>
      <c r="L32" s="519"/>
      <c r="N32" s="508"/>
      <c r="O32" s="33"/>
    </row>
    <row r="33" spans="1:15" ht="35.65" customHeight="1" x14ac:dyDescent="0.3">
      <c r="A33" s="13"/>
      <c r="B33" s="13"/>
      <c r="C33" s="428" t="s">
        <v>754</v>
      </c>
      <c r="D33" s="513"/>
      <c r="E33" s="209" t="s">
        <v>759</v>
      </c>
      <c r="F33" s="513" t="s">
        <v>760</v>
      </c>
      <c r="G33" s="104" t="s">
        <v>756</v>
      </c>
      <c r="H33" s="425" t="s">
        <v>757</v>
      </c>
      <c r="I33" s="518"/>
      <c r="J33" s="518"/>
      <c r="K33" s="518"/>
      <c r="L33" s="519"/>
      <c r="N33" s="508"/>
      <c r="O33" s="33"/>
    </row>
    <row r="34" spans="1:15" ht="26.65" customHeight="1" x14ac:dyDescent="0.3">
      <c r="A34" s="13"/>
      <c r="B34" s="13"/>
      <c r="C34" s="428" t="s">
        <v>754</v>
      </c>
      <c r="D34" s="513"/>
      <c r="E34" s="209" t="s">
        <v>761</v>
      </c>
      <c r="F34" s="513" t="s">
        <v>762</v>
      </c>
      <c r="G34" s="2" t="s">
        <v>756</v>
      </c>
      <c r="H34" s="425" t="s">
        <v>757</v>
      </c>
      <c r="I34" s="518"/>
      <c r="J34" s="518"/>
      <c r="K34" s="518"/>
      <c r="L34" s="519"/>
      <c r="N34" s="508"/>
      <c r="O34" s="33"/>
    </row>
    <row r="35" spans="1:15" ht="48.75" customHeight="1" x14ac:dyDescent="0.3">
      <c r="A35" s="13"/>
      <c r="B35" s="13"/>
      <c r="C35" s="428" t="s">
        <v>754</v>
      </c>
      <c r="D35" s="513"/>
      <c r="E35" s="209" t="s">
        <v>763</v>
      </c>
      <c r="F35" s="513"/>
      <c r="G35" s="19" t="s">
        <v>730</v>
      </c>
      <c r="H35" s="425" t="s">
        <v>764</v>
      </c>
      <c r="I35" s="518"/>
      <c r="J35" s="518"/>
      <c r="K35" s="518"/>
      <c r="L35" s="519"/>
      <c r="N35" s="505"/>
      <c r="O35" s="33"/>
    </row>
    <row r="36" spans="1:15" ht="54" customHeight="1" x14ac:dyDescent="0.3">
      <c r="A36" s="13"/>
      <c r="B36" s="13"/>
      <c r="C36" s="428" t="s">
        <v>765</v>
      </c>
      <c r="D36" s="513"/>
      <c r="E36" s="209" t="s">
        <v>766</v>
      </c>
      <c r="F36" s="513"/>
      <c r="G36" s="19" t="s">
        <v>730</v>
      </c>
      <c r="H36" s="425" t="s">
        <v>767</v>
      </c>
      <c r="I36" s="518"/>
      <c r="J36" s="518"/>
      <c r="K36" s="518"/>
      <c r="L36" s="519"/>
      <c r="N36" s="505"/>
      <c r="O36" s="33"/>
    </row>
    <row r="37" spans="1:15" ht="16.899999999999999" customHeight="1" x14ac:dyDescent="0.3">
      <c r="A37" s="13"/>
      <c r="B37" s="13"/>
      <c r="C37" s="428"/>
      <c r="D37" s="203"/>
      <c r="E37" s="428"/>
      <c r="F37" s="203"/>
      <c r="G37" s="19"/>
      <c r="H37" s="436"/>
      <c r="I37" s="205"/>
      <c r="J37" s="205"/>
      <c r="K37" s="205"/>
      <c r="L37" s="426"/>
      <c r="N37" s="505"/>
      <c r="O37" s="33"/>
    </row>
    <row r="38" spans="1:15" ht="16.899999999999999" customHeight="1" x14ac:dyDescent="0.3">
      <c r="A38" s="13"/>
      <c r="B38" s="13"/>
      <c r="C38" s="423"/>
      <c r="D38" s="424"/>
      <c r="E38" s="427"/>
      <c r="F38" s="424"/>
      <c r="G38" s="88"/>
      <c r="H38" s="429"/>
      <c r="I38" s="430"/>
      <c r="J38" s="430"/>
      <c r="K38" s="430"/>
      <c r="L38" s="431"/>
      <c r="N38" s="505"/>
      <c r="O38" s="33"/>
    </row>
    <row r="39" spans="1:15" ht="16.899999999999999" customHeight="1" x14ac:dyDescent="0.3">
      <c r="A39" s="13"/>
      <c r="B39" s="13"/>
      <c r="C39" s="423"/>
      <c r="D39" s="424"/>
      <c r="E39" s="427"/>
      <c r="F39" s="424"/>
      <c r="G39" s="87"/>
      <c r="H39" s="429"/>
      <c r="I39" s="430"/>
      <c r="J39" s="430"/>
      <c r="K39" s="430"/>
      <c r="L39" s="431"/>
      <c r="N39" s="505"/>
      <c r="O39" s="33"/>
    </row>
    <row r="40" spans="1:15" ht="16.899999999999999" customHeight="1" x14ac:dyDescent="0.3">
      <c r="A40" s="13"/>
      <c r="B40" s="13"/>
      <c r="C40" s="423"/>
      <c r="D40" s="424"/>
      <c r="E40" s="427"/>
      <c r="F40" s="424"/>
      <c r="G40" s="87"/>
      <c r="H40" s="429"/>
      <c r="I40" s="430"/>
      <c r="J40" s="430"/>
      <c r="K40" s="430"/>
      <c r="L40" s="431"/>
      <c r="N40" s="505"/>
      <c r="O40" s="33"/>
    </row>
    <row r="41" spans="1:15" ht="16.899999999999999" customHeight="1" x14ac:dyDescent="0.3">
      <c r="A41" s="13"/>
      <c r="B41" s="13"/>
      <c r="C41" s="423"/>
      <c r="D41" s="424"/>
      <c r="E41" s="427"/>
      <c r="F41" s="424"/>
      <c r="G41" s="88"/>
      <c r="H41" s="429"/>
      <c r="I41" s="430"/>
      <c r="J41" s="430"/>
      <c r="K41" s="430"/>
      <c r="L41" s="431"/>
      <c r="N41" s="505"/>
      <c r="O41" s="33"/>
    </row>
    <row r="42" spans="1:15" ht="16.899999999999999" customHeight="1" x14ac:dyDescent="0.3">
      <c r="A42" s="13"/>
      <c r="B42" s="13"/>
      <c r="C42" s="433"/>
      <c r="D42" s="437"/>
      <c r="E42" s="433"/>
      <c r="F42" s="437"/>
      <c r="G42" s="19"/>
      <c r="H42" s="433"/>
      <c r="I42" s="434"/>
      <c r="J42" s="434"/>
      <c r="K42" s="434"/>
      <c r="L42" s="435"/>
      <c r="N42" s="505"/>
      <c r="O42" s="33"/>
    </row>
    <row r="43" spans="1:15" ht="16.899999999999999" customHeight="1" x14ac:dyDescent="0.3">
      <c r="A43" s="13"/>
      <c r="B43" s="13"/>
      <c r="C43" s="433"/>
      <c r="D43" s="437"/>
      <c r="E43" s="433"/>
      <c r="F43" s="437"/>
      <c r="G43" s="19"/>
      <c r="H43" s="433"/>
      <c r="I43" s="434"/>
      <c r="J43" s="434"/>
      <c r="K43" s="434"/>
      <c r="L43" s="435"/>
      <c r="N43" s="505"/>
      <c r="O43" s="33"/>
    </row>
    <row r="44" spans="1:15" ht="16.899999999999999" customHeight="1" x14ac:dyDescent="0.3">
      <c r="A44" s="13"/>
      <c r="B44" s="13"/>
      <c r="C44" s="13"/>
      <c r="D44" s="13"/>
      <c r="E44" s="13"/>
      <c r="F44" s="13"/>
      <c r="G44" s="13"/>
      <c r="H44" s="13"/>
      <c r="I44" s="13"/>
      <c r="J44" s="13"/>
      <c r="K44" s="13"/>
      <c r="L44" s="13"/>
      <c r="N44" s="505"/>
      <c r="O44" s="33"/>
    </row>
    <row r="45" spans="1:15" ht="16.899999999999999" customHeight="1" x14ac:dyDescent="0.3">
      <c r="A45" s="13"/>
      <c r="B45" s="13"/>
      <c r="C45" s="13"/>
      <c r="D45" s="13"/>
      <c r="E45" s="13"/>
      <c r="F45" s="13"/>
      <c r="G45" s="13"/>
      <c r="H45" s="13"/>
      <c r="I45" s="13"/>
      <c r="J45" s="13"/>
      <c r="K45" s="13"/>
      <c r="L45" s="13"/>
      <c r="N45" s="505"/>
      <c r="O45" s="33"/>
    </row>
    <row r="46" spans="1:15" ht="16.899999999999999" customHeight="1" x14ac:dyDescent="0.3">
      <c r="A46" s="13"/>
      <c r="B46" s="13"/>
      <c r="C46" s="13"/>
      <c r="D46" s="13"/>
      <c r="E46" s="13"/>
      <c r="F46" s="13"/>
      <c r="G46" s="13"/>
      <c r="H46" s="13"/>
      <c r="I46" s="13"/>
      <c r="J46" s="13"/>
      <c r="K46" s="13"/>
      <c r="L46" s="13"/>
      <c r="N46" s="505"/>
      <c r="O46" s="33"/>
    </row>
    <row r="47" spans="1:15" ht="16.899999999999999" customHeight="1" x14ac:dyDescent="0.3">
      <c r="A47" s="13"/>
      <c r="B47" s="13"/>
      <c r="C47" s="13"/>
      <c r="D47" s="13"/>
      <c r="E47" s="13"/>
      <c r="F47" s="13"/>
      <c r="G47" s="13"/>
      <c r="H47" s="13"/>
      <c r="I47" s="13"/>
      <c r="J47" s="13"/>
      <c r="K47" s="13"/>
      <c r="L47" s="13"/>
      <c r="N47" s="505"/>
      <c r="O47" s="33"/>
    </row>
    <row r="48" spans="1:15" ht="16.899999999999999" customHeight="1" x14ac:dyDescent="0.3">
      <c r="A48" s="13"/>
      <c r="B48" s="13"/>
      <c r="C48" s="13"/>
      <c r="D48" s="13"/>
      <c r="E48" s="13"/>
      <c r="F48" s="13"/>
      <c r="G48" s="13"/>
      <c r="H48" s="13"/>
      <c r="I48" s="13"/>
      <c r="J48" s="13"/>
      <c r="K48" s="13"/>
      <c r="L48" s="13"/>
      <c r="N48" s="505"/>
      <c r="O48" s="33"/>
    </row>
    <row r="49" spans="1:15" ht="16.899999999999999" customHeight="1" x14ac:dyDescent="0.3">
      <c r="A49" s="13"/>
      <c r="B49" s="13"/>
      <c r="C49" s="13"/>
      <c r="D49" s="13"/>
      <c r="E49" s="13"/>
      <c r="F49" s="13"/>
      <c r="G49" s="13"/>
      <c r="H49" s="13"/>
      <c r="I49" s="13"/>
      <c r="J49" s="13"/>
      <c r="K49" s="13"/>
      <c r="L49" s="13"/>
      <c r="N49" s="505"/>
      <c r="O49" s="33"/>
    </row>
    <row r="50" spans="1:15" ht="16.899999999999999" customHeight="1" x14ac:dyDescent="0.3">
      <c r="A50" s="13"/>
      <c r="B50" s="13"/>
      <c r="C50" s="402"/>
      <c r="D50" s="197"/>
      <c r="E50" s="197"/>
      <c r="F50" s="197"/>
      <c r="G50" s="197"/>
      <c r="H50" s="197"/>
      <c r="I50" s="197"/>
      <c r="J50" s="197"/>
      <c r="K50" s="197"/>
      <c r="L50" s="197"/>
      <c r="N50" s="505"/>
      <c r="O50" s="33"/>
    </row>
    <row r="51" spans="1:15" ht="16.899999999999999" customHeight="1" x14ac:dyDescent="0.3">
      <c r="A51" s="13"/>
      <c r="B51" s="13"/>
      <c r="C51" s="197"/>
      <c r="D51" s="197"/>
      <c r="E51" s="197"/>
      <c r="F51" s="197"/>
      <c r="G51" s="197"/>
      <c r="H51" s="197"/>
      <c r="I51" s="197"/>
      <c r="J51" s="197"/>
      <c r="K51" s="197"/>
      <c r="L51" s="197"/>
      <c r="N51" s="505"/>
      <c r="O51" s="33"/>
    </row>
    <row r="52" spans="1:15" ht="16.899999999999999" customHeight="1" x14ac:dyDescent="0.3">
      <c r="A52" s="13"/>
      <c r="B52" s="13"/>
      <c r="C52" s="197"/>
      <c r="D52" s="197"/>
      <c r="E52" s="197"/>
      <c r="F52" s="197"/>
      <c r="G52" s="197"/>
      <c r="H52" s="197"/>
      <c r="I52" s="197"/>
      <c r="J52" s="197"/>
      <c r="K52" s="197"/>
      <c r="L52" s="197"/>
      <c r="N52" s="505"/>
      <c r="O52" s="33"/>
    </row>
    <row r="53" spans="1:15" ht="16.899999999999999" customHeight="1" x14ac:dyDescent="0.3">
      <c r="A53" s="13"/>
      <c r="B53" s="13"/>
      <c r="C53" s="197"/>
      <c r="D53" s="197"/>
      <c r="E53" s="197"/>
      <c r="F53" s="197"/>
      <c r="G53" s="197"/>
      <c r="H53" s="197"/>
      <c r="I53" s="197"/>
      <c r="J53" s="197"/>
      <c r="K53" s="197"/>
      <c r="L53" s="197"/>
      <c r="N53" s="505"/>
      <c r="O53" s="33"/>
    </row>
    <row r="54" spans="1:15" ht="16.899999999999999" customHeight="1" x14ac:dyDescent="0.3">
      <c r="A54" s="13"/>
      <c r="B54" s="13"/>
      <c r="C54" s="197"/>
      <c r="D54" s="197"/>
      <c r="E54" s="197"/>
      <c r="F54" s="197"/>
      <c r="G54" s="197"/>
      <c r="H54" s="197"/>
      <c r="I54" s="197"/>
      <c r="J54" s="197"/>
      <c r="K54" s="197"/>
      <c r="L54" s="197"/>
      <c r="N54" s="505"/>
      <c r="O54" s="33"/>
    </row>
    <row r="55" spans="1:15" ht="16.899999999999999" customHeight="1" x14ac:dyDescent="0.3">
      <c r="A55" s="13"/>
      <c r="B55" s="13"/>
      <c r="C55" s="197"/>
      <c r="D55" s="197"/>
      <c r="E55" s="197"/>
      <c r="F55" s="197"/>
      <c r="G55" s="197"/>
      <c r="H55" s="197"/>
      <c r="I55" s="197"/>
      <c r="J55" s="197"/>
      <c r="K55" s="197"/>
      <c r="L55" s="197"/>
      <c r="N55" s="505"/>
      <c r="O55" s="33"/>
    </row>
    <row r="56" spans="1:15" ht="16.899999999999999" customHeight="1" x14ac:dyDescent="0.3">
      <c r="A56" s="13"/>
      <c r="B56" s="13"/>
      <c r="C56" s="197"/>
      <c r="D56" s="197"/>
      <c r="E56" s="197"/>
      <c r="F56" s="197"/>
      <c r="G56" s="197"/>
      <c r="H56" s="197"/>
      <c r="I56" s="197"/>
      <c r="J56" s="197"/>
      <c r="K56" s="197"/>
      <c r="L56" s="197"/>
      <c r="N56" s="505"/>
      <c r="O56" s="33"/>
    </row>
    <row r="57" spans="1:15" ht="16.899999999999999" customHeight="1" x14ac:dyDescent="0.3">
      <c r="A57" s="13"/>
      <c r="B57" s="13"/>
      <c r="C57" s="197"/>
      <c r="D57" s="197"/>
      <c r="E57" s="197"/>
      <c r="F57" s="197"/>
      <c r="G57" s="197"/>
      <c r="H57" s="197"/>
      <c r="I57" s="197"/>
      <c r="J57" s="197"/>
      <c r="K57" s="197"/>
      <c r="L57" s="197"/>
      <c r="N57" s="505"/>
      <c r="O57" s="33"/>
    </row>
    <row r="58" spans="1:15" ht="16.899999999999999" customHeight="1" x14ac:dyDescent="0.3">
      <c r="A58" s="13"/>
      <c r="B58" s="13"/>
      <c r="C58" s="197"/>
      <c r="D58" s="197"/>
      <c r="E58" s="197"/>
      <c r="F58" s="197"/>
      <c r="G58" s="197"/>
      <c r="H58" s="197"/>
      <c r="I58" s="197"/>
      <c r="J58" s="197"/>
      <c r="K58" s="197"/>
      <c r="L58" s="197"/>
      <c r="N58" s="509"/>
      <c r="O58" s="33"/>
    </row>
  </sheetData>
  <sheetProtection sheet="1" objects="1" scenarios="1" formatColumns="0" formatRows="0"/>
  <mergeCells count="112">
    <mergeCell ref="C2:L2"/>
    <mergeCell ref="E19:F19"/>
    <mergeCell ref="H21:L21"/>
    <mergeCell ref="E14:F14"/>
    <mergeCell ref="E16:F16"/>
    <mergeCell ref="H14:L14"/>
    <mergeCell ref="H16:L16"/>
    <mergeCell ref="H19:L19"/>
    <mergeCell ref="H38:L38"/>
    <mergeCell ref="H8:L8"/>
    <mergeCell ref="C35:D35"/>
    <mergeCell ref="C15:D15"/>
    <mergeCell ref="C18:D18"/>
    <mergeCell ref="C20:D20"/>
    <mergeCell ref="H18:L18"/>
    <mergeCell ref="C38:D38"/>
    <mergeCell ref="C37:D37"/>
    <mergeCell ref="E37:F37"/>
    <mergeCell ref="H20:L20"/>
    <mergeCell ref="E20:F20"/>
    <mergeCell ref="H11:L11"/>
    <mergeCell ref="E18:F18"/>
    <mergeCell ref="C36:D36"/>
    <mergeCell ref="C12:D12"/>
    <mergeCell ref="C50:L58"/>
    <mergeCell ref="C21:D21"/>
    <mergeCell ref="E21:F21"/>
    <mergeCell ref="C39:D39"/>
    <mergeCell ref="E39:F39"/>
    <mergeCell ref="C41:D41"/>
    <mergeCell ref="E41:F41"/>
    <mergeCell ref="C22:D22"/>
    <mergeCell ref="H42:L42"/>
    <mergeCell ref="H37:L37"/>
    <mergeCell ref="C42:D42"/>
    <mergeCell ref="E42:F42"/>
    <mergeCell ref="H35:L35"/>
    <mergeCell ref="E38:F38"/>
    <mergeCell ref="H39:L39"/>
    <mergeCell ref="E25:F25"/>
    <mergeCell ref="H25:L25"/>
    <mergeCell ref="C28:D28"/>
    <mergeCell ref="E28:F28"/>
    <mergeCell ref="H28:L28"/>
    <mergeCell ref="C29:D29"/>
    <mergeCell ref="E29:F29"/>
    <mergeCell ref="C43:D43"/>
    <mergeCell ref="E43:F43"/>
    <mergeCell ref="H41:L41"/>
    <mergeCell ref="H22:L22"/>
    <mergeCell ref="H17:L17"/>
    <mergeCell ref="E36:F36"/>
    <mergeCell ref="H43:L43"/>
    <mergeCell ref="H36:L36"/>
    <mergeCell ref="E35:F35"/>
    <mergeCell ref="E13:F13"/>
    <mergeCell ref="C40:D40"/>
    <mergeCell ref="E15:F15"/>
    <mergeCell ref="C19:D19"/>
    <mergeCell ref="C13:D13"/>
    <mergeCell ref="H29:L29"/>
    <mergeCell ref="C30:D30"/>
    <mergeCell ref="E30:F30"/>
    <mergeCell ref="C33:D33"/>
    <mergeCell ref="E33:F33"/>
    <mergeCell ref="H33:L33"/>
    <mergeCell ref="C34:D34"/>
    <mergeCell ref="E34:F34"/>
    <mergeCell ref="H34:L34"/>
    <mergeCell ref="C31:D31"/>
    <mergeCell ref="E31:F31"/>
    <mergeCell ref="H31:L31"/>
    <mergeCell ref="C11:D11"/>
    <mergeCell ref="E40:F40"/>
    <mergeCell ref="H40:L40"/>
    <mergeCell ref="C25:D25"/>
    <mergeCell ref="E10:F10"/>
    <mergeCell ref="H10:L10"/>
    <mergeCell ref="C4:L6"/>
    <mergeCell ref="H15:L15"/>
    <mergeCell ref="C14:D14"/>
    <mergeCell ref="E22:F22"/>
    <mergeCell ref="E17:F17"/>
    <mergeCell ref="H13:L13"/>
    <mergeCell ref="C7:L7"/>
    <mergeCell ref="E8:F8"/>
    <mergeCell ref="H12:L12"/>
    <mergeCell ref="C8:D8"/>
    <mergeCell ref="C9:D9"/>
    <mergeCell ref="E9:F9"/>
    <mergeCell ref="E12:F12"/>
    <mergeCell ref="H9:L9"/>
    <mergeCell ref="C10:D10"/>
    <mergeCell ref="C17:D17"/>
    <mergeCell ref="E11:F11"/>
    <mergeCell ref="C16:D16"/>
    <mergeCell ref="C23:D23"/>
    <mergeCell ref="E23:F23"/>
    <mergeCell ref="H23:L23"/>
    <mergeCell ref="C24:D24"/>
    <mergeCell ref="E24:F24"/>
    <mergeCell ref="H24:L24"/>
    <mergeCell ref="C32:D32"/>
    <mergeCell ref="E32:F32"/>
    <mergeCell ref="H32:L32"/>
    <mergeCell ref="H30:L30"/>
    <mergeCell ref="C26:D26"/>
    <mergeCell ref="E26:F26"/>
    <mergeCell ref="H26:L26"/>
    <mergeCell ref="C27:D27"/>
    <mergeCell ref="E27:F27"/>
    <mergeCell ref="H27:L27"/>
  </mergeCells>
  <dataValidations count="1">
    <dataValidation type="list" allowBlank="1" showInputMessage="1" showErrorMessage="1" prompt="Select Profile" sqref="C9:D43" xr:uid="{00000000-0002-0000-0D00-000000000000}">
      <formula1>"Government Institutions, IGOs, NGOs, Private Sector entities, Others "</formula1>
    </dataValidation>
  </dataValidations>
  <pageMargins left="0.25" right="0.25" top="0.75" bottom="0.75" header="0.3" footer="0.3"/>
  <pageSetup paperSize="5"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tabColor theme="3" tint="0.499984740745262"/>
  </sheetPr>
  <dimension ref="A1:O39"/>
  <sheetViews>
    <sheetView showGridLines="0" topLeftCell="A6" zoomScaleNormal="100" zoomScaleSheetLayoutView="100" workbookViewId="0">
      <selection activeCell="B6" sqref="B6:K23"/>
    </sheetView>
  </sheetViews>
  <sheetFormatPr defaultColWidth="8.7109375" defaultRowHeight="15" x14ac:dyDescent="0.25"/>
  <cols>
    <col min="1" max="1" width="1.42578125" customWidth="1"/>
    <col min="11" max="11" width="25.42578125" customWidth="1"/>
  </cols>
  <sheetData>
    <row r="1" spans="1:15" x14ac:dyDescent="0.25">
      <c r="A1" s="13"/>
      <c r="B1" s="13"/>
      <c r="C1" s="13"/>
      <c r="D1" s="13"/>
      <c r="E1" s="13"/>
      <c r="F1" s="13"/>
      <c r="G1" s="13"/>
      <c r="H1" s="13"/>
      <c r="I1" s="13"/>
      <c r="J1" s="13"/>
      <c r="K1" s="13"/>
    </row>
    <row r="2" spans="1:15" ht="19.5" customHeight="1" x14ac:dyDescent="0.3">
      <c r="A2" s="13"/>
      <c r="B2" s="400" t="s">
        <v>768</v>
      </c>
      <c r="C2" s="197"/>
      <c r="D2" s="197"/>
      <c r="E2" s="197"/>
      <c r="F2" s="197"/>
      <c r="G2" s="197"/>
      <c r="H2" s="197"/>
      <c r="I2" s="197"/>
      <c r="J2" s="197"/>
      <c r="K2" s="197"/>
      <c r="M2" s="122"/>
    </row>
    <row r="3" spans="1:15" x14ac:dyDescent="0.25">
      <c r="A3" s="13"/>
      <c r="B3" s="15"/>
      <c r="C3" s="15"/>
      <c r="D3" s="15"/>
      <c r="E3" s="15"/>
      <c r="F3" s="15"/>
      <c r="G3" s="15"/>
      <c r="H3" s="15"/>
      <c r="I3" s="15"/>
      <c r="J3" s="15"/>
      <c r="K3" s="15"/>
    </row>
    <row r="4" spans="1:15" ht="14.65" customHeight="1" x14ac:dyDescent="0.3">
      <c r="A4" s="13"/>
      <c r="B4" s="450" t="s">
        <v>769</v>
      </c>
      <c r="C4" s="228"/>
      <c r="D4" s="228"/>
      <c r="E4" s="228"/>
      <c r="F4" s="228"/>
      <c r="G4" s="228"/>
      <c r="H4" s="228"/>
      <c r="I4" s="228"/>
      <c r="J4" s="228"/>
      <c r="K4" s="229"/>
      <c r="M4" s="32"/>
      <c r="N4" s="33"/>
      <c r="O4" s="33"/>
    </row>
    <row r="5" spans="1:15" ht="25.5" customHeight="1" x14ac:dyDescent="0.3">
      <c r="A5" s="13"/>
      <c r="B5" s="230"/>
      <c r="C5" s="231"/>
      <c r="D5" s="231"/>
      <c r="E5" s="231"/>
      <c r="F5" s="231"/>
      <c r="G5" s="231"/>
      <c r="H5" s="231"/>
      <c r="I5" s="231"/>
      <c r="J5" s="231"/>
      <c r="K5" s="232"/>
      <c r="M5" s="33"/>
      <c r="N5" s="33"/>
      <c r="O5" s="33"/>
    </row>
    <row r="6" spans="1:15" ht="16.899999999999999" customHeight="1" x14ac:dyDescent="0.3">
      <c r="A6" s="13"/>
      <c r="B6" s="440" t="s">
        <v>770</v>
      </c>
      <c r="C6" s="228"/>
      <c r="D6" s="229"/>
      <c r="E6" s="440" t="s">
        <v>771</v>
      </c>
      <c r="F6" s="440" t="s">
        <v>772</v>
      </c>
      <c r="G6" s="228"/>
      <c r="H6" s="228"/>
      <c r="I6" s="228"/>
      <c r="J6" s="228"/>
      <c r="K6" s="229"/>
      <c r="N6" s="33"/>
      <c r="O6" s="33"/>
    </row>
    <row r="7" spans="1:15" ht="16.899999999999999" customHeight="1" x14ac:dyDescent="0.3">
      <c r="A7" s="13"/>
      <c r="B7" s="230"/>
      <c r="C7" s="231"/>
      <c r="D7" s="232"/>
      <c r="E7" s="201"/>
      <c r="F7" s="230"/>
      <c r="G7" s="231"/>
      <c r="H7" s="231"/>
      <c r="I7" s="231"/>
      <c r="J7" s="231"/>
      <c r="K7" s="232"/>
      <c r="M7" s="33"/>
      <c r="N7" s="33"/>
      <c r="O7" s="33"/>
    </row>
    <row r="8" spans="1:15" ht="14.65" customHeight="1" x14ac:dyDescent="0.3">
      <c r="A8" s="13"/>
      <c r="B8" s="441" t="s">
        <v>773</v>
      </c>
      <c r="C8" s="228"/>
      <c r="D8" s="229"/>
      <c r="E8" s="221" t="s">
        <v>86</v>
      </c>
      <c r="F8" s="221" t="s">
        <v>774</v>
      </c>
      <c r="G8" s="228"/>
      <c r="H8" s="228"/>
      <c r="I8" s="228"/>
      <c r="J8" s="228"/>
      <c r="K8" s="229"/>
      <c r="N8" s="33"/>
      <c r="O8" s="33"/>
    </row>
    <row r="9" spans="1:15" ht="16.899999999999999" customHeight="1" x14ac:dyDescent="0.3">
      <c r="A9" s="13"/>
      <c r="B9" s="279"/>
      <c r="C9" s="197"/>
      <c r="D9" s="280"/>
      <c r="E9" s="405"/>
      <c r="F9" s="279"/>
      <c r="G9" s="197"/>
      <c r="H9" s="197"/>
      <c r="I9" s="197"/>
      <c r="J9" s="197"/>
      <c r="K9" s="280"/>
      <c r="M9" s="46"/>
      <c r="N9" s="33"/>
      <c r="O9" s="33"/>
    </row>
    <row r="10" spans="1:15" ht="16.899999999999999" customHeight="1" x14ac:dyDescent="0.3">
      <c r="A10" s="13"/>
      <c r="B10" s="279"/>
      <c r="C10" s="197"/>
      <c r="D10" s="280"/>
      <c r="E10" s="405"/>
      <c r="F10" s="279"/>
      <c r="G10" s="197"/>
      <c r="H10" s="197"/>
      <c r="I10" s="197"/>
      <c r="J10" s="197"/>
      <c r="K10" s="280"/>
      <c r="M10" s="33"/>
      <c r="N10" s="33"/>
      <c r="O10" s="33"/>
    </row>
    <row r="11" spans="1:15" ht="33.75" customHeight="1" x14ac:dyDescent="0.3">
      <c r="A11" s="13"/>
      <c r="B11" s="230"/>
      <c r="C11" s="231"/>
      <c r="D11" s="232"/>
      <c r="E11" s="201"/>
      <c r="F11" s="230"/>
      <c r="G11" s="231"/>
      <c r="H11" s="231"/>
      <c r="I11" s="231"/>
      <c r="J11" s="231"/>
      <c r="K11" s="232"/>
      <c r="M11" s="33"/>
      <c r="N11" s="33"/>
      <c r="O11" s="33"/>
    </row>
    <row r="12" spans="1:15" ht="14.65" customHeight="1" x14ac:dyDescent="0.3">
      <c r="A12" s="13"/>
      <c r="B12" s="441" t="s">
        <v>775</v>
      </c>
      <c r="C12" s="228"/>
      <c r="D12" s="229"/>
      <c r="E12" s="221" t="s">
        <v>86</v>
      </c>
      <c r="F12" s="209" t="s">
        <v>776</v>
      </c>
      <c r="G12" s="324"/>
      <c r="H12" s="324"/>
      <c r="I12" s="324"/>
      <c r="J12" s="324"/>
      <c r="K12" s="297"/>
      <c r="M12" s="33"/>
      <c r="N12" s="33"/>
      <c r="O12" s="33"/>
    </row>
    <row r="13" spans="1:15" ht="16.899999999999999" customHeight="1" x14ac:dyDescent="0.3">
      <c r="A13" s="13"/>
      <c r="B13" s="279"/>
      <c r="C13" s="197"/>
      <c r="D13" s="280"/>
      <c r="E13" s="405"/>
      <c r="F13" s="298"/>
      <c r="G13" s="438"/>
      <c r="H13" s="438"/>
      <c r="I13" s="438"/>
      <c r="J13" s="438"/>
      <c r="K13" s="299"/>
      <c r="M13" s="33"/>
      <c r="N13" s="33"/>
      <c r="O13" s="33"/>
    </row>
    <row r="14" spans="1:15" ht="16.899999999999999" customHeight="1" x14ac:dyDescent="0.3">
      <c r="A14" s="13"/>
      <c r="B14" s="279"/>
      <c r="C14" s="197"/>
      <c r="D14" s="280"/>
      <c r="E14" s="405"/>
      <c r="F14" s="298"/>
      <c r="G14" s="438"/>
      <c r="H14" s="438"/>
      <c r="I14" s="438"/>
      <c r="J14" s="438"/>
      <c r="K14" s="299"/>
      <c r="M14" s="33"/>
      <c r="N14" s="33"/>
      <c r="O14" s="33"/>
    </row>
    <row r="15" spans="1:15" ht="16.899999999999999" customHeight="1" x14ac:dyDescent="0.3">
      <c r="A15" s="13"/>
      <c r="B15" s="230"/>
      <c r="C15" s="231"/>
      <c r="D15" s="232"/>
      <c r="E15" s="201"/>
      <c r="F15" s="300"/>
      <c r="G15" s="439"/>
      <c r="H15" s="439"/>
      <c r="I15" s="439"/>
      <c r="J15" s="439"/>
      <c r="K15" s="301"/>
      <c r="M15" s="33"/>
      <c r="N15" s="33"/>
      <c r="O15" s="33"/>
    </row>
    <row r="16" spans="1:15" ht="14.65" customHeight="1" x14ac:dyDescent="0.3">
      <c r="A16" s="13"/>
      <c r="B16" s="441" t="s">
        <v>777</v>
      </c>
      <c r="C16" s="228"/>
      <c r="D16" s="229"/>
      <c r="E16" s="221" t="s">
        <v>86</v>
      </c>
      <c r="F16" s="209" t="s">
        <v>778</v>
      </c>
      <c r="G16" s="324"/>
      <c r="H16" s="324"/>
      <c r="I16" s="324"/>
      <c r="J16" s="324"/>
      <c r="K16" s="297"/>
      <c r="M16" s="33"/>
      <c r="N16" s="33"/>
      <c r="O16" s="33"/>
    </row>
    <row r="17" spans="1:15" ht="34.15" customHeight="1" x14ac:dyDescent="0.3">
      <c r="A17" s="13"/>
      <c r="B17" s="279"/>
      <c r="C17" s="197"/>
      <c r="D17" s="280"/>
      <c r="E17" s="405"/>
      <c r="F17" s="298"/>
      <c r="G17" s="438"/>
      <c r="H17" s="438"/>
      <c r="I17" s="438"/>
      <c r="J17" s="438"/>
      <c r="K17" s="299"/>
      <c r="M17" s="41"/>
      <c r="N17" s="33"/>
      <c r="O17" s="33"/>
    </row>
    <row r="18" spans="1:15" ht="31.15" customHeight="1" x14ac:dyDescent="0.3">
      <c r="A18" s="13"/>
      <c r="B18" s="279"/>
      <c r="C18" s="197"/>
      <c r="D18" s="280"/>
      <c r="E18" s="405"/>
      <c r="F18" s="298"/>
      <c r="G18" s="438"/>
      <c r="H18" s="438"/>
      <c r="I18" s="438"/>
      <c r="J18" s="438"/>
      <c r="K18" s="299"/>
      <c r="M18" s="33"/>
      <c r="N18" s="33"/>
      <c r="O18" s="33"/>
    </row>
    <row r="19" spans="1:15" ht="120" customHeight="1" x14ac:dyDescent="0.3">
      <c r="A19" s="13"/>
      <c r="B19" s="230"/>
      <c r="C19" s="231"/>
      <c r="D19" s="232"/>
      <c r="E19" s="201"/>
      <c r="F19" s="300"/>
      <c r="G19" s="439"/>
      <c r="H19" s="439"/>
      <c r="I19" s="439"/>
      <c r="J19" s="439"/>
      <c r="K19" s="301"/>
      <c r="M19" s="41"/>
      <c r="N19" s="33"/>
      <c r="O19" s="33"/>
    </row>
    <row r="20" spans="1:15" ht="14.65" customHeight="1" x14ac:dyDescent="0.3">
      <c r="A20" s="13"/>
      <c r="B20" s="209" t="s">
        <v>779</v>
      </c>
      <c r="C20" s="228"/>
      <c r="D20" s="229"/>
      <c r="E20" s="221" t="s">
        <v>86</v>
      </c>
      <c r="F20" s="341" t="s">
        <v>780</v>
      </c>
      <c r="G20" s="442"/>
      <c r="H20" s="442"/>
      <c r="I20" s="442"/>
      <c r="J20" s="442"/>
      <c r="K20" s="443"/>
      <c r="M20" s="34"/>
      <c r="N20" s="33"/>
      <c r="O20" s="33"/>
    </row>
    <row r="21" spans="1:15" ht="16.899999999999999" customHeight="1" x14ac:dyDescent="0.3">
      <c r="A21" s="13"/>
      <c r="B21" s="279"/>
      <c r="C21" s="197"/>
      <c r="D21" s="280"/>
      <c r="E21" s="405"/>
      <c r="F21" s="444"/>
      <c r="G21" s="445"/>
      <c r="H21" s="445"/>
      <c r="I21" s="445"/>
      <c r="J21" s="445"/>
      <c r="K21" s="446"/>
      <c r="M21" s="33"/>
      <c r="N21" s="33"/>
      <c r="O21" s="33"/>
    </row>
    <row r="22" spans="1:15" ht="16.899999999999999" customHeight="1" x14ac:dyDescent="0.3">
      <c r="A22" s="13"/>
      <c r="B22" s="279"/>
      <c r="C22" s="197"/>
      <c r="D22" s="280"/>
      <c r="E22" s="405"/>
      <c r="F22" s="444"/>
      <c r="G22" s="445"/>
      <c r="H22" s="445"/>
      <c r="I22" s="445"/>
      <c r="J22" s="445"/>
      <c r="K22" s="446"/>
      <c r="M22" s="33"/>
      <c r="N22" s="33"/>
      <c r="O22" s="33"/>
    </row>
    <row r="23" spans="1:15" ht="16.899999999999999" customHeight="1" x14ac:dyDescent="0.3">
      <c r="A23" s="13"/>
      <c r="B23" s="230"/>
      <c r="C23" s="231"/>
      <c r="D23" s="232"/>
      <c r="E23" s="201"/>
      <c r="F23" s="447"/>
      <c r="G23" s="448"/>
      <c r="H23" s="448"/>
      <c r="I23" s="448"/>
      <c r="J23" s="448"/>
      <c r="K23" s="449"/>
      <c r="M23" s="33"/>
      <c r="N23" s="33"/>
      <c r="O23" s="33"/>
    </row>
    <row r="24" spans="1:15" ht="16.899999999999999" customHeight="1" x14ac:dyDescent="0.3">
      <c r="A24" s="13"/>
      <c r="B24" s="13"/>
      <c r="C24" s="13"/>
      <c r="D24" s="13"/>
      <c r="E24" s="13"/>
      <c r="F24" s="13"/>
      <c r="G24" s="13"/>
      <c r="H24" s="13"/>
      <c r="I24" s="13"/>
      <c r="J24" s="13"/>
      <c r="K24" s="13"/>
      <c r="M24" s="33"/>
      <c r="N24" s="33"/>
      <c r="O24" s="33"/>
    </row>
    <row r="25" spans="1:15" ht="16.899999999999999" customHeight="1" x14ac:dyDescent="0.3">
      <c r="A25" s="13"/>
      <c r="B25" s="13"/>
      <c r="C25" s="13"/>
      <c r="D25" s="13"/>
      <c r="E25" s="13"/>
      <c r="F25" s="13"/>
      <c r="G25" s="13"/>
      <c r="H25" s="13"/>
      <c r="I25" s="13"/>
      <c r="J25" s="13"/>
      <c r="K25" s="13"/>
      <c r="M25" s="33"/>
      <c r="N25" s="33"/>
      <c r="O25" s="33"/>
    </row>
    <row r="26" spans="1:15" ht="16.899999999999999" customHeight="1" x14ac:dyDescent="0.3">
      <c r="A26" s="13"/>
      <c r="B26" s="13"/>
      <c r="C26" s="13"/>
      <c r="D26" s="13"/>
      <c r="E26" s="13"/>
      <c r="F26" s="13"/>
      <c r="G26" s="13"/>
      <c r="H26" s="13"/>
      <c r="I26" s="13"/>
      <c r="J26" s="13"/>
      <c r="K26" s="13"/>
      <c r="M26" s="33"/>
      <c r="N26" s="33"/>
      <c r="O26" s="33"/>
    </row>
    <row r="27" spans="1:15" ht="16.899999999999999" customHeight="1" x14ac:dyDescent="0.3">
      <c r="A27" s="13"/>
      <c r="B27" s="13"/>
      <c r="C27" s="13"/>
      <c r="D27" s="13"/>
      <c r="E27" s="13"/>
      <c r="F27" s="13"/>
      <c r="G27" s="13"/>
      <c r="H27" s="13"/>
      <c r="I27" s="13"/>
      <c r="J27" s="13"/>
      <c r="K27" s="13"/>
      <c r="M27" s="33"/>
      <c r="N27" s="33"/>
      <c r="O27" s="33"/>
    </row>
    <row r="28" spans="1:15" ht="16.899999999999999" customHeight="1" x14ac:dyDescent="0.3">
      <c r="A28" s="13"/>
      <c r="B28" s="13"/>
      <c r="C28" s="13"/>
      <c r="D28" s="13"/>
      <c r="E28" s="13"/>
      <c r="F28" s="13"/>
      <c r="G28" s="13"/>
      <c r="H28" s="13"/>
      <c r="I28" s="13"/>
      <c r="J28" s="13"/>
      <c r="K28" s="13"/>
      <c r="M28" s="33"/>
      <c r="N28" s="33"/>
      <c r="O28" s="33"/>
    </row>
    <row r="29" spans="1:15" ht="16.899999999999999" customHeight="1" x14ac:dyDescent="0.3">
      <c r="A29" s="13"/>
      <c r="B29" s="13"/>
      <c r="C29" s="13"/>
      <c r="D29" s="13"/>
      <c r="E29" s="13"/>
      <c r="F29" s="13"/>
      <c r="G29" s="13"/>
      <c r="H29" s="13"/>
      <c r="I29" s="13"/>
      <c r="J29" s="13"/>
      <c r="K29" s="13"/>
      <c r="M29" s="33"/>
      <c r="N29" s="33"/>
      <c r="O29" s="33"/>
    </row>
    <row r="30" spans="1:15" ht="16.899999999999999" customHeight="1" x14ac:dyDescent="0.3">
      <c r="A30" s="13"/>
      <c r="B30" s="13"/>
      <c r="C30" s="13"/>
      <c r="D30" s="13"/>
      <c r="E30" s="13"/>
      <c r="F30" s="13"/>
      <c r="G30" s="13"/>
      <c r="H30" s="13"/>
      <c r="I30" s="13"/>
      <c r="J30" s="13"/>
      <c r="K30" s="13"/>
      <c r="M30" s="33"/>
      <c r="N30" s="33"/>
      <c r="O30" s="33"/>
    </row>
    <row r="31" spans="1:15" ht="16.899999999999999" customHeight="1" x14ac:dyDescent="0.3">
      <c r="A31" s="13"/>
      <c r="B31" s="13"/>
      <c r="C31" s="13"/>
      <c r="D31" s="13"/>
      <c r="E31" s="13"/>
      <c r="F31" s="13"/>
      <c r="G31" s="13"/>
      <c r="H31" s="13"/>
      <c r="I31" s="13"/>
      <c r="J31" s="13"/>
      <c r="K31" s="13"/>
      <c r="M31" s="33"/>
      <c r="N31" s="33"/>
      <c r="O31" s="33"/>
    </row>
    <row r="32" spans="1:15" ht="16.899999999999999" customHeight="1" x14ac:dyDescent="0.3">
      <c r="A32" s="13"/>
      <c r="B32" s="13"/>
      <c r="C32" s="13"/>
      <c r="D32" s="13"/>
      <c r="E32" s="13"/>
      <c r="F32" s="13"/>
      <c r="G32" s="13"/>
      <c r="H32" s="13"/>
      <c r="I32" s="13"/>
      <c r="J32" s="13"/>
      <c r="K32" s="13"/>
      <c r="M32" s="33"/>
      <c r="N32" s="33"/>
      <c r="O32" s="33"/>
    </row>
    <row r="33" spans="1:15" ht="16.899999999999999" customHeight="1" x14ac:dyDescent="0.3">
      <c r="A33" s="13"/>
      <c r="B33" s="13"/>
      <c r="C33" s="13"/>
      <c r="D33" s="13"/>
      <c r="E33" s="13"/>
      <c r="F33" s="13"/>
      <c r="G33" s="13"/>
      <c r="H33" s="13"/>
      <c r="I33" s="13"/>
      <c r="J33" s="13"/>
      <c r="K33" s="13"/>
      <c r="M33" s="33"/>
      <c r="N33" s="33"/>
      <c r="O33" s="33"/>
    </row>
    <row r="34" spans="1:15" ht="16.899999999999999" customHeight="1" x14ac:dyDescent="0.3">
      <c r="A34" s="13"/>
      <c r="B34" s="13"/>
      <c r="C34" s="13"/>
      <c r="D34" s="13"/>
      <c r="E34" s="13"/>
      <c r="F34" s="13"/>
      <c r="G34" s="13"/>
      <c r="H34" s="13"/>
      <c r="I34" s="13"/>
      <c r="J34" s="13"/>
      <c r="K34" s="13"/>
      <c r="M34" s="33"/>
      <c r="N34" s="33"/>
      <c r="O34" s="33"/>
    </row>
    <row r="35" spans="1:15" ht="16.899999999999999" customHeight="1" x14ac:dyDescent="0.3">
      <c r="A35" s="13"/>
      <c r="B35" s="13"/>
      <c r="C35" s="13"/>
      <c r="D35" s="13"/>
      <c r="E35" s="13"/>
      <c r="F35" s="13"/>
      <c r="G35" s="13"/>
      <c r="H35" s="13"/>
      <c r="I35" s="13"/>
      <c r="J35" s="13"/>
      <c r="K35" s="13"/>
      <c r="M35" s="33"/>
      <c r="N35" s="33"/>
      <c r="O35" s="33"/>
    </row>
    <row r="36" spans="1:15" ht="16.899999999999999" customHeight="1" x14ac:dyDescent="0.3">
      <c r="A36" s="13"/>
      <c r="B36" s="13"/>
      <c r="C36" s="13"/>
      <c r="D36" s="13"/>
      <c r="E36" s="13"/>
      <c r="F36" s="13"/>
      <c r="G36" s="13"/>
      <c r="H36" s="13"/>
      <c r="I36" s="13"/>
      <c r="J36" s="13"/>
      <c r="K36" s="13"/>
      <c r="M36" s="33"/>
      <c r="N36" s="33"/>
      <c r="O36" s="33"/>
    </row>
    <row r="37" spans="1:15" ht="16.899999999999999" customHeight="1" x14ac:dyDescent="0.3">
      <c r="A37" s="13"/>
      <c r="B37" s="13"/>
      <c r="C37" s="13"/>
      <c r="D37" s="13"/>
      <c r="E37" s="13"/>
      <c r="F37" s="13"/>
      <c r="G37" s="13"/>
      <c r="H37" s="13"/>
      <c r="I37" s="13"/>
      <c r="J37" s="13"/>
      <c r="K37" s="13"/>
      <c r="M37" s="33"/>
      <c r="N37" s="33"/>
      <c r="O37" s="33"/>
    </row>
    <row r="38" spans="1:15" ht="16.899999999999999" customHeight="1" x14ac:dyDescent="0.3">
      <c r="A38" s="13"/>
      <c r="B38" s="13"/>
      <c r="C38" s="13"/>
      <c r="D38" s="13"/>
      <c r="E38" s="13"/>
      <c r="F38" s="13"/>
      <c r="G38" s="13"/>
      <c r="H38" s="13"/>
      <c r="I38" s="13"/>
      <c r="J38" s="13"/>
      <c r="K38" s="13"/>
      <c r="M38" s="33"/>
      <c r="N38" s="33"/>
      <c r="O38" s="33"/>
    </row>
    <row r="39" spans="1:15" ht="16.899999999999999" customHeight="1" x14ac:dyDescent="0.3">
      <c r="A39" s="13"/>
      <c r="B39" s="13"/>
      <c r="C39" s="13"/>
      <c r="D39" s="13"/>
      <c r="E39" s="13"/>
      <c r="F39" s="13"/>
      <c r="G39" s="13"/>
      <c r="H39" s="13"/>
      <c r="I39" s="13"/>
      <c r="J39" s="13"/>
      <c r="K39" s="13"/>
      <c r="M39" s="37"/>
      <c r="N39" s="33"/>
      <c r="O39" s="33"/>
    </row>
  </sheetData>
  <sheetProtection sheet="1" objects="1" scenarios="1" formatColumns="0" formatRows="0"/>
  <mergeCells count="17">
    <mergeCell ref="E12:E15"/>
    <mergeCell ref="E20:E23"/>
    <mergeCell ref="F12:K15"/>
    <mergeCell ref="E6:E7"/>
    <mergeCell ref="E16:E19"/>
    <mergeCell ref="B2:K2"/>
    <mergeCell ref="B20:D23"/>
    <mergeCell ref="B12:D15"/>
    <mergeCell ref="B8:D11"/>
    <mergeCell ref="F8:K11"/>
    <mergeCell ref="F20:K23"/>
    <mergeCell ref="F16:K19"/>
    <mergeCell ref="B6:D7"/>
    <mergeCell ref="B16:D19"/>
    <mergeCell ref="F6:K7"/>
    <mergeCell ref="B4:K5"/>
    <mergeCell ref="E8:E11"/>
  </mergeCells>
  <dataValidations count="1">
    <dataValidation type="list" allowBlank="1" showInputMessage="1" showErrorMessage="1" prompt="Select Yes or No" sqref="E8:E23" xr:uid="{00000000-0002-0000-0E00-000000000000}">
      <formula1>"Yes, No"</formula1>
    </dataValidation>
  </dataValidations>
  <pageMargins left="0.25" right="0.25" top="0.75" bottom="0.75" header="0.3" footer="0.3"/>
  <pageSetup paperSize="5"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2">
    <tabColor theme="3" tint="0.499984740745262"/>
  </sheetPr>
  <dimension ref="A1:W60"/>
  <sheetViews>
    <sheetView showGridLines="0" topLeftCell="A13" zoomScaleNormal="100" zoomScaleSheetLayoutView="65" workbookViewId="0">
      <selection activeCell="T8" sqref="T8"/>
    </sheetView>
  </sheetViews>
  <sheetFormatPr defaultColWidth="8.7109375" defaultRowHeight="15" x14ac:dyDescent="0.25"/>
  <cols>
    <col min="1" max="1" width="1.7109375" customWidth="1"/>
    <col min="6" max="6" width="17.42578125" customWidth="1"/>
    <col min="7" max="7" width="17.140625" customWidth="1"/>
    <col min="10" max="10" width="14.42578125" customWidth="1"/>
    <col min="11" max="11" width="17.42578125" customWidth="1"/>
  </cols>
  <sheetData>
    <row r="1" spans="1:14" x14ac:dyDescent="0.25">
      <c r="A1" s="13"/>
      <c r="B1" s="13"/>
      <c r="C1" s="13"/>
      <c r="D1" s="13"/>
      <c r="E1" s="13"/>
      <c r="F1" s="13"/>
      <c r="G1" s="13"/>
      <c r="H1" s="13"/>
      <c r="I1" s="13"/>
      <c r="J1" s="13"/>
      <c r="K1" s="13"/>
    </row>
    <row r="2" spans="1:14" ht="19.5" customHeight="1" x14ac:dyDescent="0.3">
      <c r="A2" s="13"/>
      <c r="B2" s="400" t="s">
        <v>781</v>
      </c>
      <c r="C2" s="197"/>
      <c r="D2" s="197"/>
      <c r="E2" s="197"/>
      <c r="F2" s="197"/>
      <c r="G2" s="197"/>
      <c r="H2" s="197"/>
      <c r="I2" s="197"/>
      <c r="J2" s="197"/>
      <c r="K2" s="197"/>
      <c r="M2" s="122"/>
    </row>
    <row r="3" spans="1:14" ht="16.899999999999999" customHeight="1" x14ac:dyDescent="0.3">
      <c r="A3" s="13"/>
      <c r="B3" s="15"/>
      <c r="C3" s="15"/>
      <c r="D3" s="15"/>
      <c r="E3" s="15"/>
      <c r="F3" s="15"/>
      <c r="G3" s="15"/>
      <c r="H3" s="15"/>
      <c r="I3" s="15"/>
      <c r="J3" s="15"/>
      <c r="K3" s="15"/>
      <c r="M3" s="35"/>
      <c r="N3" s="33"/>
    </row>
    <row r="4" spans="1:14" ht="14.65" customHeight="1" x14ac:dyDescent="0.3">
      <c r="A4" s="13"/>
      <c r="B4" s="456" t="s">
        <v>782</v>
      </c>
      <c r="C4" s="228"/>
      <c r="D4" s="228"/>
      <c r="E4" s="228"/>
      <c r="F4" s="228"/>
      <c r="G4" s="228"/>
      <c r="H4" s="228"/>
      <c r="I4" s="228"/>
      <c r="J4" s="228"/>
      <c r="K4" s="229"/>
      <c r="M4" s="33"/>
      <c r="N4" s="33"/>
    </row>
    <row r="5" spans="1:14" ht="24" customHeight="1" x14ac:dyDescent="0.3">
      <c r="A5" s="13"/>
      <c r="B5" s="230"/>
      <c r="C5" s="231"/>
      <c r="D5" s="231"/>
      <c r="E5" s="231"/>
      <c r="F5" s="231"/>
      <c r="G5" s="231"/>
      <c r="H5" s="231"/>
      <c r="I5" s="231"/>
      <c r="J5" s="231"/>
      <c r="K5" s="232"/>
      <c r="M5" s="33"/>
      <c r="N5" s="33"/>
    </row>
    <row r="6" spans="1:14" ht="17.25" customHeight="1" x14ac:dyDescent="0.3">
      <c r="A6" s="13"/>
      <c r="B6" s="221" t="s">
        <v>783</v>
      </c>
      <c r="C6" s="228"/>
      <c r="D6" s="229"/>
      <c r="E6" s="221" t="s">
        <v>86</v>
      </c>
      <c r="F6" s="228"/>
      <c r="G6" s="228"/>
      <c r="H6" s="228"/>
      <c r="I6" s="228"/>
      <c r="J6" s="228"/>
      <c r="K6" s="229"/>
      <c r="M6" s="33"/>
      <c r="N6" s="33"/>
    </row>
    <row r="7" spans="1:14" ht="35.25" customHeight="1" x14ac:dyDescent="0.3">
      <c r="A7" s="13"/>
      <c r="B7" s="230"/>
      <c r="C7" s="231"/>
      <c r="D7" s="232"/>
      <c r="E7" s="279"/>
      <c r="F7" s="454"/>
      <c r="G7" s="454"/>
      <c r="H7" s="454"/>
      <c r="I7" s="454"/>
      <c r="J7" s="454"/>
      <c r="K7" s="280"/>
      <c r="M7" s="33"/>
      <c r="N7" s="33"/>
    </row>
    <row r="8" spans="1:14" ht="96" customHeight="1" x14ac:dyDescent="0.3">
      <c r="A8" s="13"/>
      <c r="B8" s="237" t="s">
        <v>784</v>
      </c>
      <c r="C8" s="228"/>
      <c r="D8" s="228"/>
      <c r="E8" s="458" t="s">
        <v>896</v>
      </c>
      <c r="F8" s="459"/>
      <c r="G8" s="459"/>
      <c r="H8" s="459"/>
      <c r="I8" s="459"/>
      <c r="J8" s="459"/>
      <c r="K8" s="459"/>
      <c r="L8" s="85"/>
      <c r="M8" s="49"/>
      <c r="N8" s="33"/>
    </row>
    <row r="9" spans="1:14" ht="72" customHeight="1" x14ac:dyDescent="0.3">
      <c r="A9" s="13"/>
      <c r="B9" s="230"/>
      <c r="C9" s="231"/>
      <c r="D9" s="231"/>
      <c r="E9" s="460"/>
      <c r="F9" s="460"/>
      <c r="G9" s="460"/>
      <c r="H9" s="460"/>
      <c r="I9" s="460"/>
      <c r="J9" s="460"/>
      <c r="K9" s="460"/>
      <c r="L9" s="85"/>
      <c r="M9" s="49"/>
      <c r="N9" s="33"/>
    </row>
    <row r="10" spans="1:14" ht="14.65" customHeight="1" x14ac:dyDescent="0.3">
      <c r="A10" s="13"/>
      <c r="B10" s="455" t="s">
        <v>785</v>
      </c>
      <c r="C10" s="228"/>
      <c r="D10" s="228"/>
      <c r="E10" s="451"/>
      <c r="F10" s="452"/>
      <c r="G10" s="452"/>
      <c r="H10" s="452"/>
      <c r="I10" s="452"/>
      <c r="J10" s="452"/>
      <c r="K10" s="452"/>
      <c r="L10" s="85"/>
      <c r="M10" s="33"/>
      <c r="N10" s="33"/>
    </row>
    <row r="11" spans="1:14" ht="14.65" customHeight="1" x14ac:dyDescent="0.3">
      <c r="A11" s="13"/>
      <c r="B11" s="279"/>
      <c r="C11" s="197"/>
      <c r="D11" s="454"/>
      <c r="E11" s="452"/>
      <c r="F11" s="452"/>
      <c r="G11" s="452"/>
      <c r="H11" s="452"/>
      <c r="I11" s="452"/>
      <c r="J11" s="452"/>
      <c r="K11" s="452"/>
      <c r="L11" s="85"/>
      <c r="M11" s="35"/>
      <c r="N11" s="33"/>
    </row>
    <row r="12" spans="1:14" ht="16.899999999999999" customHeight="1" x14ac:dyDescent="0.3">
      <c r="A12" s="13"/>
      <c r="B12" s="279"/>
      <c r="C12" s="197"/>
      <c r="D12" s="454"/>
      <c r="E12" s="452"/>
      <c r="F12" s="452"/>
      <c r="G12" s="452"/>
      <c r="H12" s="452"/>
      <c r="I12" s="452"/>
      <c r="J12" s="452"/>
      <c r="K12" s="452"/>
      <c r="L12" s="85"/>
      <c r="M12" s="33"/>
      <c r="N12" s="33"/>
    </row>
    <row r="13" spans="1:14" ht="16.899999999999999" customHeight="1" x14ac:dyDescent="0.3">
      <c r="A13" s="13"/>
      <c r="B13" s="230"/>
      <c r="C13" s="231"/>
      <c r="D13" s="231"/>
      <c r="E13" s="461"/>
      <c r="F13" s="461"/>
      <c r="G13" s="461"/>
      <c r="H13" s="461"/>
      <c r="I13" s="461"/>
      <c r="J13" s="461"/>
      <c r="K13" s="461"/>
      <c r="L13" s="85"/>
      <c r="M13" s="33"/>
      <c r="N13" s="33"/>
    </row>
    <row r="14" spans="1:14" ht="68.25" customHeight="1" x14ac:dyDescent="0.3">
      <c r="A14" s="13"/>
      <c r="B14" s="453" t="s">
        <v>786</v>
      </c>
      <c r="C14" s="228"/>
      <c r="D14" s="228"/>
      <c r="E14" s="458" t="s">
        <v>787</v>
      </c>
      <c r="F14" s="452"/>
      <c r="G14" s="452"/>
      <c r="H14" s="452"/>
      <c r="I14" s="452"/>
      <c r="J14" s="452"/>
      <c r="K14" s="452"/>
      <c r="L14" s="85"/>
      <c r="M14" s="35"/>
      <c r="N14" s="33"/>
    </row>
    <row r="15" spans="1:14" ht="16.899999999999999" customHeight="1" x14ac:dyDescent="0.3">
      <c r="A15" s="13"/>
      <c r="B15" s="279"/>
      <c r="C15" s="197"/>
      <c r="D15" s="454"/>
      <c r="E15" s="452"/>
      <c r="F15" s="452"/>
      <c r="G15" s="452"/>
      <c r="H15" s="452"/>
      <c r="I15" s="452"/>
      <c r="J15" s="452"/>
      <c r="K15" s="452"/>
      <c r="L15" s="85"/>
      <c r="M15" s="35"/>
      <c r="N15" s="33"/>
    </row>
    <row r="16" spans="1:14" ht="16.899999999999999" customHeight="1" x14ac:dyDescent="0.3">
      <c r="A16" s="13"/>
      <c r="B16" s="279"/>
      <c r="C16" s="197"/>
      <c r="D16" s="454"/>
      <c r="E16" s="452"/>
      <c r="F16" s="452"/>
      <c r="G16" s="452"/>
      <c r="H16" s="452"/>
      <c r="I16" s="452"/>
      <c r="J16" s="452"/>
      <c r="K16" s="452"/>
      <c r="L16" s="85"/>
      <c r="M16" s="35"/>
      <c r="N16" s="33"/>
    </row>
    <row r="17" spans="1:14" ht="16.899999999999999" customHeight="1" x14ac:dyDescent="0.3">
      <c r="A17" s="13"/>
      <c r="B17" s="279"/>
      <c r="C17" s="197"/>
      <c r="D17" s="454"/>
      <c r="E17" s="452"/>
      <c r="F17" s="452"/>
      <c r="G17" s="452"/>
      <c r="H17" s="452"/>
      <c r="I17" s="452"/>
      <c r="J17" s="452"/>
      <c r="K17" s="452"/>
      <c r="L17" s="85"/>
      <c r="M17" s="35"/>
      <c r="N17" s="33"/>
    </row>
    <row r="18" spans="1:14" ht="16.899999999999999" customHeight="1" x14ac:dyDescent="0.3">
      <c r="A18" s="13"/>
      <c r="B18" s="279"/>
      <c r="C18" s="197"/>
      <c r="D18" s="454"/>
      <c r="E18" s="452"/>
      <c r="F18" s="452"/>
      <c r="G18" s="452"/>
      <c r="H18" s="452"/>
      <c r="I18" s="452"/>
      <c r="J18" s="452"/>
      <c r="K18" s="452"/>
      <c r="L18" s="85"/>
      <c r="M18" s="33"/>
      <c r="N18" s="33"/>
    </row>
    <row r="19" spans="1:14" ht="16.899999999999999" customHeight="1" x14ac:dyDescent="0.3">
      <c r="A19" s="13"/>
      <c r="B19" s="230"/>
      <c r="C19" s="231"/>
      <c r="D19" s="231"/>
      <c r="E19" s="452"/>
      <c r="F19" s="452"/>
      <c r="G19" s="452"/>
      <c r="H19" s="452"/>
      <c r="I19" s="452"/>
      <c r="J19" s="452"/>
      <c r="K19" s="452"/>
      <c r="L19" s="85"/>
      <c r="M19" s="33"/>
      <c r="N19" s="33"/>
    </row>
    <row r="20" spans="1:14" ht="14.65" customHeight="1" x14ac:dyDescent="0.3">
      <c r="A20" s="13"/>
      <c r="B20" s="457" t="s">
        <v>788</v>
      </c>
      <c r="C20" s="228"/>
      <c r="D20" s="228"/>
      <c r="E20" s="451" t="s">
        <v>86</v>
      </c>
      <c r="F20" s="452"/>
      <c r="G20" s="452"/>
      <c r="H20" s="452"/>
      <c r="I20" s="452"/>
      <c r="J20" s="452"/>
      <c r="K20" s="452"/>
      <c r="L20" s="85"/>
      <c r="M20" s="33"/>
      <c r="N20" s="33"/>
    </row>
    <row r="21" spans="1:14" ht="16.899999999999999" customHeight="1" x14ac:dyDescent="0.3">
      <c r="A21" s="13"/>
      <c r="B21" s="279"/>
      <c r="C21" s="197"/>
      <c r="D21" s="454"/>
      <c r="E21" s="452"/>
      <c r="F21" s="452"/>
      <c r="G21" s="452"/>
      <c r="H21" s="452"/>
      <c r="I21" s="452"/>
      <c r="J21" s="452"/>
      <c r="K21" s="452"/>
      <c r="L21" s="85"/>
      <c r="M21" s="33"/>
      <c r="N21" s="33"/>
    </row>
    <row r="22" spans="1:14" ht="16.899999999999999" customHeight="1" x14ac:dyDescent="0.3">
      <c r="A22" s="13"/>
      <c r="B22" s="279"/>
      <c r="C22" s="454"/>
      <c r="D22" s="454"/>
      <c r="E22" s="452"/>
      <c r="F22" s="452"/>
      <c r="G22" s="452"/>
      <c r="H22" s="452"/>
      <c r="I22" s="452"/>
      <c r="J22" s="452"/>
      <c r="K22" s="452"/>
      <c r="L22" s="85"/>
      <c r="M22" s="33"/>
      <c r="N22" s="33"/>
    </row>
    <row r="23" spans="1:14" ht="58.15" customHeight="1" x14ac:dyDescent="0.3">
      <c r="A23" s="86"/>
      <c r="B23" s="451" t="s">
        <v>789</v>
      </c>
      <c r="C23" s="452"/>
      <c r="D23" s="452"/>
      <c r="E23" s="462" t="s">
        <v>790</v>
      </c>
      <c r="F23" s="452"/>
      <c r="G23" s="452"/>
      <c r="H23" s="452"/>
      <c r="I23" s="452"/>
      <c r="J23" s="452"/>
      <c r="K23" s="452"/>
      <c r="L23" s="85"/>
      <c r="M23" s="33"/>
      <c r="N23" s="33"/>
    </row>
    <row r="24" spans="1:14" ht="16.899999999999999" customHeight="1" x14ac:dyDescent="0.3">
      <c r="A24" s="86"/>
      <c r="B24" s="452"/>
      <c r="C24" s="452"/>
      <c r="D24" s="452"/>
      <c r="E24" s="265"/>
      <c r="F24" s="452"/>
      <c r="G24" s="452"/>
      <c r="H24" s="452"/>
      <c r="I24" s="452"/>
      <c r="J24" s="452"/>
      <c r="K24" s="452"/>
      <c r="L24" s="85"/>
      <c r="M24" s="33"/>
      <c r="N24" s="33"/>
    </row>
    <row r="25" spans="1:14" ht="16.899999999999999" customHeight="1" x14ac:dyDescent="0.3">
      <c r="A25" s="86"/>
      <c r="B25" s="452"/>
      <c r="C25" s="452"/>
      <c r="D25" s="452"/>
      <c r="E25" s="265"/>
      <c r="F25" s="452"/>
      <c r="G25" s="452"/>
      <c r="H25" s="452"/>
      <c r="I25" s="452"/>
      <c r="J25" s="452"/>
      <c r="K25" s="452"/>
      <c r="L25" s="85"/>
      <c r="M25" s="33"/>
      <c r="N25" s="33"/>
    </row>
    <row r="26" spans="1:14" ht="6.75" customHeight="1" x14ac:dyDescent="0.3">
      <c r="A26" s="86"/>
      <c r="B26" s="452"/>
      <c r="C26" s="452"/>
      <c r="D26" s="452"/>
      <c r="E26" s="265"/>
      <c r="F26" s="452"/>
      <c r="G26" s="452"/>
      <c r="H26" s="452"/>
      <c r="I26" s="452"/>
      <c r="J26" s="452"/>
      <c r="K26" s="452"/>
      <c r="L26" s="85"/>
      <c r="M26" s="33"/>
      <c r="N26" s="33"/>
    </row>
    <row r="27" spans="1:14" ht="16.899999999999999" customHeight="1" x14ac:dyDescent="0.3">
      <c r="A27" s="86"/>
      <c r="B27" s="452"/>
      <c r="C27" s="452"/>
      <c r="D27" s="452"/>
      <c r="E27" s="265"/>
      <c r="F27" s="452"/>
      <c r="G27" s="452"/>
      <c r="H27" s="452"/>
      <c r="I27" s="452"/>
      <c r="J27" s="452"/>
      <c r="K27" s="452"/>
      <c r="L27" s="85"/>
      <c r="M27" s="33"/>
      <c r="N27" s="33"/>
    </row>
    <row r="28" spans="1:14" ht="16.899999999999999" customHeight="1" x14ac:dyDescent="0.3">
      <c r="A28" s="86"/>
      <c r="B28" s="452"/>
      <c r="C28" s="452"/>
      <c r="D28" s="452"/>
      <c r="E28" s="265"/>
      <c r="F28" s="452"/>
      <c r="G28" s="452"/>
      <c r="H28" s="452"/>
      <c r="I28" s="452"/>
      <c r="J28" s="452"/>
      <c r="K28" s="452"/>
      <c r="L28" s="85"/>
      <c r="M28" s="33"/>
      <c r="N28" s="33"/>
    </row>
    <row r="29" spans="1:14" ht="14.65" customHeight="1" x14ac:dyDescent="0.3">
      <c r="A29" s="13"/>
      <c r="B29" s="316" t="s">
        <v>791</v>
      </c>
      <c r="C29" s="454"/>
      <c r="D29" s="454"/>
      <c r="E29" s="451" t="s">
        <v>792</v>
      </c>
      <c r="F29" s="452"/>
      <c r="G29" s="452"/>
      <c r="H29" s="452"/>
      <c r="I29" s="452"/>
      <c r="J29" s="452"/>
      <c r="K29" s="452"/>
      <c r="L29" s="85"/>
      <c r="M29" s="33"/>
      <c r="N29" s="33"/>
    </row>
    <row r="30" spans="1:14" ht="14.65" customHeight="1" x14ac:dyDescent="0.3">
      <c r="A30" s="13"/>
      <c r="B30" s="279"/>
      <c r="C30" s="197"/>
      <c r="D30" s="454"/>
      <c r="E30" s="452"/>
      <c r="F30" s="452"/>
      <c r="G30" s="452"/>
      <c r="H30" s="452"/>
      <c r="I30" s="452"/>
      <c r="J30" s="452"/>
      <c r="K30" s="452"/>
      <c r="L30" s="85"/>
      <c r="M30" s="32"/>
      <c r="N30" s="33"/>
    </row>
    <row r="31" spans="1:14" ht="14.65" customHeight="1" x14ac:dyDescent="0.3">
      <c r="A31" s="13"/>
      <c r="B31" s="279"/>
      <c r="C31" s="197"/>
      <c r="D31" s="454"/>
      <c r="E31" s="452"/>
      <c r="F31" s="452"/>
      <c r="G31" s="452"/>
      <c r="H31" s="452"/>
      <c r="I31" s="452"/>
      <c r="J31" s="452"/>
      <c r="K31" s="452"/>
      <c r="L31" s="85"/>
      <c r="M31" s="33"/>
      <c r="N31" s="33"/>
    </row>
    <row r="32" spans="1:14" ht="14.65" customHeight="1" x14ac:dyDescent="0.3">
      <c r="A32" s="13"/>
      <c r="B32" s="279"/>
      <c r="C32" s="197"/>
      <c r="D32" s="454"/>
      <c r="E32" s="452"/>
      <c r="F32" s="452"/>
      <c r="G32" s="452"/>
      <c r="H32" s="452"/>
      <c r="I32" s="452"/>
      <c r="J32" s="452"/>
      <c r="K32" s="452"/>
      <c r="L32" s="85"/>
      <c r="M32" s="33"/>
      <c r="N32" s="33"/>
    </row>
    <row r="33" spans="1:23" ht="14.65" customHeight="1" x14ac:dyDescent="0.3">
      <c r="A33" s="13"/>
      <c r="B33" s="279"/>
      <c r="C33" s="197"/>
      <c r="D33" s="454"/>
      <c r="E33" s="452"/>
      <c r="F33" s="452"/>
      <c r="G33" s="452"/>
      <c r="H33" s="452"/>
      <c r="I33" s="452"/>
      <c r="J33" s="452"/>
      <c r="K33" s="452"/>
      <c r="L33" s="85"/>
      <c r="M33" s="33"/>
      <c r="N33" s="33"/>
    </row>
    <row r="34" spans="1:23" ht="14.65" customHeight="1" x14ac:dyDescent="0.3">
      <c r="A34" s="13"/>
      <c r="B34" s="279"/>
      <c r="C34" s="197"/>
      <c r="D34" s="454"/>
      <c r="E34" s="452"/>
      <c r="F34" s="452"/>
      <c r="G34" s="452"/>
      <c r="H34" s="452"/>
      <c r="I34" s="452"/>
      <c r="J34" s="452"/>
      <c r="K34" s="452"/>
      <c r="L34" s="85"/>
      <c r="M34" s="33"/>
      <c r="N34" s="33"/>
    </row>
    <row r="35" spans="1:23" ht="14.65" customHeight="1" x14ac:dyDescent="0.3">
      <c r="A35" s="13"/>
      <c r="B35" s="279"/>
      <c r="C35" s="197"/>
      <c r="D35" s="454"/>
      <c r="E35" s="452"/>
      <c r="F35" s="452"/>
      <c r="G35" s="452"/>
      <c r="H35" s="452"/>
      <c r="I35" s="452"/>
      <c r="J35" s="452"/>
      <c r="K35" s="452"/>
      <c r="L35" s="85"/>
      <c r="M35" s="33"/>
      <c r="N35" s="33"/>
    </row>
    <row r="36" spans="1:23" ht="14.65" customHeight="1" x14ac:dyDescent="0.3">
      <c r="A36" s="13"/>
      <c r="B36" s="279"/>
      <c r="C36" s="197"/>
      <c r="D36" s="454"/>
      <c r="E36" s="452"/>
      <c r="F36" s="452"/>
      <c r="G36" s="452"/>
      <c r="H36" s="452"/>
      <c r="I36" s="452"/>
      <c r="J36" s="452"/>
      <c r="K36" s="452"/>
      <c r="L36" s="85"/>
      <c r="M36" s="33"/>
      <c r="N36" s="33"/>
    </row>
    <row r="37" spans="1:23" ht="16.899999999999999" customHeight="1" x14ac:dyDescent="0.3">
      <c r="A37" s="13"/>
      <c r="B37" s="279"/>
      <c r="C37" s="197"/>
      <c r="D37" s="454"/>
      <c r="E37" s="452"/>
      <c r="F37" s="452"/>
      <c r="G37" s="452"/>
      <c r="H37" s="452"/>
      <c r="I37" s="452"/>
      <c r="J37" s="452"/>
      <c r="K37" s="452"/>
      <c r="L37" s="85"/>
      <c r="M37" s="33"/>
      <c r="N37" s="33"/>
    </row>
    <row r="38" spans="1:23" ht="16.899999999999999" customHeight="1" x14ac:dyDescent="0.3">
      <c r="A38" s="13"/>
      <c r="B38" s="279"/>
      <c r="C38" s="197"/>
      <c r="D38" s="454"/>
      <c r="E38" s="452"/>
      <c r="F38" s="452"/>
      <c r="G38" s="452"/>
      <c r="H38" s="452"/>
      <c r="I38" s="452"/>
      <c r="J38" s="452"/>
      <c r="K38" s="452"/>
      <c r="L38" s="85"/>
      <c r="M38" s="33"/>
      <c r="N38" s="33"/>
    </row>
    <row r="39" spans="1:23" ht="16.899999999999999" customHeight="1" x14ac:dyDescent="0.3">
      <c r="A39" s="13"/>
      <c r="B39" s="279"/>
      <c r="C39" s="197"/>
      <c r="D39" s="454"/>
      <c r="E39" s="452"/>
      <c r="F39" s="452"/>
      <c r="G39" s="452"/>
      <c r="H39" s="452"/>
      <c r="I39" s="452"/>
      <c r="J39" s="452"/>
      <c r="K39" s="452"/>
      <c r="L39" s="85"/>
      <c r="M39" s="33"/>
      <c r="N39" s="33"/>
    </row>
    <row r="40" spans="1:23" ht="16.899999999999999" customHeight="1" x14ac:dyDescent="0.3">
      <c r="A40" s="13"/>
      <c r="B40" s="279"/>
      <c r="C40" s="197"/>
      <c r="D40" s="454"/>
      <c r="E40" s="452"/>
      <c r="F40" s="452"/>
      <c r="G40" s="452"/>
      <c r="H40" s="452"/>
      <c r="I40" s="452"/>
      <c r="J40" s="452"/>
      <c r="K40" s="452"/>
      <c r="L40" s="85"/>
      <c r="M40" s="33"/>
      <c r="N40" s="33"/>
    </row>
    <row r="41" spans="1:23" x14ac:dyDescent="0.25">
      <c r="A41" s="13"/>
      <c r="B41" s="279"/>
      <c r="C41" s="197"/>
      <c r="D41" s="454"/>
      <c r="E41" s="452"/>
      <c r="F41" s="452"/>
      <c r="G41" s="452"/>
      <c r="H41" s="452"/>
      <c r="I41" s="452"/>
      <c r="J41" s="452"/>
      <c r="K41" s="452"/>
      <c r="L41" s="85"/>
      <c r="M41" s="520"/>
      <c r="N41" s="521"/>
      <c r="O41" s="521"/>
      <c r="P41" s="521"/>
      <c r="Q41" s="521"/>
      <c r="R41" s="521"/>
      <c r="S41" s="521"/>
      <c r="T41" s="521"/>
      <c r="U41" s="521"/>
      <c r="V41" s="521"/>
      <c r="W41" s="521"/>
    </row>
    <row r="42" spans="1:23" ht="16.899999999999999" customHeight="1" x14ac:dyDescent="0.3">
      <c r="A42" s="13"/>
      <c r="B42" s="230"/>
      <c r="C42" s="231"/>
      <c r="D42" s="231"/>
      <c r="E42" s="452"/>
      <c r="F42" s="452"/>
      <c r="G42" s="452"/>
      <c r="H42" s="452"/>
      <c r="I42" s="452"/>
      <c r="J42" s="452"/>
      <c r="K42" s="452"/>
      <c r="L42" s="85"/>
      <c r="M42" s="522"/>
      <c r="N42" s="523"/>
      <c r="O42" s="521"/>
      <c r="P42" s="521"/>
      <c r="Q42" s="521"/>
      <c r="R42" s="521"/>
      <c r="S42" s="521"/>
      <c r="T42" s="521"/>
      <c r="U42" s="521"/>
      <c r="V42" s="521"/>
      <c r="W42" s="521"/>
    </row>
    <row r="43" spans="1:23" ht="14.65" customHeight="1" x14ac:dyDescent="0.3">
      <c r="A43" s="13"/>
      <c r="B43" s="221" t="s">
        <v>793</v>
      </c>
      <c r="C43" s="228"/>
      <c r="D43" s="228"/>
      <c r="E43" s="451" t="s">
        <v>794</v>
      </c>
      <c r="F43" s="452"/>
      <c r="G43" s="452"/>
      <c r="H43" s="452"/>
      <c r="I43" s="452"/>
      <c r="J43" s="452"/>
      <c r="K43" s="452"/>
      <c r="L43" s="85"/>
      <c r="M43" s="524"/>
      <c r="N43" s="523"/>
      <c r="O43" s="521"/>
      <c r="P43" s="521"/>
      <c r="Q43" s="521"/>
      <c r="R43" s="521"/>
      <c r="S43" s="521"/>
      <c r="T43" s="521"/>
      <c r="U43" s="521"/>
      <c r="V43" s="521"/>
      <c r="W43" s="521"/>
    </row>
    <row r="44" spans="1:23" ht="16.899999999999999" customHeight="1" x14ac:dyDescent="0.3">
      <c r="A44" s="13"/>
      <c r="B44" s="279"/>
      <c r="C44" s="197"/>
      <c r="D44" s="454"/>
      <c r="E44" s="452"/>
      <c r="F44" s="452"/>
      <c r="G44" s="452"/>
      <c r="H44" s="452"/>
      <c r="I44" s="452"/>
      <c r="J44" s="452"/>
      <c r="K44" s="452"/>
      <c r="L44" s="85"/>
      <c r="M44" s="524"/>
      <c r="N44" s="523"/>
      <c r="O44" s="521"/>
      <c r="P44" s="521"/>
      <c r="Q44" s="521"/>
      <c r="R44" s="521"/>
      <c r="S44" s="521"/>
      <c r="T44" s="521"/>
      <c r="U44" s="521"/>
      <c r="V44" s="521"/>
      <c r="W44" s="521"/>
    </row>
    <row r="45" spans="1:23" ht="16.899999999999999" customHeight="1" x14ac:dyDescent="0.3">
      <c r="A45" s="13"/>
      <c r="B45" s="279"/>
      <c r="C45" s="197"/>
      <c r="D45" s="454"/>
      <c r="E45" s="452"/>
      <c r="F45" s="452"/>
      <c r="G45" s="452"/>
      <c r="H45" s="452"/>
      <c r="I45" s="452"/>
      <c r="J45" s="452"/>
      <c r="K45" s="452"/>
      <c r="L45" s="85"/>
      <c r="M45" s="524"/>
      <c r="N45" s="523"/>
      <c r="O45" s="521"/>
      <c r="P45" s="521"/>
      <c r="Q45" s="521"/>
      <c r="R45" s="521"/>
      <c r="S45" s="521"/>
      <c r="T45" s="521"/>
      <c r="U45" s="521"/>
      <c r="V45" s="521"/>
      <c r="W45" s="521"/>
    </row>
    <row r="46" spans="1:23" ht="16.899999999999999" customHeight="1" x14ac:dyDescent="0.3">
      <c r="A46" s="13"/>
      <c r="B46" s="230"/>
      <c r="C46" s="231"/>
      <c r="D46" s="231"/>
      <c r="E46" s="452"/>
      <c r="F46" s="452"/>
      <c r="G46" s="452"/>
      <c r="H46" s="452"/>
      <c r="I46" s="452"/>
      <c r="J46" s="452"/>
      <c r="K46" s="452"/>
      <c r="L46" s="85"/>
      <c r="M46" s="524"/>
      <c r="N46" s="523"/>
      <c r="O46" s="521"/>
      <c r="P46" s="521"/>
      <c r="Q46" s="521"/>
      <c r="R46" s="521"/>
      <c r="S46" s="521"/>
      <c r="T46" s="521"/>
      <c r="U46" s="521"/>
      <c r="V46" s="521"/>
      <c r="W46" s="521"/>
    </row>
    <row r="47" spans="1:23" ht="14.65" customHeight="1" x14ac:dyDescent="0.3">
      <c r="A47" s="13"/>
      <c r="B47" s="221" t="s">
        <v>795</v>
      </c>
      <c r="C47" s="228"/>
      <c r="D47" s="228"/>
      <c r="E47" s="451" t="s">
        <v>796</v>
      </c>
      <c r="F47" s="452"/>
      <c r="G47" s="452"/>
      <c r="H47" s="452"/>
      <c r="I47" s="452"/>
      <c r="J47" s="452"/>
      <c r="K47" s="452"/>
      <c r="L47" s="85"/>
      <c r="M47" s="524"/>
      <c r="N47" s="523"/>
      <c r="O47" s="521"/>
      <c r="P47" s="521"/>
      <c r="Q47" s="521"/>
      <c r="R47" s="521"/>
      <c r="S47" s="521"/>
      <c r="T47" s="521"/>
      <c r="U47" s="521"/>
      <c r="V47" s="521"/>
      <c r="W47" s="521"/>
    </row>
    <row r="48" spans="1:23" ht="16.899999999999999" customHeight="1" x14ac:dyDescent="0.3">
      <c r="A48" s="13"/>
      <c r="B48" s="279"/>
      <c r="C48" s="197"/>
      <c r="D48" s="454"/>
      <c r="E48" s="452"/>
      <c r="F48" s="452"/>
      <c r="G48" s="452"/>
      <c r="H48" s="452"/>
      <c r="I48" s="452"/>
      <c r="J48" s="452"/>
      <c r="K48" s="452"/>
      <c r="L48" s="85"/>
      <c r="M48" s="524"/>
      <c r="N48" s="523"/>
      <c r="O48" s="521"/>
      <c r="P48" s="521"/>
      <c r="Q48" s="521"/>
      <c r="R48" s="521"/>
      <c r="S48" s="521"/>
      <c r="T48" s="521"/>
      <c r="U48" s="521"/>
      <c r="V48" s="521"/>
      <c r="W48" s="521"/>
    </row>
    <row r="49" spans="1:23" ht="16.899999999999999" customHeight="1" x14ac:dyDescent="0.3">
      <c r="A49" s="13"/>
      <c r="B49" s="279"/>
      <c r="C49" s="197"/>
      <c r="D49" s="454"/>
      <c r="E49" s="452"/>
      <c r="F49" s="452"/>
      <c r="G49" s="452"/>
      <c r="H49" s="452"/>
      <c r="I49" s="452"/>
      <c r="J49" s="452"/>
      <c r="K49" s="452"/>
      <c r="L49" s="85"/>
      <c r="M49" s="524"/>
      <c r="N49" s="523"/>
      <c r="O49" s="521"/>
      <c r="P49" s="521"/>
      <c r="Q49" s="521"/>
      <c r="R49" s="521"/>
      <c r="S49" s="521"/>
      <c r="T49" s="521"/>
      <c r="U49" s="521"/>
      <c r="V49" s="521"/>
      <c r="W49" s="521"/>
    </row>
    <row r="50" spans="1:23" ht="16.899999999999999" customHeight="1" x14ac:dyDescent="0.3">
      <c r="A50" s="13"/>
      <c r="B50" s="230"/>
      <c r="C50" s="231"/>
      <c r="D50" s="231"/>
      <c r="E50" s="452"/>
      <c r="F50" s="452"/>
      <c r="G50" s="452"/>
      <c r="H50" s="452"/>
      <c r="I50" s="452"/>
      <c r="J50" s="452"/>
      <c r="K50" s="452"/>
      <c r="L50" s="85"/>
      <c r="M50" s="525"/>
      <c r="N50" s="523"/>
      <c r="O50" s="521"/>
      <c r="P50" s="521"/>
      <c r="Q50" s="521"/>
      <c r="R50" s="521"/>
      <c r="S50" s="521"/>
      <c r="T50" s="521"/>
      <c r="U50" s="521"/>
      <c r="V50" s="521"/>
      <c r="W50" s="521"/>
    </row>
    <row r="51" spans="1:23" ht="14.65" customHeight="1" x14ac:dyDescent="0.3">
      <c r="A51" s="13"/>
      <c r="B51" s="221" t="s">
        <v>797</v>
      </c>
      <c r="C51" s="228"/>
      <c r="D51" s="228"/>
      <c r="E51" s="451" t="s">
        <v>798</v>
      </c>
      <c r="F51" s="452"/>
      <c r="G51" s="452"/>
      <c r="H51" s="452"/>
      <c r="I51" s="452"/>
      <c r="J51" s="452"/>
      <c r="K51" s="452"/>
      <c r="L51" s="85"/>
      <c r="M51" s="526"/>
      <c r="N51" s="523"/>
      <c r="O51" s="521"/>
      <c r="P51" s="521"/>
      <c r="Q51" s="521"/>
      <c r="R51" s="521"/>
      <c r="S51" s="521"/>
      <c r="T51" s="521"/>
      <c r="U51" s="521"/>
      <c r="V51" s="521"/>
      <c r="W51" s="521"/>
    </row>
    <row r="52" spans="1:23" ht="16.899999999999999" customHeight="1" x14ac:dyDescent="0.3">
      <c r="A52" s="13"/>
      <c r="B52" s="279"/>
      <c r="C52" s="197"/>
      <c r="D52" s="454"/>
      <c r="E52" s="452"/>
      <c r="F52" s="452"/>
      <c r="G52" s="452"/>
      <c r="H52" s="452"/>
      <c r="I52" s="452"/>
      <c r="J52" s="452"/>
      <c r="K52" s="452"/>
      <c r="L52" s="85"/>
      <c r="M52" s="525"/>
      <c r="N52" s="523"/>
      <c r="O52" s="521"/>
      <c r="P52" s="521"/>
      <c r="Q52" s="521"/>
      <c r="R52" s="521"/>
      <c r="S52" s="521"/>
      <c r="T52" s="521"/>
      <c r="U52" s="521"/>
      <c r="V52" s="521"/>
      <c r="W52" s="521"/>
    </row>
    <row r="53" spans="1:23" ht="16.899999999999999" customHeight="1" x14ac:dyDescent="0.3">
      <c r="A53" s="13"/>
      <c r="B53" s="279"/>
      <c r="C53" s="197"/>
      <c r="D53" s="454"/>
      <c r="E53" s="452"/>
      <c r="F53" s="452"/>
      <c r="G53" s="452"/>
      <c r="H53" s="452"/>
      <c r="I53" s="452"/>
      <c r="J53" s="452"/>
      <c r="K53" s="452"/>
      <c r="L53" s="85"/>
      <c r="M53" s="526"/>
      <c r="N53" s="523"/>
      <c r="O53" s="521"/>
      <c r="P53" s="521"/>
      <c r="Q53" s="521"/>
      <c r="R53" s="521"/>
      <c r="S53" s="521"/>
      <c r="T53" s="521"/>
      <c r="U53" s="521"/>
      <c r="V53" s="521"/>
      <c r="W53" s="521"/>
    </row>
    <row r="54" spans="1:23" ht="16.899999999999999" customHeight="1" x14ac:dyDescent="0.3">
      <c r="A54" s="13"/>
      <c r="B54" s="230"/>
      <c r="C54" s="231"/>
      <c r="D54" s="231"/>
      <c r="E54" s="452"/>
      <c r="F54" s="452"/>
      <c r="G54" s="452"/>
      <c r="H54" s="452"/>
      <c r="I54" s="452"/>
      <c r="J54" s="452"/>
      <c r="K54" s="452"/>
      <c r="L54" s="85"/>
      <c r="M54" s="525"/>
      <c r="N54" s="523"/>
      <c r="O54" s="521"/>
      <c r="P54" s="521"/>
      <c r="Q54" s="521"/>
      <c r="R54" s="521"/>
      <c r="S54" s="521"/>
      <c r="T54" s="521"/>
      <c r="U54" s="521"/>
      <c r="V54" s="521"/>
      <c r="W54" s="521"/>
    </row>
    <row r="55" spans="1:23" ht="16.899999999999999" customHeight="1" x14ac:dyDescent="0.3">
      <c r="E55" s="85"/>
      <c r="F55" s="85"/>
      <c r="G55" s="85"/>
      <c r="H55" s="85"/>
      <c r="I55" s="85"/>
      <c r="J55" s="85"/>
      <c r="K55" s="85"/>
      <c r="M55" s="521"/>
      <c r="N55" s="523"/>
      <c r="O55" s="521"/>
      <c r="P55" s="521"/>
      <c r="Q55" s="521"/>
      <c r="R55" s="521"/>
      <c r="S55" s="521"/>
      <c r="T55" s="521"/>
      <c r="U55" s="521"/>
      <c r="V55" s="521"/>
      <c r="W55" s="521"/>
    </row>
    <row r="56" spans="1:23" ht="16.899999999999999" customHeight="1" x14ac:dyDescent="0.25">
      <c r="M56" s="524"/>
      <c r="N56" s="521"/>
      <c r="O56" s="521"/>
      <c r="P56" s="521"/>
      <c r="Q56" s="521"/>
      <c r="R56" s="521"/>
      <c r="S56" s="521"/>
      <c r="T56" s="521"/>
      <c r="U56" s="521"/>
      <c r="V56" s="521"/>
      <c r="W56" s="521"/>
    </row>
    <row r="57" spans="1:23" x14ac:dyDescent="0.25">
      <c r="M57" s="521"/>
      <c r="N57" s="521"/>
      <c r="O57" s="521"/>
      <c r="P57" s="521"/>
      <c r="Q57" s="521"/>
      <c r="R57" s="521"/>
      <c r="S57" s="521"/>
      <c r="T57" s="521"/>
      <c r="U57" s="521"/>
      <c r="V57" s="521"/>
      <c r="W57" s="521"/>
    </row>
    <row r="58" spans="1:23" x14ac:dyDescent="0.25">
      <c r="M58" s="527"/>
      <c r="N58" s="521"/>
      <c r="O58" s="521"/>
      <c r="P58" s="521"/>
      <c r="Q58" s="521"/>
      <c r="R58" s="521"/>
      <c r="S58" s="521"/>
      <c r="T58" s="521"/>
      <c r="U58" s="521"/>
      <c r="V58" s="520"/>
      <c r="W58" s="521"/>
    </row>
    <row r="59" spans="1:23" x14ac:dyDescent="0.25">
      <c r="M59" s="528"/>
      <c r="N59" s="521"/>
      <c r="O59" s="521"/>
      <c r="P59" s="521"/>
      <c r="Q59" s="521"/>
      <c r="R59" s="521"/>
      <c r="S59" s="521"/>
      <c r="T59" s="521"/>
      <c r="U59" s="521"/>
      <c r="V59" s="521"/>
      <c r="W59" s="521"/>
    </row>
    <row r="60" spans="1:23" ht="15.4" customHeight="1" x14ac:dyDescent="0.25">
      <c r="M60" s="529"/>
      <c r="N60" s="521"/>
      <c r="O60" s="521"/>
      <c r="P60" s="521"/>
      <c r="Q60" s="521"/>
      <c r="R60" s="521"/>
      <c r="S60" s="521"/>
      <c r="T60" s="521"/>
      <c r="U60" s="521"/>
      <c r="V60" s="521"/>
      <c r="W60" s="521"/>
    </row>
  </sheetData>
  <sheetProtection sheet="1" objects="1" scenarios="1" formatColumns="0" formatRows="0"/>
  <mergeCells count="22">
    <mergeCell ref="E51:K54"/>
    <mergeCell ref="B51:D54"/>
    <mergeCell ref="B47:D50"/>
    <mergeCell ref="E6:K7"/>
    <mergeCell ref="B8:D9"/>
    <mergeCell ref="B43:D46"/>
    <mergeCell ref="B20:D22"/>
    <mergeCell ref="E29:K42"/>
    <mergeCell ref="E47:K50"/>
    <mergeCell ref="E8:K9"/>
    <mergeCell ref="E43:K46"/>
    <mergeCell ref="B29:D42"/>
    <mergeCell ref="E10:K13"/>
    <mergeCell ref="E23:K28"/>
    <mergeCell ref="E14:K19"/>
    <mergeCell ref="B2:K2"/>
    <mergeCell ref="E20:K22"/>
    <mergeCell ref="B14:D19"/>
    <mergeCell ref="B6:D7"/>
    <mergeCell ref="B23:D28"/>
    <mergeCell ref="B10:D13"/>
    <mergeCell ref="B4:K5"/>
  </mergeCells>
  <dataValidations count="1">
    <dataValidation type="list" allowBlank="1" showInputMessage="1" showErrorMessage="1" prompt="Select Yes or No" sqref="E6:E7 E20:K22 F6:K7" xr:uid="{00000000-0002-0000-0F00-000000000000}">
      <formula1>"Yes, No"</formula1>
    </dataValidation>
  </dataValidations>
  <hyperlinks>
    <hyperlink ref="E29" r:id="rId1" display="https://condesan.org/2025/03/13/mujeres-protectoras-de-la-biodiversidad/" xr:uid="{5B1C0AF6-2679-40FF-919F-6B4DBA091F1F}"/>
    <hyperlink ref="E43" r:id="rId2" display="https://condesan.org/ " xr:uid="{B50EF47B-F7A3-49B5-8255-6C8AF0E059B9}"/>
  </hyperlinks>
  <pageMargins left="0.25" right="0.25" top="0.75" bottom="0.75" header="0.3" footer="0.3"/>
  <pageSetup paperSize="5"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3">
    <tabColor theme="3" tint="0.499984740745262"/>
  </sheetPr>
  <dimension ref="A1:M58"/>
  <sheetViews>
    <sheetView showGridLines="0" zoomScaleNormal="100" zoomScaleSheetLayoutView="100" workbookViewId="0">
      <selection activeCell="Q11" sqref="Q11"/>
    </sheetView>
  </sheetViews>
  <sheetFormatPr defaultColWidth="8.7109375" defaultRowHeight="15" x14ac:dyDescent="0.25"/>
  <cols>
    <col min="1" max="1" width="1.42578125" customWidth="1"/>
    <col min="5" max="5" width="20.140625" customWidth="1"/>
    <col min="11" max="11" width="17.28515625" customWidth="1"/>
  </cols>
  <sheetData>
    <row r="1" spans="1:13" x14ac:dyDescent="0.25">
      <c r="A1" s="13"/>
      <c r="B1" s="13"/>
      <c r="C1" s="13"/>
      <c r="D1" s="13"/>
      <c r="E1" s="13"/>
      <c r="F1" s="13"/>
      <c r="G1" s="13"/>
      <c r="H1" s="13"/>
      <c r="I1" s="13"/>
      <c r="J1" s="13"/>
      <c r="K1" s="13"/>
    </row>
    <row r="2" spans="1:13" ht="19.5" customHeight="1" x14ac:dyDescent="0.3">
      <c r="A2" s="13"/>
      <c r="B2" s="400" t="s">
        <v>799</v>
      </c>
      <c r="C2" s="197"/>
      <c r="D2" s="197"/>
      <c r="E2" s="197"/>
      <c r="F2" s="197"/>
      <c r="G2" s="197"/>
      <c r="H2" s="197"/>
      <c r="I2" s="197"/>
      <c r="J2" s="197"/>
      <c r="K2" s="197"/>
      <c r="M2" s="122"/>
    </row>
    <row r="3" spans="1:13" x14ac:dyDescent="0.25">
      <c r="A3" s="13"/>
      <c r="B3" s="13"/>
      <c r="C3" s="13"/>
      <c r="D3" s="13"/>
      <c r="E3" s="13"/>
      <c r="F3" s="13"/>
      <c r="G3" s="13"/>
      <c r="H3" s="13"/>
      <c r="I3" s="13"/>
      <c r="J3" s="13"/>
      <c r="K3" s="13"/>
    </row>
    <row r="4" spans="1:13" ht="14.65" customHeight="1" x14ac:dyDescent="0.3">
      <c r="A4" s="13"/>
      <c r="B4" s="463" t="s">
        <v>800</v>
      </c>
      <c r="C4" s="228"/>
      <c r="D4" s="228"/>
      <c r="E4" s="228"/>
      <c r="F4" s="228"/>
      <c r="G4" s="228"/>
      <c r="H4" s="228"/>
      <c r="I4" s="228"/>
      <c r="J4" s="228"/>
      <c r="K4" s="229"/>
      <c r="M4" s="32"/>
    </row>
    <row r="5" spans="1:13" ht="16.899999999999999" customHeight="1" x14ac:dyDescent="0.3">
      <c r="A5" s="13"/>
      <c r="B5" s="230"/>
      <c r="C5" s="231"/>
      <c r="D5" s="231"/>
      <c r="E5" s="231"/>
      <c r="F5" s="231"/>
      <c r="G5" s="231"/>
      <c r="H5" s="231"/>
      <c r="I5" s="231"/>
      <c r="J5" s="231"/>
      <c r="K5" s="232"/>
      <c r="M5" s="33"/>
    </row>
    <row r="6" spans="1:13" ht="14.65" customHeight="1" x14ac:dyDescent="0.3">
      <c r="A6" s="13"/>
      <c r="B6" s="221" t="s">
        <v>801</v>
      </c>
      <c r="C6" s="228"/>
      <c r="D6" s="228"/>
      <c r="E6" s="228"/>
      <c r="F6" s="228"/>
      <c r="G6" s="228"/>
      <c r="H6" s="228"/>
      <c r="I6" s="228"/>
      <c r="J6" s="228"/>
      <c r="K6" s="229"/>
      <c r="M6" s="33"/>
    </row>
    <row r="7" spans="1:13" ht="16.899999999999999" customHeight="1" x14ac:dyDescent="0.3">
      <c r="A7" s="13"/>
      <c r="B7" s="279"/>
      <c r="C7" s="197"/>
      <c r="D7" s="197"/>
      <c r="E7" s="197"/>
      <c r="F7" s="197"/>
      <c r="G7" s="197"/>
      <c r="H7" s="197"/>
      <c r="I7" s="197"/>
      <c r="J7" s="197"/>
      <c r="K7" s="280"/>
      <c r="M7" s="33"/>
    </row>
    <row r="8" spans="1:13" ht="16.899999999999999" customHeight="1" x14ac:dyDescent="0.3">
      <c r="A8" s="13"/>
      <c r="B8" s="279"/>
      <c r="C8" s="197"/>
      <c r="D8" s="197"/>
      <c r="E8" s="197"/>
      <c r="F8" s="197"/>
      <c r="G8" s="197"/>
      <c r="H8" s="197"/>
      <c r="I8" s="197"/>
      <c r="J8" s="197"/>
      <c r="K8" s="280"/>
      <c r="M8" s="33"/>
    </row>
    <row r="9" spans="1:13" ht="16.899999999999999" customHeight="1" x14ac:dyDescent="0.3">
      <c r="A9" s="13"/>
      <c r="B9" s="279"/>
      <c r="C9" s="197"/>
      <c r="D9" s="197"/>
      <c r="E9" s="197"/>
      <c r="F9" s="197"/>
      <c r="G9" s="197"/>
      <c r="H9" s="197"/>
      <c r="I9" s="197"/>
      <c r="J9" s="197"/>
      <c r="K9" s="280"/>
      <c r="M9" s="33"/>
    </row>
    <row r="10" spans="1:13" ht="16.899999999999999" customHeight="1" x14ac:dyDescent="0.3">
      <c r="A10" s="13"/>
      <c r="B10" s="279"/>
      <c r="C10" s="197"/>
      <c r="D10" s="197"/>
      <c r="E10" s="197"/>
      <c r="F10" s="197"/>
      <c r="G10" s="197"/>
      <c r="H10" s="197"/>
      <c r="I10" s="197"/>
      <c r="J10" s="197"/>
      <c r="K10" s="280"/>
      <c r="M10" s="33"/>
    </row>
    <row r="11" spans="1:13" ht="16.899999999999999" customHeight="1" x14ac:dyDescent="0.3">
      <c r="A11" s="13"/>
      <c r="B11" s="279"/>
      <c r="C11" s="197"/>
      <c r="D11" s="197"/>
      <c r="E11" s="197"/>
      <c r="F11" s="197"/>
      <c r="G11" s="197"/>
      <c r="H11" s="197"/>
      <c r="I11" s="197"/>
      <c r="J11" s="197"/>
      <c r="K11" s="280"/>
      <c r="M11" s="33"/>
    </row>
    <row r="12" spans="1:13" ht="16.899999999999999" customHeight="1" x14ac:dyDescent="0.3">
      <c r="A12" s="13"/>
      <c r="B12" s="279"/>
      <c r="C12" s="197"/>
      <c r="D12" s="197"/>
      <c r="E12" s="197"/>
      <c r="F12" s="197"/>
      <c r="G12" s="197"/>
      <c r="H12" s="197"/>
      <c r="I12" s="197"/>
      <c r="J12" s="197"/>
      <c r="K12" s="280"/>
      <c r="M12" s="33"/>
    </row>
    <row r="13" spans="1:13" ht="16.899999999999999" customHeight="1" x14ac:dyDescent="0.3">
      <c r="A13" s="13"/>
      <c r="B13" s="279"/>
      <c r="C13" s="197"/>
      <c r="D13" s="197"/>
      <c r="E13" s="197"/>
      <c r="F13" s="197"/>
      <c r="G13" s="197"/>
      <c r="H13" s="197"/>
      <c r="I13" s="197"/>
      <c r="J13" s="197"/>
      <c r="K13" s="280"/>
      <c r="M13" s="33"/>
    </row>
    <row r="14" spans="1:13" ht="16.899999999999999" customHeight="1" x14ac:dyDescent="0.3">
      <c r="A14" s="13"/>
      <c r="B14" s="279"/>
      <c r="C14" s="197"/>
      <c r="D14" s="197"/>
      <c r="E14" s="197"/>
      <c r="F14" s="197"/>
      <c r="G14" s="197"/>
      <c r="H14" s="197"/>
      <c r="I14" s="197"/>
      <c r="J14" s="197"/>
      <c r="K14" s="280"/>
      <c r="M14" s="42"/>
    </row>
    <row r="15" spans="1:13" ht="16.899999999999999" customHeight="1" x14ac:dyDescent="0.3">
      <c r="A15" s="13"/>
      <c r="B15" s="279"/>
      <c r="C15" s="197"/>
      <c r="D15" s="197"/>
      <c r="E15" s="197"/>
      <c r="F15" s="197"/>
      <c r="G15" s="197"/>
      <c r="H15" s="197"/>
      <c r="I15" s="197"/>
      <c r="J15" s="197"/>
      <c r="K15" s="280"/>
      <c r="M15" s="33"/>
    </row>
    <row r="16" spans="1:13" ht="16.899999999999999" customHeight="1" x14ac:dyDescent="0.3">
      <c r="A16" s="13"/>
      <c r="B16" s="279"/>
      <c r="C16" s="197"/>
      <c r="D16" s="197"/>
      <c r="E16" s="197"/>
      <c r="F16" s="197"/>
      <c r="G16" s="197"/>
      <c r="H16" s="197"/>
      <c r="I16" s="197"/>
      <c r="J16" s="197"/>
      <c r="K16" s="280"/>
      <c r="M16" s="33"/>
    </row>
    <row r="17" spans="1:13" ht="16.899999999999999" customHeight="1" x14ac:dyDescent="0.25">
      <c r="A17" s="13"/>
      <c r="B17" s="279"/>
      <c r="C17" s="197"/>
      <c r="D17" s="197"/>
      <c r="E17" s="197"/>
      <c r="F17" s="197"/>
      <c r="G17" s="197"/>
      <c r="H17" s="197"/>
      <c r="I17" s="197"/>
      <c r="J17" s="197"/>
      <c r="K17" s="280"/>
      <c r="M17" s="43"/>
    </row>
    <row r="18" spans="1:13" ht="16.899999999999999" customHeight="1" x14ac:dyDescent="0.3">
      <c r="A18" s="13"/>
      <c r="B18" s="279"/>
      <c r="C18" s="197"/>
      <c r="D18" s="197"/>
      <c r="E18" s="197"/>
      <c r="F18" s="197"/>
      <c r="G18" s="197"/>
      <c r="H18" s="197"/>
      <c r="I18" s="197"/>
      <c r="J18" s="197"/>
      <c r="K18" s="280"/>
      <c r="M18" s="33"/>
    </row>
    <row r="19" spans="1:13" ht="16.899999999999999" customHeight="1" x14ac:dyDescent="0.3">
      <c r="A19" s="13"/>
      <c r="B19" s="279"/>
      <c r="C19" s="197"/>
      <c r="D19" s="197"/>
      <c r="E19" s="197"/>
      <c r="F19" s="197"/>
      <c r="G19" s="197"/>
      <c r="H19" s="197"/>
      <c r="I19" s="197"/>
      <c r="J19" s="197"/>
      <c r="K19" s="280"/>
      <c r="M19" s="33"/>
    </row>
    <row r="20" spans="1:13" ht="16.899999999999999" customHeight="1" x14ac:dyDescent="0.3">
      <c r="A20" s="13"/>
      <c r="B20" s="279"/>
      <c r="C20" s="197"/>
      <c r="D20" s="197"/>
      <c r="E20" s="197"/>
      <c r="F20" s="197"/>
      <c r="G20" s="197"/>
      <c r="H20" s="197"/>
      <c r="I20" s="197"/>
      <c r="J20" s="197"/>
      <c r="K20" s="280"/>
      <c r="M20" s="33"/>
    </row>
    <row r="21" spans="1:13" ht="16.899999999999999" customHeight="1" x14ac:dyDescent="0.3">
      <c r="A21" s="13"/>
      <c r="B21" s="279"/>
      <c r="C21" s="197"/>
      <c r="D21" s="197"/>
      <c r="E21" s="197"/>
      <c r="F21" s="197"/>
      <c r="G21" s="197"/>
      <c r="H21" s="197"/>
      <c r="I21" s="197"/>
      <c r="J21" s="197"/>
      <c r="K21" s="280"/>
      <c r="M21" s="42"/>
    </row>
    <row r="22" spans="1:13" x14ac:dyDescent="0.25">
      <c r="A22" s="13"/>
      <c r="B22" s="279"/>
      <c r="C22" s="197"/>
      <c r="D22" s="197"/>
      <c r="E22" s="197"/>
      <c r="F22" s="197"/>
      <c r="G22" s="197"/>
      <c r="H22" s="197"/>
      <c r="I22" s="197"/>
      <c r="J22" s="197"/>
      <c r="K22" s="280"/>
    </row>
    <row r="23" spans="1:13" x14ac:dyDescent="0.25">
      <c r="A23" s="13"/>
      <c r="B23" s="279"/>
      <c r="C23" s="197"/>
      <c r="D23" s="197"/>
      <c r="E23" s="197"/>
      <c r="F23" s="197"/>
      <c r="G23" s="197"/>
      <c r="H23" s="197"/>
      <c r="I23" s="197"/>
      <c r="J23" s="197"/>
      <c r="K23" s="280"/>
    </row>
    <row r="24" spans="1:13" x14ac:dyDescent="0.25">
      <c r="A24" s="13"/>
      <c r="B24" s="279"/>
      <c r="C24" s="197"/>
      <c r="D24" s="197"/>
      <c r="E24" s="197"/>
      <c r="F24" s="197"/>
      <c r="G24" s="197"/>
      <c r="H24" s="197"/>
      <c r="I24" s="197"/>
      <c r="J24" s="197"/>
      <c r="K24" s="280"/>
    </row>
    <row r="25" spans="1:13" x14ac:dyDescent="0.25">
      <c r="A25" s="13"/>
      <c r="B25" s="279"/>
      <c r="C25" s="197"/>
      <c r="D25" s="197"/>
      <c r="E25" s="197"/>
      <c r="F25" s="197"/>
      <c r="G25" s="197"/>
      <c r="H25" s="197"/>
      <c r="I25" s="197"/>
      <c r="J25" s="197"/>
      <c r="K25" s="280"/>
    </row>
    <row r="26" spans="1:13" x14ac:dyDescent="0.25">
      <c r="A26" s="13"/>
      <c r="B26" s="279"/>
      <c r="C26" s="197"/>
      <c r="D26" s="197"/>
      <c r="E26" s="197"/>
      <c r="F26" s="197"/>
      <c r="G26" s="197"/>
      <c r="H26" s="197"/>
      <c r="I26" s="197"/>
      <c r="J26" s="197"/>
      <c r="K26" s="280"/>
    </row>
    <row r="27" spans="1:13" x14ac:dyDescent="0.25">
      <c r="A27" s="13"/>
      <c r="B27" s="279"/>
      <c r="C27" s="197"/>
      <c r="D27" s="197"/>
      <c r="E27" s="197"/>
      <c r="F27" s="197"/>
      <c r="G27" s="197"/>
      <c r="H27" s="197"/>
      <c r="I27" s="197"/>
      <c r="J27" s="197"/>
      <c r="K27" s="280"/>
    </row>
    <row r="28" spans="1:13" x14ac:dyDescent="0.25">
      <c r="A28" s="13"/>
      <c r="B28" s="279"/>
      <c r="C28" s="197"/>
      <c r="D28" s="197"/>
      <c r="E28" s="197"/>
      <c r="F28" s="197"/>
      <c r="G28" s="197"/>
      <c r="H28" s="197"/>
      <c r="I28" s="197"/>
      <c r="J28" s="197"/>
      <c r="K28" s="280"/>
    </row>
    <row r="29" spans="1:13" x14ac:dyDescent="0.25">
      <c r="A29" s="13"/>
      <c r="B29" s="279"/>
      <c r="C29" s="197"/>
      <c r="D29" s="197"/>
      <c r="E29" s="197"/>
      <c r="F29" s="197"/>
      <c r="G29" s="197"/>
      <c r="H29" s="197"/>
      <c r="I29" s="197"/>
      <c r="J29" s="197"/>
      <c r="K29" s="280"/>
    </row>
    <row r="30" spans="1:13" x14ac:dyDescent="0.25">
      <c r="A30" s="13"/>
      <c r="B30" s="279"/>
      <c r="C30" s="197"/>
      <c r="D30" s="197"/>
      <c r="E30" s="197"/>
      <c r="F30" s="197"/>
      <c r="G30" s="197"/>
      <c r="H30" s="197"/>
      <c r="I30" s="197"/>
      <c r="J30" s="197"/>
      <c r="K30" s="280"/>
    </row>
    <row r="31" spans="1:13" x14ac:dyDescent="0.25">
      <c r="A31" s="13"/>
      <c r="B31" s="279"/>
      <c r="C31" s="197"/>
      <c r="D31" s="197"/>
      <c r="E31" s="197"/>
      <c r="F31" s="197"/>
      <c r="G31" s="197"/>
      <c r="H31" s="197"/>
      <c r="I31" s="197"/>
      <c r="J31" s="197"/>
      <c r="K31" s="280"/>
    </row>
    <row r="32" spans="1:13" x14ac:dyDescent="0.25">
      <c r="A32" s="13"/>
      <c r="B32" s="279"/>
      <c r="C32" s="197"/>
      <c r="D32" s="197"/>
      <c r="E32" s="197"/>
      <c r="F32" s="197"/>
      <c r="G32" s="197"/>
      <c r="H32" s="197"/>
      <c r="I32" s="197"/>
      <c r="J32" s="197"/>
      <c r="K32" s="280"/>
    </row>
    <row r="33" spans="1:11" x14ac:dyDescent="0.25">
      <c r="A33" s="13"/>
      <c r="B33" s="279"/>
      <c r="C33" s="197"/>
      <c r="D33" s="197"/>
      <c r="E33" s="197"/>
      <c r="F33" s="197"/>
      <c r="G33" s="197"/>
      <c r="H33" s="197"/>
      <c r="I33" s="197"/>
      <c r="J33" s="197"/>
      <c r="K33" s="280"/>
    </row>
    <row r="34" spans="1:11" x14ac:dyDescent="0.25">
      <c r="A34" s="13"/>
      <c r="B34" s="279"/>
      <c r="C34" s="197"/>
      <c r="D34" s="197"/>
      <c r="E34" s="197"/>
      <c r="F34" s="197"/>
      <c r="G34" s="197"/>
      <c r="H34" s="197"/>
      <c r="I34" s="197"/>
      <c r="J34" s="197"/>
      <c r="K34" s="280"/>
    </row>
    <row r="35" spans="1:11" x14ac:dyDescent="0.25">
      <c r="A35" s="13"/>
      <c r="B35" s="279"/>
      <c r="C35" s="197"/>
      <c r="D35" s="197"/>
      <c r="E35" s="197"/>
      <c r="F35" s="197"/>
      <c r="G35" s="197"/>
      <c r="H35" s="197"/>
      <c r="I35" s="197"/>
      <c r="J35" s="197"/>
      <c r="K35" s="280"/>
    </row>
    <row r="36" spans="1:11" x14ac:dyDescent="0.25">
      <c r="A36" s="13"/>
      <c r="B36" s="279"/>
      <c r="C36" s="197"/>
      <c r="D36" s="197"/>
      <c r="E36" s="197"/>
      <c r="F36" s="197"/>
      <c r="G36" s="197"/>
      <c r="H36" s="197"/>
      <c r="I36" s="197"/>
      <c r="J36" s="197"/>
      <c r="K36" s="280"/>
    </row>
    <row r="37" spans="1:11" x14ac:dyDescent="0.25">
      <c r="A37" s="13"/>
      <c r="B37" s="279"/>
      <c r="C37" s="197"/>
      <c r="D37" s="197"/>
      <c r="E37" s="197"/>
      <c r="F37" s="197"/>
      <c r="G37" s="197"/>
      <c r="H37" s="197"/>
      <c r="I37" s="197"/>
      <c r="J37" s="197"/>
      <c r="K37" s="280"/>
    </row>
    <row r="38" spans="1:11" x14ac:dyDescent="0.25">
      <c r="A38" s="13"/>
      <c r="B38" s="279"/>
      <c r="C38" s="197"/>
      <c r="D38" s="197"/>
      <c r="E38" s="197"/>
      <c r="F38" s="197"/>
      <c r="G38" s="197"/>
      <c r="H38" s="197"/>
      <c r="I38" s="197"/>
      <c r="J38" s="197"/>
      <c r="K38" s="280"/>
    </row>
    <row r="39" spans="1:11" x14ac:dyDescent="0.25">
      <c r="A39" s="13"/>
      <c r="B39" s="279"/>
      <c r="C39" s="197"/>
      <c r="D39" s="197"/>
      <c r="E39" s="197"/>
      <c r="F39" s="197"/>
      <c r="G39" s="197"/>
      <c r="H39" s="197"/>
      <c r="I39" s="197"/>
      <c r="J39" s="197"/>
      <c r="K39" s="280"/>
    </row>
    <row r="40" spans="1:11" x14ac:dyDescent="0.25">
      <c r="A40" s="13"/>
      <c r="B40" s="230"/>
      <c r="C40" s="231"/>
      <c r="D40" s="231"/>
      <c r="E40" s="231"/>
      <c r="F40" s="231"/>
      <c r="G40" s="231"/>
      <c r="H40" s="231"/>
      <c r="I40" s="231"/>
      <c r="J40" s="231"/>
      <c r="K40" s="232"/>
    </row>
    <row r="41" spans="1:11" x14ac:dyDescent="0.25">
      <c r="A41" s="13"/>
      <c r="B41" s="13"/>
      <c r="C41" s="13"/>
      <c r="D41" s="13"/>
      <c r="E41" s="13"/>
      <c r="F41" s="13"/>
      <c r="G41" s="13"/>
      <c r="H41" s="13"/>
      <c r="I41" s="13"/>
      <c r="J41" s="13"/>
      <c r="K41" s="13"/>
    </row>
    <row r="42" spans="1:11" x14ac:dyDescent="0.25">
      <c r="A42" s="13"/>
      <c r="B42" s="13"/>
      <c r="C42" s="13"/>
      <c r="D42" s="13"/>
      <c r="E42" s="13"/>
      <c r="F42" s="13"/>
      <c r="G42" s="13"/>
      <c r="H42" s="13"/>
      <c r="I42" s="13"/>
      <c r="J42" s="13"/>
      <c r="K42" s="13"/>
    </row>
    <row r="43" spans="1:11" x14ac:dyDescent="0.25">
      <c r="A43" s="13"/>
      <c r="B43" s="13"/>
      <c r="C43" s="13"/>
      <c r="D43" s="13"/>
      <c r="E43" s="13"/>
      <c r="F43" s="13"/>
      <c r="G43" s="13"/>
      <c r="H43" s="13"/>
      <c r="I43" s="13"/>
      <c r="J43" s="13"/>
      <c r="K43" s="13"/>
    </row>
    <row r="44" spans="1:11" x14ac:dyDescent="0.25">
      <c r="A44" s="13"/>
      <c r="B44" s="13"/>
      <c r="C44" s="13"/>
      <c r="D44" s="13"/>
      <c r="E44" s="13"/>
      <c r="F44" s="13"/>
      <c r="G44" s="13"/>
      <c r="H44" s="13"/>
      <c r="I44" s="13"/>
      <c r="J44" s="13"/>
      <c r="K44" s="13"/>
    </row>
    <row r="45" spans="1:11" x14ac:dyDescent="0.25">
      <c r="A45" s="13"/>
      <c r="B45" s="13"/>
      <c r="C45" s="13"/>
      <c r="D45" s="13"/>
      <c r="E45" s="13"/>
      <c r="F45" s="13"/>
      <c r="G45" s="13"/>
      <c r="H45" s="13"/>
      <c r="I45" s="13"/>
      <c r="J45" s="13"/>
      <c r="K45" s="13"/>
    </row>
    <row r="46" spans="1:11" x14ac:dyDescent="0.25">
      <c r="A46" s="13"/>
      <c r="B46" s="13"/>
      <c r="C46" s="13"/>
      <c r="D46" s="13"/>
      <c r="E46" s="13"/>
      <c r="F46" s="13"/>
      <c r="G46" s="13"/>
      <c r="H46" s="13"/>
      <c r="I46" s="13"/>
      <c r="J46" s="13"/>
      <c r="K46" s="13"/>
    </row>
    <row r="47" spans="1:11" x14ac:dyDescent="0.25">
      <c r="A47" s="13"/>
      <c r="B47" s="13"/>
      <c r="C47" s="13"/>
      <c r="D47" s="13"/>
      <c r="E47" s="13"/>
      <c r="F47" s="13"/>
      <c r="G47" s="13"/>
      <c r="H47" s="13"/>
      <c r="I47" s="13"/>
      <c r="J47" s="13"/>
      <c r="K47" s="13"/>
    </row>
    <row r="48" spans="1:11" x14ac:dyDescent="0.25">
      <c r="A48" s="13"/>
      <c r="B48" s="13"/>
      <c r="C48" s="13"/>
      <c r="D48" s="13"/>
      <c r="E48" s="13"/>
      <c r="F48" s="13"/>
      <c r="G48" s="13"/>
      <c r="H48" s="13"/>
      <c r="I48" s="13"/>
      <c r="J48" s="13"/>
      <c r="K48" s="13"/>
    </row>
    <row r="49" spans="1:13" x14ac:dyDescent="0.25">
      <c r="A49" s="13"/>
      <c r="B49" s="13"/>
      <c r="C49" s="13"/>
      <c r="D49" s="13"/>
      <c r="E49" s="13"/>
      <c r="F49" s="13"/>
      <c r="G49" s="13"/>
      <c r="H49" s="13"/>
      <c r="I49" s="13"/>
      <c r="J49" s="13"/>
      <c r="K49" s="13"/>
    </row>
    <row r="50" spans="1:13" x14ac:dyDescent="0.25">
      <c r="A50" s="13"/>
      <c r="B50" s="13"/>
      <c r="C50" s="13"/>
      <c r="D50" s="13"/>
      <c r="E50" s="13"/>
      <c r="F50" s="13"/>
      <c r="G50" s="13"/>
      <c r="H50" s="13"/>
      <c r="I50" s="13"/>
      <c r="J50" s="13"/>
      <c r="K50" s="13"/>
    </row>
    <row r="51" spans="1:13" x14ac:dyDescent="0.25">
      <c r="A51" s="13"/>
      <c r="B51" s="13"/>
      <c r="C51" s="13"/>
      <c r="D51" s="13"/>
      <c r="E51" s="13"/>
      <c r="F51" s="13"/>
      <c r="G51" s="13"/>
      <c r="H51" s="13"/>
      <c r="I51" s="13"/>
      <c r="J51" s="13"/>
      <c r="K51" s="13"/>
    </row>
    <row r="52" spans="1:13" x14ac:dyDescent="0.25">
      <c r="A52" s="13"/>
      <c r="B52" s="13"/>
      <c r="C52" s="13"/>
      <c r="D52" s="13"/>
      <c r="E52" s="13"/>
      <c r="F52" s="13"/>
      <c r="G52" s="13"/>
      <c r="H52" s="13"/>
      <c r="I52" s="13"/>
      <c r="J52" s="13"/>
      <c r="K52" s="13"/>
    </row>
    <row r="53" spans="1:13" x14ac:dyDescent="0.25">
      <c r="A53" s="13"/>
      <c r="B53" s="13"/>
      <c r="C53" s="13"/>
      <c r="D53" s="13"/>
      <c r="E53" s="13"/>
      <c r="F53" s="13"/>
      <c r="G53" s="13"/>
      <c r="H53" s="13"/>
      <c r="I53" s="13"/>
      <c r="J53" s="13"/>
      <c r="K53" s="13"/>
    </row>
    <row r="54" spans="1:13" x14ac:dyDescent="0.25">
      <c r="A54" s="13"/>
      <c r="B54" s="13"/>
      <c r="C54" s="13"/>
      <c r="D54" s="13"/>
      <c r="E54" s="13"/>
      <c r="F54" s="13"/>
      <c r="G54" s="13"/>
      <c r="H54" s="13"/>
      <c r="I54" s="13"/>
      <c r="J54" s="13"/>
      <c r="K54" s="13"/>
    </row>
    <row r="55" spans="1:13" x14ac:dyDescent="0.25">
      <c r="A55" s="13"/>
      <c r="B55" s="13"/>
      <c r="C55" s="13"/>
      <c r="D55" s="13"/>
      <c r="E55" s="13"/>
      <c r="F55" s="13"/>
      <c r="G55" s="13"/>
      <c r="H55" s="13"/>
      <c r="I55" s="13"/>
      <c r="J55" s="13"/>
      <c r="K55" s="13"/>
    </row>
    <row r="56" spans="1:13" x14ac:dyDescent="0.25">
      <c r="A56" s="13"/>
      <c r="B56" s="13"/>
      <c r="C56" s="13"/>
      <c r="D56" s="13"/>
      <c r="E56" s="13"/>
      <c r="F56" s="13"/>
      <c r="G56" s="13"/>
      <c r="H56" s="13"/>
      <c r="I56" s="13"/>
      <c r="J56" s="13"/>
      <c r="K56" s="13"/>
    </row>
    <row r="57" spans="1:13" ht="15.4" customHeight="1" x14ac:dyDescent="0.25">
      <c r="A57" s="13"/>
      <c r="B57" s="13"/>
      <c r="C57" s="13"/>
      <c r="D57" s="13"/>
      <c r="E57" s="13"/>
      <c r="F57" s="13"/>
      <c r="G57" s="13"/>
      <c r="H57" s="13"/>
      <c r="I57" s="13"/>
      <c r="J57" s="13"/>
      <c r="K57" s="13"/>
      <c r="M57" s="38"/>
    </row>
    <row r="58" spans="1:13" x14ac:dyDescent="0.25">
      <c r="A58" s="13"/>
      <c r="B58" s="13"/>
      <c r="C58" s="13"/>
      <c r="D58" s="13"/>
      <c r="E58" s="13"/>
      <c r="F58" s="13"/>
      <c r="G58" s="13"/>
      <c r="H58" s="13"/>
      <c r="I58" s="13"/>
      <c r="J58" s="13"/>
      <c r="K58" s="13"/>
    </row>
  </sheetData>
  <sheetProtection sheet="1" objects="1" scenarios="1" formatColumns="0" formatRows="0"/>
  <mergeCells count="3">
    <mergeCell ref="B6:K40"/>
    <mergeCell ref="B4:K5"/>
    <mergeCell ref="B2:K2"/>
  </mergeCells>
  <pageMargins left="0.25" right="0.25" top="0.75" bottom="0.75" header="0.3" footer="0.3"/>
  <pageSetup paperSize="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4">
    <tabColor theme="3" tint="0.499984740745262"/>
  </sheetPr>
  <dimension ref="A1:S43"/>
  <sheetViews>
    <sheetView showGridLines="0" topLeftCell="A12" zoomScaleNormal="100" zoomScaleSheetLayoutView="100" workbookViewId="0">
      <selection activeCell="T8" sqref="T8"/>
    </sheetView>
  </sheetViews>
  <sheetFormatPr defaultColWidth="8.7109375" defaultRowHeight="15" x14ac:dyDescent="0.25"/>
  <cols>
    <col min="1" max="1" width="1.140625" customWidth="1"/>
    <col min="3" max="3" width="16.7109375" customWidth="1"/>
    <col min="16" max="16" width="12.140625" customWidth="1"/>
  </cols>
  <sheetData>
    <row r="1" spans="1:19" ht="19.5" customHeight="1" x14ac:dyDescent="0.25">
      <c r="A1" s="13"/>
      <c r="B1" s="13"/>
      <c r="C1" s="13"/>
      <c r="D1" s="13"/>
      <c r="E1" s="13"/>
      <c r="F1" s="13"/>
      <c r="G1" s="13"/>
      <c r="H1" s="13"/>
      <c r="I1" s="13"/>
      <c r="J1" s="13"/>
      <c r="K1" s="13"/>
      <c r="L1" s="13"/>
      <c r="M1" s="13"/>
      <c r="N1" s="13"/>
      <c r="O1" s="13"/>
      <c r="P1" s="13"/>
      <c r="Q1" s="13"/>
      <c r="R1" s="13"/>
      <c r="S1" s="13"/>
    </row>
    <row r="2" spans="1:19" ht="16.899999999999999" customHeight="1" x14ac:dyDescent="0.25">
      <c r="A2" s="13"/>
      <c r="B2" s="400" t="s">
        <v>802</v>
      </c>
      <c r="C2" s="197"/>
      <c r="D2" s="197"/>
      <c r="E2" s="197"/>
      <c r="F2" s="197"/>
      <c r="G2" s="197"/>
      <c r="H2" s="197"/>
      <c r="I2" s="197"/>
      <c r="J2" s="197"/>
      <c r="K2" s="197"/>
      <c r="L2" s="197"/>
      <c r="M2" s="197"/>
      <c r="N2" s="197"/>
      <c r="O2" s="197"/>
      <c r="P2" s="197"/>
      <c r="Q2" s="13"/>
      <c r="R2" s="13"/>
      <c r="S2" s="13"/>
    </row>
    <row r="3" spans="1:19" ht="16.899999999999999" customHeight="1" x14ac:dyDescent="0.25">
      <c r="A3" s="13"/>
      <c r="B3" s="477"/>
      <c r="C3" s="197"/>
      <c r="D3" s="197"/>
      <c r="E3" s="197"/>
      <c r="F3" s="197"/>
      <c r="G3" s="197"/>
      <c r="H3" s="197"/>
      <c r="I3" s="197"/>
      <c r="J3" s="197"/>
      <c r="K3" s="197"/>
      <c r="L3" s="197"/>
      <c r="M3" s="197"/>
      <c r="N3" s="197"/>
      <c r="O3" s="197"/>
      <c r="P3" s="197"/>
      <c r="Q3" s="13"/>
      <c r="R3" s="13"/>
      <c r="S3" s="13"/>
    </row>
    <row r="4" spans="1:19" ht="14.65" customHeight="1" x14ac:dyDescent="0.25">
      <c r="A4" s="13"/>
      <c r="B4" s="478" t="s">
        <v>803</v>
      </c>
      <c r="C4" s="480"/>
      <c r="D4" s="484" t="s">
        <v>804</v>
      </c>
      <c r="E4" s="228"/>
      <c r="F4" s="228"/>
      <c r="G4" s="228"/>
      <c r="H4" s="229"/>
      <c r="I4" s="484" t="s">
        <v>805</v>
      </c>
      <c r="J4" s="229"/>
      <c r="K4" s="478" t="s">
        <v>806</v>
      </c>
      <c r="L4" s="479"/>
      <c r="M4" s="480"/>
      <c r="N4" s="484" t="s">
        <v>807</v>
      </c>
      <c r="O4" s="228"/>
      <c r="P4" s="229"/>
      <c r="Q4" s="13"/>
      <c r="R4" s="13"/>
      <c r="S4" s="13"/>
    </row>
    <row r="5" spans="1:19" ht="51.75" customHeight="1" x14ac:dyDescent="0.25">
      <c r="A5" s="13"/>
      <c r="B5" s="481"/>
      <c r="C5" s="483"/>
      <c r="D5" s="230"/>
      <c r="E5" s="231"/>
      <c r="F5" s="231"/>
      <c r="G5" s="231"/>
      <c r="H5" s="232"/>
      <c r="I5" s="230"/>
      <c r="J5" s="232"/>
      <c r="K5" s="481"/>
      <c r="L5" s="482"/>
      <c r="M5" s="483"/>
      <c r="N5" s="230"/>
      <c r="O5" s="231"/>
      <c r="P5" s="232"/>
      <c r="Q5" s="13"/>
      <c r="R5" s="13"/>
      <c r="S5" s="13"/>
    </row>
    <row r="6" spans="1:19" ht="16.899999999999999" customHeight="1" x14ac:dyDescent="0.25">
      <c r="A6" s="13"/>
      <c r="B6" s="221" t="s">
        <v>808</v>
      </c>
      <c r="C6" s="203"/>
      <c r="D6" s="221" t="s">
        <v>809</v>
      </c>
      <c r="E6" s="205"/>
      <c r="F6" s="205"/>
      <c r="G6" s="205"/>
      <c r="H6" s="203"/>
      <c r="I6" s="221" t="s">
        <v>810</v>
      </c>
      <c r="J6" s="203"/>
      <c r="K6" s="476">
        <v>11025506</v>
      </c>
      <c r="L6" s="205"/>
      <c r="M6" s="203"/>
      <c r="N6" s="469">
        <v>1977690.22</v>
      </c>
      <c r="O6" s="470"/>
      <c r="P6" s="471"/>
      <c r="Q6" s="13"/>
      <c r="R6" s="13"/>
      <c r="S6" s="13"/>
    </row>
    <row r="7" spans="1:19" ht="16.899999999999999" customHeight="1" x14ac:dyDescent="0.25">
      <c r="A7" s="13"/>
      <c r="B7" s="221" t="s">
        <v>808</v>
      </c>
      <c r="C7" s="203"/>
      <c r="D7" s="221" t="s">
        <v>811</v>
      </c>
      <c r="E7" s="205"/>
      <c r="F7" s="205"/>
      <c r="G7" s="205"/>
      <c r="H7" s="203"/>
      <c r="I7" s="221" t="s">
        <v>810</v>
      </c>
      <c r="J7" s="203"/>
      <c r="K7" s="476">
        <v>50000</v>
      </c>
      <c r="L7" s="205"/>
      <c r="M7" s="203"/>
      <c r="N7" s="476">
        <v>0</v>
      </c>
      <c r="O7" s="205"/>
      <c r="P7" s="203"/>
      <c r="Q7" s="13"/>
      <c r="R7" s="13"/>
      <c r="S7" s="13"/>
    </row>
    <row r="8" spans="1:19" ht="16.899999999999999" customHeight="1" x14ac:dyDescent="0.25">
      <c r="A8" s="13"/>
      <c r="B8" s="221" t="s">
        <v>808</v>
      </c>
      <c r="C8" s="203"/>
      <c r="D8" s="221" t="s">
        <v>812</v>
      </c>
      <c r="E8" s="205"/>
      <c r="F8" s="205"/>
      <c r="G8" s="205"/>
      <c r="H8" s="203"/>
      <c r="I8" s="221" t="s">
        <v>810</v>
      </c>
      <c r="J8" s="203"/>
      <c r="K8" s="476">
        <v>72053</v>
      </c>
      <c r="L8" s="205"/>
      <c r="M8" s="203"/>
      <c r="N8" s="476">
        <v>0</v>
      </c>
      <c r="O8" s="205"/>
      <c r="P8" s="203"/>
      <c r="Q8" s="13"/>
      <c r="R8" s="13"/>
      <c r="S8" s="13"/>
    </row>
    <row r="9" spans="1:19" ht="16.899999999999999" customHeight="1" x14ac:dyDescent="0.25">
      <c r="A9" s="13"/>
      <c r="B9" s="221" t="s">
        <v>808</v>
      </c>
      <c r="C9" s="203"/>
      <c r="D9" s="221" t="s">
        <v>726</v>
      </c>
      <c r="E9" s="205"/>
      <c r="F9" s="205"/>
      <c r="G9" s="205"/>
      <c r="H9" s="203"/>
      <c r="I9" s="221" t="s">
        <v>810</v>
      </c>
      <c r="J9" s="203"/>
      <c r="K9" s="476">
        <v>354800</v>
      </c>
      <c r="L9" s="205"/>
      <c r="M9" s="203"/>
      <c r="N9" s="469">
        <f>3300+8490</f>
        <v>11790</v>
      </c>
      <c r="O9" s="470"/>
      <c r="P9" s="471"/>
      <c r="Q9" s="13"/>
      <c r="R9" s="13"/>
      <c r="S9" s="13"/>
    </row>
    <row r="10" spans="1:19" ht="16.899999999999999" customHeight="1" x14ac:dyDescent="0.25">
      <c r="A10" s="13"/>
      <c r="B10" s="221" t="s">
        <v>808</v>
      </c>
      <c r="C10" s="203"/>
      <c r="D10" s="221" t="s">
        <v>813</v>
      </c>
      <c r="E10" s="205"/>
      <c r="F10" s="205"/>
      <c r="G10" s="205"/>
      <c r="H10" s="203"/>
      <c r="I10" s="221" t="s">
        <v>810</v>
      </c>
      <c r="J10" s="203"/>
      <c r="K10" s="476">
        <v>50000</v>
      </c>
      <c r="L10" s="205"/>
      <c r="M10" s="203"/>
      <c r="N10" s="476">
        <v>0</v>
      </c>
      <c r="O10" s="205"/>
      <c r="P10" s="203"/>
      <c r="Q10" s="13"/>
      <c r="R10" s="13"/>
      <c r="S10" s="13"/>
    </row>
    <row r="11" spans="1:19" ht="16.899999999999999" customHeight="1" x14ac:dyDescent="0.25">
      <c r="A11" s="13"/>
      <c r="B11" s="221" t="s">
        <v>808</v>
      </c>
      <c r="C11" s="203"/>
      <c r="D11" s="221" t="s">
        <v>814</v>
      </c>
      <c r="E11" s="205"/>
      <c r="F11" s="205"/>
      <c r="G11" s="205"/>
      <c r="H11" s="203"/>
      <c r="I11" s="221" t="s">
        <v>810</v>
      </c>
      <c r="J11" s="203"/>
      <c r="K11" s="476">
        <v>220000</v>
      </c>
      <c r="L11" s="205"/>
      <c r="M11" s="203"/>
      <c r="N11" s="476">
        <v>0</v>
      </c>
      <c r="O11" s="205"/>
      <c r="P11" s="203"/>
      <c r="Q11" s="13"/>
      <c r="R11" s="13"/>
      <c r="S11" s="13"/>
    </row>
    <row r="12" spans="1:19" ht="16.899999999999999" customHeight="1" x14ac:dyDescent="0.25">
      <c r="A12" s="13"/>
      <c r="B12" s="221" t="s">
        <v>808</v>
      </c>
      <c r="C12" s="203"/>
      <c r="D12" s="221" t="s">
        <v>815</v>
      </c>
      <c r="E12" s="205"/>
      <c r="F12" s="205"/>
      <c r="G12" s="205"/>
      <c r="H12" s="203"/>
      <c r="I12" s="221" t="s">
        <v>810</v>
      </c>
      <c r="J12" s="203"/>
      <c r="K12" s="476">
        <v>604325</v>
      </c>
      <c r="L12" s="205"/>
      <c r="M12" s="203"/>
      <c r="N12" s="476">
        <v>0</v>
      </c>
      <c r="O12" s="205"/>
      <c r="P12" s="203"/>
      <c r="Q12" s="13"/>
      <c r="R12" s="13"/>
      <c r="S12" s="13"/>
    </row>
    <row r="13" spans="1:19" ht="16.899999999999999" customHeight="1" x14ac:dyDescent="0.25">
      <c r="A13" s="13"/>
      <c r="B13" s="221" t="s">
        <v>816</v>
      </c>
      <c r="C13" s="203"/>
      <c r="D13" s="221" t="s">
        <v>817</v>
      </c>
      <c r="E13" s="205"/>
      <c r="F13" s="205"/>
      <c r="G13" s="205"/>
      <c r="H13" s="203"/>
      <c r="I13" s="221" t="s">
        <v>810</v>
      </c>
      <c r="J13" s="203"/>
      <c r="K13" s="476">
        <v>1000000</v>
      </c>
      <c r="L13" s="205"/>
      <c r="M13" s="203"/>
      <c r="N13" s="476">
        <v>0</v>
      </c>
      <c r="O13" s="205"/>
      <c r="P13" s="203"/>
      <c r="Q13" s="13"/>
      <c r="R13" s="13"/>
      <c r="S13" s="13"/>
    </row>
    <row r="14" spans="1:19" ht="16.899999999999999" customHeight="1" x14ac:dyDescent="0.25">
      <c r="A14" s="13"/>
      <c r="B14" s="221" t="s">
        <v>808</v>
      </c>
      <c r="C14" s="203"/>
      <c r="D14" s="221" t="s">
        <v>818</v>
      </c>
      <c r="E14" s="205"/>
      <c r="F14" s="205"/>
      <c r="G14" s="205"/>
      <c r="H14" s="203"/>
      <c r="I14" s="221" t="s">
        <v>810</v>
      </c>
      <c r="J14" s="203"/>
      <c r="K14" s="476">
        <v>11165481</v>
      </c>
      <c r="L14" s="205"/>
      <c r="M14" s="203"/>
      <c r="N14" s="469">
        <v>3235219.51</v>
      </c>
      <c r="O14" s="470"/>
      <c r="P14" s="471"/>
      <c r="Q14" s="13"/>
      <c r="R14" s="13"/>
      <c r="S14" s="13"/>
    </row>
    <row r="15" spans="1:19" ht="16.899999999999999" customHeight="1" x14ac:dyDescent="0.25">
      <c r="A15" s="13"/>
      <c r="B15" s="221" t="s">
        <v>820</v>
      </c>
      <c r="C15" s="203"/>
      <c r="D15" s="244" t="s">
        <v>821</v>
      </c>
      <c r="E15" s="205"/>
      <c r="F15" s="205"/>
      <c r="G15" s="205"/>
      <c r="H15" s="205"/>
      <c r="I15" s="221" t="s">
        <v>822</v>
      </c>
      <c r="J15" s="203"/>
      <c r="K15" s="488">
        <v>12309256</v>
      </c>
      <c r="L15" s="205"/>
      <c r="M15" s="205"/>
      <c r="N15" s="469">
        <v>8766799.2400000002</v>
      </c>
      <c r="O15" s="470"/>
      <c r="P15" s="471"/>
      <c r="Q15" s="13"/>
      <c r="R15" s="13"/>
      <c r="S15" s="13"/>
    </row>
    <row r="16" spans="1:19" ht="16.899999999999999" customHeight="1" x14ac:dyDescent="0.25">
      <c r="A16" s="13"/>
      <c r="B16" s="221" t="s">
        <v>823</v>
      </c>
      <c r="C16" s="203"/>
      <c r="D16" s="244" t="s">
        <v>824</v>
      </c>
      <c r="E16" s="205"/>
      <c r="F16" s="205"/>
      <c r="G16" s="205"/>
      <c r="H16" s="205"/>
      <c r="I16" s="221" t="s">
        <v>810</v>
      </c>
      <c r="J16" s="203"/>
      <c r="K16" s="488">
        <v>251823</v>
      </c>
      <c r="L16" s="205"/>
      <c r="M16" s="205"/>
      <c r="N16" s="469">
        <f>56786.8+50826.28</f>
        <v>107613.08</v>
      </c>
      <c r="O16" s="470"/>
      <c r="P16" s="471"/>
      <c r="Q16" s="13"/>
      <c r="R16" s="13"/>
      <c r="S16" s="13"/>
    </row>
    <row r="17" spans="1:19" ht="16.899999999999999" customHeight="1" x14ac:dyDescent="0.25">
      <c r="A17" s="13"/>
      <c r="B17" s="221" t="s">
        <v>819</v>
      </c>
      <c r="C17" s="203"/>
      <c r="D17" s="221" t="s">
        <v>690</v>
      </c>
      <c r="E17" s="205"/>
      <c r="F17" s="205"/>
      <c r="G17" s="205"/>
      <c r="H17" s="203"/>
      <c r="I17" s="221" t="s">
        <v>810</v>
      </c>
      <c r="J17" s="203"/>
      <c r="K17" s="476">
        <v>430000</v>
      </c>
      <c r="L17" s="205"/>
      <c r="M17" s="203"/>
      <c r="N17" s="469">
        <v>688300</v>
      </c>
      <c r="O17" s="470"/>
      <c r="P17" s="471"/>
      <c r="Q17" s="13"/>
      <c r="R17" s="13"/>
      <c r="S17" s="13"/>
    </row>
    <row r="18" spans="1:19" ht="16.899999999999999" customHeight="1" x14ac:dyDescent="0.25">
      <c r="A18" s="13"/>
      <c r="B18" s="221" t="s">
        <v>825</v>
      </c>
      <c r="C18" s="203"/>
      <c r="D18" s="221" t="s">
        <v>740</v>
      </c>
      <c r="E18" s="205"/>
      <c r="F18" s="205"/>
      <c r="G18" s="205"/>
      <c r="H18" s="203"/>
      <c r="I18" s="221" t="s">
        <v>810</v>
      </c>
      <c r="J18" s="203"/>
      <c r="K18" s="472">
        <v>0</v>
      </c>
      <c r="L18" s="473"/>
      <c r="M18" s="474"/>
      <c r="N18" s="469">
        <v>531911.04</v>
      </c>
      <c r="O18" s="470"/>
      <c r="P18" s="471"/>
      <c r="Q18" s="13"/>
      <c r="R18" s="13"/>
      <c r="S18" s="13"/>
    </row>
    <row r="19" spans="1:19" ht="16.899999999999999" customHeight="1" x14ac:dyDescent="0.25">
      <c r="A19" s="13"/>
      <c r="B19" s="221" t="s">
        <v>825</v>
      </c>
      <c r="C19" s="203"/>
      <c r="D19" s="221" t="s">
        <v>738</v>
      </c>
      <c r="E19" s="205"/>
      <c r="F19" s="205"/>
      <c r="G19" s="205"/>
      <c r="H19" s="203"/>
      <c r="I19" s="221" t="s">
        <v>810</v>
      </c>
      <c r="J19" s="203"/>
      <c r="K19" s="472">
        <v>0</v>
      </c>
      <c r="L19" s="473"/>
      <c r="M19" s="474"/>
      <c r="N19" s="469">
        <v>85381.6</v>
      </c>
      <c r="O19" s="470"/>
      <c r="P19" s="471"/>
      <c r="Q19" s="13"/>
      <c r="R19" s="13"/>
      <c r="S19" s="13"/>
    </row>
    <row r="20" spans="1:19" ht="16.899999999999999" customHeight="1" x14ac:dyDescent="0.25">
      <c r="A20" s="13"/>
      <c r="B20" s="221" t="s">
        <v>808</v>
      </c>
      <c r="C20" s="203"/>
      <c r="D20" s="221" t="s">
        <v>826</v>
      </c>
      <c r="E20" s="205"/>
      <c r="F20" s="205"/>
      <c r="G20" s="205"/>
      <c r="H20" s="203"/>
      <c r="I20" s="221" t="s">
        <v>810</v>
      </c>
      <c r="J20" s="203"/>
      <c r="K20" s="472">
        <v>0</v>
      </c>
      <c r="L20" s="473"/>
      <c r="M20" s="474"/>
      <c r="N20" s="469">
        <f>10800+1054.87</f>
        <v>11854.869999999999</v>
      </c>
      <c r="O20" s="470"/>
      <c r="P20" s="471"/>
      <c r="Q20" s="13"/>
      <c r="R20" s="13"/>
      <c r="S20" s="13"/>
    </row>
    <row r="21" spans="1:19" ht="16.899999999999999" customHeight="1" x14ac:dyDescent="0.25">
      <c r="A21" s="13"/>
      <c r="B21" s="221" t="s">
        <v>808</v>
      </c>
      <c r="C21" s="203"/>
      <c r="D21" s="221" t="s">
        <v>827</v>
      </c>
      <c r="E21" s="205"/>
      <c r="F21" s="205"/>
      <c r="G21" s="205"/>
      <c r="H21" s="203"/>
      <c r="I21" s="91" t="s">
        <v>810</v>
      </c>
      <c r="J21" s="90"/>
      <c r="K21" s="99"/>
      <c r="L21" s="100"/>
      <c r="M21" s="101">
        <v>0</v>
      </c>
      <c r="N21" s="469">
        <v>6590</v>
      </c>
      <c r="O21" s="470"/>
      <c r="P21" s="471"/>
      <c r="Q21" s="93"/>
      <c r="R21" s="92"/>
      <c r="S21" s="13"/>
    </row>
    <row r="22" spans="1:19" ht="16.899999999999999" customHeight="1" x14ac:dyDescent="0.25">
      <c r="A22" s="13"/>
      <c r="B22" s="221" t="s">
        <v>808</v>
      </c>
      <c r="C22" s="203"/>
      <c r="D22" s="221" t="s">
        <v>828</v>
      </c>
      <c r="E22" s="205"/>
      <c r="F22" s="205"/>
      <c r="G22" s="205"/>
      <c r="H22" s="203"/>
      <c r="I22" s="467" t="s">
        <v>810</v>
      </c>
      <c r="J22" s="468"/>
      <c r="K22" s="99"/>
      <c r="L22" s="100"/>
      <c r="M22" s="101">
        <v>0</v>
      </c>
      <c r="N22" s="469">
        <v>4900</v>
      </c>
      <c r="O22" s="470"/>
      <c r="P22" s="471"/>
      <c r="Q22" s="13"/>
      <c r="R22" s="13"/>
      <c r="S22" s="13"/>
    </row>
    <row r="23" spans="1:19" ht="16.899999999999999" customHeight="1" x14ac:dyDescent="0.25">
      <c r="A23" s="13"/>
      <c r="B23" s="221" t="s">
        <v>808</v>
      </c>
      <c r="C23" s="203"/>
      <c r="D23" s="221" t="s">
        <v>829</v>
      </c>
      <c r="E23" s="205"/>
      <c r="F23" s="205"/>
      <c r="G23" s="205"/>
      <c r="H23" s="203"/>
      <c r="I23" s="467" t="s">
        <v>810</v>
      </c>
      <c r="J23" s="468"/>
      <c r="K23" s="99"/>
      <c r="L23" s="100"/>
      <c r="M23" s="101">
        <v>0</v>
      </c>
      <c r="N23" s="469">
        <v>1200</v>
      </c>
      <c r="O23" s="470"/>
      <c r="P23" s="471"/>
      <c r="Q23" s="13"/>
      <c r="R23" s="13"/>
      <c r="S23" s="13"/>
    </row>
    <row r="24" spans="1:19" ht="16.899999999999999" customHeight="1" x14ac:dyDescent="0.25">
      <c r="A24" s="13"/>
      <c r="B24" s="97" t="s">
        <v>825</v>
      </c>
      <c r="C24" s="98"/>
      <c r="D24" s="221" t="s">
        <v>742</v>
      </c>
      <c r="E24" s="205"/>
      <c r="F24" s="205"/>
      <c r="G24" s="205"/>
      <c r="H24" s="203"/>
      <c r="I24" s="91" t="s">
        <v>830</v>
      </c>
      <c r="J24" s="102"/>
      <c r="K24" s="95"/>
      <c r="L24" s="100"/>
      <c r="M24" s="101">
        <v>0</v>
      </c>
      <c r="N24" s="469"/>
      <c r="O24" s="470"/>
      <c r="P24" s="471">
        <v>0</v>
      </c>
      <c r="Q24" s="13"/>
      <c r="R24" s="13"/>
      <c r="S24" s="13"/>
    </row>
    <row r="25" spans="1:19" ht="16.899999999999999" customHeight="1" x14ac:dyDescent="0.25">
      <c r="A25" s="13"/>
      <c r="B25" s="97" t="s">
        <v>825</v>
      </c>
      <c r="C25" s="98"/>
      <c r="D25" s="221" t="s">
        <v>831</v>
      </c>
      <c r="E25" s="205"/>
      <c r="F25" s="205"/>
      <c r="G25" s="205"/>
      <c r="H25" s="203"/>
      <c r="I25" s="97" t="s">
        <v>810</v>
      </c>
      <c r="J25" s="94"/>
      <c r="K25" s="99"/>
      <c r="L25" s="100"/>
      <c r="M25" s="101">
        <v>0</v>
      </c>
      <c r="N25" s="469"/>
      <c r="O25" s="470"/>
      <c r="P25" s="471">
        <v>0</v>
      </c>
      <c r="Q25" s="13"/>
      <c r="R25" s="13"/>
      <c r="S25" s="13"/>
    </row>
    <row r="26" spans="1:19" ht="16.899999999999999" customHeight="1" x14ac:dyDescent="0.25">
      <c r="A26" s="13"/>
      <c r="B26" s="97" t="s">
        <v>825</v>
      </c>
      <c r="C26" s="98"/>
      <c r="D26" s="221" t="s">
        <v>832</v>
      </c>
      <c r="E26" s="205"/>
      <c r="F26" s="205"/>
      <c r="G26" s="205"/>
      <c r="H26" s="203"/>
      <c r="I26" s="97" t="s">
        <v>810</v>
      </c>
      <c r="J26" s="94"/>
      <c r="K26" s="99"/>
      <c r="L26" s="100"/>
      <c r="M26" s="101">
        <v>0</v>
      </c>
      <c r="N26" s="469">
        <v>29900</v>
      </c>
      <c r="O26" s="470"/>
      <c r="P26" s="471">
        <v>0</v>
      </c>
      <c r="Q26" s="13"/>
      <c r="R26" s="13"/>
      <c r="S26" s="13"/>
    </row>
    <row r="27" spans="1:19" ht="16.899999999999999" customHeight="1" x14ac:dyDescent="0.25">
      <c r="A27" s="13"/>
      <c r="B27" s="97" t="s">
        <v>825</v>
      </c>
      <c r="C27" s="98"/>
      <c r="D27" s="467" t="s">
        <v>833</v>
      </c>
      <c r="E27" s="475"/>
      <c r="F27" s="475"/>
      <c r="G27" s="475"/>
      <c r="H27" s="468"/>
      <c r="I27" s="467" t="s">
        <v>810</v>
      </c>
      <c r="J27" s="468"/>
      <c r="K27" s="99"/>
      <c r="L27" s="100"/>
      <c r="M27" s="101">
        <v>0</v>
      </c>
      <c r="N27" s="95"/>
      <c r="O27" s="96"/>
      <c r="P27" s="103">
        <v>400000</v>
      </c>
      <c r="Q27" s="13"/>
      <c r="R27" s="13"/>
      <c r="S27" s="13"/>
    </row>
    <row r="28" spans="1:19" ht="16.899999999999999" customHeight="1" x14ac:dyDescent="0.25">
      <c r="A28" s="13"/>
      <c r="B28" s="221" t="s">
        <v>825</v>
      </c>
      <c r="C28" s="203"/>
      <c r="D28" s="221" t="s">
        <v>834</v>
      </c>
      <c r="E28" s="205"/>
      <c r="F28" s="205"/>
      <c r="G28" s="205"/>
      <c r="H28" s="203"/>
      <c r="I28" s="221" t="s">
        <v>810</v>
      </c>
      <c r="J28" s="203"/>
      <c r="K28" s="469">
        <v>0</v>
      </c>
      <c r="L28" s="470"/>
      <c r="M28" s="471"/>
      <c r="N28" s="464">
        <v>5028.83</v>
      </c>
      <c r="O28" s="465"/>
      <c r="P28" s="466"/>
      <c r="Q28" s="13"/>
      <c r="R28" s="13"/>
      <c r="S28" s="13"/>
    </row>
    <row r="29" spans="1:19" ht="16.899999999999999" customHeight="1" x14ac:dyDescent="0.25">
      <c r="A29" s="13"/>
      <c r="B29" s="221"/>
      <c r="C29" s="203"/>
      <c r="D29" s="221"/>
      <c r="E29" s="205"/>
      <c r="F29" s="205"/>
      <c r="G29" s="205"/>
      <c r="H29" s="203"/>
      <c r="I29" s="221" t="s">
        <v>835</v>
      </c>
      <c r="J29" s="203"/>
      <c r="K29" s="476"/>
      <c r="L29" s="205"/>
      <c r="M29" s="203"/>
      <c r="N29" s="488"/>
      <c r="O29" s="492"/>
      <c r="P29" s="493"/>
      <c r="Q29" s="13"/>
      <c r="R29" s="13"/>
      <c r="S29" s="13"/>
    </row>
    <row r="30" spans="1:19" ht="16.899999999999999" customHeight="1" x14ac:dyDescent="0.25">
      <c r="A30" s="13"/>
      <c r="B30" s="490" t="s">
        <v>836</v>
      </c>
      <c r="C30" s="203"/>
      <c r="D30" s="221"/>
      <c r="E30" s="205"/>
      <c r="F30" s="205"/>
      <c r="G30" s="205"/>
      <c r="H30" s="203"/>
      <c r="I30" s="486" t="s">
        <v>836</v>
      </c>
      <c r="J30" s="203"/>
      <c r="K30" s="491">
        <f>SUM(K6:K29)</f>
        <v>37533244</v>
      </c>
      <c r="L30" s="205"/>
      <c r="M30" s="203"/>
      <c r="N30" s="489">
        <f>SUM(N6:P28)</f>
        <v>15864178.389999999</v>
      </c>
      <c r="O30" s="470"/>
      <c r="P30" s="471"/>
      <c r="Q30" s="13"/>
      <c r="R30" s="13"/>
      <c r="S30" s="13"/>
    </row>
    <row r="31" spans="1:19" ht="16.899999999999999" customHeight="1" x14ac:dyDescent="0.25">
      <c r="A31" s="13"/>
      <c r="B31" s="487"/>
      <c r="C31" s="228"/>
      <c r="D31" s="228"/>
      <c r="E31" s="228"/>
      <c r="F31" s="228"/>
      <c r="G31" s="228"/>
      <c r="H31" s="228"/>
      <c r="I31" s="228"/>
      <c r="J31" s="228"/>
      <c r="K31" s="228"/>
      <c r="L31" s="228"/>
      <c r="M31" s="228"/>
      <c r="N31" s="228"/>
      <c r="O31" s="228"/>
      <c r="P31" s="228"/>
      <c r="Q31" s="13"/>
      <c r="R31" s="13"/>
      <c r="S31" s="13"/>
    </row>
    <row r="32" spans="1:19" ht="1.5" customHeight="1" x14ac:dyDescent="0.25">
      <c r="A32" s="13"/>
      <c r="B32" s="279"/>
      <c r="C32" s="197"/>
      <c r="D32" s="197"/>
      <c r="E32" s="197"/>
      <c r="F32" s="197"/>
      <c r="G32" s="197"/>
      <c r="H32" s="197"/>
      <c r="I32" s="197"/>
      <c r="J32" s="197"/>
      <c r="K32" s="197"/>
      <c r="L32" s="197"/>
      <c r="M32" s="197"/>
      <c r="N32" s="197"/>
      <c r="O32" s="197"/>
      <c r="P32" s="197"/>
      <c r="Q32" s="13"/>
      <c r="R32" s="13"/>
      <c r="S32" s="13"/>
    </row>
    <row r="33" spans="1:19" ht="16.899999999999999" customHeight="1" x14ac:dyDescent="0.25">
      <c r="A33" s="13"/>
      <c r="B33" s="331" t="s">
        <v>837</v>
      </c>
      <c r="C33" s="197"/>
      <c r="D33" s="197"/>
      <c r="E33" s="197"/>
      <c r="F33" s="197"/>
      <c r="G33" s="197"/>
      <c r="H33" s="197"/>
      <c r="I33" s="197"/>
      <c r="J33" s="197"/>
      <c r="K33" s="197"/>
      <c r="L33" s="197"/>
      <c r="M33" s="197"/>
      <c r="N33" s="197"/>
      <c r="O33" s="197"/>
      <c r="P33" s="197"/>
      <c r="Q33" s="13"/>
      <c r="R33" s="13"/>
      <c r="S33" s="13"/>
    </row>
    <row r="34" spans="1:19" ht="16.899999999999999" customHeight="1" x14ac:dyDescent="0.25">
      <c r="A34" s="13"/>
      <c r="B34" s="279"/>
      <c r="C34" s="197"/>
      <c r="D34" s="197"/>
      <c r="E34" s="197"/>
      <c r="F34" s="197"/>
      <c r="G34" s="197"/>
      <c r="H34" s="197"/>
      <c r="I34" s="197"/>
      <c r="J34" s="197"/>
      <c r="K34" s="197"/>
      <c r="L34" s="197"/>
      <c r="M34" s="197"/>
      <c r="N34" s="197"/>
      <c r="O34" s="197"/>
      <c r="P34" s="197"/>
      <c r="Q34" s="13"/>
      <c r="R34" s="13"/>
      <c r="S34" s="13"/>
    </row>
    <row r="35" spans="1:19" ht="16.899999999999999" customHeight="1" x14ac:dyDescent="0.25">
      <c r="A35" s="13"/>
      <c r="B35" s="279"/>
      <c r="C35" s="197"/>
      <c r="D35" s="197"/>
      <c r="E35" s="197"/>
      <c r="F35" s="197"/>
      <c r="G35" s="197"/>
      <c r="H35" s="197"/>
      <c r="I35" s="197"/>
      <c r="J35" s="197"/>
      <c r="K35" s="197"/>
      <c r="L35" s="197"/>
      <c r="M35" s="197"/>
      <c r="N35" s="197"/>
      <c r="O35" s="197"/>
      <c r="P35" s="197"/>
      <c r="Q35" s="13"/>
      <c r="R35" s="13"/>
      <c r="S35" s="13"/>
    </row>
    <row r="36" spans="1:19" ht="54" customHeight="1" x14ac:dyDescent="0.25">
      <c r="A36" s="13"/>
      <c r="B36" s="279"/>
      <c r="C36" s="197"/>
      <c r="D36" s="197"/>
      <c r="E36" s="197"/>
      <c r="F36" s="197"/>
      <c r="G36" s="197"/>
      <c r="H36" s="197"/>
      <c r="I36" s="197"/>
      <c r="J36" s="197"/>
      <c r="K36" s="197"/>
      <c r="L36" s="197"/>
      <c r="M36" s="197"/>
      <c r="N36" s="197"/>
      <c r="O36" s="197"/>
      <c r="P36" s="197"/>
      <c r="Q36" s="13"/>
      <c r="R36" s="13"/>
      <c r="S36" s="13"/>
    </row>
    <row r="37" spans="1:19" ht="16.899999999999999" customHeight="1" x14ac:dyDescent="0.25">
      <c r="A37" s="13"/>
      <c r="B37" s="485" t="s">
        <v>838</v>
      </c>
      <c r="C37" s="197"/>
      <c r="D37" s="197"/>
      <c r="E37" s="197"/>
      <c r="F37" s="197"/>
      <c r="G37" s="197"/>
      <c r="H37" s="197"/>
      <c r="I37" s="197"/>
      <c r="J37" s="197"/>
      <c r="K37" s="197"/>
      <c r="L37" s="197"/>
      <c r="M37" s="197"/>
      <c r="N37" s="197"/>
      <c r="O37" s="197"/>
      <c r="P37" s="197"/>
      <c r="Q37" s="13"/>
      <c r="R37" s="13"/>
      <c r="S37" s="13"/>
    </row>
    <row r="38" spans="1:19" ht="16.899999999999999" customHeight="1" x14ac:dyDescent="0.25">
      <c r="A38" s="13"/>
      <c r="B38" s="197"/>
      <c r="C38" s="197"/>
      <c r="D38" s="197"/>
      <c r="E38" s="197"/>
      <c r="F38" s="197"/>
      <c r="G38" s="197"/>
      <c r="H38" s="197"/>
      <c r="I38" s="197"/>
      <c r="J38" s="197"/>
      <c r="K38" s="197"/>
      <c r="L38" s="197"/>
      <c r="M38" s="197"/>
      <c r="N38" s="197"/>
      <c r="O38" s="197"/>
      <c r="P38" s="197"/>
      <c r="Q38" s="13"/>
      <c r="R38" s="13"/>
      <c r="S38" s="13"/>
    </row>
    <row r="39" spans="1:19" ht="16.899999999999999" customHeight="1" x14ac:dyDescent="0.25">
      <c r="A39" s="13"/>
      <c r="B39" s="197"/>
      <c r="C39" s="197"/>
      <c r="D39" s="197"/>
      <c r="E39" s="197"/>
      <c r="F39" s="197"/>
      <c r="G39" s="197"/>
      <c r="H39" s="197"/>
      <c r="I39" s="197"/>
      <c r="J39" s="197"/>
      <c r="K39" s="197"/>
      <c r="L39" s="197"/>
      <c r="M39" s="197"/>
      <c r="N39" s="197"/>
      <c r="O39" s="197"/>
      <c r="P39" s="197"/>
      <c r="Q39" s="13"/>
      <c r="R39" s="13"/>
      <c r="S39" s="13"/>
    </row>
    <row r="40" spans="1:19" ht="16.899999999999999" customHeight="1" x14ac:dyDescent="0.25"/>
    <row r="41" spans="1:19" ht="16.899999999999999" customHeight="1" x14ac:dyDescent="0.25"/>
    <row r="42" spans="1:19" ht="16.899999999999999" customHeight="1" x14ac:dyDescent="0.25"/>
    <row r="43" spans="1:19" ht="16.899999999999999" customHeight="1" x14ac:dyDescent="0.25"/>
  </sheetData>
  <sheetProtection sheet="1" objects="1" scenarios="1" formatColumns="0" formatRows="0"/>
  <mergeCells count="119">
    <mergeCell ref="B16:C16"/>
    <mergeCell ref="B18:C18"/>
    <mergeCell ref="D18:H18"/>
    <mergeCell ref="I18:J18"/>
    <mergeCell ref="K18:M18"/>
    <mergeCell ref="N18:P18"/>
    <mergeCell ref="K10:M10"/>
    <mergeCell ref="K16:M16"/>
    <mergeCell ref="K15:M15"/>
    <mergeCell ref="D13:H13"/>
    <mergeCell ref="D16:H16"/>
    <mergeCell ref="I15:J15"/>
    <mergeCell ref="D30:H30"/>
    <mergeCell ref="N17:P17"/>
    <mergeCell ref="B12:C12"/>
    <mergeCell ref="N30:P30"/>
    <mergeCell ref="I16:J16"/>
    <mergeCell ref="B30:C30"/>
    <mergeCell ref="K30:M30"/>
    <mergeCell ref="K17:M17"/>
    <mergeCell ref="I29:J29"/>
    <mergeCell ref="B29:C29"/>
    <mergeCell ref="D29:H29"/>
    <mergeCell ref="N16:P16"/>
    <mergeCell ref="D17:H17"/>
    <mergeCell ref="K29:M29"/>
    <mergeCell ref="I17:J17"/>
    <mergeCell ref="N29:P29"/>
    <mergeCell ref="N19:P19"/>
    <mergeCell ref="N23:P23"/>
    <mergeCell ref="B37:P39"/>
    <mergeCell ref="D12:H12"/>
    <mergeCell ref="B6:C6"/>
    <mergeCell ref="B15:C15"/>
    <mergeCell ref="I10:J10"/>
    <mergeCell ref="I30:J30"/>
    <mergeCell ref="D14:H14"/>
    <mergeCell ref="N12:P12"/>
    <mergeCell ref="I9:J9"/>
    <mergeCell ref="B7:C7"/>
    <mergeCell ref="B31:P32"/>
    <mergeCell ref="N14:P14"/>
    <mergeCell ref="I11:J11"/>
    <mergeCell ref="B33:P36"/>
    <mergeCell ref="B17:C17"/>
    <mergeCell ref="D7:H7"/>
    <mergeCell ref="K8:M8"/>
    <mergeCell ref="N10:P10"/>
    <mergeCell ref="I7:J7"/>
    <mergeCell ref="K14:M14"/>
    <mergeCell ref="K7:M7"/>
    <mergeCell ref="N9:P9"/>
    <mergeCell ref="N11:P11"/>
    <mergeCell ref="N13:P13"/>
    <mergeCell ref="B3:P3"/>
    <mergeCell ref="K4:M5"/>
    <mergeCell ref="B2:P2"/>
    <mergeCell ref="N4:P5"/>
    <mergeCell ref="D6:H6"/>
    <mergeCell ref="B4:C5"/>
    <mergeCell ref="I4:J5"/>
    <mergeCell ref="I6:J6"/>
    <mergeCell ref="D4:H5"/>
    <mergeCell ref="B8:C8"/>
    <mergeCell ref="N6:P6"/>
    <mergeCell ref="N15:P15"/>
    <mergeCell ref="I12:J12"/>
    <mergeCell ref="K6:M6"/>
    <mergeCell ref="B10:C10"/>
    <mergeCell ref="I14:J14"/>
    <mergeCell ref="N7:P7"/>
    <mergeCell ref="D15:H15"/>
    <mergeCell ref="B9:C9"/>
    <mergeCell ref="I8:J8"/>
    <mergeCell ref="D8:H8"/>
    <mergeCell ref="N8:P8"/>
    <mergeCell ref="K13:M13"/>
    <mergeCell ref="K12:M12"/>
    <mergeCell ref="D9:H9"/>
    <mergeCell ref="K9:M9"/>
    <mergeCell ref="I13:J13"/>
    <mergeCell ref="K11:M11"/>
    <mergeCell ref="B11:C11"/>
    <mergeCell ref="D10:H10"/>
    <mergeCell ref="D11:H11"/>
    <mergeCell ref="B14:C14"/>
    <mergeCell ref="B13:C13"/>
    <mergeCell ref="B19:C19"/>
    <mergeCell ref="D19:H19"/>
    <mergeCell ref="I19:J19"/>
    <mergeCell ref="K19:M19"/>
    <mergeCell ref="B28:C28"/>
    <mergeCell ref="D28:H28"/>
    <mergeCell ref="I28:J28"/>
    <mergeCell ref="K28:M28"/>
    <mergeCell ref="B23:C23"/>
    <mergeCell ref="D23:H23"/>
    <mergeCell ref="I23:J23"/>
    <mergeCell ref="I27:J27"/>
    <mergeCell ref="B22:C22"/>
    <mergeCell ref="D22:H22"/>
    <mergeCell ref="D27:H27"/>
    <mergeCell ref="N28:P28"/>
    <mergeCell ref="I22:J22"/>
    <mergeCell ref="N22:P22"/>
    <mergeCell ref="B20:C20"/>
    <mergeCell ref="D20:H20"/>
    <mergeCell ref="I20:J20"/>
    <mergeCell ref="K20:M20"/>
    <mergeCell ref="N20:P20"/>
    <mergeCell ref="B21:C21"/>
    <mergeCell ref="D21:H21"/>
    <mergeCell ref="N21:P21"/>
    <mergeCell ref="D24:H24"/>
    <mergeCell ref="D25:H25"/>
    <mergeCell ref="D26:H26"/>
    <mergeCell ref="N24:P24"/>
    <mergeCell ref="N25:P25"/>
    <mergeCell ref="N26:P26"/>
  </mergeCells>
  <dataValidations count="4">
    <dataValidation type="list" allowBlank="1" showInputMessage="1" showErrorMessage="1" prompt="Select source of co-financing" sqref="C28:C29 C6:C23 B6:B29" xr:uid="{00000000-0002-0000-1100-000000000000}">
      <formula1>"Recipient Country Government, GEF Agency, Donor Agency, Private Sector, Civil Society Organization, Beneficiaries, Others"</formula1>
    </dataValidation>
    <dataValidation type="list" allowBlank="1" showInputMessage="1" showErrorMessage="1" prompt="Select Type of Co-financing" sqref="J28:J29 J6:J21 J24 I6:I29" xr:uid="{00000000-0002-0000-1100-000001000000}">
      <formula1>"Grant, Loan, Guarantee, Equity Investment, In-kind, Public Investment, Other "</formula1>
    </dataValidation>
    <dataValidation type="list" allowBlank="1" sqref="B6:B29" xr:uid="{00000000-0002-0000-1100-000002000000}">
      <formula1>"Recipient Country Government,GEF Agency,Donor Agency,Private Sector,Civil Society Organization,Beneficiaries,Others"</formula1>
    </dataValidation>
    <dataValidation type="list" allowBlank="1" sqref="I6:I29" xr:uid="{00000000-0002-0000-1100-000003000000}">
      <formula1>"Grant,Loan,Guarantee,Equity Investment,In-kind,Public Investment,Other"</formula1>
    </dataValidation>
  </dataValidations>
  <hyperlinks>
    <hyperlink ref="B37" r:id="rId1" display="27 Sources of Co-financing may include: GEF Agency, Donor Agency, Recipient Country Government, Private Sector, Civil Society Organization, Beneficiaries, Other._x000d__x000a_28 Grant, Loan, Equity Investment, Guarantee, In-Kind, Public Investment, Other (please refer to the Guidelines on co-financing for definitions_x000d__x000a_GEF CoFinancing Guidelines 2018" xr:uid="{00000000-0004-0000-1100-000000000000}"/>
  </hyperlinks>
  <pageMargins left="0.25" right="0.25" top="0.75" bottom="0.75" header="0.3" footer="0.3"/>
  <pageSetup paperSize="5" orientation="landscape"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5">
    <tabColor theme="3" tint="0.499984740745262"/>
  </sheetPr>
  <dimension ref="A1:AE30"/>
  <sheetViews>
    <sheetView showGridLines="0" topLeftCell="A19" zoomScaleNormal="100" zoomScaleSheetLayoutView="110" workbookViewId="0">
      <selection activeCell="X21" sqref="X21"/>
    </sheetView>
  </sheetViews>
  <sheetFormatPr defaultColWidth="8.7109375" defaultRowHeight="15" x14ac:dyDescent="0.25"/>
  <cols>
    <col min="1" max="1" width="1.42578125" customWidth="1"/>
    <col min="4" max="4" width="13.5703125" customWidth="1"/>
    <col min="20" max="20" width="23.7109375" customWidth="1"/>
  </cols>
  <sheetData>
    <row r="1" spans="1:31" ht="16.899999999999999" customHeight="1" x14ac:dyDescent="0.3">
      <c r="A1" s="13"/>
      <c r="B1" s="257"/>
      <c r="C1" s="197"/>
      <c r="D1" s="197"/>
      <c r="E1" s="197"/>
      <c r="F1" s="197"/>
      <c r="G1" s="197"/>
      <c r="H1" s="197"/>
      <c r="I1" s="197"/>
      <c r="J1" s="197"/>
      <c r="K1" s="197"/>
      <c r="L1" s="197"/>
      <c r="M1" s="197"/>
      <c r="N1" s="197"/>
      <c r="O1" s="197"/>
      <c r="P1" s="13"/>
      <c r="Q1" s="13"/>
      <c r="R1" s="13"/>
      <c r="T1" s="32"/>
    </row>
    <row r="2" spans="1:31" ht="19.5" customHeight="1" x14ac:dyDescent="0.3">
      <c r="A2" s="13"/>
      <c r="B2" s="400" t="s">
        <v>839</v>
      </c>
      <c r="C2" s="197"/>
      <c r="D2" s="197"/>
      <c r="E2" s="197"/>
      <c r="F2" s="197"/>
      <c r="G2" s="197"/>
      <c r="H2" s="197"/>
      <c r="I2" s="197"/>
      <c r="J2" s="197"/>
      <c r="K2" s="197"/>
      <c r="L2" s="197"/>
      <c r="M2" s="197"/>
      <c r="N2" s="197"/>
      <c r="O2" s="197"/>
      <c r="P2" s="13"/>
      <c r="Q2" s="13"/>
      <c r="R2" s="13"/>
      <c r="T2" s="503"/>
    </row>
    <row r="3" spans="1:31" x14ac:dyDescent="0.25">
      <c r="A3" s="13"/>
      <c r="B3" s="257"/>
      <c r="C3" s="197"/>
      <c r="D3" s="197"/>
      <c r="E3" s="197"/>
      <c r="F3" s="197"/>
      <c r="G3" s="197"/>
      <c r="H3" s="197"/>
      <c r="I3" s="197"/>
      <c r="J3" s="197"/>
      <c r="K3" s="197"/>
      <c r="L3" s="197"/>
      <c r="M3" s="197"/>
      <c r="N3" s="197"/>
      <c r="O3" s="197"/>
      <c r="P3" s="13"/>
      <c r="Q3" s="13"/>
      <c r="R3" s="13"/>
    </row>
    <row r="4" spans="1:31" ht="14.65" customHeight="1" x14ac:dyDescent="0.3">
      <c r="A4" s="13"/>
      <c r="B4" s="501" t="s">
        <v>840</v>
      </c>
      <c r="C4" s="197"/>
      <c r="D4" s="197"/>
      <c r="E4" s="197"/>
      <c r="F4" s="197"/>
      <c r="G4" s="197"/>
      <c r="H4" s="197"/>
      <c r="I4" s="197"/>
      <c r="J4" s="197"/>
      <c r="K4" s="197"/>
      <c r="L4" s="197"/>
      <c r="M4" s="197"/>
      <c r="N4" s="197"/>
      <c r="O4" s="197"/>
      <c r="P4" s="13"/>
      <c r="Q4" s="13"/>
      <c r="R4" s="13"/>
      <c r="T4" s="33"/>
    </row>
    <row r="5" spans="1:31" ht="16.899999999999999" customHeight="1" x14ac:dyDescent="0.3">
      <c r="A5" s="13"/>
      <c r="B5" s="197"/>
      <c r="C5" s="197"/>
      <c r="D5" s="197"/>
      <c r="E5" s="197"/>
      <c r="F5" s="197"/>
      <c r="G5" s="197"/>
      <c r="H5" s="197"/>
      <c r="I5" s="197"/>
      <c r="J5" s="197"/>
      <c r="K5" s="197"/>
      <c r="L5" s="197"/>
      <c r="M5" s="197"/>
      <c r="N5" s="197"/>
      <c r="O5" s="197"/>
      <c r="P5" s="13"/>
      <c r="Q5" s="13"/>
      <c r="R5" s="13"/>
      <c r="T5" s="33"/>
    </row>
    <row r="6" spans="1:31" ht="16.899999999999999" customHeight="1" x14ac:dyDescent="0.3">
      <c r="A6" s="13"/>
      <c r="B6" s="500" t="s">
        <v>841</v>
      </c>
      <c r="C6" s="197"/>
      <c r="D6" s="197"/>
      <c r="E6" s="197"/>
      <c r="F6" s="197"/>
      <c r="G6" s="197"/>
      <c r="H6" s="197"/>
      <c r="I6" s="197"/>
      <c r="J6" s="197"/>
      <c r="K6" s="19" t="s">
        <v>86</v>
      </c>
      <c r="L6" s="13"/>
      <c r="M6" s="13"/>
      <c r="N6" s="13"/>
      <c r="O6" s="13"/>
      <c r="P6" s="13"/>
      <c r="Q6" s="13"/>
      <c r="R6" s="13"/>
      <c r="T6" s="33"/>
    </row>
    <row r="7" spans="1:31" ht="16.899999999999999" customHeight="1" x14ac:dyDescent="0.3">
      <c r="A7" s="13"/>
      <c r="B7" s="8"/>
      <c r="C7" s="8"/>
      <c r="D7" s="8"/>
      <c r="E7" s="8"/>
      <c r="F7" s="8"/>
      <c r="G7" s="8"/>
      <c r="H7" s="8"/>
      <c r="I7" s="8"/>
      <c r="J7" s="8"/>
      <c r="K7" s="13"/>
      <c r="L7" s="13"/>
      <c r="M7" s="13"/>
      <c r="N7" s="13"/>
      <c r="O7" s="13"/>
      <c r="P7" s="13"/>
      <c r="Q7" s="13"/>
      <c r="R7" s="13"/>
      <c r="T7" s="33"/>
    </row>
    <row r="8" spans="1:31" ht="16.899999999999999" customHeight="1" x14ac:dyDescent="0.3">
      <c r="A8" s="13"/>
      <c r="B8" s="13"/>
      <c r="C8" s="13"/>
      <c r="D8" s="13"/>
      <c r="E8" s="13"/>
      <c r="F8" s="13"/>
      <c r="G8" s="13"/>
      <c r="H8" s="13"/>
      <c r="I8" s="13"/>
      <c r="J8" s="13"/>
      <c r="K8" s="13"/>
      <c r="L8" s="13"/>
      <c r="M8" s="13"/>
      <c r="N8" s="13"/>
      <c r="O8" s="13"/>
      <c r="P8" s="13"/>
      <c r="Q8" s="13"/>
      <c r="R8" s="13"/>
      <c r="T8" s="33"/>
    </row>
    <row r="9" spans="1:31" ht="17.649999999999999" customHeight="1" x14ac:dyDescent="0.3">
      <c r="A9" s="13"/>
      <c r="B9" s="499" t="s">
        <v>842</v>
      </c>
      <c r="C9" s="205"/>
      <c r="D9" s="203"/>
      <c r="E9" s="499" t="s">
        <v>843</v>
      </c>
      <c r="F9" s="203"/>
      <c r="G9" s="499" t="s">
        <v>844</v>
      </c>
      <c r="H9" s="203"/>
      <c r="I9" s="499" t="s">
        <v>845</v>
      </c>
      <c r="J9" s="205"/>
      <c r="K9" s="203"/>
      <c r="L9" s="499" t="s">
        <v>846</v>
      </c>
      <c r="M9" s="205"/>
      <c r="N9" s="205"/>
      <c r="O9" s="203"/>
      <c r="P9" s="13"/>
      <c r="Q9" s="13"/>
      <c r="R9" s="13"/>
      <c r="T9" s="33"/>
      <c r="U9" s="23"/>
    </row>
    <row r="10" spans="1:31" ht="50.25" customHeight="1" x14ac:dyDescent="0.3">
      <c r="A10" s="13"/>
      <c r="B10" s="494" t="s">
        <v>847</v>
      </c>
      <c r="C10" s="495"/>
      <c r="D10" s="496"/>
      <c r="E10" s="497">
        <v>-78.611543057199995</v>
      </c>
      <c r="F10" s="498"/>
      <c r="G10" s="497">
        <v>-2.47087636999</v>
      </c>
      <c r="H10" s="498"/>
      <c r="I10" s="221" t="s">
        <v>848</v>
      </c>
      <c r="J10" s="205"/>
      <c r="K10" s="203"/>
      <c r="L10" s="221" t="s">
        <v>849</v>
      </c>
      <c r="M10" s="205"/>
      <c r="N10" s="205"/>
      <c r="O10" s="203"/>
      <c r="P10" s="13"/>
      <c r="Q10" s="13"/>
      <c r="R10" s="13"/>
      <c r="T10" s="33"/>
      <c r="U10" s="23"/>
    </row>
    <row r="11" spans="1:31" ht="50.1" customHeight="1" x14ac:dyDescent="0.3">
      <c r="A11" s="13"/>
      <c r="B11" s="494" t="s">
        <v>850</v>
      </c>
      <c r="C11" s="495"/>
      <c r="D11" s="496"/>
      <c r="E11" s="497">
        <v>-78.061290004599996</v>
      </c>
      <c r="F11" s="498">
        <v>-78.061290004599996</v>
      </c>
      <c r="G11" s="497">
        <v>-1.9288699788000001</v>
      </c>
      <c r="H11" s="498">
        <v>-1.9288699788000001</v>
      </c>
      <c r="I11" s="221" t="s">
        <v>851</v>
      </c>
      <c r="J11" s="205"/>
      <c r="K11" s="203"/>
      <c r="L11" s="221" t="s">
        <v>852</v>
      </c>
      <c r="M11" s="205"/>
      <c r="N11" s="205"/>
      <c r="O11" s="203"/>
      <c r="P11" s="13"/>
      <c r="Q11" s="13"/>
      <c r="R11" s="13"/>
      <c r="T11" s="33"/>
      <c r="U11" s="23"/>
    </row>
    <row r="12" spans="1:31" ht="50.1" customHeight="1" x14ac:dyDescent="0.3">
      <c r="A12" s="13"/>
      <c r="B12" s="494" t="s">
        <v>853</v>
      </c>
      <c r="C12" s="495"/>
      <c r="D12" s="496"/>
      <c r="E12" s="497">
        <v>-78.035161671500006</v>
      </c>
      <c r="F12" s="498">
        <v>-78.035161671500006</v>
      </c>
      <c r="G12" s="497">
        <v>-1.8730635901199999</v>
      </c>
      <c r="H12" s="498">
        <v>-1.8730635901199999</v>
      </c>
      <c r="I12" s="221" t="s">
        <v>854</v>
      </c>
      <c r="J12" s="205"/>
      <c r="K12" s="203"/>
      <c r="L12" s="221" t="s">
        <v>852</v>
      </c>
      <c r="M12" s="205"/>
      <c r="N12" s="205"/>
      <c r="O12" s="203"/>
      <c r="P12" s="13"/>
      <c r="Q12" s="13"/>
      <c r="R12" s="13"/>
      <c r="T12" s="33"/>
      <c r="U12" s="23"/>
      <c r="V12" s="1"/>
      <c r="W12" s="1"/>
      <c r="X12" s="1"/>
      <c r="Y12" s="1"/>
      <c r="Z12" s="1"/>
      <c r="AA12" s="1"/>
      <c r="AB12" s="1"/>
      <c r="AC12" s="1"/>
      <c r="AD12" s="1"/>
      <c r="AE12" s="1"/>
    </row>
    <row r="13" spans="1:31" ht="50.1" customHeight="1" x14ac:dyDescent="0.3">
      <c r="A13" s="13"/>
      <c r="B13" s="494" t="s">
        <v>855</v>
      </c>
      <c r="C13" s="495" t="s">
        <v>855</v>
      </c>
      <c r="D13" s="496" t="s">
        <v>855</v>
      </c>
      <c r="E13" s="497">
        <v>-77.980473328399995</v>
      </c>
      <c r="F13" s="498">
        <v>-77.980473328399995</v>
      </c>
      <c r="G13" s="497">
        <v>-1.8822874786599999</v>
      </c>
      <c r="H13" s="498">
        <v>-1.8822874786599999</v>
      </c>
      <c r="I13" s="221" t="s">
        <v>856</v>
      </c>
      <c r="J13" s="205"/>
      <c r="K13" s="203"/>
      <c r="L13" s="221" t="s">
        <v>852</v>
      </c>
      <c r="M13" s="205"/>
      <c r="N13" s="205"/>
      <c r="O13" s="203"/>
      <c r="P13" s="13"/>
      <c r="Q13" s="13"/>
      <c r="R13" s="13"/>
      <c r="T13" s="33"/>
      <c r="U13" s="23"/>
      <c r="V13" s="1"/>
      <c r="W13" s="1"/>
      <c r="X13" s="1"/>
      <c r="Y13" s="1"/>
      <c r="Z13" s="1"/>
      <c r="AA13" s="1"/>
      <c r="AB13" s="1"/>
      <c r="AC13" s="1"/>
      <c r="AD13" s="1"/>
      <c r="AE13" s="1"/>
    </row>
    <row r="14" spans="1:31" ht="50.1" customHeight="1" x14ac:dyDescent="0.3">
      <c r="A14" s="13"/>
      <c r="B14" s="494" t="s">
        <v>857</v>
      </c>
      <c r="C14" s="495" t="s">
        <v>857</v>
      </c>
      <c r="D14" s="496" t="s">
        <v>857</v>
      </c>
      <c r="E14" s="497">
        <v>-78.719465001299994</v>
      </c>
      <c r="F14" s="498">
        <v>-78.719465001299994</v>
      </c>
      <c r="G14" s="497">
        <v>-2.2294616505699998</v>
      </c>
      <c r="H14" s="498">
        <v>-2.2294616505699998</v>
      </c>
      <c r="I14" s="221" t="s">
        <v>858</v>
      </c>
      <c r="J14" s="205"/>
      <c r="K14" s="203"/>
      <c r="L14" s="221" t="s">
        <v>849</v>
      </c>
      <c r="M14" s="205"/>
      <c r="N14" s="205"/>
      <c r="O14" s="203"/>
      <c r="P14" s="13"/>
      <c r="Q14" s="13"/>
      <c r="R14" s="13"/>
      <c r="T14" s="32"/>
      <c r="U14" s="23"/>
      <c r="V14" s="1"/>
      <c r="W14" s="1"/>
      <c r="X14" s="1"/>
      <c r="Y14" s="1"/>
      <c r="Z14" s="1"/>
      <c r="AA14" s="1"/>
      <c r="AB14" s="1"/>
      <c r="AC14" s="1"/>
      <c r="AD14" s="1"/>
      <c r="AE14" s="1"/>
    </row>
    <row r="15" spans="1:31" ht="50.1" customHeight="1" x14ac:dyDescent="0.3">
      <c r="A15" s="13"/>
      <c r="B15" s="494" t="s">
        <v>859</v>
      </c>
      <c r="C15" s="495" t="s">
        <v>859</v>
      </c>
      <c r="D15" s="496" t="s">
        <v>859</v>
      </c>
      <c r="E15" s="497">
        <v>-78.718216390199999</v>
      </c>
      <c r="F15" s="498">
        <v>-78.718216390199999</v>
      </c>
      <c r="G15" s="497">
        <v>-2.2504705393000002</v>
      </c>
      <c r="H15" s="498">
        <v>-2.2504705393000002</v>
      </c>
      <c r="I15" s="221" t="s">
        <v>860</v>
      </c>
      <c r="J15" s="205"/>
      <c r="K15" s="203"/>
      <c r="L15" s="221" t="s">
        <v>849</v>
      </c>
      <c r="M15" s="205"/>
      <c r="N15" s="205"/>
      <c r="O15" s="203"/>
      <c r="P15" s="13"/>
      <c r="Q15" s="13"/>
      <c r="R15" s="13"/>
      <c r="T15" s="33"/>
      <c r="U15" s="23"/>
      <c r="V15" s="1"/>
      <c r="W15" s="1"/>
      <c r="X15" s="1"/>
      <c r="Y15" s="1"/>
      <c r="Z15" s="1"/>
      <c r="AA15" s="1"/>
      <c r="AB15" s="1"/>
      <c r="AC15" s="1"/>
      <c r="AD15" s="1"/>
      <c r="AE15" s="1"/>
    </row>
    <row r="16" spans="1:31" ht="50.1" customHeight="1" x14ac:dyDescent="0.3">
      <c r="A16" s="13"/>
      <c r="B16" s="494" t="s">
        <v>861</v>
      </c>
      <c r="C16" s="495" t="s">
        <v>861</v>
      </c>
      <c r="D16" s="496" t="s">
        <v>861</v>
      </c>
      <c r="E16" s="497">
        <v>-78.6448988904</v>
      </c>
      <c r="F16" s="498">
        <v>-78.6448988904</v>
      </c>
      <c r="G16" s="497">
        <v>-2.3654416489000001</v>
      </c>
      <c r="H16" s="498">
        <v>-2.3654416489000001</v>
      </c>
      <c r="I16" s="221" t="s">
        <v>862</v>
      </c>
      <c r="J16" s="205"/>
      <c r="K16" s="203"/>
      <c r="L16" s="221" t="s">
        <v>863</v>
      </c>
      <c r="M16" s="205"/>
      <c r="N16" s="205"/>
      <c r="O16" s="203"/>
      <c r="P16" s="13"/>
      <c r="Q16" s="13"/>
      <c r="R16" s="13"/>
      <c r="T16" s="33"/>
      <c r="U16" s="23"/>
      <c r="V16" s="1"/>
      <c r="W16" s="1"/>
      <c r="X16" s="1"/>
      <c r="Y16" s="1"/>
      <c r="Z16" s="1"/>
      <c r="AA16" s="1"/>
      <c r="AB16" s="1"/>
      <c r="AC16" s="1"/>
      <c r="AD16" s="1"/>
      <c r="AE16" s="1"/>
    </row>
    <row r="17" spans="1:31" ht="50.1" customHeight="1" x14ac:dyDescent="0.3">
      <c r="A17" s="13"/>
      <c r="B17" s="494" t="s">
        <v>864</v>
      </c>
      <c r="C17" s="495" t="s">
        <v>864</v>
      </c>
      <c r="D17" s="496" t="s">
        <v>864</v>
      </c>
      <c r="E17" s="497">
        <v>-78.683641945900007</v>
      </c>
      <c r="F17" s="498">
        <v>-78.683641945900007</v>
      </c>
      <c r="G17" s="497">
        <v>-2.2433374835</v>
      </c>
      <c r="H17" s="498">
        <v>-2.2433374835</v>
      </c>
      <c r="I17" s="221" t="s">
        <v>865</v>
      </c>
      <c r="J17" s="205"/>
      <c r="K17" s="203"/>
      <c r="L17" s="221" t="s">
        <v>849</v>
      </c>
      <c r="M17" s="205"/>
      <c r="N17" s="205"/>
      <c r="O17" s="203"/>
      <c r="P17" s="13"/>
      <c r="Q17" s="13"/>
      <c r="R17" s="13"/>
      <c r="T17" s="35"/>
      <c r="U17" s="23"/>
      <c r="V17" s="1"/>
      <c r="W17" s="1"/>
      <c r="X17" s="1"/>
      <c r="Y17" s="1"/>
      <c r="Z17" s="1"/>
      <c r="AA17" s="1"/>
      <c r="AB17" s="1"/>
      <c r="AC17" s="1"/>
      <c r="AD17" s="1"/>
      <c r="AE17" s="1"/>
    </row>
    <row r="18" spans="1:31" ht="50.1" customHeight="1" x14ac:dyDescent="0.3">
      <c r="A18" s="13"/>
      <c r="B18" s="494" t="s">
        <v>866</v>
      </c>
      <c r="C18" s="495" t="s">
        <v>866</v>
      </c>
      <c r="D18" s="496" t="s">
        <v>866</v>
      </c>
      <c r="E18" s="497">
        <v>-78.5814058351</v>
      </c>
      <c r="F18" s="498">
        <v>-78.5814058351</v>
      </c>
      <c r="G18" s="497">
        <v>-2.1320760945099999</v>
      </c>
      <c r="H18" s="498">
        <v>-2.1320760945099999</v>
      </c>
      <c r="I18" s="221" t="s">
        <v>867</v>
      </c>
      <c r="J18" s="205"/>
      <c r="K18" s="203"/>
      <c r="L18" s="221" t="s">
        <v>868</v>
      </c>
      <c r="M18" s="205"/>
      <c r="N18" s="205"/>
      <c r="O18" s="203"/>
      <c r="P18" s="13"/>
      <c r="Q18" s="13"/>
      <c r="R18" s="13"/>
      <c r="T18" s="44"/>
      <c r="U18" s="1"/>
      <c r="V18" s="1"/>
      <c r="W18" s="1"/>
      <c r="X18" s="1"/>
      <c r="Y18" s="1"/>
      <c r="Z18" s="1"/>
      <c r="AA18" s="1"/>
      <c r="AB18" s="1"/>
      <c r="AC18" s="1"/>
      <c r="AD18" s="1"/>
      <c r="AE18" s="1"/>
    </row>
    <row r="19" spans="1:31" ht="50.1" customHeight="1" x14ac:dyDescent="0.3">
      <c r="A19" s="13"/>
      <c r="B19" s="494" t="s">
        <v>869</v>
      </c>
      <c r="C19" s="495" t="s">
        <v>869</v>
      </c>
      <c r="D19" s="496" t="s">
        <v>869</v>
      </c>
      <c r="E19" s="497">
        <v>-78.576861112900005</v>
      </c>
      <c r="F19" s="498">
        <v>-78.576861112900005</v>
      </c>
      <c r="G19" s="497">
        <v>-1.9030891517999999</v>
      </c>
      <c r="H19" s="498">
        <v>-1.9030891517999999</v>
      </c>
      <c r="I19" s="221" t="s">
        <v>870</v>
      </c>
      <c r="J19" s="205"/>
      <c r="K19" s="203"/>
      <c r="L19" s="221" t="s">
        <v>868</v>
      </c>
      <c r="M19" s="205"/>
      <c r="N19" s="205"/>
      <c r="O19" s="203"/>
      <c r="P19" s="13"/>
      <c r="Q19" s="13"/>
      <c r="R19" s="13"/>
      <c r="T19" s="33"/>
      <c r="U19" s="1"/>
      <c r="V19" s="1"/>
      <c r="W19" s="1"/>
      <c r="X19" s="1"/>
      <c r="Y19" s="1"/>
      <c r="Z19" s="1"/>
      <c r="AA19" s="1"/>
      <c r="AB19" s="1"/>
      <c r="AC19" s="1"/>
      <c r="AD19" s="1"/>
      <c r="AE19" s="1"/>
    </row>
    <row r="20" spans="1:31" ht="50.1" customHeight="1" x14ac:dyDescent="0.3">
      <c r="A20" s="13"/>
      <c r="B20" s="494" t="s">
        <v>871</v>
      </c>
      <c r="C20" s="495" t="s">
        <v>871</v>
      </c>
      <c r="D20" s="496" t="s">
        <v>871</v>
      </c>
      <c r="E20" s="497">
        <v>-78.614241390499998</v>
      </c>
      <c r="F20" s="498">
        <v>-78.614241390499998</v>
      </c>
      <c r="G20" s="497">
        <v>-1.91426054092</v>
      </c>
      <c r="H20" s="498">
        <v>-1.91426054092</v>
      </c>
      <c r="I20" s="221" t="s">
        <v>872</v>
      </c>
      <c r="J20" s="205"/>
      <c r="K20" s="203"/>
      <c r="L20" s="221" t="s">
        <v>868</v>
      </c>
      <c r="M20" s="205"/>
      <c r="N20" s="205"/>
      <c r="O20" s="203"/>
      <c r="P20" s="13"/>
      <c r="Q20" s="13"/>
      <c r="R20" s="13"/>
      <c r="T20" s="44"/>
      <c r="U20" s="1"/>
      <c r="V20" s="1"/>
      <c r="W20" s="1"/>
      <c r="X20" s="1"/>
      <c r="Y20" s="1"/>
      <c r="Z20" s="1"/>
      <c r="AA20" s="1"/>
      <c r="AB20" s="1"/>
      <c r="AC20" s="1"/>
      <c r="AD20" s="1"/>
      <c r="AE20" s="1"/>
    </row>
    <row r="21" spans="1:31" ht="50.1" customHeight="1" x14ac:dyDescent="0.3">
      <c r="A21" s="13"/>
      <c r="B21" s="494" t="s">
        <v>873</v>
      </c>
      <c r="C21" s="495" t="s">
        <v>873</v>
      </c>
      <c r="D21" s="496" t="s">
        <v>873</v>
      </c>
      <c r="E21" s="497">
        <v>-78.597007223899993</v>
      </c>
      <c r="F21" s="498">
        <v>-78.597007223899993</v>
      </c>
      <c r="G21" s="497">
        <v>-2.2563349825899999</v>
      </c>
      <c r="H21" s="498">
        <v>-2.2563349825899999</v>
      </c>
      <c r="I21" s="221" t="s">
        <v>874</v>
      </c>
      <c r="J21" s="205"/>
      <c r="K21" s="203"/>
      <c r="L21" s="221" t="s">
        <v>868</v>
      </c>
      <c r="M21" s="205"/>
      <c r="N21" s="205"/>
      <c r="O21" s="203"/>
      <c r="P21" s="13"/>
      <c r="Q21" s="13"/>
      <c r="R21" s="13"/>
      <c r="T21" s="45"/>
      <c r="U21" s="1"/>
      <c r="V21" s="1"/>
      <c r="W21" s="1"/>
      <c r="X21" s="1"/>
      <c r="Y21" s="1"/>
      <c r="Z21" s="1"/>
      <c r="AA21" s="1"/>
      <c r="AB21" s="1"/>
      <c r="AC21" s="1"/>
      <c r="AD21" s="1"/>
      <c r="AE21" s="1"/>
    </row>
    <row r="22" spans="1:31" ht="50.1" customHeight="1" x14ac:dyDescent="0.3">
      <c r="A22" s="13"/>
      <c r="B22" s="494" t="s">
        <v>875</v>
      </c>
      <c r="C22" s="495" t="s">
        <v>875</v>
      </c>
      <c r="D22" s="496" t="s">
        <v>875</v>
      </c>
      <c r="E22" s="497">
        <v>-78.622981390500001</v>
      </c>
      <c r="F22" s="498">
        <v>-78.622981390500001</v>
      </c>
      <c r="G22" s="497">
        <v>-2.0193397068599999</v>
      </c>
      <c r="H22" s="498">
        <v>-2.0193397068599999</v>
      </c>
      <c r="I22" s="221" t="s">
        <v>876</v>
      </c>
      <c r="J22" s="205"/>
      <c r="K22" s="203"/>
      <c r="L22" s="221" t="s">
        <v>868</v>
      </c>
      <c r="M22" s="205"/>
      <c r="N22" s="205"/>
      <c r="O22" s="203"/>
      <c r="P22" s="13"/>
      <c r="Q22" s="13"/>
      <c r="R22" s="13"/>
      <c r="T22" s="45"/>
      <c r="U22" s="1"/>
      <c r="V22" s="1"/>
      <c r="W22" s="1"/>
      <c r="X22" s="1"/>
      <c r="Y22" s="1"/>
      <c r="Z22" s="1"/>
      <c r="AA22" s="1"/>
      <c r="AB22" s="1"/>
      <c r="AC22" s="1"/>
      <c r="AD22" s="1"/>
      <c r="AE22" s="1"/>
    </row>
    <row r="23" spans="1:31" ht="50.1" customHeight="1" x14ac:dyDescent="0.3">
      <c r="A23" s="13"/>
      <c r="B23" s="494" t="s">
        <v>877</v>
      </c>
      <c r="C23" s="495" t="s">
        <v>877</v>
      </c>
      <c r="D23" s="496" t="s">
        <v>877</v>
      </c>
      <c r="E23" s="497">
        <v>-78.644083334900003</v>
      </c>
      <c r="F23" s="498">
        <v>-78.644083334900003</v>
      </c>
      <c r="G23" s="497">
        <v>-1.9078699856500001</v>
      </c>
      <c r="H23" s="498">
        <v>-1.9078699856500001</v>
      </c>
      <c r="I23" s="221" t="s">
        <v>878</v>
      </c>
      <c r="J23" s="205"/>
      <c r="K23" s="203"/>
      <c r="L23" s="221" t="s">
        <v>879</v>
      </c>
      <c r="M23" s="205"/>
      <c r="N23" s="205"/>
      <c r="O23" s="203"/>
      <c r="P23" s="13"/>
      <c r="Q23" s="13"/>
      <c r="R23" s="13"/>
      <c r="T23" s="45"/>
      <c r="U23" s="1"/>
      <c r="V23" s="1"/>
      <c r="W23" s="1"/>
      <c r="X23" s="1"/>
      <c r="Y23" s="1"/>
      <c r="Z23" s="1"/>
      <c r="AA23" s="1"/>
      <c r="AB23" s="1"/>
      <c r="AC23" s="1"/>
      <c r="AD23" s="1"/>
      <c r="AE23" s="1"/>
    </row>
    <row r="24" spans="1:31" ht="50.1" customHeight="1" x14ac:dyDescent="0.3">
      <c r="A24" s="13"/>
      <c r="B24" s="494" t="s">
        <v>880</v>
      </c>
      <c r="C24" s="495" t="s">
        <v>880</v>
      </c>
      <c r="D24" s="496" t="s">
        <v>880</v>
      </c>
      <c r="E24" s="497">
        <v>-78.0558644491</v>
      </c>
      <c r="F24" s="498">
        <v>-78.0558644491</v>
      </c>
      <c r="G24" s="497">
        <v>-1.8643702572</v>
      </c>
      <c r="H24" s="498">
        <v>-1.8643702572</v>
      </c>
      <c r="I24" s="221" t="s">
        <v>881</v>
      </c>
      <c r="J24" s="205"/>
      <c r="K24" s="203"/>
      <c r="L24" s="221" t="s">
        <v>882</v>
      </c>
      <c r="M24" s="205"/>
      <c r="N24" s="205"/>
      <c r="O24" s="203"/>
      <c r="P24" s="13"/>
      <c r="Q24" s="13"/>
      <c r="R24" s="13"/>
      <c r="T24" s="45"/>
      <c r="U24" s="1"/>
      <c r="V24" s="1"/>
      <c r="W24" s="1"/>
      <c r="X24" s="1"/>
      <c r="Y24" s="1"/>
      <c r="Z24" s="1"/>
      <c r="AA24" s="1"/>
      <c r="AB24" s="1"/>
      <c r="AC24" s="1"/>
      <c r="AD24" s="1"/>
      <c r="AE24" s="1"/>
    </row>
    <row r="25" spans="1:31" ht="50.1" customHeight="1" x14ac:dyDescent="0.3">
      <c r="A25" s="13"/>
      <c r="B25" s="494" t="s">
        <v>883</v>
      </c>
      <c r="C25" s="495" t="s">
        <v>883</v>
      </c>
      <c r="D25" s="496" t="s">
        <v>883</v>
      </c>
      <c r="E25" s="497">
        <v>-78.060620837900004</v>
      </c>
      <c r="F25" s="498">
        <v>-78.060620837900004</v>
      </c>
      <c r="G25" s="497">
        <v>-1.89706275691</v>
      </c>
      <c r="H25" s="498">
        <v>-1.89706275691</v>
      </c>
      <c r="I25" s="221" t="s">
        <v>884</v>
      </c>
      <c r="J25" s="205"/>
      <c r="K25" s="203"/>
      <c r="L25" s="221" t="s">
        <v>882</v>
      </c>
      <c r="M25" s="205"/>
      <c r="N25" s="205"/>
      <c r="O25" s="203"/>
      <c r="P25" s="13"/>
      <c r="Q25" s="13"/>
      <c r="R25" s="13"/>
      <c r="T25" s="44"/>
      <c r="U25" s="1"/>
      <c r="V25" s="1"/>
      <c r="W25" s="1"/>
      <c r="X25" s="1"/>
      <c r="Y25" s="1"/>
      <c r="Z25" s="1"/>
      <c r="AA25" s="1"/>
      <c r="AB25" s="1"/>
      <c r="AC25" s="1"/>
      <c r="AD25" s="1"/>
      <c r="AE25" s="1"/>
    </row>
    <row r="26" spans="1:31" ht="50.1" customHeight="1" x14ac:dyDescent="0.3">
      <c r="A26" s="13"/>
      <c r="B26" s="494" t="s">
        <v>885</v>
      </c>
      <c r="C26" s="495"/>
      <c r="D26" s="496"/>
      <c r="E26" s="497">
        <v>-78.765809610000005</v>
      </c>
      <c r="F26" s="498"/>
      <c r="G26" s="497">
        <v>-2.2675769300000002</v>
      </c>
      <c r="H26" s="498"/>
      <c r="I26" s="221" t="s">
        <v>886</v>
      </c>
      <c r="J26" s="205"/>
      <c r="K26" s="203"/>
      <c r="L26" s="221" t="s">
        <v>887</v>
      </c>
      <c r="M26" s="205"/>
      <c r="N26" s="205"/>
      <c r="O26" s="203"/>
      <c r="P26" s="13"/>
      <c r="Q26" s="13"/>
      <c r="R26" s="13"/>
      <c r="T26" s="33"/>
      <c r="U26" s="1"/>
      <c r="V26" s="1"/>
      <c r="W26" s="1"/>
      <c r="X26" s="1"/>
      <c r="Y26" s="1"/>
      <c r="Z26" s="1"/>
      <c r="AA26" s="1"/>
      <c r="AB26" s="1"/>
      <c r="AC26" s="1"/>
      <c r="AD26" s="1"/>
      <c r="AE26" s="1"/>
    </row>
    <row r="27" spans="1:31" ht="50.1" customHeight="1" x14ac:dyDescent="0.25">
      <c r="A27" s="13"/>
      <c r="B27" s="221"/>
      <c r="C27" s="205"/>
      <c r="D27" s="203"/>
      <c r="E27" s="221"/>
      <c r="F27" s="203"/>
      <c r="G27" s="221"/>
      <c r="H27" s="203"/>
      <c r="I27" s="221"/>
      <c r="J27" s="205"/>
      <c r="K27" s="203"/>
      <c r="L27" s="221"/>
      <c r="M27" s="205"/>
      <c r="N27" s="205"/>
      <c r="O27" s="203"/>
      <c r="P27" s="13"/>
      <c r="Q27" s="13"/>
      <c r="R27" s="13"/>
    </row>
    <row r="28" spans="1:31" x14ac:dyDescent="0.25">
      <c r="A28" s="13"/>
      <c r="B28" s="13"/>
      <c r="C28" s="13"/>
      <c r="D28" s="13"/>
      <c r="E28" s="13"/>
      <c r="F28" s="13"/>
      <c r="G28" s="13"/>
      <c r="H28" s="13"/>
      <c r="I28" s="13"/>
      <c r="J28" s="13"/>
      <c r="K28" s="13"/>
      <c r="L28" s="13"/>
      <c r="M28" s="13"/>
      <c r="N28" s="13"/>
      <c r="O28" s="13"/>
      <c r="P28" s="13"/>
      <c r="Q28" s="13"/>
      <c r="R28" s="13"/>
    </row>
    <row r="29" spans="1:31" x14ac:dyDescent="0.25">
      <c r="A29" s="13"/>
      <c r="B29" s="258"/>
      <c r="C29" s="197"/>
      <c r="D29" s="197"/>
      <c r="E29" s="197"/>
      <c r="F29" s="197"/>
      <c r="G29" s="197"/>
      <c r="H29" s="197"/>
      <c r="I29" s="197"/>
      <c r="J29" s="197"/>
      <c r="K29" s="197"/>
      <c r="L29" s="197"/>
      <c r="M29" s="197"/>
      <c r="N29" s="197"/>
      <c r="O29" s="197"/>
      <c r="P29" s="13"/>
      <c r="Q29" s="13"/>
      <c r="R29" s="13"/>
      <c r="T29" s="24"/>
    </row>
    <row r="30" spans="1:31" ht="16.899999999999999" customHeight="1" x14ac:dyDescent="0.25">
      <c r="A30" s="13"/>
      <c r="B30" s="197"/>
      <c r="C30" s="197"/>
      <c r="D30" s="197"/>
      <c r="E30" s="197"/>
      <c r="F30" s="197"/>
      <c r="G30" s="197"/>
      <c r="H30" s="197"/>
      <c r="I30" s="197"/>
      <c r="J30" s="197"/>
      <c r="K30" s="197"/>
      <c r="L30" s="197"/>
      <c r="M30" s="197"/>
      <c r="N30" s="197"/>
      <c r="O30" s="197"/>
      <c r="P30" s="13"/>
      <c r="Q30" s="13"/>
      <c r="R30" s="13"/>
      <c r="T30" s="37"/>
    </row>
  </sheetData>
  <sheetProtection sheet="1" objects="1" scenarios="1" formatColumns="0" formatRows="0"/>
  <mergeCells count="101">
    <mergeCell ref="B29:O30"/>
    <mergeCell ref="L17:O17"/>
    <mergeCell ref="B2:O2"/>
    <mergeCell ref="I17:K17"/>
    <mergeCell ref="G18:H18"/>
    <mergeCell ref="B20:D20"/>
    <mergeCell ref="L19:O19"/>
    <mergeCell ref="I10:K10"/>
    <mergeCell ref="B4:O5"/>
    <mergeCell ref="E27:F27"/>
    <mergeCell ref="L12:O12"/>
    <mergeCell ref="G20:H20"/>
    <mergeCell ref="L14:O14"/>
    <mergeCell ref="E22:F22"/>
    <mergeCell ref="B3:O3"/>
    <mergeCell ref="G23:H23"/>
    <mergeCell ref="L27:O27"/>
    <mergeCell ref="I24:K24"/>
    <mergeCell ref="G22:H22"/>
    <mergeCell ref="E12:F12"/>
    <mergeCell ref="G12:H12"/>
    <mergeCell ref="I22:K22"/>
    <mergeCell ref="I14:K14"/>
    <mergeCell ref="I23:K23"/>
    <mergeCell ref="B6:J6"/>
    <mergeCell ref="G24:H24"/>
    <mergeCell ref="E26:F26"/>
    <mergeCell ref="G26:H26"/>
    <mergeCell ref="E16:F16"/>
    <mergeCell ref="G16:H16"/>
    <mergeCell ref="I27:K27"/>
    <mergeCell ref="E25:F25"/>
    <mergeCell ref="G25:H25"/>
    <mergeCell ref="I20:K20"/>
    <mergeCell ref="G13:H13"/>
    <mergeCell ref="B17:D17"/>
    <mergeCell ref="B12:D12"/>
    <mergeCell ref="G21:H21"/>
    <mergeCell ref="B11:D11"/>
    <mergeCell ref="E23:F23"/>
    <mergeCell ref="I15:K15"/>
    <mergeCell ref="B22:D22"/>
    <mergeCell ref="E15:F15"/>
    <mergeCell ref="I13:K13"/>
    <mergeCell ref="B21:D21"/>
    <mergeCell ref="E18:F18"/>
    <mergeCell ref="B19:D19"/>
    <mergeCell ref="G9:H9"/>
    <mergeCell ref="I25:K25"/>
    <mergeCell ref="B14:D14"/>
    <mergeCell ref="L22:O22"/>
    <mergeCell ref="B23:D23"/>
    <mergeCell ref="G11:H11"/>
    <mergeCell ref="B13:D13"/>
    <mergeCell ref="E20:F20"/>
    <mergeCell ref="E13:F13"/>
    <mergeCell ref="B9:D9"/>
    <mergeCell ref="L16:O16"/>
    <mergeCell ref="E14:F14"/>
    <mergeCell ref="I12:K12"/>
    <mergeCell ref="I21:K21"/>
    <mergeCell ref="B10:D10"/>
    <mergeCell ref="L21:O21"/>
    <mergeCell ref="L10:O10"/>
    <mergeCell ref="I18:K18"/>
    <mergeCell ref="E17:F17"/>
    <mergeCell ref="G17:H17"/>
    <mergeCell ref="L11:O11"/>
    <mergeCell ref="E10:F10"/>
    <mergeCell ref="G10:H10"/>
    <mergeCell ref="E19:F19"/>
    <mergeCell ref="G15:H15"/>
    <mergeCell ref="I26:K26"/>
    <mergeCell ref="L25:O25"/>
    <mergeCell ref="I16:K16"/>
    <mergeCell ref="L20:O20"/>
    <mergeCell ref="L26:O26"/>
    <mergeCell ref="B27:D27"/>
    <mergeCell ref="B18:D18"/>
    <mergeCell ref="E21:F21"/>
    <mergeCell ref="L24:O24"/>
    <mergeCell ref="B25:D25"/>
    <mergeCell ref="L18:O18"/>
    <mergeCell ref="B1:O1"/>
    <mergeCell ref="L13:O13"/>
    <mergeCell ref="E11:F11"/>
    <mergeCell ref="I9:K9"/>
    <mergeCell ref="B26:D26"/>
    <mergeCell ref="G14:H14"/>
    <mergeCell ref="L15:O15"/>
    <mergeCell ref="B16:D16"/>
    <mergeCell ref="L23:O23"/>
    <mergeCell ref="I11:K11"/>
    <mergeCell ref="G19:H19"/>
    <mergeCell ref="B15:D15"/>
    <mergeCell ref="E9:F9"/>
    <mergeCell ref="B24:D24"/>
    <mergeCell ref="I19:K19"/>
    <mergeCell ref="E24:F24"/>
    <mergeCell ref="L9:O9"/>
    <mergeCell ref="G27:H27"/>
  </mergeCells>
  <dataValidations count="1">
    <dataValidation type="list" allowBlank="1" showInputMessage="1" showErrorMessage="1" prompt="Select Yes or No" sqref="K6:K7" xr:uid="{00000000-0002-0000-1200-000000000000}">
      <formula1>"Yes, No"</formula1>
    </dataValidation>
  </dataValidations>
  <pageMargins left="0.25" right="0.25"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499984740745262"/>
  </sheetPr>
  <dimension ref="B1:V35"/>
  <sheetViews>
    <sheetView showGridLines="0" tabSelected="1" topLeftCell="A11" zoomScaleNormal="100" zoomScaleSheetLayoutView="100" workbookViewId="0">
      <selection activeCell="Q19" sqref="Q19"/>
    </sheetView>
  </sheetViews>
  <sheetFormatPr defaultColWidth="8.7109375" defaultRowHeight="15" x14ac:dyDescent="0.25"/>
  <cols>
    <col min="1" max="1" width="2.140625" customWidth="1"/>
    <col min="3" max="3" width="10.42578125" customWidth="1"/>
    <col min="4" max="5" width="8.7109375" customWidth="1"/>
    <col min="6" max="6" width="16.42578125" customWidth="1"/>
    <col min="7" max="7" width="10.140625" customWidth="1"/>
    <col min="8" max="8" width="6.7109375" customWidth="1"/>
    <col min="9" max="9" width="6.140625" customWidth="1"/>
    <col min="12" max="12" width="13.42578125" customWidth="1"/>
    <col min="14" max="14" width="47.7109375" hidden="1" customWidth="1"/>
  </cols>
  <sheetData>
    <row r="1" spans="2:14" x14ac:dyDescent="0.25">
      <c r="M1" s="40"/>
    </row>
    <row r="3" spans="2:14" x14ac:dyDescent="0.25">
      <c r="M3" s="40"/>
    </row>
    <row r="6" spans="2:14" ht="25.15" customHeight="1" x14ac:dyDescent="0.25">
      <c r="B6" s="198" t="s">
        <v>0</v>
      </c>
      <c r="C6" s="197"/>
      <c r="D6" s="197"/>
      <c r="E6" s="197"/>
      <c r="F6" s="197"/>
      <c r="G6" s="197"/>
      <c r="H6" s="197"/>
      <c r="I6" s="197"/>
      <c r="J6" s="197"/>
      <c r="K6" s="197"/>
      <c r="M6" s="25"/>
    </row>
    <row r="7" spans="2:14" ht="25.15" customHeight="1" x14ac:dyDescent="0.25">
      <c r="B7" s="196" t="s">
        <v>1</v>
      </c>
      <c r="C7" s="197"/>
      <c r="D7" s="197"/>
      <c r="E7" s="197"/>
      <c r="F7" s="197"/>
      <c r="G7" s="197"/>
      <c r="H7" s="197"/>
      <c r="I7" s="197"/>
      <c r="J7" s="197"/>
      <c r="K7" s="197"/>
      <c r="M7" s="36"/>
    </row>
    <row r="8" spans="2:14" ht="25.15" customHeight="1" x14ac:dyDescent="0.25">
      <c r="B8" s="199" t="s">
        <v>2</v>
      </c>
      <c r="C8" s="197"/>
      <c r="D8" s="197"/>
      <c r="E8" s="197"/>
      <c r="F8" s="197"/>
      <c r="G8" s="197"/>
      <c r="H8" s="197"/>
      <c r="I8" s="197"/>
      <c r="J8" s="197"/>
      <c r="K8" s="197"/>
      <c r="L8" s="47"/>
    </row>
    <row r="9" spans="2:14" ht="30" customHeight="1" x14ac:dyDescent="0.25">
      <c r="B9" s="21" t="s">
        <v>3</v>
      </c>
      <c r="C9" s="16"/>
      <c r="D9" s="16"/>
      <c r="E9" s="16"/>
      <c r="F9" s="16"/>
      <c r="G9" s="16"/>
      <c r="H9" s="16"/>
      <c r="I9" s="16"/>
      <c r="J9" s="16"/>
      <c r="K9" s="16"/>
      <c r="L9" s="9"/>
      <c r="N9" s="3"/>
    </row>
    <row r="10" spans="2:14" ht="30" customHeight="1" x14ac:dyDescent="0.25">
      <c r="B10" s="39" t="str">
        <f>HYPERLINK("#'1. Basic project data'!N10","1. BASIC PROJECT DATA")</f>
        <v>1. BASIC PROJECT DATA</v>
      </c>
      <c r="C10" s="10"/>
      <c r="D10" s="17"/>
      <c r="E10" s="11"/>
      <c r="F10" s="11"/>
      <c r="G10" s="11"/>
      <c r="H10" s="11"/>
      <c r="I10" s="11"/>
      <c r="J10" s="11"/>
      <c r="K10" s="11"/>
      <c r="L10" s="12"/>
      <c r="N10" s="3"/>
    </row>
    <row r="11" spans="2:14" ht="30" customHeight="1" x14ac:dyDescent="0.25">
      <c r="B11" s="39" t="str">
        <f>HYPERLINK("#'2. Progress towards outcomes'!N11","2. PROGRESS TOWARDS ACHIEVING PROJECT OBJECTIVE(S) (DEVELOPMENT OBJECTIVE)")</f>
        <v>2. PROGRESS TOWARDS ACHIEVING PROJECT OBJECTIVE(S) (DEVELOPMENT OBJECTIVE)</v>
      </c>
      <c r="C11" s="10"/>
      <c r="D11" s="10"/>
      <c r="E11" s="10"/>
      <c r="F11" s="10"/>
      <c r="G11" s="10"/>
      <c r="H11" s="10"/>
      <c r="I11" s="17"/>
      <c r="J11" s="17"/>
      <c r="K11" s="17"/>
      <c r="L11" s="12"/>
      <c r="N11" s="3" t="s">
        <v>4</v>
      </c>
    </row>
    <row r="12" spans="2:14" ht="30" customHeight="1" x14ac:dyDescent="0.25">
      <c r="B12" s="39" t="str">
        <f>HYPERLINK("#'3. Implementation Progress'!N12","3. IMPLEMENTATION PROGRESS (IP)")</f>
        <v>3. IMPLEMENTATION PROGRESS (IP)</v>
      </c>
      <c r="C12" s="11"/>
      <c r="D12" s="11"/>
      <c r="E12" s="17"/>
      <c r="F12" s="11"/>
      <c r="G12" s="11"/>
      <c r="H12" s="11"/>
      <c r="I12" s="11"/>
      <c r="J12" s="11"/>
      <c r="K12" s="11"/>
      <c r="L12" s="12"/>
      <c r="N12" s="3" t="s">
        <v>5</v>
      </c>
    </row>
    <row r="13" spans="2:14" ht="30" customHeight="1" x14ac:dyDescent="0.25">
      <c r="B13" s="39" t="str">
        <f>HYPERLINK("#'4. Summary on progress'!N13","4. SUMMARY ON PROGRESS AND CHALLENGES")</f>
        <v>4. SUMMARY ON PROGRESS AND CHALLENGES</v>
      </c>
      <c r="C13" s="10"/>
      <c r="D13" s="10"/>
      <c r="E13" s="10"/>
      <c r="F13" s="10"/>
      <c r="G13" s="17"/>
      <c r="H13" s="17"/>
      <c r="I13" s="17"/>
      <c r="J13" s="17"/>
      <c r="K13" s="17"/>
      <c r="L13" s="12"/>
      <c r="N13" s="3" t="s">
        <v>6</v>
      </c>
    </row>
    <row r="14" spans="2:14" ht="30" customHeight="1" x14ac:dyDescent="0.25">
      <c r="B14" s="39" t="str">
        <f>HYPERLINK("#'5. ESS Risk'!N14","5.ENVIRONMENTAL AND SOCIAL SAFEGUARDS (ESS):RISKS FROM THE PROJECT")</f>
        <v>5.ENVIRONMENTAL AND SOCIAL SAFEGUARDS (ESS):RISKS FROM THE PROJECT</v>
      </c>
      <c r="C14" s="10"/>
      <c r="D14" s="10"/>
      <c r="E14" s="10"/>
      <c r="F14" s="10"/>
      <c r="G14" s="10"/>
      <c r="H14" s="17"/>
      <c r="I14" s="17"/>
      <c r="J14" s="17"/>
      <c r="K14" s="17"/>
      <c r="L14" s="12"/>
    </row>
    <row r="15" spans="2:14" ht="30" customHeight="1" x14ac:dyDescent="0.25">
      <c r="B15" s="39" t="str">
        <f>HYPERLINK("#'6. Risks to the project'!N15","6. RISKS TO THE PROJECT")</f>
        <v>6. RISKS TO THE PROJECT</v>
      </c>
      <c r="C15" s="11"/>
      <c r="D15" s="17"/>
      <c r="E15" s="11"/>
      <c r="F15" s="11"/>
      <c r="G15" s="11"/>
      <c r="H15" s="11"/>
      <c r="I15" s="11"/>
      <c r="J15" s="11"/>
      <c r="K15" s="11"/>
      <c r="L15" s="12"/>
    </row>
    <row r="16" spans="2:14" ht="30" customHeight="1" x14ac:dyDescent="0.25">
      <c r="B16" s="39" t="str">
        <f>HYPERLINK("#'7. Follow-up on Mid-term review'!N16","7. FOLLOW-UP ON MID-TERM REVIEW OR SUPERVISION MISSION")</f>
        <v>7. FOLLOW-UP ON MID-TERM REVIEW OR SUPERVISION MISSION</v>
      </c>
      <c r="C16" s="11"/>
      <c r="D16" s="11"/>
      <c r="E16" s="11"/>
      <c r="F16" s="11"/>
      <c r="G16" s="17"/>
      <c r="H16" s="11"/>
      <c r="I16" s="11"/>
      <c r="J16" s="11"/>
      <c r="K16" s="11"/>
      <c r="L16" s="12"/>
    </row>
    <row r="17" spans="2:22" ht="30" customHeight="1" x14ac:dyDescent="0.25">
      <c r="B17" s="39" t="str">
        <f>HYPERLINK("#'8. Minor project amendments'!N17","8. MINOR PROJECT AMENDMENTS")</f>
        <v>8. MINOR PROJECT AMENDMENTS</v>
      </c>
      <c r="C17" s="11"/>
      <c r="D17" s="11"/>
      <c r="E17" s="17"/>
      <c r="F17" s="11"/>
      <c r="G17" s="11"/>
      <c r="H17" s="11"/>
      <c r="I17" s="11"/>
      <c r="J17" s="11"/>
      <c r="K17" s="11"/>
      <c r="L17" s="12"/>
    </row>
    <row r="18" spans="2:22" ht="30" customHeight="1" x14ac:dyDescent="0.25">
      <c r="B18" s="39" t="str">
        <f>HYPERLINK("#'9. Stakeholders' Engagement'!N18","9. STAKEHOLDERS' ENGAGEMENT")</f>
        <v>9. STAKEHOLDERS' ENGAGEMENT</v>
      </c>
      <c r="C18" s="11"/>
      <c r="D18" s="11"/>
      <c r="E18" s="17"/>
      <c r="F18" s="11"/>
      <c r="G18" s="11"/>
      <c r="H18" s="11"/>
      <c r="I18" s="11"/>
      <c r="J18" s="11"/>
      <c r="K18" s="11"/>
      <c r="L18" s="12"/>
    </row>
    <row r="19" spans="2:22" ht="30" customHeight="1" x14ac:dyDescent="0.25">
      <c r="B19" s="39" t="str">
        <f>HYPERLINK("#'10. Gender Mainstreaming'!N19","10. GENDER MAINSTREAMING")</f>
        <v>10. GENDER MAINSTREAMING</v>
      </c>
      <c r="C19" s="11"/>
      <c r="D19" s="11"/>
      <c r="E19" s="17"/>
      <c r="F19" s="11"/>
      <c r="G19" s="11"/>
      <c r="H19" s="11"/>
      <c r="I19" s="11"/>
      <c r="J19" s="11"/>
      <c r="K19" s="11"/>
      <c r="L19" s="12"/>
    </row>
    <row r="20" spans="2:22" ht="30" customHeight="1" x14ac:dyDescent="0.25">
      <c r="B20" s="39" t="str">
        <f>HYPERLINK("#'11. Knowledge Management'!N20","11. KNOWLEDGE MANAGEMENT ACTIVITIES")</f>
        <v>11. KNOWLEDGE MANAGEMENT ACTIVITIES</v>
      </c>
      <c r="C20" s="11"/>
      <c r="D20" s="11"/>
      <c r="E20" s="11"/>
      <c r="F20" s="17"/>
      <c r="G20" s="11"/>
      <c r="H20" s="11"/>
      <c r="I20" s="11"/>
      <c r="J20" s="11"/>
      <c r="K20" s="11"/>
      <c r="L20" s="12"/>
    </row>
    <row r="21" spans="2:22" ht="30" customHeight="1" x14ac:dyDescent="0.25">
      <c r="B21" s="39" t="str">
        <f>HYPERLINK("#'12. Indigenous &amp; Local Involve.'!N21","12. INDIGENOUS PEOPLES AND LOCAL COMMUNITIES INVOLVEMENT")</f>
        <v>12. INDIGENOUS PEOPLES AND LOCAL COMMUNITIES INVOLVEMENT</v>
      </c>
      <c r="C21" s="11"/>
      <c r="D21" s="11"/>
      <c r="E21" s="11"/>
      <c r="F21" s="11"/>
      <c r="G21" s="17"/>
      <c r="H21" s="11"/>
      <c r="I21" s="11"/>
      <c r="J21" s="11"/>
      <c r="K21" s="11"/>
      <c r="L21" s="12"/>
    </row>
    <row r="22" spans="2:22" ht="30" customHeight="1" x14ac:dyDescent="0.25">
      <c r="B22" s="39" t="str">
        <f>HYPERLINK("#'13. Co-Financing Table'!N22","13. CO-FINANCING TABLE")</f>
        <v>13. CO-FINANCING TABLE</v>
      </c>
      <c r="C22" s="11"/>
      <c r="D22" s="17"/>
      <c r="E22" s="11"/>
      <c r="F22" s="11"/>
      <c r="G22" s="11"/>
      <c r="H22" s="11"/>
      <c r="I22" s="11"/>
      <c r="J22" s="11"/>
      <c r="K22" s="11"/>
      <c r="L22" s="12"/>
    </row>
    <row r="23" spans="2:22" ht="30" customHeight="1" x14ac:dyDescent="0.25">
      <c r="B23" s="39" t="str">
        <f>HYPERLINK("#'14. GEO Location'!N23","14. GEO LOCATION INFORMATION")</f>
        <v>14. GEO LOCATION INFORMATION</v>
      </c>
      <c r="C23" s="11"/>
      <c r="D23" s="11"/>
      <c r="E23" s="17"/>
      <c r="F23" s="11"/>
      <c r="G23" s="11"/>
      <c r="H23" s="11"/>
      <c r="I23" s="11"/>
      <c r="J23" s="11"/>
      <c r="K23" s="11"/>
      <c r="L23" s="161"/>
      <c r="M23" s="162"/>
      <c r="N23" s="85"/>
      <c r="O23" s="85"/>
      <c r="P23" s="85"/>
      <c r="Q23" s="85"/>
      <c r="R23" s="85"/>
      <c r="S23" s="85"/>
      <c r="T23" s="163"/>
      <c r="U23" s="85"/>
      <c r="V23" s="85"/>
    </row>
    <row r="24" spans="2:22" ht="30" customHeight="1" x14ac:dyDescent="0.25">
      <c r="B24" s="22"/>
      <c r="L24" s="85"/>
      <c r="M24" s="164"/>
      <c r="N24" s="85"/>
      <c r="O24" s="85"/>
      <c r="P24" s="85"/>
      <c r="Q24" s="85"/>
      <c r="R24" s="85"/>
      <c r="S24" s="85"/>
      <c r="T24" s="85"/>
      <c r="U24" s="85"/>
      <c r="V24" s="85"/>
    </row>
    <row r="25" spans="2:22" ht="30" customHeight="1" x14ac:dyDescent="0.25">
      <c r="B25" s="22"/>
      <c r="L25" s="85"/>
      <c r="M25" s="164"/>
      <c r="N25" s="85"/>
      <c r="O25" s="85"/>
      <c r="P25" s="85"/>
      <c r="Q25" s="85"/>
      <c r="R25" s="85"/>
      <c r="S25" s="85"/>
      <c r="T25" s="85"/>
      <c r="U25" s="85"/>
      <c r="V25" s="85"/>
    </row>
    <row r="26" spans="2:22" ht="30" customHeight="1" x14ac:dyDescent="0.25">
      <c r="B26" s="22" t="str">
        <f>HYPERLINK("#'Annex'!N26","Annex. Monitoring Area-based GEF Core Indicator Commitments and Progress with FERM")</f>
        <v>Annex. Monitoring Area-based GEF Core Indicator Commitments and Progress with FERM</v>
      </c>
      <c r="C26" s="3"/>
      <c r="D26" s="3"/>
      <c r="E26" s="3"/>
      <c r="F26" s="3"/>
      <c r="G26" s="3"/>
      <c r="H26" s="3"/>
      <c r="I26" s="3"/>
      <c r="J26" s="18"/>
      <c r="K26" s="3"/>
      <c r="L26" s="165"/>
      <c r="M26" s="164"/>
      <c r="N26" s="85"/>
      <c r="O26" s="85"/>
      <c r="P26" s="85"/>
      <c r="Q26" s="85"/>
      <c r="R26" s="85"/>
      <c r="S26" s="85"/>
      <c r="T26" s="85"/>
      <c r="U26" s="85"/>
      <c r="V26" s="85"/>
    </row>
    <row r="27" spans="2:22" x14ac:dyDescent="0.25">
      <c r="L27" s="85"/>
      <c r="M27" s="166"/>
      <c r="N27" s="85"/>
      <c r="O27" s="85"/>
      <c r="P27" s="85"/>
      <c r="Q27" s="85"/>
      <c r="R27" s="85"/>
      <c r="S27" s="85"/>
      <c r="T27" s="85"/>
      <c r="U27" s="85"/>
      <c r="V27" s="85"/>
    </row>
    <row r="28" spans="2:22" x14ac:dyDescent="0.25">
      <c r="L28" s="85"/>
      <c r="M28" s="166"/>
      <c r="N28" s="85"/>
      <c r="O28" s="85"/>
      <c r="P28" s="85"/>
      <c r="Q28" s="85"/>
      <c r="R28" s="85"/>
      <c r="S28" s="85"/>
      <c r="T28" s="85"/>
      <c r="U28" s="85"/>
      <c r="V28" s="85"/>
    </row>
    <row r="29" spans="2:22" x14ac:dyDescent="0.25">
      <c r="B29" s="25" t="s">
        <v>7</v>
      </c>
      <c r="C29" s="25"/>
      <c r="L29" s="85"/>
      <c r="M29" s="166"/>
      <c r="N29" s="85"/>
      <c r="O29" s="85"/>
      <c r="P29" s="85"/>
      <c r="Q29" s="85"/>
      <c r="R29" s="85"/>
      <c r="S29" s="85"/>
      <c r="T29" s="85"/>
      <c r="U29" s="85"/>
      <c r="V29" s="85"/>
    </row>
    <row r="30" spans="2:22" x14ac:dyDescent="0.25">
      <c r="B30" t="s">
        <v>8</v>
      </c>
      <c r="C30" s="25"/>
      <c r="L30" s="85"/>
      <c r="M30" s="166"/>
      <c r="N30" s="85"/>
      <c r="O30" s="85"/>
      <c r="P30" s="85"/>
      <c r="Q30" s="85"/>
      <c r="R30" s="85"/>
      <c r="S30" s="85"/>
      <c r="T30" s="85"/>
      <c r="U30" s="85"/>
      <c r="V30" s="85"/>
    </row>
    <row r="31" spans="2:22" x14ac:dyDescent="0.25">
      <c r="B31" s="48" t="s">
        <v>9</v>
      </c>
      <c r="L31" s="85"/>
      <c r="M31" s="164"/>
      <c r="N31" s="85"/>
      <c r="O31" s="85"/>
      <c r="P31" s="85"/>
      <c r="Q31" s="85"/>
      <c r="R31" s="85"/>
      <c r="S31" s="85"/>
      <c r="T31" s="85"/>
      <c r="U31" s="85"/>
      <c r="V31" s="85"/>
    </row>
    <row r="32" spans="2:22" x14ac:dyDescent="0.25">
      <c r="B32" t="s">
        <v>10</v>
      </c>
      <c r="L32" s="85"/>
      <c r="M32" s="85"/>
      <c r="N32" s="85"/>
      <c r="O32" s="85"/>
      <c r="P32" s="85"/>
      <c r="Q32" s="85"/>
      <c r="R32" s="85"/>
      <c r="S32" s="85"/>
      <c r="T32" s="85"/>
      <c r="U32" s="85"/>
      <c r="V32" s="85"/>
    </row>
    <row r="33" spans="2:22" x14ac:dyDescent="0.25">
      <c r="B33" t="s">
        <v>11</v>
      </c>
      <c r="L33" s="85"/>
      <c r="M33" s="85"/>
      <c r="N33" s="85"/>
      <c r="O33" s="85"/>
      <c r="P33" s="85"/>
      <c r="Q33" s="85"/>
      <c r="R33" s="85"/>
      <c r="S33" s="85"/>
      <c r="T33" s="85"/>
      <c r="U33" s="85"/>
      <c r="V33" s="85"/>
    </row>
    <row r="34" spans="2:22" ht="19.5" customHeight="1" x14ac:dyDescent="0.3">
      <c r="L34" s="85"/>
      <c r="M34" s="167"/>
      <c r="N34" s="85"/>
      <c r="O34" s="85"/>
      <c r="P34" s="85"/>
      <c r="Q34" s="85"/>
      <c r="R34" s="85"/>
      <c r="S34" s="85"/>
      <c r="T34" s="85"/>
      <c r="U34" s="85"/>
      <c r="V34" s="85"/>
    </row>
    <row r="35" spans="2:22" x14ac:dyDescent="0.25">
      <c r="L35" s="85"/>
      <c r="M35" s="85"/>
      <c r="N35" s="85"/>
      <c r="O35" s="85"/>
      <c r="P35" s="85"/>
      <c r="Q35" s="85"/>
      <c r="R35" s="85"/>
      <c r="S35" s="85"/>
      <c r="T35" s="85"/>
      <c r="U35" s="85"/>
      <c r="V35" s="85"/>
    </row>
  </sheetData>
  <sheetProtection sheet="1" objects="1" scenarios="1" formatColumns="0" formatRows="0"/>
  <mergeCells count="3">
    <mergeCell ref="B7:K7"/>
    <mergeCell ref="B6:K6"/>
    <mergeCell ref="B8:K8"/>
  </mergeCells>
  <hyperlinks>
    <hyperlink ref="B29" r:id="rId1" display="DISCLAIMER: All data and text entered in the PIR will be publicly available on the GEF website (click here). " xr:uid="{00000000-0004-0000-0000-000000000000}"/>
    <hyperlink ref="B30" r:id="rId2" display="All data and text entered in the PIR will be publicly available on the GEF website (click here). " xr:uid="{00000000-0004-0000-0000-000001000000}"/>
    <hyperlink ref="B31" r:id="rId3" display="The report will then be publicly available in the GEF website (click here). " xr:uid="{00000000-0004-0000-0000-000002000000}"/>
  </hyperlinks>
  <pageMargins left="0.25" right="0.25" top="0.75" bottom="0.75" header="0.3" footer="0.3"/>
  <pageSetup paperSize="5" orientation="portrait" r:id="rId4"/>
  <drawing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8">
    <tabColor theme="3" tint="0.749992370372631"/>
  </sheetPr>
  <dimension ref="A1:B32"/>
  <sheetViews>
    <sheetView showGridLines="0" zoomScaleNormal="100" zoomScaleSheetLayoutView="140" workbookViewId="0">
      <selection activeCell="E15" sqref="E15"/>
    </sheetView>
  </sheetViews>
  <sheetFormatPr defaultColWidth="8.7109375" defaultRowHeight="15" x14ac:dyDescent="0.25"/>
  <cols>
    <col min="1" max="1" width="1.42578125" customWidth="1"/>
    <col min="2" max="2" width="104.28515625" customWidth="1"/>
  </cols>
  <sheetData>
    <row r="1" spans="1:2" x14ac:dyDescent="0.25">
      <c r="A1" s="2"/>
      <c r="B1" s="2"/>
    </row>
    <row r="2" spans="1:2" x14ac:dyDescent="0.25">
      <c r="A2" s="2"/>
      <c r="B2" s="29" t="s">
        <v>888</v>
      </c>
    </row>
    <row r="3" spans="1:2" x14ac:dyDescent="0.25">
      <c r="A3" s="2"/>
      <c r="B3" s="20"/>
    </row>
    <row r="4" spans="1:2" ht="84" customHeight="1" x14ac:dyDescent="0.25">
      <c r="A4" s="2"/>
      <c r="B4" s="30" t="s">
        <v>889</v>
      </c>
    </row>
    <row r="5" spans="1:2" x14ac:dyDescent="0.25">
      <c r="A5" s="2"/>
      <c r="B5" s="31" t="s">
        <v>890</v>
      </c>
    </row>
    <row r="6" spans="1:2" x14ac:dyDescent="0.25">
      <c r="A6" s="2"/>
      <c r="B6" s="28" t="s">
        <v>891</v>
      </c>
    </row>
    <row r="7" spans="1:2" ht="15" customHeight="1" x14ac:dyDescent="0.25">
      <c r="A7" s="2"/>
      <c r="B7" s="28" t="s">
        <v>892</v>
      </c>
    </row>
    <row r="8" spans="1:2" ht="15.75" customHeight="1" x14ac:dyDescent="0.25">
      <c r="A8" s="2"/>
      <c r="B8" s="28" t="s">
        <v>893</v>
      </c>
    </row>
    <row r="9" spans="1:2" x14ac:dyDescent="0.25">
      <c r="A9" s="2"/>
      <c r="B9" s="28" t="s">
        <v>894</v>
      </c>
    </row>
    <row r="10" spans="1:2" x14ac:dyDescent="0.25">
      <c r="A10" s="2"/>
      <c r="B10" s="6"/>
    </row>
    <row r="11" spans="1:2" x14ac:dyDescent="0.25">
      <c r="A11" s="2"/>
      <c r="B11" s="6"/>
    </row>
    <row r="12" spans="1:2" x14ac:dyDescent="0.25">
      <c r="A12" s="2"/>
      <c r="B12" s="6"/>
    </row>
    <row r="13" spans="1:2" x14ac:dyDescent="0.25">
      <c r="A13" s="2"/>
      <c r="B13" s="6"/>
    </row>
    <row r="14" spans="1:2" x14ac:dyDescent="0.25">
      <c r="A14" s="2"/>
      <c r="B14" s="2"/>
    </row>
    <row r="15" spans="1:2" x14ac:dyDescent="0.25">
      <c r="A15" s="2"/>
      <c r="B15" s="2"/>
    </row>
    <row r="16" spans="1:2" x14ac:dyDescent="0.25">
      <c r="A16" s="2"/>
      <c r="B16" s="2"/>
    </row>
    <row r="17" spans="1:2" x14ac:dyDescent="0.25">
      <c r="A17" s="2"/>
      <c r="B17" s="2"/>
    </row>
    <row r="18" spans="1:2" x14ac:dyDescent="0.25">
      <c r="A18" s="2"/>
      <c r="B18" s="2"/>
    </row>
    <row r="19" spans="1:2" x14ac:dyDescent="0.25">
      <c r="A19" s="2"/>
      <c r="B19" s="2"/>
    </row>
    <row r="20" spans="1:2" x14ac:dyDescent="0.25">
      <c r="A20" s="2"/>
      <c r="B20" s="2"/>
    </row>
    <row r="21" spans="1:2" x14ac:dyDescent="0.25">
      <c r="A21" s="2"/>
      <c r="B21" s="2"/>
    </row>
    <row r="22" spans="1:2" x14ac:dyDescent="0.25">
      <c r="A22" s="2"/>
      <c r="B22" s="2"/>
    </row>
    <row r="23" spans="1:2" x14ac:dyDescent="0.25">
      <c r="A23" s="2"/>
      <c r="B23" s="2"/>
    </row>
    <row r="24" spans="1:2" ht="16.5" customHeight="1" x14ac:dyDescent="0.25">
      <c r="A24" s="2"/>
      <c r="B24" s="402" t="s">
        <v>895</v>
      </c>
    </row>
    <row r="25" spans="1:2" x14ac:dyDescent="0.25">
      <c r="A25" s="2"/>
      <c r="B25" s="197"/>
    </row>
    <row r="26" spans="1:2" x14ac:dyDescent="0.25">
      <c r="A26" s="2"/>
      <c r="B26" s="197"/>
    </row>
    <row r="27" spans="1:2" x14ac:dyDescent="0.25">
      <c r="A27" s="2"/>
      <c r="B27" s="197"/>
    </row>
    <row r="28" spans="1:2" x14ac:dyDescent="0.25">
      <c r="A28" s="2"/>
      <c r="B28" s="197"/>
    </row>
    <row r="29" spans="1:2" x14ac:dyDescent="0.25">
      <c r="A29" s="2"/>
      <c r="B29" s="197"/>
    </row>
    <row r="30" spans="1:2" x14ac:dyDescent="0.25">
      <c r="A30" s="2"/>
      <c r="B30" s="197"/>
    </row>
    <row r="31" spans="1:2" x14ac:dyDescent="0.25">
      <c r="A31" s="2"/>
      <c r="B31" s="197"/>
    </row>
    <row r="32" spans="1:2" x14ac:dyDescent="0.25">
      <c r="A32" s="2"/>
      <c r="B32" s="2"/>
    </row>
  </sheetData>
  <sheetProtection sheet="1" objects="1" scenarios="1" formatColumns="0" formatRows="0"/>
  <mergeCells count="1">
    <mergeCell ref="B24:B31"/>
  </mergeCells>
  <hyperlinks>
    <hyperlink ref="B6" r:id="rId1" xr:uid="{00000000-0004-0000-1500-000000000000}"/>
    <hyperlink ref="B7" r:id="rId2" xr:uid="{00000000-0004-0000-1500-000001000000}"/>
    <hyperlink ref="B8" r:id="rId3" xr:uid="{00000000-0004-0000-1500-000002000000}"/>
    <hyperlink ref="B9" r:id="rId4" xr:uid="{00000000-0004-0000-1500-000003000000}"/>
  </hyperlinks>
  <pageMargins left="0.25" right="0.25" top="0.75" bottom="0.75" header="0.3" footer="0.3"/>
  <pageSetup paperSize="5"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tint="0.499984740745262"/>
  </sheetPr>
  <dimension ref="B1:M96"/>
  <sheetViews>
    <sheetView showGridLines="0" showWhiteSpace="0" topLeftCell="A21" zoomScaleNormal="100" zoomScaleSheetLayoutView="90" workbookViewId="0">
      <selection activeCell="M34" sqref="M34"/>
    </sheetView>
  </sheetViews>
  <sheetFormatPr defaultColWidth="8.7109375" defaultRowHeight="15" x14ac:dyDescent="0.25"/>
  <cols>
    <col min="1" max="1" width="2" customWidth="1"/>
    <col min="4" max="4" width="17.42578125" customWidth="1"/>
    <col min="10" max="11" width="18.7109375" customWidth="1"/>
  </cols>
  <sheetData>
    <row r="1" spans="2:13" ht="16.899999999999999" customHeight="1" x14ac:dyDescent="0.3">
      <c r="L1" s="108"/>
    </row>
    <row r="2" spans="2:13" ht="16.899999999999999" customHeight="1" x14ac:dyDescent="0.3">
      <c r="B2" s="233" t="s">
        <v>12</v>
      </c>
      <c r="C2" s="197"/>
      <c r="D2" s="197"/>
      <c r="E2" s="197"/>
      <c r="F2" s="197"/>
      <c r="G2" s="197"/>
      <c r="H2" s="197"/>
      <c r="I2" s="197"/>
      <c r="J2" s="197"/>
      <c r="K2" s="168"/>
      <c r="L2" s="32"/>
      <c r="M2" s="33"/>
    </row>
    <row r="3" spans="2:13" ht="17.649999999999999" customHeight="1" x14ac:dyDescent="0.3">
      <c r="B3" s="243" t="s">
        <v>13</v>
      </c>
      <c r="C3" s="197"/>
      <c r="D3" s="197"/>
      <c r="E3" s="197"/>
      <c r="F3" s="197"/>
      <c r="G3" s="197"/>
      <c r="H3" s="197"/>
      <c r="I3" s="197"/>
      <c r="J3" s="197"/>
      <c r="K3" s="169"/>
      <c r="L3" s="46"/>
      <c r="M3" s="33"/>
    </row>
    <row r="4" spans="2:13" ht="17.649999999999999" customHeight="1" x14ac:dyDescent="0.3">
      <c r="B4" s="211" t="s">
        <v>14</v>
      </c>
      <c r="C4" s="205"/>
      <c r="D4" s="203"/>
      <c r="E4" s="220" t="s">
        <v>15</v>
      </c>
      <c r="F4" s="205"/>
      <c r="G4" s="205"/>
      <c r="H4" s="205"/>
      <c r="I4" s="205"/>
      <c r="J4" s="203"/>
      <c r="K4" s="170"/>
      <c r="L4" s="171"/>
      <c r="M4" s="33"/>
    </row>
    <row r="5" spans="2:13" ht="33" customHeight="1" x14ac:dyDescent="0.3">
      <c r="B5" s="211" t="s">
        <v>16</v>
      </c>
      <c r="C5" s="205"/>
      <c r="D5" s="203"/>
      <c r="E5" s="209" t="s">
        <v>17</v>
      </c>
      <c r="F5" s="205"/>
      <c r="G5" s="205"/>
      <c r="H5" s="205"/>
      <c r="I5" s="205"/>
      <c r="J5" s="203"/>
      <c r="K5" s="170"/>
      <c r="L5" s="172"/>
      <c r="M5" s="33"/>
    </row>
    <row r="6" spans="2:13" ht="48.75" customHeight="1" x14ac:dyDescent="0.3">
      <c r="B6" s="235" t="s">
        <v>18</v>
      </c>
      <c r="C6" s="205"/>
      <c r="D6" s="203"/>
      <c r="E6" s="208" t="s">
        <v>19</v>
      </c>
      <c r="F6" s="205"/>
      <c r="G6" s="205"/>
      <c r="H6" s="205"/>
      <c r="I6" s="205"/>
      <c r="J6" s="203"/>
      <c r="K6" s="170"/>
      <c r="L6" s="171"/>
      <c r="M6" s="33"/>
    </row>
    <row r="7" spans="2:13" ht="17.649999999999999" customHeight="1" x14ac:dyDescent="0.3">
      <c r="B7" s="211" t="s">
        <v>20</v>
      </c>
      <c r="C7" s="205"/>
      <c r="D7" s="203"/>
      <c r="E7" s="220" t="s">
        <v>21</v>
      </c>
      <c r="F7" s="205"/>
      <c r="G7" s="205"/>
      <c r="H7" s="205"/>
      <c r="I7" s="205"/>
      <c r="J7" s="203"/>
      <c r="K7" s="173"/>
      <c r="L7" s="33"/>
      <c r="M7" s="33"/>
    </row>
    <row r="8" spans="2:13" ht="17.649999999999999" customHeight="1" x14ac:dyDescent="0.3">
      <c r="B8" s="211" t="s">
        <v>22</v>
      </c>
      <c r="C8" s="205"/>
      <c r="D8" s="203"/>
      <c r="E8" s="220" t="s">
        <v>23</v>
      </c>
      <c r="F8" s="205"/>
      <c r="G8" s="205"/>
      <c r="H8" s="205"/>
      <c r="I8" s="205"/>
      <c r="J8" s="203"/>
      <c r="K8" s="173"/>
      <c r="L8" s="33"/>
      <c r="M8" s="33"/>
    </row>
    <row r="9" spans="2:13" ht="30" customHeight="1" x14ac:dyDescent="0.3">
      <c r="B9" s="211" t="s">
        <v>24</v>
      </c>
      <c r="C9" s="205"/>
      <c r="D9" s="203"/>
      <c r="E9" s="224" t="s">
        <v>25</v>
      </c>
      <c r="F9" s="225"/>
      <c r="G9" s="225"/>
      <c r="H9" s="225"/>
      <c r="I9" s="225"/>
      <c r="J9" s="226"/>
      <c r="K9" s="170"/>
      <c r="L9" s="34"/>
      <c r="M9" s="33"/>
    </row>
    <row r="10" spans="2:13" ht="24" customHeight="1" x14ac:dyDescent="0.3">
      <c r="B10" s="211" t="s">
        <v>26</v>
      </c>
      <c r="C10" s="205"/>
      <c r="D10" s="203"/>
      <c r="E10" s="209" t="s">
        <v>27</v>
      </c>
      <c r="F10" s="205"/>
      <c r="G10" s="205"/>
      <c r="H10" s="205"/>
      <c r="I10" s="205"/>
      <c r="J10" s="203"/>
      <c r="K10" s="170"/>
      <c r="L10" s="34"/>
      <c r="M10" s="33"/>
    </row>
    <row r="11" spans="2:13" ht="48.75" customHeight="1" x14ac:dyDescent="0.3">
      <c r="B11" s="211" t="s">
        <v>28</v>
      </c>
      <c r="C11" s="205"/>
      <c r="D11" s="203"/>
      <c r="E11" s="220" t="s">
        <v>29</v>
      </c>
      <c r="F11" s="205"/>
      <c r="G11" s="205"/>
      <c r="H11" s="205"/>
      <c r="I11" s="205"/>
      <c r="J11" s="203"/>
      <c r="K11" s="173"/>
      <c r="L11" s="33"/>
      <c r="M11" s="33"/>
    </row>
    <row r="12" spans="2:13" ht="17.649999999999999" customHeight="1" x14ac:dyDescent="0.3">
      <c r="B12" s="211" t="s">
        <v>30</v>
      </c>
      <c r="C12" s="205"/>
      <c r="D12" s="203"/>
      <c r="E12" s="220" t="s">
        <v>31</v>
      </c>
      <c r="F12" s="205"/>
      <c r="G12" s="205"/>
      <c r="H12" s="205"/>
      <c r="I12" s="205"/>
      <c r="J12" s="203"/>
      <c r="K12" s="173"/>
      <c r="L12" s="46"/>
      <c r="M12" s="33"/>
    </row>
    <row r="13" spans="2:13" ht="17.649999999999999" customHeight="1" x14ac:dyDescent="0.3">
      <c r="B13" s="227" t="s">
        <v>32</v>
      </c>
      <c r="C13" s="197"/>
      <c r="D13" s="197"/>
      <c r="E13" s="197"/>
      <c r="F13" s="197"/>
      <c r="G13" s="197"/>
      <c r="H13" s="197"/>
      <c r="I13" s="197"/>
      <c r="J13" s="197"/>
      <c r="K13" s="174"/>
      <c r="L13" s="33"/>
      <c r="M13" s="33"/>
    </row>
    <row r="14" spans="2:13" ht="17.649999999999999" customHeight="1" x14ac:dyDescent="0.3">
      <c r="B14" s="211" t="s">
        <v>33</v>
      </c>
      <c r="C14" s="205"/>
      <c r="D14" s="203"/>
      <c r="E14" s="212">
        <v>44519</v>
      </c>
      <c r="F14" s="205"/>
      <c r="G14" s="205"/>
      <c r="H14" s="205"/>
      <c r="I14" s="205"/>
      <c r="J14" s="203"/>
      <c r="K14" s="175"/>
      <c r="L14" s="123"/>
      <c r="M14" s="33"/>
    </row>
    <row r="15" spans="2:13" ht="16.149999999999999" customHeight="1" x14ac:dyDescent="0.3">
      <c r="B15" s="211" t="s">
        <v>34</v>
      </c>
      <c r="C15" s="205"/>
      <c r="D15" s="203"/>
      <c r="E15" s="212">
        <v>44501</v>
      </c>
      <c r="F15" s="205"/>
      <c r="G15" s="205"/>
      <c r="H15" s="205"/>
      <c r="I15" s="205"/>
      <c r="J15" s="203"/>
      <c r="K15" s="176"/>
      <c r="L15" s="33"/>
      <c r="M15" s="33"/>
    </row>
    <row r="16" spans="2:13" ht="16.5" customHeight="1" x14ac:dyDescent="0.3">
      <c r="B16" s="211" t="s">
        <v>35</v>
      </c>
      <c r="C16" s="205"/>
      <c r="D16" s="203"/>
      <c r="E16" s="206">
        <v>44915</v>
      </c>
      <c r="F16" s="205"/>
      <c r="G16" s="205"/>
      <c r="H16" s="205"/>
      <c r="I16" s="205"/>
      <c r="J16" s="203"/>
      <c r="K16" s="177"/>
      <c r="M16" s="33"/>
    </row>
    <row r="17" spans="2:13" ht="16.149999999999999" customHeight="1" x14ac:dyDescent="0.3">
      <c r="B17" s="211" t="s">
        <v>36</v>
      </c>
      <c r="C17" s="205"/>
      <c r="D17" s="203"/>
      <c r="E17" s="206">
        <v>45046</v>
      </c>
      <c r="F17" s="205"/>
      <c r="G17" s="205"/>
      <c r="H17" s="205"/>
      <c r="I17" s="205"/>
      <c r="J17" s="203"/>
      <c r="K17" s="178"/>
      <c r="L17" s="123"/>
      <c r="M17" s="33"/>
    </row>
    <row r="18" spans="2:13" ht="18" customHeight="1" x14ac:dyDescent="0.3">
      <c r="B18" s="207" t="s">
        <v>37</v>
      </c>
      <c r="C18" s="205"/>
      <c r="D18" s="203"/>
      <c r="E18" s="212">
        <v>46741</v>
      </c>
      <c r="F18" s="205"/>
      <c r="G18" s="205"/>
      <c r="H18" s="205"/>
      <c r="I18" s="205"/>
      <c r="J18" s="203"/>
      <c r="K18" s="175"/>
      <c r="L18" s="33"/>
      <c r="M18" s="33"/>
    </row>
    <row r="19" spans="2:13" ht="29.65" customHeight="1" x14ac:dyDescent="0.3">
      <c r="B19" s="211" t="s">
        <v>38</v>
      </c>
      <c r="C19" s="205"/>
      <c r="D19" s="203"/>
      <c r="E19" s="212" t="s">
        <v>39</v>
      </c>
      <c r="F19" s="205"/>
      <c r="G19" s="205"/>
      <c r="H19" s="205"/>
      <c r="I19" s="205"/>
      <c r="J19" s="203"/>
      <c r="K19" s="175"/>
      <c r="L19" s="33"/>
      <c r="M19" s="33"/>
    </row>
    <row r="20" spans="2:13" ht="14.65" customHeight="1" x14ac:dyDescent="0.3">
      <c r="B20" s="211" t="s">
        <v>40</v>
      </c>
      <c r="C20" s="205"/>
      <c r="D20" s="203"/>
      <c r="E20" s="212" t="s">
        <v>39</v>
      </c>
      <c r="F20" s="205"/>
      <c r="G20" s="205"/>
      <c r="H20" s="205"/>
      <c r="I20" s="205"/>
      <c r="J20" s="203"/>
      <c r="K20" s="173"/>
      <c r="L20" s="33"/>
      <c r="M20" s="33"/>
    </row>
    <row r="21" spans="2:13" ht="14.65" customHeight="1" x14ac:dyDescent="0.3">
      <c r="B21" s="211" t="s">
        <v>41</v>
      </c>
      <c r="C21" s="205"/>
      <c r="D21" s="203"/>
      <c r="E21" s="212">
        <v>47107</v>
      </c>
      <c r="F21" s="205"/>
      <c r="G21" s="205"/>
      <c r="H21" s="205"/>
      <c r="I21" s="205"/>
      <c r="J21" s="203"/>
      <c r="K21" s="173"/>
      <c r="L21" s="33"/>
      <c r="M21" s="33"/>
    </row>
    <row r="22" spans="2:13" ht="17.649999999999999" customHeight="1" x14ac:dyDescent="0.3">
      <c r="B22" s="234" t="s">
        <v>42</v>
      </c>
      <c r="C22" s="197"/>
      <c r="D22" s="197"/>
      <c r="E22" s="197"/>
      <c r="F22" s="197"/>
      <c r="G22" s="197"/>
      <c r="H22" s="197"/>
      <c r="I22" s="197"/>
      <c r="J22" s="179"/>
      <c r="K22" s="179"/>
      <c r="L22" s="33"/>
      <c r="M22" s="33"/>
    </row>
    <row r="23" spans="2:13" ht="15" customHeight="1" x14ac:dyDescent="0.3">
      <c r="B23" s="211" t="s">
        <v>43</v>
      </c>
      <c r="C23" s="205"/>
      <c r="D23" s="203"/>
      <c r="E23" s="217">
        <v>4416210</v>
      </c>
      <c r="F23" s="205"/>
      <c r="G23" s="205"/>
      <c r="H23" s="205"/>
      <c r="I23" s="205"/>
      <c r="J23" s="203"/>
      <c r="K23" s="180"/>
      <c r="L23" s="33"/>
      <c r="M23" s="33"/>
    </row>
    <row r="24" spans="2:13" ht="28.5" customHeight="1" x14ac:dyDescent="0.3">
      <c r="B24" s="211" t="s">
        <v>44</v>
      </c>
      <c r="C24" s="205"/>
      <c r="D24" s="203"/>
      <c r="E24" s="217">
        <v>1327726.1399999999</v>
      </c>
      <c r="F24" s="205"/>
      <c r="G24" s="205"/>
      <c r="H24" s="205"/>
      <c r="I24" s="205"/>
      <c r="J24" s="203"/>
      <c r="K24" s="178"/>
      <c r="L24" s="35"/>
      <c r="M24" s="33"/>
    </row>
    <row r="25" spans="2:13" ht="15" customHeight="1" x14ac:dyDescent="0.3">
      <c r="B25" s="211" t="s">
        <v>45</v>
      </c>
      <c r="C25" s="205"/>
      <c r="D25" s="203"/>
      <c r="E25" s="217">
        <f>'13. Co-Financing Table'!K30</f>
        <v>37533244</v>
      </c>
      <c r="F25" s="205"/>
      <c r="G25" s="205"/>
      <c r="H25" s="205"/>
      <c r="I25" s="205"/>
      <c r="J25" s="203"/>
      <c r="K25" s="180"/>
      <c r="M25" s="33"/>
    </row>
    <row r="26" spans="2:13" ht="31.5" customHeight="1" x14ac:dyDescent="0.3">
      <c r="B26" s="211" t="s">
        <v>46</v>
      </c>
      <c r="C26" s="205"/>
      <c r="D26" s="203"/>
      <c r="E26" s="217">
        <f>'13. Co-Financing Table'!N30</f>
        <v>15864178.389999999</v>
      </c>
      <c r="F26" s="205"/>
      <c r="G26" s="205"/>
      <c r="H26" s="205"/>
      <c r="I26" s="205"/>
      <c r="J26" s="203"/>
      <c r="K26" s="180"/>
      <c r="L26" s="46"/>
      <c r="M26" s="33"/>
    </row>
    <row r="27" spans="2:13" ht="17.649999999999999" customHeight="1" x14ac:dyDescent="0.3">
      <c r="B27" s="234" t="s">
        <v>47</v>
      </c>
      <c r="C27" s="197"/>
      <c r="D27" s="197"/>
      <c r="E27" s="197"/>
      <c r="F27" s="197"/>
      <c r="G27" s="197"/>
      <c r="H27" s="197"/>
      <c r="I27" s="197"/>
      <c r="J27" s="181"/>
      <c r="K27" s="181"/>
      <c r="L27" s="33"/>
      <c r="M27" s="33"/>
    </row>
    <row r="28" spans="2:13" ht="27.4" customHeight="1" x14ac:dyDescent="0.3">
      <c r="B28" s="211" t="s">
        <v>48</v>
      </c>
      <c r="C28" s="205"/>
      <c r="D28" s="203"/>
      <c r="E28" s="214">
        <v>45688</v>
      </c>
      <c r="F28" s="205"/>
      <c r="G28" s="205"/>
      <c r="H28" s="205"/>
      <c r="I28" s="205"/>
      <c r="J28" s="203"/>
      <c r="K28" s="175"/>
      <c r="L28" s="33"/>
      <c r="M28" s="33"/>
    </row>
    <row r="29" spans="2:13" ht="17.649999999999999" customHeight="1" x14ac:dyDescent="0.3">
      <c r="B29" s="211" t="s">
        <v>49</v>
      </c>
      <c r="C29" s="205"/>
      <c r="D29" s="203"/>
      <c r="E29" s="214">
        <v>45920</v>
      </c>
      <c r="F29" s="205"/>
      <c r="G29" s="205"/>
      <c r="H29" s="205"/>
      <c r="I29" s="205"/>
      <c r="J29" s="203"/>
      <c r="K29" s="173"/>
      <c r="L29" s="33"/>
      <c r="M29" s="33"/>
    </row>
    <row r="30" spans="2:13" ht="27.4" customHeight="1" x14ac:dyDescent="0.3">
      <c r="B30" s="211" t="s">
        <v>50</v>
      </c>
      <c r="C30" s="205"/>
      <c r="D30" s="203"/>
      <c r="E30" s="214" t="s">
        <v>39</v>
      </c>
      <c r="F30" s="205"/>
      <c r="G30" s="205"/>
      <c r="H30" s="205"/>
      <c r="I30" s="205"/>
      <c r="J30" s="203"/>
      <c r="K30" s="173"/>
      <c r="L30" s="33"/>
      <c r="M30" s="33"/>
    </row>
    <row r="31" spans="2:13" ht="21" customHeight="1" x14ac:dyDescent="0.3">
      <c r="B31" s="211" t="s">
        <v>51</v>
      </c>
      <c r="C31" s="205"/>
      <c r="D31" s="203"/>
      <c r="E31" s="212">
        <v>46558</v>
      </c>
      <c r="F31" s="205"/>
      <c r="G31" s="205"/>
      <c r="H31" s="205"/>
      <c r="I31" s="205"/>
      <c r="J31" s="203"/>
      <c r="K31" s="182"/>
      <c r="L31" s="35"/>
      <c r="M31" s="33"/>
    </row>
    <row r="32" spans="2:13" ht="19.899999999999999" customHeight="1" x14ac:dyDescent="0.3">
      <c r="B32" s="213" t="s">
        <v>52</v>
      </c>
      <c r="C32" s="197"/>
      <c r="D32" s="197"/>
      <c r="E32" s="197"/>
      <c r="F32" s="197"/>
      <c r="G32" s="197"/>
      <c r="H32" s="197"/>
      <c r="I32" s="197"/>
      <c r="J32" s="183"/>
      <c r="K32" s="183"/>
      <c r="L32" s="33"/>
      <c r="M32" s="33"/>
    </row>
    <row r="33" spans="2:13" ht="27.4" customHeight="1" x14ac:dyDescent="0.3">
      <c r="B33" s="211" t="s">
        <v>53</v>
      </c>
      <c r="C33" s="205"/>
      <c r="D33" s="203"/>
      <c r="E33" s="208" t="str">
        <f ca="1">_xlfn.XLOOKUP(DevScore, NumRating, TxtRating, "Not Rated")</f>
        <v>Moderately Unsatisfactory (MU)</v>
      </c>
      <c r="F33" s="205"/>
      <c r="G33" s="205"/>
      <c r="H33" s="205"/>
      <c r="I33" s="205"/>
      <c r="J33" s="203"/>
      <c r="K33" s="184"/>
      <c r="L33" s="33"/>
      <c r="M33" s="33"/>
    </row>
    <row r="34" spans="2:13" ht="21" customHeight="1" x14ac:dyDescent="0.3">
      <c r="B34" s="211" t="s">
        <v>54</v>
      </c>
      <c r="C34" s="205"/>
      <c r="D34" s="203"/>
      <c r="E34" s="208" t="str">
        <f>_xlfn.XLOOKUP(ImpScore, NumRating, TxtRating, "Not Rated")</f>
        <v>Moderately Satisfactory (MS)</v>
      </c>
      <c r="F34" s="205"/>
      <c r="G34" s="205"/>
      <c r="H34" s="205"/>
      <c r="I34" s="205"/>
      <c r="J34" s="203"/>
      <c r="K34" s="184"/>
      <c r="L34" s="33"/>
      <c r="M34" s="33"/>
    </row>
    <row r="35" spans="2:13" ht="21" customHeight="1" x14ac:dyDescent="0.3">
      <c r="B35" s="211" t="s">
        <v>55</v>
      </c>
      <c r="C35" s="205"/>
      <c r="D35" s="203"/>
      <c r="E35" s="208" t="str">
        <f>'6. Risks to the Project'!C54</f>
        <v>Moderate</v>
      </c>
      <c r="F35" s="205"/>
      <c r="G35" s="205"/>
      <c r="H35" s="205"/>
      <c r="I35" s="205"/>
      <c r="J35" s="203"/>
      <c r="K35" s="184"/>
      <c r="L35" s="33"/>
      <c r="M35" s="33"/>
    </row>
    <row r="36" spans="2:13" ht="17.649999999999999" customHeight="1" x14ac:dyDescent="0.3">
      <c r="B36" s="213" t="s">
        <v>56</v>
      </c>
      <c r="C36" s="197"/>
      <c r="D36" s="197"/>
      <c r="E36" s="197"/>
      <c r="F36" s="197"/>
      <c r="G36" s="197"/>
      <c r="H36" s="197"/>
      <c r="I36" s="197"/>
      <c r="J36" s="26"/>
      <c r="K36" s="26"/>
      <c r="L36" s="33"/>
      <c r="M36" s="33"/>
    </row>
    <row r="37" spans="2:13" ht="27.4" customHeight="1" x14ac:dyDescent="0.3">
      <c r="B37" s="211" t="s">
        <v>57</v>
      </c>
      <c r="C37" s="205"/>
      <c r="D37" s="203"/>
      <c r="E37" s="202" t="s">
        <v>58</v>
      </c>
      <c r="F37" s="205"/>
      <c r="G37" s="205"/>
      <c r="H37" s="205"/>
      <c r="I37" s="205"/>
      <c r="J37" s="203"/>
      <c r="K37" s="185"/>
      <c r="L37" s="33"/>
      <c r="M37" s="33"/>
    </row>
    <row r="38" spans="2:13" ht="24.4" customHeight="1" x14ac:dyDescent="0.3">
      <c r="C38" s="186"/>
      <c r="D38" s="187"/>
      <c r="E38" s="187"/>
      <c r="F38" s="188"/>
      <c r="G38" s="188"/>
      <c r="H38" s="188"/>
      <c r="I38" s="188"/>
      <c r="J38" s="188"/>
      <c r="K38" s="188"/>
      <c r="L38" s="33"/>
      <c r="M38" s="33"/>
    </row>
    <row r="39" spans="2:13" ht="11.65" customHeight="1" x14ac:dyDescent="0.3">
      <c r="C39" s="189"/>
      <c r="D39" s="189"/>
      <c r="E39" s="189"/>
      <c r="F39" s="189"/>
      <c r="G39" s="189"/>
      <c r="H39" s="189"/>
      <c r="I39" s="189"/>
      <c r="J39" s="189"/>
      <c r="K39" s="189"/>
      <c r="L39" s="32"/>
      <c r="M39" s="32"/>
    </row>
    <row r="40" spans="2:13" ht="24.4" customHeight="1" x14ac:dyDescent="0.3">
      <c r="B40" s="218" t="s">
        <v>59</v>
      </c>
      <c r="C40" s="219"/>
      <c r="D40" s="219"/>
      <c r="E40" s="219"/>
      <c r="F40" s="219"/>
      <c r="G40" s="219"/>
      <c r="H40" s="219"/>
      <c r="I40" s="219"/>
      <c r="J40" s="219"/>
      <c r="K40" s="189"/>
      <c r="L40" s="33"/>
      <c r="M40" s="33"/>
    </row>
    <row r="41" spans="2:13" ht="24.4" customHeight="1" x14ac:dyDescent="0.3">
      <c r="B41" s="219"/>
      <c r="C41" s="219"/>
      <c r="D41" s="219"/>
      <c r="E41" s="219"/>
      <c r="F41" s="219"/>
      <c r="G41" s="219"/>
      <c r="H41" s="219"/>
      <c r="I41" s="219"/>
      <c r="J41" s="219"/>
      <c r="K41" s="189"/>
      <c r="L41" s="33"/>
      <c r="M41" s="33"/>
    </row>
    <row r="42" spans="2:13" ht="31.9" customHeight="1" x14ac:dyDescent="0.3">
      <c r="B42" s="219"/>
      <c r="C42" s="219"/>
      <c r="D42" s="219"/>
      <c r="E42" s="219"/>
      <c r="F42" s="219"/>
      <c r="G42" s="219"/>
      <c r="H42" s="219"/>
      <c r="I42" s="219"/>
      <c r="J42" s="219"/>
      <c r="K42" s="189"/>
      <c r="L42" s="33"/>
      <c r="M42" s="33"/>
    </row>
    <row r="43" spans="2:13" ht="16.899999999999999" customHeight="1" x14ac:dyDescent="0.3">
      <c r="B43" s="183"/>
      <c r="C43" s="183"/>
      <c r="D43" s="183"/>
      <c r="E43" s="183"/>
      <c r="F43" s="183"/>
      <c r="G43" s="183"/>
      <c r="H43" s="183"/>
      <c r="I43" s="183"/>
      <c r="J43" s="183"/>
      <c r="K43" s="183"/>
      <c r="L43" s="33"/>
      <c r="M43" s="33"/>
    </row>
    <row r="44" spans="2:13" ht="16.899999999999999" customHeight="1" x14ac:dyDescent="0.3">
      <c r="B44" s="183"/>
      <c r="C44" s="183"/>
      <c r="D44" s="183"/>
      <c r="E44" s="183"/>
      <c r="F44" s="183"/>
      <c r="G44" s="183"/>
      <c r="H44" s="183"/>
      <c r="I44" s="183"/>
      <c r="J44" s="183"/>
      <c r="K44" s="183"/>
      <c r="L44" s="33"/>
      <c r="M44" s="33"/>
    </row>
    <row r="45" spans="2:13" ht="17.649999999999999" customHeight="1" x14ac:dyDescent="0.3">
      <c r="B45" s="213" t="s">
        <v>60</v>
      </c>
      <c r="C45" s="197"/>
      <c r="D45" s="197"/>
      <c r="E45" s="197"/>
      <c r="F45" s="197"/>
      <c r="G45" s="197"/>
      <c r="H45" s="197"/>
      <c r="I45" s="197"/>
      <c r="J45" s="26"/>
      <c r="K45" s="26"/>
      <c r="L45" s="123"/>
      <c r="M45" s="33"/>
    </row>
    <row r="46" spans="2:13" ht="17.649999999999999" customHeight="1" x14ac:dyDescent="0.3">
      <c r="B46" s="210" t="s">
        <v>61</v>
      </c>
      <c r="C46" s="205"/>
      <c r="D46" s="203"/>
      <c r="E46" s="210" t="s">
        <v>62</v>
      </c>
      <c r="F46" s="205"/>
      <c r="G46" s="205"/>
      <c r="H46" s="203"/>
      <c r="I46" s="210" t="s">
        <v>63</v>
      </c>
      <c r="J46" s="203"/>
      <c r="K46" s="189"/>
      <c r="L46" s="33"/>
      <c r="M46" s="33"/>
    </row>
    <row r="47" spans="2:13" ht="17.649999999999999" customHeight="1" x14ac:dyDescent="0.3">
      <c r="B47" s="223" t="s">
        <v>64</v>
      </c>
      <c r="C47" s="205"/>
      <c r="D47" s="203"/>
      <c r="E47" s="215" t="s">
        <v>65</v>
      </c>
      <c r="F47" s="205"/>
      <c r="G47" s="205"/>
      <c r="H47" s="203"/>
      <c r="I47" s="202" t="s">
        <v>66</v>
      </c>
      <c r="J47" s="203"/>
      <c r="K47" s="185"/>
      <c r="L47" s="33"/>
      <c r="M47" s="33"/>
    </row>
    <row r="48" spans="2:13" ht="17.649999999999999" customHeight="1" x14ac:dyDescent="0.3">
      <c r="B48" s="223" t="s">
        <v>67</v>
      </c>
      <c r="C48" s="205"/>
      <c r="D48" s="203"/>
      <c r="E48" s="215" t="s">
        <v>68</v>
      </c>
      <c r="F48" s="205"/>
      <c r="G48" s="205"/>
      <c r="H48" s="203"/>
      <c r="I48" s="202" t="s">
        <v>69</v>
      </c>
      <c r="J48" s="203"/>
      <c r="K48" s="185"/>
      <c r="L48" s="33"/>
      <c r="M48" s="33"/>
    </row>
    <row r="49" spans="2:13" ht="17.649999999999999" customHeight="1" x14ac:dyDescent="0.3">
      <c r="B49" s="223" t="s">
        <v>70</v>
      </c>
      <c r="C49" s="205"/>
      <c r="D49" s="203"/>
      <c r="E49" s="215" t="s">
        <v>71</v>
      </c>
      <c r="F49" s="236"/>
      <c r="G49" s="236"/>
      <c r="H49" s="216"/>
      <c r="I49" s="215" t="s">
        <v>72</v>
      </c>
      <c r="J49" s="216"/>
      <c r="K49" s="185"/>
      <c r="L49" s="32"/>
      <c r="M49" s="33"/>
    </row>
    <row r="50" spans="2:13" ht="17.649999999999999" customHeight="1" x14ac:dyDescent="0.3">
      <c r="B50" s="223" t="s">
        <v>73</v>
      </c>
      <c r="C50" s="205"/>
      <c r="D50" s="203"/>
      <c r="E50" s="204" t="s">
        <v>74</v>
      </c>
      <c r="F50" s="205"/>
      <c r="G50" s="205"/>
      <c r="H50" s="205"/>
      <c r="I50" s="202" t="s">
        <v>75</v>
      </c>
      <c r="J50" s="203"/>
      <c r="K50" s="185"/>
      <c r="L50" s="190"/>
      <c r="M50" s="33"/>
    </row>
    <row r="51" spans="2:13" ht="17.649999999999999" customHeight="1" x14ac:dyDescent="0.3">
      <c r="B51" s="223" t="s">
        <v>76</v>
      </c>
      <c r="C51" s="205"/>
      <c r="D51" s="203"/>
      <c r="E51" s="215" t="s">
        <v>77</v>
      </c>
      <c r="F51" s="236"/>
      <c r="G51" s="236"/>
      <c r="H51" s="216"/>
      <c r="I51" s="202" t="s">
        <v>78</v>
      </c>
      <c r="J51" s="203"/>
      <c r="K51" s="185"/>
      <c r="L51" s="190"/>
      <c r="M51" s="33"/>
    </row>
    <row r="52" spans="2:13" ht="17.649999999999999" customHeight="1" x14ac:dyDescent="0.3">
      <c r="B52" s="191"/>
      <c r="C52" s="191"/>
      <c r="D52" s="191"/>
      <c r="E52" s="191"/>
      <c r="F52" s="191"/>
      <c r="G52" s="185"/>
      <c r="H52" s="185"/>
      <c r="I52" s="185"/>
      <c r="J52" s="185"/>
      <c r="K52" s="185"/>
      <c r="L52" s="190"/>
      <c r="M52" s="33"/>
    </row>
    <row r="53" spans="2:13" ht="17.649999999999999" customHeight="1" x14ac:dyDescent="0.3">
      <c r="B53" s="191"/>
      <c r="C53" s="191"/>
      <c r="D53" s="191"/>
      <c r="E53" s="191"/>
      <c r="F53" s="191"/>
      <c r="G53" s="185"/>
      <c r="H53" s="185"/>
      <c r="I53" s="185"/>
      <c r="J53" s="185"/>
      <c r="K53" s="185"/>
      <c r="L53" s="190"/>
      <c r="M53" s="33"/>
    </row>
    <row r="54" spans="2:13" ht="15.75" customHeight="1" x14ac:dyDescent="0.3">
      <c r="B54" s="245" t="s">
        <v>79</v>
      </c>
      <c r="C54" s="197"/>
      <c r="D54" s="197"/>
      <c r="E54" s="197"/>
      <c r="F54" s="197"/>
      <c r="G54" s="197"/>
      <c r="H54" s="197"/>
      <c r="I54" s="197"/>
      <c r="J54" s="197"/>
      <c r="K54" s="192"/>
      <c r="L54" s="190"/>
      <c r="M54" s="33"/>
    </row>
    <row r="55" spans="2:13" ht="14.65" customHeight="1" x14ac:dyDescent="0.3">
      <c r="B55" s="193"/>
      <c r="C55" s="193"/>
      <c r="D55" s="193"/>
      <c r="E55" s="193"/>
      <c r="F55" s="193"/>
      <c r="G55" s="193"/>
      <c r="H55" s="193"/>
      <c r="I55" s="193"/>
      <c r="J55" s="193"/>
      <c r="K55" s="193"/>
      <c r="L55" s="190"/>
      <c r="M55" s="33"/>
    </row>
    <row r="56" spans="2:13" ht="14.65" customHeight="1" x14ac:dyDescent="0.3">
      <c r="B56" s="209" t="s">
        <v>80</v>
      </c>
      <c r="C56" s="228"/>
      <c r="D56" s="228"/>
      <c r="E56" s="228"/>
      <c r="F56" s="228"/>
      <c r="G56" s="228"/>
      <c r="H56" s="228"/>
      <c r="I56" s="228"/>
      <c r="J56" s="229"/>
      <c r="K56" s="170"/>
      <c r="L56" s="190"/>
      <c r="M56" s="33"/>
    </row>
    <row r="57" spans="2:13" ht="16.899999999999999" customHeight="1" x14ac:dyDescent="0.3">
      <c r="B57" s="230"/>
      <c r="C57" s="231"/>
      <c r="D57" s="231"/>
      <c r="E57" s="231"/>
      <c r="F57" s="231"/>
      <c r="G57" s="231"/>
      <c r="H57" s="231"/>
      <c r="I57" s="231"/>
      <c r="J57" s="232"/>
      <c r="K57" s="170"/>
      <c r="L57" s="194"/>
      <c r="M57" s="33"/>
    </row>
    <row r="58" spans="2:13" ht="16.899999999999999" customHeight="1" x14ac:dyDescent="0.3">
      <c r="B58" s="244"/>
      <c r="C58" s="205"/>
      <c r="D58" s="205"/>
      <c r="E58" s="205"/>
      <c r="F58" s="205"/>
      <c r="G58" s="205"/>
      <c r="H58" s="205"/>
      <c r="I58" s="205"/>
      <c r="J58" s="205"/>
      <c r="K58" s="170"/>
      <c r="L58" s="195"/>
      <c r="M58" s="33"/>
    </row>
    <row r="59" spans="2:13" ht="15" customHeight="1" x14ac:dyDescent="0.3">
      <c r="B59" s="222" t="s">
        <v>81</v>
      </c>
      <c r="C59" s="228"/>
      <c r="D59" s="229"/>
      <c r="E59" s="200" t="s">
        <v>82</v>
      </c>
      <c r="F59" s="222" t="s">
        <v>83</v>
      </c>
      <c r="G59" s="228"/>
      <c r="H59" s="228"/>
      <c r="I59" s="229"/>
      <c r="J59" s="222" t="s">
        <v>84</v>
      </c>
      <c r="K59" s="170"/>
      <c r="L59" s="194"/>
      <c r="M59" s="33"/>
    </row>
    <row r="60" spans="2:13" ht="17.649999999999999" customHeight="1" x14ac:dyDescent="0.3">
      <c r="B60" s="230"/>
      <c r="C60" s="231"/>
      <c r="D60" s="232"/>
      <c r="E60" s="201"/>
      <c r="F60" s="230"/>
      <c r="G60" s="231"/>
      <c r="H60" s="231"/>
      <c r="I60" s="232"/>
      <c r="J60" s="201"/>
      <c r="K60" s="170"/>
      <c r="L60" s="195"/>
      <c r="M60" s="33"/>
    </row>
    <row r="61" spans="2:13" ht="17.649999999999999" customHeight="1" x14ac:dyDescent="0.3">
      <c r="B61" s="221" t="s">
        <v>85</v>
      </c>
      <c r="C61" s="228"/>
      <c r="D61" s="229"/>
      <c r="E61" s="221" t="s">
        <v>86</v>
      </c>
      <c r="F61" s="221" t="s">
        <v>87</v>
      </c>
      <c r="G61" s="228"/>
      <c r="H61" s="228"/>
      <c r="I61" s="229"/>
      <c r="J61" s="221"/>
      <c r="K61" s="170"/>
      <c r="L61" s="195"/>
      <c r="M61" s="33"/>
    </row>
    <row r="62" spans="2:13" ht="17.649999999999999" customHeight="1" x14ac:dyDescent="0.3">
      <c r="B62" s="230"/>
      <c r="C62" s="231"/>
      <c r="D62" s="232"/>
      <c r="E62" s="201"/>
      <c r="F62" s="230"/>
      <c r="G62" s="231"/>
      <c r="H62" s="231"/>
      <c r="I62" s="232"/>
      <c r="J62" s="201"/>
      <c r="K62" s="170"/>
      <c r="L62" s="195"/>
      <c r="M62" s="33"/>
    </row>
    <row r="63" spans="2:13" ht="17.649999999999999" customHeight="1" x14ac:dyDescent="0.3">
      <c r="B63" s="221" t="s">
        <v>88</v>
      </c>
      <c r="C63" s="228"/>
      <c r="D63" s="229"/>
      <c r="E63" s="221" t="s">
        <v>86</v>
      </c>
      <c r="F63" s="221" t="s">
        <v>89</v>
      </c>
      <c r="G63" s="228"/>
      <c r="H63" s="228"/>
      <c r="I63" s="229"/>
      <c r="J63" s="221" t="s">
        <v>90</v>
      </c>
      <c r="K63" s="170"/>
      <c r="L63" s="195"/>
      <c r="M63" s="33"/>
    </row>
    <row r="64" spans="2:13" ht="17.649999999999999" customHeight="1" x14ac:dyDescent="0.3">
      <c r="B64" s="230"/>
      <c r="C64" s="231"/>
      <c r="D64" s="232"/>
      <c r="E64" s="201"/>
      <c r="F64" s="230"/>
      <c r="G64" s="231"/>
      <c r="H64" s="231"/>
      <c r="I64" s="232"/>
      <c r="J64" s="201"/>
      <c r="K64" s="170"/>
      <c r="L64" s="195"/>
      <c r="M64" s="33"/>
    </row>
    <row r="65" spans="2:13" ht="17.649999999999999" customHeight="1" x14ac:dyDescent="0.3">
      <c r="B65" s="221" t="s">
        <v>91</v>
      </c>
      <c r="C65" s="228"/>
      <c r="D65" s="229"/>
      <c r="E65" s="221" t="s">
        <v>86</v>
      </c>
      <c r="F65" s="221" t="s">
        <v>92</v>
      </c>
      <c r="G65" s="228"/>
      <c r="H65" s="228"/>
      <c r="I65" s="229"/>
      <c r="J65" s="221"/>
      <c r="K65" s="170"/>
      <c r="L65" s="195"/>
      <c r="M65" s="33"/>
    </row>
    <row r="66" spans="2:13" ht="17.649999999999999" customHeight="1" x14ac:dyDescent="0.3">
      <c r="B66" s="230"/>
      <c r="C66" s="231"/>
      <c r="D66" s="232"/>
      <c r="E66" s="201"/>
      <c r="F66" s="230"/>
      <c r="G66" s="231"/>
      <c r="H66" s="231"/>
      <c r="I66" s="232"/>
      <c r="J66" s="201"/>
      <c r="K66" s="170"/>
      <c r="L66" s="195"/>
      <c r="M66" s="33"/>
    </row>
    <row r="67" spans="2:13" ht="17.649999999999999" customHeight="1" x14ac:dyDescent="0.3">
      <c r="B67" s="221" t="s">
        <v>93</v>
      </c>
      <c r="C67" s="228"/>
      <c r="D67" s="229"/>
      <c r="E67" s="221" t="s">
        <v>86</v>
      </c>
      <c r="F67" s="221" t="s">
        <v>94</v>
      </c>
      <c r="G67" s="228"/>
      <c r="H67" s="228"/>
      <c r="I67" s="229"/>
      <c r="J67" s="221"/>
      <c r="K67" s="170"/>
      <c r="L67" s="195"/>
      <c r="M67" s="33"/>
    </row>
    <row r="68" spans="2:13" ht="17.649999999999999" customHeight="1" x14ac:dyDescent="0.3">
      <c r="B68" s="230"/>
      <c r="C68" s="231"/>
      <c r="D68" s="232"/>
      <c r="E68" s="201"/>
      <c r="F68" s="230"/>
      <c r="G68" s="231"/>
      <c r="H68" s="231"/>
      <c r="I68" s="232"/>
      <c r="J68" s="201"/>
      <c r="K68" s="170"/>
      <c r="L68" s="195"/>
      <c r="M68" s="33"/>
    </row>
    <row r="69" spans="2:13" ht="17.649999999999999" customHeight="1" x14ac:dyDescent="0.3">
      <c r="B69" s="221" t="s">
        <v>95</v>
      </c>
      <c r="C69" s="228"/>
      <c r="D69" s="229"/>
      <c r="E69" s="221" t="s">
        <v>86</v>
      </c>
      <c r="F69" s="237" t="s">
        <v>96</v>
      </c>
      <c r="G69" s="238"/>
      <c r="H69" s="238"/>
      <c r="I69" s="239"/>
      <c r="J69" s="221"/>
      <c r="K69" s="170"/>
      <c r="L69" s="195"/>
      <c r="M69" s="33"/>
    </row>
    <row r="70" spans="2:13" ht="17.649999999999999" customHeight="1" x14ac:dyDescent="0.3">
      <c r="B70" s="230"/>
      <c r="C70" s="231"/>
      <c r="D70" s="232"/>
      <c r="E70" s="201"/>
      <c r="F70" s="240"/>
      <c r="G70" s="241"/>
      <c r="H70" s="241"/>
      <c r="I70" s="242"/>
      <c r="J70" s="201"/>
      <c r="K70" s="170"/>
      <c r="L70" s="195"/>
      <c r="M70" s="33"/>
    </row>
    <row r="71" spans="2:13" ht="17.649999999999999" customHeight="1" x14ac:dyDescent="0.3">
      <c r="B71" s="221" t="s">
        <v>97</v>
      </c>
      <c r="C71" s="228"/>
      <c r="D71" s="229"/>
      <c r="E71" s="221" t="s">
        <v>86</v>
      </c>
      <c r="F71" s="237" t="s">
        <v>98</v>
      </c>
      <c r="G71" s="238"/>
      <c r="H71" s="238"/>
      <c r="I71" s="239"/>
      <c r="J71" s="221"/>
      <c r="K71" s="170"/>
      <c r="L71" s="195"/>
      <c r="M71" s="33"/>
    </row>
    <row r="72" spans="2:13" ht="17.649999999999999" customHeight="1" x14ac:dyDescent="0.3">
      <c r="B72" s="230"/>
      <c r="C72" s="231"/>
      <c r="D72" s="232"/>
      <c r="E72" s="201"/>
      <c r="F72" s="240"/>
      <c r="G72" s="241"/>
      <c r="H72" s="241"/>
      <c r="I72" s="242"/>
      <c r="J72" s="201"/>
      <c r="K72" s="170"/>
      <c r="L72" s="195"/>
      <c r="M72" s="33"/>
    </row>
    <row r="73" spans="2:13" ht="25.9" customHeight="1" x14ac:dyDescent="0.3">
      <c r="B73" s="221" t="s">
        <v>99</v>
      </c>
      <c r="C73" s="228"/>
      <c r="D73" s="229"/>
      <c r="E73" s="221" t="s">
        <v>86</v>
      </c>
      <c r="F73" s="237" t="s">
        <v>100</v>
      </c>
      <c r="G73" s="238"/>
      <c r="H73" s="238"/>
      <c r="I73" s="239"/>
      <c r="J73" s="221"/>
      <c r="K73" s="13"/>
      <c r="L73" s="194"/>
      <c r="M73" s="33"/>
    </row>
    <row r="74" spans="2:13" ht="16.899999999999999" customHeight="1" x14ac:dyDescent="0.3">
      <c r="B74" s="230"/>
      <c r="C74" s="231"/>
      <c r="D74" s="232"/>
      <c r="E74" s="201"/>
      <c r="F74" s="240"/>
      <c r="G74" s="241"/>
      <c r="H74" s="241"/>
      <c r="I74" s="242"/>
      <c r="J74" s="201"/>
      <c r="K74" s="13"/>
      <c r="L74" s="190"/>
      <c r="M74" s="33"/>
    </row>
    <row r="75" spans="2:13" ht="16.899999999999999" customHeight="1" x14ac:dyDescent="0.3">
      <c r="B75" s="221" t="s">
        <v>101</v>
      </c>
      <c r="C75" s="228"/>
      <c r="D75" s="229"/>
      <c r="E75" s="221" t="s">
        <v>86</v>
      </c>
      <c r="F75" s="237" t="s">
        <v>102</v>
      </c>
      <c r="G75" s="238"/>
      <c r="H75" s="238"/>
      <c r="I75" s="239"/>
      <c r="J75" s="221" t="s">
        <v>103</v>
      </c>
      <c r="K75" s="13"/>
      <c r="L75" s="190"/>
      <c r="M75" s="33"/>
    </row>
    <row r="76" spans="2:13" ht="16.899999999999999" customHeight="1" x14ac:dyDescent="0.3">
      <c r="B76" s="230"/>
      <c r="C76" s="231"/>
      <c r="D76" s="232"/>
      <c r="E76" s="201"/>
      <c r="F76" s="240"/>
      <c r="G76" s="241"/>
      <c r="H76" s="241"/>
      <c r="I76" s="242"/>
      <c r="J76" s="201"/>
      <c r="K76" s="13"/>
      <c r="L76" s="33"/>
      <c r="M76" s="33"/>
    </row>
    <row r="77" spans="2:13" ht="16.899999999999999" customHeight="1" x14ac:dyDescent="0.3">
      <c r="B77" s="221" t="s">
        <v>104</v>
      </c>
      <c r="C77" s="228"/>
      <c r="D77" s="229"/>
      <c r="E77" s="221" t="s">
        <v>86</v>
      </c>
      <c r="F77" s="237" t="s">
        <v>105</v>
      </c>
      <c r="G77" s="238"/>
      <c r="H77" s="238"/>
      <c r="I77" s="239"/>
      <c r="J77" s="221"/>
      <c r="K77" s="13"/>
      <c r="L77" s="33"/>
      <c r="M77" s="33"/>
    </row>
    <row r="78" spans="2:13" ht="16.899999999999999" customHeight="1" x14ac:dyDescent="0.3">
      <c r="B78" s="230"/>
      <c r="C78" s="231"/>
      <c r="D78" s="232"/>
      <c r="E78" s="201"/>
      <c r="F78" s="240"/>
      <c r="G78" s="241"/>
      <c r="H78" s="241"/>
      <c r="I78" s="242"/>
      <c r="J78" s="201"/>
      <c r="K78" s="13"/>
      <c r="L78" s="33"/>
      <c r="M78" s="33"/>
    </row>
    <row r="79" spans="2:13" ht="16.899999999999999" customHeight="1" x14ac:dyDescent="0.3">
      <c r="B79" s="221" t="s">
        <v>104</v>
      </c>
      <c r="C79" s="228"/>
      <c r="D79" s="229"/>
      <c r="E79" s="221" t="s">
        <v>86</v>
      </c>
      <c r="F79" s="237" t="s">
        <v>106</v>
      </c>
      <c r="G79" s="238"/>
      <c r="H79" s="238"/>
      <c r="I79" s="239"/>
      <c r="J79" s="221"/>
      <c r="K79" s="13"/>
      <c r="L79" s="32"/>
      <c r="M79" s="33"/>
    </row>
    <row r="80" spans="2:13" ht="16.899999999999999" customHeight="1" x14ac:dyDescent="0.3">
      <c r="B80" s="230"/>
      <c r="C80" s="231"/>
      <c r="D80" s="232"/>
      <c r="E80" s="201"/>
      <c r="F80" s="240"/>
      <c r="G80" s="241"/>
      <c r="H80" s="241"/>
      <c r="I80" s="242"/>
      <c r="J80" s="201"/>
      <c r="K80" s="13"/>
      <c r="L80" s="190"/>
      <c r="M80" s="33"/>
    </row>
    <row r="81" spans="2:13" ht="16.899999999999999" customHeight="1" x14ac:dyDescent="0.3">
      <c r="B81" s="221" t="s">
        <v>104</v>
      </c>
      <c r="C81" s="228"/>
      <c r="D81" s="229"/>
      <c r="E81" s="221" t="s">
        <v>86</v>
      </c>
      <c r="F81" s="237" t="s">
        <v>107</v>
      </c>
      <c r="G81" s="238"/>
      <c r="H81" s="238"/>
      <c r="I81" s="239"/>
      <c r="J81" s="221" t="s">
        <v>108</v>
      </c>
      <c r="K81" s="13"/>
      <c r="L81" s="190"/>
      <c r="M81" s="33"/>
    </row>
    <row r="82" spans="2:13" ht="16.899999999999999" customHeight="1" x14ac:dyDescent="0.3">
      <c r="B82" s="230"/>
      <c r="C82" s="231"/>
      <c r="D82" s="232"/>
      <c r="E82" s="201"/>
      <c r="F82" s="240"/>
      <c r="G82" s="241"/>
      <c r="H82" s="241"/>
      <c r="I82" s="242"/>
      <c r="J82" s="201"/>
      <c r="K82" s="13"/>
      <c r="L82" s="33"/>
      <c r="M82" s="33"/>
    </row>
    <row r="83" spans="2:13" ht="16.899999999999999" customHeight="1" x14ac:dyDescent="0.3">
      <c r="B83" s="221" t="s">
        <v>104</v>
      </c>
      <c r="C83" s="228"/>
      <c r="D83" s="229"/>
      <c r="E83" s="221" t="s">
        <v>86</v>
      </c>
      <c r="F83" s="237" t="s">
        <v>109</v>
      </c>
      <c r="G83" s="238"/>
      <c r="H83" s="238"/>
      <c r="I83" s="239"/>
      <c r="J83" s="221" t="s">
        <v>110</v>
      </c>
      <c r="K83" s="13"/>
      <c r="L83" s="33"/>
      <c r="M83" s="33"/>
    </row>
    <row r="84" spans="2:13" ht="16.899999999999999" customHeight="1" x14ac:dyDescent="0.3">
      <c r="B84" s="230"/>
      <c r="C84" s="231"/>
      <c r="D84" s="232"/>
      <c r="E84" s="201"/>
      <c r="F84" s="240"/>
      <c r="G84" s="241"/>
      <c r="H84" s="241"/>
      <c r="I84" s="242"/>
      <c r="J84" s="201"/>
      <c r="K84" s="13"/>
      <c r="L84" s="33"/>
      <c r="M84" s="33"/>
    </row>
    <row r="85" spans="2:13" ht="16.899999999999999" customHeight="1" x14ac:dyDescent="0.3">
      <c r="B85" s="221" t="s">
        <v>104</v>
      </c>
      <c r="C85" s="228"/>
      <c r="D85" s="229"/>
      <c r="E85" s="221" t="s">
        <v>111</v>
      </c>
      <c r="F85" s="246"/>
      <c r="G85" s="247"/>
      <c r="H85" s="247"/>
      <c r="I85" s="248"/>
      <c r="J85" s="246" t="s">
        <v>112</v>
      </c>
      <c r="K85" s="13"/>
      <c r="L85" s="33"/>
      <c r="M85" s="33"/>
    </row>
    <row r="86" spans="2:13" ht="16.899999999999999" customHeight="1" x14ac:dyDescent="0.3">
      <c r="B86" s="230"/>
      <c r="C86" s="231"/>
      <c r="D86" s="232"/>
      <c r="E86" s="201"/>
      <c r="F86" s="249"/>
      <c r="G86" s="250"/>
      <c r="H86" s="250"/>
      <c r="I86" s="251"/>
      <c r="J86" s="252"/>
      <c r="K86" s="13"/>
      <c r="L86" s="40"/>
      <c r="M86" s="33"/>
    </row>
    <row r="87" spans="2:13" ht="14.65" customHeight="1" x14ac:dyDescent="0.25">
      <c r="B87" s="183"/>
      <c r="C87" s="183"/>
      <c r="D87" s="183"/>
      <c r="E87" s="183"/>
      <c r="F87" s="183"/>
      <c r="G87" s="183"/>
      <c r="H87" s="183"/>
      <c r="I87" s="183"/>
      <c r="J87" s="183"/>
      <c r="K87" s="183"/>
    </row>
    <row r="88" spans="2:13" x14ac:dyDescent="0.25">
      <c r="B88" s="183"/>
      <c r="C88" s="183"/>
      <c r="D88" s="183"/>
      <c r="E88" s="183"/>
      <c r="F88" s="183"/>
      <c r="G88" s="183"/>
      <c r="H88" s="183"/>
      <c r="I88" s="183"/>
      <c r="J88" s="183"/>
      <c r="K88" s="183"/>
    </row>
    <row r="89" spans="2:13" ht="14.65" customHeight="1" x14ac:dyDescent="0.25">
      <c r="B89" s="183"/>
      <c r="C89" s="183"/>
      <c r="D89" s="183"/>
      <c r="E89" s="183"/>
      <c r="F89" s="183"/>
      <c r="G89" s="183"/>
      <c r="H89" s="183"/>
      <c r="I89" s="183"/>
      <c r="J89" s="183"/>
      <c r="K89" s="183"/>
    </row>
    <row r="90" spans="2:13" x14ac:dyDescent="0.25">
      <c r="B90" s="183"/>
      <c r="C90" s="183"/>
      <c r="D90" s="183"/>
      <c r="E90" s="183"/>
      <c r="F90" s="183"/>
      <c r="G90" s="183"/>
      <c r="H90" s="183"/>
      <c r="I90" s="183"/>
      <c r="J90" s="183"/>
      <c r="K90" s="183"/>
    </row>
    <row r="91" spans="2:13" ht="14.65" customHeight="1" x14ac:dyDescent="0.25">
      <c r="B91" s="183"/>
      <c r="C91" s="183"/>
      <c r="D91" s="183"/>
      <c r="E91" s="183"/>
      <c r="F91" s="183"/>
      <c r="G91" s="183"/>
      <c r="H91" s="183"/>
      <c r="I91" s="183"/>
      <c r="J91" s="183"/>
      <c r="K91" s="183"/>
    </row>
    <row r="92" spans="2:13" x14ac:dyDescent="0.25">
      <c r="B92" s="183"/>
      <c r="C92" s="183"/>
      <c r="D92" s="183"/>
      <c r="E92" s="183"/>
      <c r="F92" s="183"/>
      <c r="G92" s="183"/>
      <c r="H92" s="183"/>
      <c r="I92" s="183"/>
      <c r="J92" s="183"/>
      <c r="K92" s="183"/>
    </row>
    <row r="93" spans="2:13" ht="14.65" customHeight="1" x14ac:dyDescent="0.25">
      <c r="B93" s="183"/>
      <c r="C93" s="183"/>
      <c r="D93" s="183"/>
      <c r="E93" s="183"/>
      <c r="F93" s="183"/>
      <c r="G93" s="183"/>
      <c r="H93" s="183"/>
      <c r="I93" s="183"/>
      <c r="J93" s="183"/>
      <c r="K93" s="183"/>
    </row>
    <row r="94" spans="2:13" x14ac:dyDescent="0.25">
      <c r="B94" s="183"/>
      <c r="C94" s="183"/>
      <c r="D94" s="183"/>
      <c r="E94" s="183"/>
      <c r="F94" s="183"/>
      <c r="G94" s="183"/>
      <c r="H94" s="183"/>
      <c r="I94" s="183"/>
      <c r="J94" s="183"/>
      <c r="K94" s="183"/>
    </row>
    <row r="95" spans="2:13" ht="14.65" customHeight="1" x14ac:dyDescent="0.25">
      <c r="B95" s="183"/>
      <c r="C95" s="183"/>
      <c r="D95" s="183"/>
      <c r="E95" s="183"/>
      <c r="F95" s="183"/>
      <c r="G95" s="183"/>
      <c r="H95" s="183"/>
      <c r="I95" s="183"/>
      <c r="J95" s="183"/>
      <c r="K95" s="183"/>
    </row>
    <row r="96" spans="2:13" x14ac:dyDescent="0.25">
      <c r="B96" s="183"/>
      <c r="C96" s="183"/>
      <c r="D96" s="183"/>
      <c r="E96" s="183"/>
      <c r="F96" s="183"/>
      <c r="G96" s="183"/>
      <c r="H96" s="183"/>
      <c r="I96" s="183"/>
      <c r="J96" s="183"/>
      <c r="K96" s="183"/>
    </row>
  </sheetData>
  <sheetProtection sheet="1" objects="1" scenarios="1" formatColumns="0" formatRows="0"/>
  <mergeCells count="144">
    <mergeCell ref="J71:J72"/>
    <mergeCell ref="B63:D64"/>
    <mergeCell ref="E63:E64"/>
    <mergeCell ref="F63:I64"/>
    <mergeCell ref="J63:J64"/>
    <mergeCell ref="B65:D66"/>
    <mergeCell ref="E65:E66"/>
    <mergeCell ref="F65:I66"/>
    <mergeCell ref="J65:J66"/>
    <mergeCell ref="B71:D72"/>
    <mergeCell ref="E71:E72"/>
    <mergeCell ref="F71:I72"/>
    <mergeCell ref="J61:J62"/>
    <mergeCell ref="B67:D68"/>
    <mergeCell ref="E67:E68"/>
    <mergeCell ref="F67:I68"/>
    <mergeCell ref="J67:J68"/>
    <mergeCell ref="B69:D70"/>
    <mergeCell ref="E69:E70"/>
    <mergeCell ref="F69:I70"/>
    <mergeCell ref="J69:J70"/>
    <mergeCell ref="B61:D62"/>
    <mergeCell ref="E61:E62"/>
    <mergeCell ref="F61:I62"/>
    <mergeCell ref="B81:D82"/>
    <mergeCell ref="E81:E82"/>
    <mergeCell ref="F81:I82"/>
    <mergeCell ref="J81:J82"/>
    <mergeCell ref="B83:D84"/>
    <mergeCell ref="E83:E84"/>
    <mergeCell ref="F83:I84"/>
    <mergeCell ref="J83:J84"/>
    <mergeCell ref="B85:D86"/>
    <mergeCell ref="E85:E86"/>
    <mergeCell ref="F85:I86"/>
    <mergeCell ref="J85:J86"/>
    <mergeCell ref="B75:D76"/>
    <mergeCell ref="E75:E76"/>
    <mergeCell ref="F75:I76"/>
    <mergeCell ref="J75:J76"/>
    <mergeCell ref="B77:D78"/>
    <mergeCell ref="E77:E78"/>
    <mergeCell ref="F77:I78"/>
    <mergeCell ref="J77:J78"/>
    <mergeCell ref="B79:D80"/>
    <mergeCell ref="E79:E80"/>
    <mergeCell ref="F79:I80"/>
    <mergeCell ref="J79:J80"/>
    <mergeCell ref="B6:D6"/>
    <mergeCell ref="B20:D20"/>
    <mergeCell ref="B4:D4"/>
    <mergeCell ref="E51:H51"/>
    <mergeCell ref="F73:I74"/>
    <mergeCell ref="B3:J3"/>
    <mergeCell ref="E24:J24"/>
    <mergeCell ref="E8:J8"/>
    <mergeCell ref="B36:I36"/>
    <mergeCell ref="B45:I45"/>
    <mergeCell ref="E49:H49"/>
    <mergeCell ref="E4:J4"/>
    <mergeCell ref="B58:J58"/>
    <mergeCell ref="B48:D48"/>
    <mergeCell ref="B14:D14"/>
    <mergeCell ref="B23:D23"/>
    <mergeCell ref="E48:H48"/>
    <mergeCell ref="B47:D47"/>
    <mergeCell ref="B54:J54"/>
    <mergeCell ref="B50:D50"/>
    <mergeCell ref="I51:J51"/>
    <mergeCell ref="J73:J74"/>
    <mergeCell ref="F59:I60"/>
    <mergeCell ref="B56:J57"/>
    <mergeCell ref="B2:J2"/>
    <mergeCell ref="E10:J10"/>
    <mergeCell ref="I46:J46"/>
    <mergeCell ref="B8:D8"/>
    <mergeCell ref="B17:D17"/>
    <mergeCell ref="B22:I22"/>
    <mergeCell ref="E34:J34"/>
    <mergeCell ref="B10:D10"/>
    <mergeCell ref="B19:D19"/>
    <mergeCell ref="B9:D9"/>
    <mergeCell ref="B5:D5"/>
    <mergeCell ref="E37:J37"/>
    <mergeCell ref="E12:J12"/>
    <mergeCell ref="E21:J21"/>
    <mergeCell ref="B31:D31"/>
    <mergeCell ref="B46:D46"/>
    <mergeCell ref="E14:J14"/>
    <mergeCell ref="E23:J23"/>
    <mergeCell ref="B21:D21"/>
    <mergeCell ref="B35:D35"/>
    <mergeCell ref="E18:J18"/>
    <mergeCell ref="B25:D25"/>
    <mergeCell ref="B27:I27"/>
    <mergeCell ref="E16:J16"/>
    <mergeCell ref="E73:E74"/>
    <mergeCell ref="E19:J19"/>
    <mergeCell ref="E28:J28"/>
    <mergeCell ref="J59:J60"/>
    <mergeCell ref="E30:J30"/>
    <mergeCell ref="B34:D34"/>
    <mergeCell ref="B28:D28"/>
    <mergeCell ref="B26:D26"/>
    <mergeCell ref="B7:D7"/>
    <mergeCell ref="I48:J48"/>
    <mergeCell ref="B16:D16"/>
    <mergeCell ref="E33:J33"/>
    <mergeCell ref="B49:D49"/>
    <mergeCell ref="B51:D51"/>
    <mergeCell ref="E25:J25"/>
    <mergeCell ref="B11:D11"/>
    <mergeCell ref="E9:J9"/>
    <mergeCell ref="B13:J13"/>
    <mergeCell ref="E11:J11"/>
    <mergeCell ref="B37:D37"/>
    <mergeCell ref="B59:D60"/>
    <mergeCell ref="E47:H47"/>
    <mergeCell ref="B30:D30"/>
    <mergeCell ref="B73:D74"/>
    <mergeCell ref="E59:E60"/>
    <mergeCell ref="I47:J47"/>
    <mergeCell ref="E50:H50"/>
    <mergeCell ref="E17:J17"/>
    <mergeCell ref="B18:D18"/>
    <mergeCell ref="E35:J35"/>
    <mergeCell ref="E5:J5"/>
    <mergeCell ref="E46:H46"/>
    <mergeCell ref="I50:J50"/>
    <mergeCell ref="B12:D12"/>
    <mergeCell ref="E20:J20"/>
    <mergeCell ref="B32:I32"/>
    <mergeCell ref="E29:J29"/>
    <mergeCell ref="I49:J49"/>
    <mergeCell ref="E31:J31"/>
    <mergeCell ref="B29:D29"/>
    <mergeCell ref="E6:J6"/>
    <mergeCell ref="E15:J15"/>
    <mergeCell ref="E26:J26"/>
    <mergeCell ref="B40:J42"/>
    <mergeCell ref="B15:D15"/>
    <mergeCell ref="B24:D24"/>
    <mergeCell ref="E7:J7"/>
    <mergeCell ref="B33:D33"/>
  </mergeCells>
  <dataValidations count="4">
    <dataValidation type="list" allowBlank="1" showInputMessage="1" showErrorMessage="1" prompt="Select implementation status" sqref="E37" xr:uid="{00000000-0002-0000-0100-000000000000}">
      <formula1>"Less than 1 year Implementation, 1st PIR, 2nd PIR, 3rd PIR, 4th PIR, 5th PIR, 6th PIR, 7th PIR, 8th PIR, 9th PIR, 10th PIR, 11th PIR, 12th PIR, 13th PIR, 14th PIR, 15th PIR, Final PIR"</formula1>
    </dataValidation>
    <dataValidation type="list" allowBlank="1" showInputMessage="1" showErrorMessage="1" prompt="Select Region" sqref="E4" xr:uid="{00000000-0002-0000-0100-000001000000}">
      <formula1>"Global, Inter-regional, Africa (RAF), Asia and the Pacific (RAP), Europe and Central Asia (REU), Latin America and the Caribbean (RLC), Near East and North Africa (RNE)"</formula1>
    </dataValidation>
    <dataValidation type="date" allowBlank="1" showInputMessage="1" showErrorMessage="1" sqref="E16:K16" xr:uid="{00000000-0002-0000-0100-000002000000}">
      <formula1>42005</formula1>
      <formula2>49310</formula2>
    </dataValidation>
    <dataValidation type="list" allowBlank="1" showInputMessage="1" showErrorMessage="1" prompt="Select Yes or No" sqref="E61:E86" xr:uid="{A5CC1EC9-8D4C-468D-9916-E9232E815047}">
      <formula1>"Yes, No"</formula1>
    </dataValidation>
  </dataValidations>
  <hyperlinks>
    <hyperlink ref="I47" r:id="rId1" xr:uid="{C298F3AA-8449-4B94-B19D-9799D86E42DF}"/>
    <hyperlink ref="I48" r:id="rId2" xr:uid="{184EF480-DD6A-41F8-BDA5-6F02468373E7}"/>
    <hyperlink ref="I49" r:id="rId3" xr:uid="{6047A50F-A5CF-4A26-9A7C-ACA8F8F319A1}"/>
    <hyperlink ref="I50" r:id="rId4" xr:uid="{548A38BE-7617-45BA-8CDF-AFD103735A3A}"/>
    <hyperlink ref="I51" r:id="rId5" xr:uid="{B665F4B8-90D5-4BF8-B551-145F6FF6BE0C}"/>
  </hyperlinks>
  <pageMargins left="0.25" right="0.25" top="0.75" bottom="0.75" header="0.3" footer="0.3"/>
  <pageSetup paperSize="5" scale="91" pageOrder="overThenDown" orientation="portrait"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9">
    <tabColor theme="3" tint="0.499984740745262"/>
  </sheetPr>
  <dimension ref="A1:A250"/>
  <sheetViews>
    <sheetView showGridLines="0" topLeftCell="A221" workbookViewId="0">
      <selection activeCell="A2" sqref="A2:A250"/>
    </sheetView>
  </sheetViews>
  <sheetFormatPr defaultColWidth="8.7109375" defaultRowHeight="15" x14ac:dyDescent="0.25"/>
  <cols>
    <col min="1" max="1" width="25.7109375" customWidth="1"/>
  </cols>
  <sheetData>
    <row r="1" spans="1:1" ht="15" customHeight="1" thickBot="1" x14ac:dyDescent="0.3">
      <c r="A1" s="3" t="s">
        <v>134</v>
      </c>
    </row>
    <row r="2" spans="1:1" ht="15" customHeight="1" thickBot="1" x14ac:dyDescent="0.3">
      <c r="A2" s="4" t="s">
        <v>135</v>
      </c>
    </row>
    <row r="3" spans="1:1" ht="15" customHeight="1" thickBot="1" x14ac:dyDescent="0.3">
      <c r="A3" s="5" t="s">
        <v>136</v>
      </c>
    </row>
    <row r="4" spans="1:1" ht="15" customHeight="1" thickBot="1" x14ac:dyDescent="0.3">
      <c r="A4" s="4" t="s">
        <v>137</v>
      </c>
    </row>
    <row r="5" spans="1:1" ht="15" customHeight="1" thickBot="1" x14ac:dyDescent="0.3">
      <c r="A5" s="5" t="s">
        <v>138</v>
      </c>
    </row>
    <row r="6" spans="1:1" ht="15.75" customHeight="1" thickBot="1" x14ac:dyDescent="0.3">
      <c r="A6" s="4" t="s">
        <v>139</v>
      </c>
    </row>
    <row r="7" spans="1:1" ht="15" customHeight="1" thickBot="1" x14ac:dyDescent="0.3">
      <c r="A7" s="5" t="s">
        <v>140</v>
      </c>
    </row>
    <row r="8" spans="1:1" ht="15" customHeight="1" thickBot="1" x14ac:dyDescent="0.3">
      <c r="A8" s="4" t="s">
        <v>141</v>
      </c>
    </row>
    <row r="9" spans="1:1" ht="15" customHeight="1" thickBot="1" x14ac:dyDescent="0.3">
      <c r="A9" s="5" t="s">
        <v>142</v>
      </c>
    </row>
    <row r="10" spans="1:1" ht="15" customHeight="1" thickBot="1" x14ac:dyDescent="0.3">
      <c r="A10" s="4" t="s">
        <v>143</v>
      </c>
    </row>
    <row r="11" spans="1:1" ht="18.75" customHeight="1" thickBot="1" x14ac:dyDescent="0.3">
      <c r="A11" s="5" t="s">
        <v>144</v>
      </c>
    </row>
    <row r="12" spans="1:1" ht="15" customHeight="1" thickBot="1" x14ac:dyDescent="0.3">
      <c r="A12" s="4" t="s">
        <v>145</v>
      </c>
    </row>
    <row r="13" spans="1:1" ht="15" customHeight="1" thickBot="1" x14ac:dyDescent="0.3">
      <c r="A13" s="5" t="s">
        <v>146</v>
      </c>
    </row>
    <row r="14" spans="1:1" ht="15" customHeight="1" thickBot="1" x14ac:dyDescent="0.3">
      <c r="A14" s="4" t="s">
        <v>147</v>
      </c>
    </row>
    <row r="15" spans="1:1" ht="15" customHeight="1" thickBot="1" x14ac:dyDescent="0.3">
      <c r="A15" s="5" t="s">
        <v>148</v>
      </c>
    </row>
    <row r="16" spans="1:1" ht="15" customHeight="1" thickBot="1" x14ac:dyDescent="0.3">
      <c r="A16" s="4" t="s">
        <v>149</v>
      </c>
    </row>
    <row r="17" spans="1:1" ht="15" customHeight="1" thickBot="1" x14ac:dyDescent="0.3">
      <c r="A17" s="5" t="s">
        <v>150</v>
      </c>
    </row>
    <row r="18" spans="1:1" ht="15" customHeight="1" thickBot="1" x14ac:dyDescent="0.3">
      <c r="A18" s="4" t="s">
        <v>151</v>
      </c>
    </row>
    <row r="19" spans="1:1" ht="15" customHeight="1" thickBot="1" x14ac:dyDescent="0.3">
      <c r="A19" s="5" t="s">
        <v>152</v>
      </c>
    </row>
    <row r="20" spans="1:1" ht="15" customHeight="1" thickBot="1" x14ac:dyDescent="0.3">
      <c r="A20" s="4" t="s">
        <v>153</v>
      </c>
    </row>
    <row r="21" spans="1:1" ht="15" customHeight="1" thickBot="1" x14ac:dyDescent="0.3">
      <c r="A21" s="5" t="s">
        <v>154</v>
      </c>
    </row>
    <row r="22" spans="1:1" ht="15" customHeight="1" thickBot="1" x14ac:dyDescent="0.3">
      <c r="A22" s="4" t="s">
        <v>155</v>
      </c>
    </row>
    <row r="23" spans="1:1" ht="15" customHeight="1" thickBot="1" x14ac:dyDescent="0.3">
      <c r="A23" s="5" t="s">
        <v>156</v>
      </c>
    </row>
    <row r="24" spans="1:1" ht="15" customHeight="1" thickBot="1" x14ac:dyDescent="0.3">
      <c r="A24" s="4" t="s">
        <v>157</v>
      </c>
    </row>
    <row r="25" spans="1:1" ht="15" customHeight="1" thickBot="1" x14ac:dyDescent="0.3">
      <c r="A25" s="5" t="s">
        <v>158</v>
      </c>
    </row>
    <row r="26" spans="1:1" ht="15" customHeight="1" thickBot="1" x14ac:dyDescent="0.3">
      <c r="A26" s="4" t="s">
        <v>159</v>
      </c>
    </row>
    <row r="27" spans="1:1" ht="15" customHeight="1" thickBot="1" x14ac:dyDescent="0.3">
      <c r="A27" s="5" t="s">
        <v>160</v>
      </c>
    </row>
    <row r="28" spans="1:1" ht="15" customHeight="1" thickBot="1" x14ac:dyDescent="0.3">
      <c r="A28" s="4" t="s">
        <v>161</v>
      </c>
    </row>
    <row r="29" spans="1:1" ht="24.4" customHeight="1" thickBot="1" x14ac:dyDescent="0.3">
      <c r="A29" s="5" t="s">
        <v>162</v>
      </c>
    </row>
    <row r="30" spans="1:1" ht="18.75" customHeight="1" thickBot="1" x14ac:dyDescent="0.3">
      <c r="A30" s="4" t="s">
        <v>163</v>
      </c>
    </row>
    <row r="31" spans="1:1" ht="15" customHeight="1" thickBot="1" x14ac:dyDescent="0.3">
      <c r="A31" s="5" t="s">
        <v>164</v>
      </c>
    </row>
    <row r="32" spans="1:1" ht="15" customHeight="1" thickBot="1" x14ac:dyDescent="0.3">
      <c r="A32" s="4" t="s">
        <v>165</v>
      </c>
    </row>
    <row r="33" spans="1:1" ht="15" customHeight="1" thickBot="1" x14ac:dyDescent="0.3">
      <c r="A33" s="5" t="s">
        <v>166</v>
      </c>
    </row>
    <row r="34" spans="1:1" ht="20.25" customHeight="1" thickBot="1" x14ac:dyDescent="0.3">
      <c r="A34" s="4" t="s">
        <v>167</v>
      </c>
    </row>
    <row r="35" spans="1:1" ht="19.5" customHeight="1" thickBot="1" x14ac:dyDescent="0.3">
      <c r="A35" s="5" t="s">
        <v>168</v>
      </c>
    </row>
    <row r="36" spans="1:1" ht="18" customHeight="1" thickBot="1" x14ac:dyDescent="0.3">
      <c r="A36" s="4" t="s">
        <v>169</v>
      </c>
    </row>
    <row r="37" spans="1:1" ht="15" customHeight="1" thickBot="1" x14ac:dyDescent="0.3">
      <c r="A37" s="5" t="s">
        <v>170</v>
      </c>
    </row>
    <row r="38" spans="1:1" ht="15" customHeight="1" thickBot="1" x14ac:dyDescent="0.3">
      <c r="A38" s="4" t="s">
        <v>171</v>
      </c>
    </row>
    <row r="39" spans="1:1" ht="15" customHeight="1" thickBot="1" x14ac:dyDescent="0.3">
      <c r="A39" s="5" t="s">
        <v>172</v>
      </c>
    </row>
    <row r="40" spans="1:1" ht="15" customHeight="1" thickBot="1" x14ac:dyDescent="0.3">
      <c r="A40" s="4" t="s">
        <v>173</v>
      </c>
    </row>
    <row r="41" spans="1:1" ht="15" customHeight="1" thickBot="1" x14ac:dyDescent="0.3">
      <c r="A41" s="5" t="s">
        <v>174</v>
      </c>
    </row>
    <row r="42" spans="1:1" ht="15" customHeight="1" thickBot="1" x14ac:dyDescent="0.3">
      <c r="A42" s="4" t="s">
        <v>175</v>
      </c>
    </row>
    <row r="43" spans="1:1" ht="15" customHeight="1" thickBot="1" x14ac:dyDescent="0.3">
      <c r="A43" s="5" t="s">
        <v>176</v>
      </c>
    </row>
    <row r="44" spans="1:1" ht="15" customHeight="1" thickBot="1" x14ac:dyDescent="0.3">
      <c r="A44" s="4" t="s">
        <v>177</v>
      </c>
    </row>
    <row r="45" spans="1:1" ht="15" customHeight="1" thickBot="1" x14ac:dyDescent="0.3">
      <c r="A45" s="5" t="s">
        <v>178</v>
      </c>
    </row>
    <row r="46" spans="1:1" ht="15" customHeight="1" thickBot="1" x14ac:dyDescent="0.3">
      <c r="A46" s="4" t="s">
        <v>179</v>
      </c>
    </row>
    <row r="47" spans="1:1" ht="15" customHeight="1" thickBot="1" x14ac:dyDescent="0.3">
      <c r="A47" s="5" t="s">
        <v>180</v>
      </c>
    </row>
    <row r="48" spans="1:1" ht="15" customHeight="1" thickBot="1" x14ac:dyDescent="0.3">
      <c r="A48" s="4" t="s">
        <v>181</v>
      </c>
    </row>
    <row r="49" spans="1:1" ht="24.4" customHeight="1" thickBot="1" x14ac:dyDescent="0.3">
      <c r="A49" s="5" t="s">
        <v>182</v>
      </c>
    </row>
    <row r="50" spans="1:1" ht="24.4" customHeight="1" thickBot="1" x14ac:dyDescent="0.3">
      <c r="A50" s="4" t="s">
        <v>183</v>
      </c>
    </row>
    <row r="51" spans="1:1" ht="15" customHeight="1" thickBot="1" x14ac:dyDescent="0.3">
      <c r="A51" s="5" t="s">
        <v>184</v>
      </c>
    </row>
    <row r="52" spans="1:1" ht="15" customHeight="1" thickBot="1" x14ac:dyDescent="0.3">
      <c r="A52" s="4" t="s">
        <v>185</v>
      </c>
    </row>
    <row r="53" spans="1:1" ht="15" customHeight="1" thickBot="1" x14ac:dyDescent="0.3">
      <c r="A53" s="5" t="s">
        <v>186</v>
      </c>
    </row>
    <row r="54" spans="1:1" ht="15" customHeight="1" thickBot="1" x14ac:dyDescent="0.3">
      <c r="A54" s="4" t="s">
        <v>187</v>
      </c>
    </row>
    <row r="55" spans="1:1" ht="15" customHeight="1" thickBot="1" x14ac:dyDescent="0.3">
      <c r="A55" s="5" t="s">
        <v>188</v>
      </c>
    </row>
    <row r="56" spans="1:1" ht="15" customHeight="1" thickBot="1" x14ac:dyDescent="0.3">
      <c r="A56" s="4" t="s">
        <v>189</v>
      </c>
    </row>
    <row r="57" spans="1:1" ht="15" customHeight="1" thickBot="1" x14ac:dyDescent="0.3">
      <c r="A57" s="5" t="s">
        <v>190</v>
      </c>
    </row>
    <row r="58" spans="1:1" ht="15" customHeight="1" thickBot="1" x14ac:dyDescent="0.3">
      <c r="A58" s="4" t="s">
        <v>191</v>
      </c>
    </row>
    <row r="59" spans="1:1" ht="15" customHeight="1" thickBot="1" x14ac:dyDescent="0.3">
      <c r="A59" s="5" t="s">
        <v>192</v>
      </c>
    </row>
    <row r="60" spans="1:1" ht="15" customHeight="1" thickBot="1" x14ac:dyDescent="0.3">
      <c r="A60" s="4" t="s">
        <v>193</v>
      </c>
    </row>
    <row r="61" spans="1:1" ht="15" customHeight="1" thickBot="1" x14ac:dyDescent="0.3">
      <c r="A61" s="5" t="s">
        <v>194</v>
      </c>
    </row>
    <row r="62" spans="1:1" ht="15" customHeight="1" thickBot="1" x14ac:dyDescent="0.3">
      <c r="A62" s="4" t="s">
        <v>195</v>
      </c>
    </row>
    <row r="63" spans="1:1" ht="15" customHeight="1" thickBot="1" x14ac:dyDescent="0.3">
      <c r="A63" s="5" t="s">
        <v>196</v>
      </c>
    </row>
    <row r="64" spans="1:1" ht="24.4" customHeight="1" thickBot="1" x14ac:dyDescent="0.3">
      <c r="A64" s="4" t="s">
        <v>197</v>
      </c>
    </row>
    <row r="65" spans="1:1" ht="24.4" customHeight="1" thickBot="1" x14ac:dyDescent="0.3">
      <c r="A65" s="5" t="s">
        <v>198</v>
      </c>
    </row>
    <row r="66" spans="1:1" ht="15" customHeight="1" thickBot="1" x14ac:dyDescent="0.3">
      <c r="A66" s="4" t="s">
        <v>199</v>
      </c>
    </row>
    <row r="67" spans="1:1" ht="15" customHeight="1" thickBot="1" x14ac:dyDescent="0.3">
      <c r="A67" s="5" t="s">
        <v>200</v>
      </c>
    </row>
    <row r="68" spans="1:1" ht="15" customHeight="1" thickBot="1" x14ac:dyDescent="0.3">
      <c r="A68" s="4" t="s">
        <v>201</v>
      </c>
    </row>
    <row r="69" spans="1:1" ht="15" customHeight="1" thickBot="1" x14ac:dyDescent="0.3">
      <c r="A69" s="5" t="s">
        <v>202</v>
      </c>
    </row>
    <row r="70" spans="1:1" ht="15" customHeight="1" thickBot="1" x14ac:dyDescent="0.3">
      <c r="A70" s="4" t="s">
        <v>17</v>
      </c>
    </row>
    <row r="71" spans="1:1" ht="15" customHeight="1" thickBot="1" x14ac:dyDescent="0.3">
      <c r="A71" s="5" t="s">
        <v>203</v>
      </c>
    </row>
    <row r="72" spans="1:1" ht="15" customHeight="1" thickBot="1" x14ac:dyDescent="0.3">
      <c r="A72" s="4" t="s">
        <v>204</v>
      </c>
    </row>
    <row r="73" spans="1:1" ht="15" customHeight="1" thickBot="1" x14ac:dyDescent="0.3">
      <c r="A73" s="5" t="s">
        <v>205</v>
      </c>
    </row>
    <row r="74" spans="1:1" ht="15" customHeight="1" thickBot="1" x14ac:dyDescent="0.3">
      <c r="A74" s="4" t="s">
        <v>206</v>
      </c>
    </row>
    <row r="75" spans="1:1" ht="15" customHeight="1" thickBot="1" x14ac:dyDescent="0.3">
      <c r="A75" s="5" t="s">
        <v>207</v>
      </c>
    </row>
    <row r="76" spans="1:1" ht="15" customHeight="1" thickBot="1" x14ac:dyDescent="0.3">
      <c r="A76" s="4" t="s">
        <v>208</v>
      </c>
    </row>
    <row r="77" spans="1:1" ht="15" customHeight="1" thickBot="1" x14ac:dyDescent="0.3">
      <c r="A77" s="5" t="s">
        <v>209</v>
      </c>
    </row>
    <row r="78" spans="1:1" ht="15" customHeight="1" thickBot="1" x14ac:dyDescent="0.3">
      <c r="A78" s="4" t="s">
        <v>210</v>
      </c>
    </row>
    <row r="79" spans="1:1" ht="15" customHeight="1" thickBot="1" x14ac:dyDescent="0.3">
      <c r="A79" s="5" t="s">
        <v>211</v>
      </c>
    </row>
    <row r="80" spans="1:1" ht="15" customHeight="1" thickBot="1" x14ac:dyDescent="0.3">
      <c r="A80" s="4" t="s">
        <v>212</v>
      </c>
    </row>
    <row r="81" spans="1:1" ht="15" customHeight="1" thickBot="1" x14ac:dyDescent="0.3">
      <c r="A81" s="5" t="s">
        <v>213</v>
      </c>
    </row>
    <row r="82" spans="1:1" ht="15" customHeight="1" thickBot="1" x14ac:dyDescent="0.3">
      <c r="A82" s="4" t="s">
        <v>214</v>
      </c>
    </row>
    <row r="83" spans="1:1" ht="15" customHeight="1" thickBot="1" x14ac:dyDescent="0.3">
      <c r="A83" s="5" t="s">
        <v>215</v>
      </c>
    </row>
    <row r="84" spans="1:1" ht="15" customHeight="1" thickBot="1" x14ac:dyDescent="0.3">
      <c r="A84" s="4" t="s">
        <v>216</v>
      </c>
    </row>
    <row r="85" spans="1:1" ht="15" customHeight="1" thickBot="1" x14ac:dyDescent="0.3">
      <c r="A85" s="5" t="s">
        <v>217</v>
      </c>
    </row>
    <row r="86" spans="1:1" ht="15" customHeight="1" thickBot="1" x14ac:dyDescent="0.3">
      <c r="A86" s="4" t="s">
        <v>218</v>
      </c>
    </row>
    <row r="87" spans="1:1" ht="15" customHeight="1" thickBot="1" x14ac:dyDescent="0.3">
      <c r="A87" s="5" t="s">
        <v>219</v>
      </c>
    </row>
    <row r="88" spans="1:1" ht="15" customHeight="1" thickBot="1" x14ac:dyDescent="0.3">
      <c r="A88" s="4" t="s">
        <v>220</v>
      </c>
    </row>
    <row r="89" spans="1:1" ht="15" customHeight="1" thickBot="1" x14ac:dyDescent="0.3">
      <c r="A89" s="5" t="s">
        <v>221</v>
      </c>
    </row>
    <row r="90" spans="1:1" ht="15" customHeight="1" thickBot="1" x14ac:dyDescent="0.3">
      <c r="A90" s="4" t="s">
        <v>222</v>
      </c>
    </row>
    <row r="91" spans="1:1" ht="15" customHeight="1" thickBot="1" x14ac:dyDescent="0.3">
      <c r="A91" s="5" t="s">
        <v>223</v>
      </c>
    </row>
    <row r="92" spans="1:1" ht="15" customHeight="1" thickBot="1" x14ac:dyDescent="0.3">
      <c r="A92" s="4" t="s">
        <v>224</v>
      </c>
    </row>
    <row r="93" spans="1:1" ht="15" customHeight="1" thickBot="1" x14ac:dyDescent="0.3">
      <c r="A93" s="5" t="s">
        <v>225</v>
      </c>
    </row>
    <row r="94" spans="1:1" ht="15" customHeight="1" thickBot="1" x14ac:dyDescent="0.3">
      <c r="A94" s="4" t="s">
        <v>226</v>
      </c>
    </row>
    <row r="95" spans="1:1" ht="15" customHeight="1" thickBot="1" x14ac:dyDescent="0.3">
      <c r="A95" s="5" t="s">
        <v>227</v>
      </c>
    </row>
    <row r="96" spans="1:1" ht="15" customHeight="1" thickBot="1" x14ac:dyDescent="0.3">
      <c r="A96" s="4" t="s">
        <v>228</v>
      </c>
    </row>
    <row r="97" spans="1:1" ht="15" customHeight="1" thickBot="1" x14ac:dyDescent="0.3">
      <c r="A97" s="5" t="s">
        <v>229</v>
      </c>
    </row>
    <row r="98" spans="1:1" ht="15" customHeight="1" thickBot="1" x14ac:dyDescent="0.3">
      <c r="A98" s="4" t="s">
        <v>230</v>
      </c>
    </row>
    <row r="99" spans="1:1" ht="15" customHeight="1" thickBot="1" x14ac:dyDescent="0.3">
      <c r="A99" s="5" t="s">
        <v>231</v>
      </c>
    </row>
    <row r="100" spans="1:1" ht="15" customHeight="1" thickBot="1" x14ac:dyDescent="0.3">
      <c r="A100" s="4" t="s">
        <v>232</v>
      </c>
    </row>
    <row r="101" spans="1:1" ht="15" customHeight="1" thickBot="1" x14ac:dyDescent="0.3">
      <c r="A101" s="5" t="s">
        <v>233</v>
      </c>
    </row>
    <row r="102" spans="1:1" ht="15" customHeight="1" thickBot="1" x14ac:dyDescent="0.3">
      <c r="A102" s="4" t="s">
        <v>234</v>
      </c>
    </row>
    <row r="103" spans="1:1" ht="24.4" customHeight="1" thickBot="1" x14ac:dyDescent="0.3">
      <c r="A103" s="5" t="s">
        <v>235</v>
      </c>
    </row>
    <row r="104" spans="1:1" ht="15" customHeight="1" thickBot="1" x14ac:dyDescent="0.3">
      <c r="A104" s="4" t="s">
        <v>236</v>
      </c>
    </row>
    <row r="105" spans="1:1" ht="15" customHeight="1" thickBot="1" x14ac:dyDescent="0.3">
      <c r="A105" s="5" t="s">
        <v>237</v>
      </c>
    </row>
    <row r="106" spans="1:1" ht="15" customHeight="1" thickBot="1" x14ac:dyDescent="0.3">
      <c r="A106" s="4" t="s">
        <v>238</v>
      </c>
    </row>
    <row r="107" spans="1:1" ht="15" customHeight="1" thickBot="1" x14ac:dyDescent="0.3">
      <c r="A107" s="5" t="s">
        <v>239</v>
      </c>
    </row>
    <row r="108" spans="1:1" ht="15" customHeight="1" thickBot="1" x14ac:dyDescent="0.3">
      <c r="A108" s="4" t="s">
        <v>240</v>
      </c>
    </row>
    <row r="109" spans="1:1" ht="15" customHeight="1" thickBot="1" x14ac:dyDescent="0.3">
      <c r="A109" s="5" t="s">
        <v>241</v>
      </c>
    </row>
    <row r="110" spans="1:1" ht="15" customHeight="1" thickBot="1" x14ac:dyDescent="0.3">
      <c r="A110" s="4" t="s">
        <v>242</v>
      </c>
    </row>
    <row r="111" spans="1:1" ht="15" customHeight="1" thickBot="1" x14ac:dyDescent="0.3">
      <c r="A111" s="5" t="s">
        <v>243</v>
      </c>
    </row>
    <row r="112" spans="1:1" ht="15" customHeight="1" thickBot="1" x14ac:dyDescent="0.3">
      <c r="A112" s="4" t="s">
        <v>244</v>
      </c>
    </row>
    <row r="113" spans="1:1" ht="15" customHeight="1" thickBot="1" x14ac:dyDescent="0.3">
      <c r="A113" s="5" t="s">
        <v>245</v>
      </c>
    </row>
    <row r="114" spans="1:1" ht="15" customHeight="1" thickBot="1" x14ac:dyDescent="0.3">
      <c r="A114" s="4" t="s">
        <v>246</v>
      </c>
    </row>
    <row r="115" spans="1:1" ht="15" customHeight="1" thickBot="1" x14ac:dyDescent="0.3">
      <c r="A115" s="5" t="s">
        <v>247</v>
      </c>
    </row>
    <row r="116" spans="1:1" ht="15" customHeight="1" thickBot="1" x14ac:dyDescent="0.3">
      <c r="A116" s="4" t="s">
        <v>248</v>
      </c>
    </row>
    <row r="117" spans="1:1" ht="15" customHeight="1" thickBot="1" x14ac:dyDescent="0.3">
      <c r="A117" s="5" t="s">
        <v>249</v>
      </c>
    </row>
    <row r="118" spans="1:1" ht="15" customHeight="1" thickBot="1" x14ac:dyDescent="0.3">
      <c r="A118" s="4" t="s">
        <v>250</v>
      </c>
    </row>
    <row r="119" spans="1:1" ht="15" customHeight="1" thickBot="1" x14ac:dyDescent="0.3">
      <c r="A119" s="5" t="s">
        <v>251</v>
      </c>
    </row>
    <row r="120" spans="1:1" ht="15" customHeight="1" thickBot="1" x14ac:dyDescent="0.3">
      <c r="A120" s="4" t="s">
        <v>252</v>
      </c>
    </row>
    <row r="121" spans="1:1" ht="15" customHeight="1" thickBot="1" x14ac:dyDescent="0.3">
      <c r="A121" s="5" t="s">
        <v>253</v>
      </c>
    </row>
    <row r="122" spans="1:1" ht="15" customHeight="1" thickBot="1" x14ac:dyDescent="0.3">
      <c r="A122" s="4" t="s">
        <v>254</v>
      </c>
    </row>
    <row r="123" spans="1:1" ht="15" customHeight="1" thickBot="1" x14ac:dyDescent="0.3">
      <c r="A123" s="5" t="s">
        <v>255</v>
      </c>
    </row>
    <row r="124" spans="1:1" ht="15" customHeight="1" thickBot="1" x14ac:dyDescent="0.3">
      <c r="A124" s="4" t="s">
        <v>256</v>
      </c>
    </row>
    <row r="125" spans="1:1" ht="24.4" customHeight="1" thickBot="1" x14ac:dyDescent="0.3">
      <c r="A125" s="5" t="s">
        <v>257</v>
      </c>
    </row>
    <row r="126" spans="1:1" ht="15" customHeight="1" thickBot="1" x14ac:dyDescent="0.3">
      <c r="A126" s="4" t="s">
        <v>258</v>
      </c>
    </row>
    <row r="127" spans="1:1" ht="15" customHeight="1" thickBot="1" x14ac:dyDescent="0.3">
      <c r="A127" s="5" t="s">
        <v>259</v>
      </c>
    </row>
    <row r="128" spans="1:1" ht="15" customHeight="1" thickBot="1" x14ac:dyDescent="0.3">
      <c r="A128" s="4" t="s">
        <v>260</v>
      </c>
    </row>
    <row r="129" spans="1:1" ht="15" customHeight="1" thickBot="1" x14ac:dyDescent="0.3">
      <c r="A129" s="5" t="s">
        <v>261</v>
      </c>
    </row>
    <row r="130" spans="1:1" ht="15" customHeight="1" thickBot="1" x14ac:dyDescent="0.3">
      <c r="A130" s="4" t="s">
        <v>262</v>
      </c>
    </row>
    <row r="131" spans="1:1" ht="15" customHeight="1" thickBot="1" x14ac:dyDescent="0.3">
      <c r="A131" s="5" t="s">
        <v>263</v>
      </c>
    </row>
    <row r="132" spans="1:1" ht="15" customHeight="1" thickBot="1" x14ac:dyDescent="0.3">
      <c r="A132" s="4" t="s">
        <v>264</v>
      </c>
    </row>
    <row r="133" spans="1:1" ht="15" customHeight="1" thickBot="1" x14ac:dyDescent="0.3">
      <c r="A133" s="5" t="s">
        <v>265</v>
      </c>
    </row>
    <row r="134" spans="1:1" ht="15" customHeight="1" thickBot="1" x14ac:dyDescent="0.3">
      <c r="A134" s="4" t="s">
        <v>266</v>
      </c>
    </row>
    <row r="135" spans="1:1" ht="15" customHeight="1" thickBot="1" x14ac:dyDescent="0.3">
      <c r="A135" s="5" t="s">
        <v>267</v>
      </c>
    </row>
    <row r="136" spans="1:1" ht="15" customHeight="1" thickBot="1" x14ac:dyDescent="0.3">
      <c r="A136" s="4" t="s">
        <v>268</v>
      </c>
    </row>
    <row r="137" spans="1:1" ht="15" customHeight="1" thickBot="1" x14ac:dyDescent="0.3">
      <c r="A137" s="5" t="s">
        <v>269</v>
      </c>
    </row>
    <row r="138" spans="1:1" ht="15" customHeight="1" thickBot="1" x14ac:dyDescent="0.3">
      <c r="A138" s="4" t="s">
        <v>270</v>
      </c>
    </row>
    <row r="139" spans="1:1" ht="15" customHeight="1" thickBot="1" x14ac:dyDescent="0.3">
      <c r="A139" s="5" t="s">
        <v>271</v>
      </c>
    </row>
    <row r="140" spans="1:1" ht="15" customHeight="1" thickBot="1" x14ac:dyDescent="0.3">
      <c r="A140" s="4" t="s">
        <v>272</v>
      </c>
    </row>
    <row r="141" spans="1:1" ht="15" customHeight="1" thickBot="1" x14ac:dyDescent="0.3">
      <c r="A141" s="5" t="s">
        <v>273</v>
      </c>
    </row>
    <row r="142" spans="1:1" ht="15" customHeight="1" thickBot="1" x14ac:dyDescent="0.3">
      <c r="A142" s="4" t="s">
        <v>274</v>
      </c>
    </row>
    <row r="143" spans="1:1" ht="15" customHeight="1" thickBot="1" x14ac:dyDescent="0.3">
      <c r="A143" s="5" t="s">
        <v>275</v>
      </c>
    </row>
    <row r="144" spans="1:1" ht="15" customHeight="1" thickBot="1" x14ac:dyDescent="0.3">
      <c r="A144" s="4" t="s">
        <v>276</v>
      </c>
    </row>
    <row r="145" spans="1:1" ht="15" customHeight="1" thickBot="1" x14ac:dyDescent="0.3">
      <c r="A145" s="5" t="s">
        <v>277</v>
      </c>
    </row>
    <row r="146" spans="1:1" ht="24.4" customHeight="1" thickBot="1" x14ac:dyDescent="0.3">
      <c r="A146" s="4" t="s">
        <v>278</v>
      </c>
    </row>
    <row r="147" spans="1:1" ht="15" customHeight="1" thickBot="1" x14ac:dyDescent="0.3">
      <c r="A147" s="5" t="s">
        <v>279</v>
      </c>
    </row>
    <row r="148" spans="1:1" ht="15" customHeight="1" thickBot="1" x14ac:dyDescent="0.3">
      <c r="A148" s="4" t="s">
        <v>280</v>
      </c>
    </row>
    <row r="149" spans="1:1" ht="15" customHeight="1" thickBot="1" x14ac:dyDescent="0.3">
      <c r="A149" s="5" t="s">
        <v>281</v>
      </c>
    </row>
    <row r="150" spans="1:1" ht="15" customHeight="1" thickBot="1" x14ac:dyDescent="0.3">
      <c r="A150" s="4" t="s">
        <v>282</v>
      </c>
    </row>
    <row r="151" spans="1:1" ht="15" customHeight="1" thickBot="1" x14ac:dyDescent="0.3">
      <c r="A151" s="5" t="s">
        <v>283</v>
      </c>
    </row>
    <row r="152" spans="1:1" ht="15" customHeight="1" thickBot="1" x14ac:dyDescent="0.3">
      <c r="A152" s="4" t="s">
        <v>284</v>
      </c>
    </row>
    <row r="153" spans="1:1" ht="15" customHeight="1" thickBot="1" x14ac:dyDescent="0.3">
      <c r="A153" s="5" t="s">
        <v>285</v>
      </c>
    </row>
    <row r="154" spans="1:1" ht="15" customHeight="1" thickBot="1" x14ac:dyDescent="0.3">
      <c r="A154" s="4" t="s">
        <v>286</v>
      </c>
    </row>
    <row r="155" spans="1:1" ht="15" customHeight="1" thickBot="1" x14ac:dyDescent="0.3">
      <c r="A155" s="5" t="s">
        <v>287</v>
      </c>
    </row>
    <row r="156" spans="1:1" ht="15" customHeight="1" thickBot="1" x14ac:dyDescent="0.3">
      <c r="A156" s="4" t="s">
        <v>288</v>
      </c>
    </row>
    <row r="157" spans="1:1" ht="15" customHeight="1" thickBot="1" x14ac:dyDescent="0.3">
      <c r="A157" s="5" t="s">
        <v>289</v>
      </c>
    </row>
    <row r="158" spans="1:1" ht="15" customHeight="1" thickBot="1" x14ac:dyDescent="0.3">
      <c r="A158" s="4" t="s">
        <v>290</v>
      </c>
    </row>
    <row r="159" spans="1:1" ht="15" customHeight="1" thickBot="1" x14ac:dyDescent="0.3">
      <c r="A159" s="5" t="s">
        <v>291</v>
      </c>
    </row>
    <row r="160" spans="1:1" ht="15" customHeight="1" thickBot="1" x14ac:dyDescent="0.3">
      <c r="A160" s="4" t="s">
        <v>292</v>
      </c>
    </row>
    <row r="161" spans="1:1" ht="15" customHeight="1" thickBot="1" x14ac:dyDescent="0.3">
      <c r="A161" s="5" t="s">
        <v>293</v>
      </c>
    </row>
    <row r="162" spans="1:1" ht="15" customHeight="1" thickBot="1" x14ac:dyDescent="0.3">
      <c r="A162" s="4" t="s">
        <v>294</v>
      </c>
    </row>
    <row r="163" spans="1:1" ht="15" customHeight="1" thickBot="1" x14ac:dyDescent="0.3">
      <c r="A163" s="5" t="s">
        <v>295</v>
      </c>
    </row>
    <row r="164" spans="1:1" ht="15" customHeight="1" thickBot="1" x14ac:dyDescent="0.3">
      <c r="A164" s="4" t="s">
        <v>296</v>
      </c>
    </row>
    <row r="165" spans="1:1" ht="15" customHeight="1" thickBot="1" x14ac:dyDescent="0.3">
      <c r="A165" s="5" t="s">
        <v>297</v>
      </c>
    </row>
    <row r="166" spans="1:1" ht="15" customHeight="1" thickBot="1" x14ac:dyDescent="0.3">
      <c r="A166" s="4" t="s">
        <v>298</v>
      </c>
    </row>
    <row r="167" spans="1:1" ht="15" customHeight="1" thickBot="1" x14ac:dyDescent="0.3">
      <c r="A167" s="5" t="s">
        <v>299</v>
      </c>
    </row>
    <row r="168" spans="1:1" ht="15" customHeight="1" thickBot="1" x14ac:dyDescent="0.3">
      <c r="A168" s="4" t="s">
        <v>300</v>
      </c>
    </row>
    <row r="169" spans="1:1" ht="15" customHeight="1" thickBot="1" x14ac:dyDescent="0.3">
      <c r="A169" s="5" t="s">
        <v>301</v>
      </c>
    </row>
    <row r="170" spans="1:1" ht="15" customHeight="1" thickBot="1" x14ac:dyDescent="0.3">
      <c r="A170" s="4" t="s">
        <v>302</v>
      </c>
    </row>
    <row r="171" spans="1:1" ht="15" customHeight="1" thickBot="1" x14ac:dyDescent="0.3">
      <c r="A171" s="5" t="s">
        <v>303</v>
      </c>
    </row>
    <row r="172" spans="1:1" ht="15" customHeight="1" thickBot="1" x14ac:dyDescent="0.3">
      <c r="A172" s="4" t="s">
        <v>304</v>
      </c>
    </row>
    <row r="173" spans="1:1" ht="15" customHeight="1" thickBot="1" x14ac:dyDescent="0.3">
      <c r="A173" s="5" t="s">
        <v>305</v>
      </c>
    </row>
    <row r="174" spans="1:1" ht="15" customHeight="1" thickBot="1" x14ac:dyDescent="0.3">
      <c r="A174" s="4" t="s">
        <v>306</v>
      </c>
    </row>
    <row r="175" spans="1:1" ht="15" customHeight="1" thickBot="1" x14ac:dyDescent="0.3">
      <c r="A175" s="5" t="s">
        <v>307</v>
      </c>
    </row>
    <row r="176" spans="1:1" ht="15" customHeight="1" thickBot="1" x14ac:dyDescent="0.3">
      <c r="A176" s="4" t="s">
        <v>308</v>
      </c>
    </row>
    <row r="177" spans="1:1" ht="15" customHeight="1" thickBot="1" x14ac:dyDescent="0.3">
      <c r="A177" s="5" t="s">
        <v>309</v>
      </c>
    </row>
    <row r="178" spans="1:1" ht="15" customHeight="1" thickBot="1" x14ac:dyDescent="0.3">
      <c r="A178" s="4" t="s">
        <v>310</v>
      </c>
    </row>
    <row r="179" spans="1:1" ht="15" customHeight="1" thickBot="1" x14ac:dyDescent="0.3">
      <c r="A179" s="5" t="s">
        <v>311</v>
      </c>
    </row>
    <row r="180" spans="1:1" ht="15" customHeight="1" thickBot="1" x14ac:dyDescent="0.3">
      <c r="A180" s="4" t="s">
        <v>312</v>
      </c>
    </row>
    <row r="181" spans="1:1" ht="15" customHeight="1" thickBot="1" x14ac:dyDescent="0.3">
      <c r="A181" s="5" t="s">
        <v>313</v>
      </c>
    </row>
    <row r="182" spans="1:1" ht="15" customHeight="1" thickBot="1" x14ac:dyDescent="0.3">
      <c r="A182" s="4" t="s">
        <v>314</v>
      </c>
    </row>
    <row r="183" spans="1:1" ht="15" customHeight="1" thickBot="1" x14ac:dyDescent="0.3">
      <c r="A183" s="5" t="s">
        <v>315</v>
      </c>
    </row>
    <row r="184" spans="1:1" ht="15" customHeight="1" thickBot="1" x14ac:dyDescent="0.3">
      <c r="A184" s="4" t="s">
        <v>316</v>
      </c>
    </row>
    <row r="185" spans="1:1" ht="15" customHeight="1" thickBot="1" x14ac:dyDescent="0.3">
      <c r="A185" s="5" t="s">
        <v>317</v>
      </c>
    </row>
    <row r="186" spans="1:1" ht="15" customHeight="1" thickBot="1" x14ac:dyDescent="0.3">
      <c r="A186" s="4" t="s">
        <v>318</v>
      </c>
    </row>
    <row r="187" spans="1:1" ht="15" customHeight="1" thickBot="1" x14ac:dyDescent="0.3">
      <c r="A187" s="5" t="s">
        <v>319</v>
      </c>
    </row>
    <row r="188" spans="1:1" ht="15" customHeight="1" thickBot="1" x14ac:dyDescent="0.3">
      <c r="A188" s="4" t="s">
        <v>320</v>
      </c>
    </row>
    <row r="189" spans="1:1" ht="15" customHeight="1" thickBot="1" x14ac:dyDescent="0.3">
      <c r="A189" s="5" t="s">
        <v>321</v>
      </c>
    </row>
    <row r="190" spans="1:1" ht="15" customHeight="1" thickBot="1" x14ac:dyDescent="0.3">
      <c r="A190" s="4" t="s">
        <v>322</v>
      </c>
    </row>
    <row r="191" spans="1:1" ht="15" customHeight="1" thickBot="1" x14ac:dyDescent="0.3">
      <c r="A191" s="5" t="s">
        <v>323</v>
      </c>
    </row>
    <row r="192" spans="1:1" ht="15" customHeight="1" thickBot="1" x14ac:dyDescent="0.3">
      <c r="A192" s="4" t="s">
        <v>324</v>
      </c>
    </row>
    <row r="193" spans="1:1" ht="24.4" customHeight="1" thickBot="1" x14ac:dyDescent="0.3">
      <c r="A193" s="5" t="s">
        <v>325</v>
      </c>
    </row>
    <row r="194" spans="1:1" ht="15" customHeight="1" thickBot="1" x14ac:dyDescent="0.3">
      <c r="A194" s="5" t="s">
        <v>326</v>
      </c>
    </row>
    <row r="195" spans="1:1" ht="15" customHeight="1" thickBot="1" x14ac:dyDescent="0.3">
      <c r="A195" s="4" t="s">
        <v>327</v>
      </c>
    </row>
    <row r="196" spans="1:1" ht="15" customHeight="1" thickBot="1" x14ac:dyDescent="0.3">
      <c r="A196" s="5" t="s">
        <v>328</v>
      </c>
    </row>
    <row r="197" spans="1:1" ht="15" customHeight="1" thickBot="1" x14ac:dyDescent="0.3">
      <c r="A197" s="4" t="s">
        <v>329</v>
      </c>
    </row>
    <row r="198" spans="1:1" ht="15" customHeight="1" thickBot="1" x14ac:dyDescent="0.3">
      <c r="A198" s="5" t="s">
        <v>330</v>
      </c>
    </row>
    <row r="199" spans="1:1" ht="15" customHeight="1" thickBot="1" x14ac:dyDescent="0.3">
      <c r="A199" s="4" t="s">
        <v>331</v>
      </c>
    </row>
    <row r="200" spans="1:1" ht="15" customHeight="1" thickBot="1" x14ac:dyDescent="0.3">
      <c r="A200" s="5" t="s">
        <v>332</v>
      </c>
    </row>
    <row r="201" spans="1:1" ht="15" customHeight="1" thickBot="1" x14ac:dyDescent="0.3">
      <c r="A201" s="4" t="s">
        <v>333</v>
      </c>
    </row>
    <row r="202" spans="1:1" ht="15" customHeight="1" thickBot="1" x14ac:dyDescent="0.3">
      <c r="A202" s="5" t="s">
        <v>334</v>
      </c>
    </row>
    <row r="203" spans="1:1" ht="15" customHeight="1" thickBot="1" x14ac:dyDescent="0.3">
      <c r="A203" s="4" t="s">
        <v>335</v>
      </c>
    </row>
    <row r="204" spans="1:1" ht="15" customHeight="1" thickBot="1" x14ac:dyDescent="0.3">
      <c r="A204" s="5" t="s">
        <v>336</v>
      </c>
    </row>
    <row r="205" spans="1:1" ht="15" customHeight="1" thickBot="1" x14ac:dyDescent="0.3">
      <c r="A205" s="4" t="s">
        <v>337</v>
      </c>
    </row>
    <row r="206" spans="1:1" ht="15" customHeight="1" thickBot="1" x14ac:dyDescent="0.3">
      <c r="A206" s="5" t="s">
        <v>338</v>
      </c>
    </row>
    <row r="207" spans="1:1" ht="15" customHeight="1" thickBot="1" x14ac:dyDescent="0.3">
      <c r="A207" s="4" t="s">
        <v>339</v>
      </c>
    </row>
    <row r="208" spans="1:1" ht="15" customHeight="1" thickBot="1" x14ac:dyDescent="0.3">
      <c r="A208" s="5" t="s">
        <v>340</v>
      </c>
    </row>
    <row r="209" spans="1:1" ht="15" customHeight="1" thickBot="1" x14ac:dyDescent="0.3">
      <c r="A209" s="4" t="s">
        <v>341</v>
      </c>
    </row>
    <row r="210" spans="1:1" ht="24.4" customHeight="1" thickBot="1" x14ac:dyDescent="0.3">
      <c r="A210" s="5" t="s">
        <v>342</v>
      </c>
    </row>
    <row r="211" spans="1:1" ht="15" customHeight="1" thickBot="1" x14ac:dyDescent="0.3">
      <c r="A211" s="4" t="s">
        <v>343</v>
      </c>
    </row>
    <row r="212" spans="1:1" ht="15" customHeight="1" thickBot="1" x14ac:dyDescent="0.3">
      <c r="A212" s="5" t="s">
        <v>344</v>
      </c>
    </row>
    <row r="213" spans="1:1" ht="15" customHeight="1" thickBot="1" x14ac:dyDescent="0.3">
      <c r="A213" s="4" t="s">
        <v>345</v>
      </c>
    </row>
    <row r="214" spans="1:1" ht="15" customHeight="1" thickBot="1" x14ac:dyDescent="0.3">
      <c r="A214" s="5" t="s">
        <v>346</v>
      </c>
    </row>
    <row r="215" spans="1:1" ht="15" customHeight="1" thickBot="1" x14ac:dyDescent="0.3">
      <c r="A215" s="4" t="s">
        <v>347</v>
      </c>
    </row>
    <row r="216" spans="1:1" ht="15" customHeight="1" thickBot="1" x14ac:dyDescent="0.3">
      <c r="A216" s="5" t="s">
        <v>348</v>
      </c>
    </row>
    <row r="217" spans="1:1" ht="24.4" customHeight="1" thickBot="1" x14ac:dyDescent="0.3">
      <c r="A217" s="4" t="s">
        <v>349</v>
      </c>
    </row>
    <row r="218" spans="1:1" ht="15" customHeight="1" thickBot="1" x14ac:dyDescent="0.3">
      <c r="A218" s="5" t="s">
        <v>350</v>
      </c>
    </row>
    <row r="219" spans="1:1" ht="15" customHeight="1" thickBot="1" x14ac:dyDescent="0.3">
      <c r="A219" s="4" t="s">
        <v>351</v>
      </c>
    </row>
    <row r="220" spans="1:1" ht="15" customHeight="1" thickBot="1" x14ac:dyDescent="0.3">
      <c r="A220" s="5" t="s">
        <v>352</v>
      </c>
    </row>
    <row r="221" spans="1:1" ht="15" customHeight="1" thickBot="1" x14ac:dyDescent="0.3">
      <c r="A221" s="4" t="s">
        <v>353</v>
      </c>
    </row>
    <row r="222" spans="1:1" ht="15" customHeight="1" thickBot="1" x14ac:dyDescent="0.3">
      <c r="A222" s="5" t="s">
        <v>354</v>
      </c>
    </row>
    <row r="223" spans="1:1" ht="15" customHeight="1" thickBot="1" x14ac:dyDescent="0.3">
      <c r="A223" s="4" t="s">
        <v>355</v>
      </c>
    </row>
    <row r="224" spans="1:1" ht="15" customHeight="1" thickBot="1" x14ac:dyDescent="0.3">
      <c r="A224" s="5" t="s">
        <v>356</v>
      </c>
    </row>
    <row r="225" spans="1:1" ht="15" customHeight="1" thickBot="1" x14ac:dyDescent="0.3">
      <c r="A225" s="4" t="s">
        <v>357</v>
      </c>
    </row>
    <row r="226" spans="1:1" ht="15" customHeight="1" thickBot="1" x14ac:dyDescent="0.3">
      <c r="A226" s="5" t="s">
        <v>358</v>
      </c>
    </row>
    <row r="227" spans="1:1" ht="15" customHeight="1" thickBot="1" x14ac:dyDescent="0.3">
      <c r="A227" s="4" t="s">
        <v>359</v>
      </c>
    </row>
    <row r="228" spans="1:1" ht="15" customHeight="1" thickBot="1" x14ac:dyDescent="0.3">
      <c r="A228" s="5" t="s">
        <v>360</v>
      </c>
    </row>
    <row r="229" spans="1:1" ht="15" customHeight="1" thickBot="1" x14ac:dyDescent="0.3">
      <c r="A229" s="4" t="s">
        <v>361</v>
      </c>
    </row>
    <row r="230" spans="1:1" ht="15" customHeight="1" thickBot="1" x14ac:dyDescent="0.3">
      <c r="A230" s="5" t="s">
        <v>362</v>
      </c>
    </row>
    <row r="231" spans="1:1" ht="15" customHeight="1" thickBot="1" x14ac:dyDescent="0.3">
      <c r="A231" s="4" t="s">
        <v>363</v>
      </c>
    </row>
    <row r="232" spans="1:1" ht="15" customHeight="1" thickBot="1" x14ac:dyDescent="0.3">
      <c r="A232" s="5" t="s">
        <v>364</v>
      </c>
    </row>
    <row r="233" spans="1:1" ht="15" customHeight="1" thickBot="1" x14ac:dyDescent="0.3">
      <c r="A233" s="4" t="s">
        <v>365</v>
      </c>
    </row>
    <row r="234" spans="1:1" ht="15" customHeight="1" thickBot="1" x14ac:dyDescent="0.3">
      <c r="A234" s="5" t="s">
        <v>366</v>
      </c>
    </row>
    <row r="235" spans="1:1" ht="15" customHeight="1" thickBot="1" x14ac:dyDescent="0.3">
      <c r="A235" s="4" t="s">
        <v>367</v>
      </c>
    </row>
    <row r="236" spans="1:1" ht="24.4" customHeight="1" thickBot="1" x14ac:dyDescent="0.3">
      <c r="A236" s="5" t="s">
        <v>368</v>
      </c>
    </row>
    <row r="237" spans="1:1" ht="15" customHeight="1" thickBot="1" x14ac:dyDescent="0.3">
      <c r="A237" s="4" t="s">
        <v>369</v>
      </c>
    </row>
    <row r="238" spans="1:1" ht="24.4" customHeight="1" thickBot="1" x14ac:dyDescent="0.3">
      <c r="A238" s="5" t="s">
        <v>370</v>
      </c>
    </row>
    <row r="239" spans="1:1" ht="15" customHeight="1" thickBot="1" x14ac:dyDescent="0.3">
      <c r="A239" s="4" t="s">
        <v>371</v>
      </c>
    </row>
    <row r="240" spans="1:1" ht="15" customHeight="1" thickBot="1" x14ac:dyDescent="0.3">
      <c r="A240" s="5" t="s">
        <v>372</v>
      </c>
    </row>
    <row r="241" spans="1:1" ht="15" customHeight="1" thickBot="1" x14ac:dyDescent="0.3">
      <c r="A241" s="4" t="s">
        <v>373</v>
      </c>
    </row>
    <row r="242" spans="1:1" ht="15" customHeight="1" thickBot="1" x14ac:dyDescent="0.3">
      <c r="A242" s="5" t="s">
        <v>374</v>
      </c>
    </row>
    <row r="243" spans="1:1" ht="15" customHeight="1" thickBot="1" x14ac:dyDescent="0.3">
      <c r="A243" s="4" t="s">
        <v>375</v>
      </c>
    </row>
    <row r="244" spans="1:1" ht="24.4" customHeight="1" thickBot="1" x14ac:dyDescent="0.3">
      <c r="A244" s="5" t="s">
        <v>376</v>
      </c>
    </row>
    <row r="245" spans="1:1" ht="15" customHeight="1" thickBot="1" x14ac:dyDescent="0.3">
      <c r="A245" s="4" t="s">
        <v>377</v>
      </c>
    </row>
    <row r="246" spans="1:1" ht="15" customHeight="1" thickBot="1" x14ac:dyDescent="0.3">
      <c r="A246" s="5" t="s">
        <v>378</v>
      </c>
    </row>
    <row r="247" spans="1:1" ht="15" customHeight="1" thickBot="1" x14ac:dyDescent="0.3">
      <c r="A247" s="4" t="s">
        <v>379</v>
      </c>
    </row>
    <row r="248" spans="1:1" ht="15" customHeight="1" thickBot="1" x14ac:dyDescent="0.3">
      <c r="A248" s="5" t="s">
        <v>380</v>
      </c>
    </row>
    <row r="249" spans="1:1" ht="15" customHeight="1" thickBot="1" x14ac:dyDescent="0.3">
      <c r="A249" s="4" t="s">
        <v>381</v>
      </c>
    </row>
    <row r="250" spans="1:1" x14ac:dyDescent="0.25">
      <c r="A250" s="5" t="s">
        <v>382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3">
    <tabColor theme="3" tint="0.499984740745262"/>
  </sheetPr>
  <dimension ref="A1:A7"/>
  <sheetViews>
    <sheetView showGridLines="0" workbookViewId="0">
      <selection activeCell="A2" sqref="A2:A7"/>
    </sheetView>
  </sheetViews>
  <sheetFormatPr defaultColWidth="8.7109375" defaultRowHeight="15" x14ac:dyDescent="0.25"/>
  <sheetData>
    <row r="1" spans="1:1" x14ac:dyDescent="0.25">
      <c r="A1" s="2" t="s">
        <v>383</v>
      </c>
    </row>
    <row r="2" spans="1:1" x14ac:dyDescent="0.25">
      <c r="A2" s="2" t="s">
        <v>384</v>
      </c>
    </row>
    <row r="3" spans="1:1" x14ac:dyDescent="0.25">
      <c r="A3" s="2" t="s">
        <v>385</v>
      </c>
    </row>
    <row r="4" spans="1:1" x14ac:dyDescent="0.25">
      <c r="A4" s="2" t="s">
        <v>386</v>
      </c>
    </row>
    <row r="5" spans="1:1" x14ac:dyDescent="0.25">
      <c r="A5" s="2" t="s">
        <v>387</v>
      </c>
    </row>
    <row r="6" spans="1:1" x14ac:dyDescent="0.25">
      <c r="A6" s="2" t="s">
        <v>388</v>
      </c>
    </row>
    <row r="7" spans="1:1" x14ac:dyDescent="0.25">
      <c r="A7" s="2" t="s">
        <v>389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1">
    <tabColor theme="3" tint="0.499984740745262"/>
  </sheetPr>
  <dimension ref="A1:A10"/>
  <sheetViews>
    <sheetView showGridLines="0" workbookViewId="0">
      <selection activeCell="A10" sqref="A10"/>
    </sheetView>
  </sheetViews>
  <sheetFormatPr defaultColWidth="8.7109375" defaultRowHeight="15" x14ac:dyDescent="0.25"/>
  <cols>
    <col min="1" max="1" width="12.28515625" customWidth="1"/>
  </cols>
  <sheetData>
    <row r="1" spans="1:1" x14ac:dyDescent="0.25">
      <c r="A1" s="26" t="s">
        <v>390</v>
      </c>
    </row>
    <row r="2" spans="1:1" x14ac:dyDescent="0.25">
      <c r="A2" s="2" t="s">
        <v>391</v>
      </c>
    </row>
    <row r="3" spans="1:1" x14ac:dyDescent="0.25">
      <c r="A3" s="2" t="s">
        <v>27</v>
      </c>
    </row>
    <row r="4" spans="1:1" x14ac:dyDescent="0.25">
      <c r="A4" s="2" t="s">
        <v>392</v>
      </c>
    </row>
    <row r="5" spans="1:1" x14ac:dyDescent="0.25">
      <c r="A5" s="2" t="s">
        <v>393</v>
      </c>
    </row>
    <row r="6" spans="1:1" x14ac:dyDescent="0.25">
      <c r="A6" s="2" t="s">
        <v>394</v>
      </c>
    </row>
    <row r="7" spans="1:1" x14ac:dyDescent="0.25">
      <c r="A7" s="2" t="s">
        <v>395</v>
      </c>
    </row>
    <row r="8" spans="1:1" x14ac:dyDescent="0.25">
      <c r="A8" s="2" t="s">
        <v>396</v>
      </c>
    </row>
    <row r="9" spans="1:1" x14ac:dyDescent="0.25">
      <c r="A9" s="2" t="s">
        <v>397</v>
      </c>
    </row>
    <row r="10" spans="1:1" x14ac:dyDescent="0.25">
      <c r="A10" s="2" t="s">
        <v>398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499984740745262"/>
    <pageSetUpPr fitToPage="1"/>
  </sheetPr>
  <dimension ref="A1:U221"/>
  <sheetViews>
    <sheetView showGridLines="0" showWhiteSpace="0" topLeftCell="G11" zoomScale="50" zoomScaleNormal="50" zoomScaleSheetLayoutView="70" workbookViewId="0">
      <selection activeCell="M7" sqref="M7"/>
    </sheetView>
  </sheetViews>
  <sheetFormatPr defaultColWidth="8.7109375" defaultRowHeight="15" x14ac:dyDescent="0.25"/>
  <cols>
    <col min="1" max="1" width="0.7109375" customWidth="1"/>
    <col min="2" max="2" width="17.7109375" customWidth="1"/>
    <col min="3" max="3" width="26.140625" customWidth="1"/>
    <col min="4" max="4" width="43.28515625" bestFit="1" customWidth="1"/>
    <col min="5" max="5" width="33.7109375" customWidth="1"/>
    <col min="6" max="6" width="40.28515625" customWidth="1"/>
    <col min="7" max="7" width="51.28515625" customWidth="1"/>
    <col min="8" max="8" width="75.28515625" customWidth="1"/>
    <col min="9" max="9" width="15.140625" customWidth="1"/>
    <col min="10" max="10" width="17.7109375" customWidth="1"/>
    <col min="11" max="11" width="22" customWidth="1"/>
    <col min="12" max="12" width="7.42578125" customWidth="1"/>
    <col min="13" max="13" width="139" customWidth="1"/>
    <col min="14" max="14" width="50" customWidth="1"/>
  </cols>
  <sheetData>
    <row r="1" spans="1:12" ht="14.65" customHeight="1" x14ac:dyDescent="0.25">
      <c r="A1" s="13"/>
      <c r="B1" s="268" t="s">
        <v>399</v>
      </c>
      <c r="C1" s="197"/>
      <c r="D1" s="197"/>
      <c r="E1" s="197"/>
      <c r="F1" s="197"/>
      <c r="G1" s="197"/>
      <c r="H1" s="197"/>
      <c r="I1" s="197"/>
    </row>
    <row r="2" spans="1:12" x14ac:dyDescent="0.25">
      <c r="A2" s="13"/>
      <c r="B2" s="197"/>
      <c r="C2" s="197"/>
      <c r="D2" s="197"/>
      <c r="E2" s="197"/>
      <c r="F2" s="197"/>
      <c r="G2" s="197"/>
      <c r="H2" s="197"/>
      <c r="I2" s="197"/>
    </row>
    <row r="3" spans="1:12" x14ac:dyDescent="0.25">
      <c r="A3" s="13"/>
      <c r="B3" s="269" t="s">
        <v>400</v>
      </c>
      <c r="C3" s="197"/>
      <c r="D3" s="197"/>
      <c r="E3" s="197"/>
      <c r="F3" s="197"/>
      <c r="G3" s="197"/>
      <c r="H3" s="197"/>
      <c r="I3" s="197"/>
    </row>
    <row r="4" spans="1:12" ht="25.9" customHeight="1" x14ac:dyDescent="0.4">
      <c r="A4" s="13"/>
      <c r="B4" s="269"/>
      <c r="C4" s="197"/>
      <c r="D4" s="197"/>
      <c r="E4" s="197"/>
      <c r="F4" s="197"/>
      <c r="G4" s="197"/>
      <c r="H4" s="197"/>
      <c r="I4" s="197"/>
      <c r="K4" s="110"/>
    </row>
    <row r="5" spans="1:12" x14ac:dyDescent="0.25">
      <c r="A5" s="13"/>
      <c r="B5" s="125"/>
      <c r="C5" s="125"/>
      <c r="D5" s="125"/>
      <c r="E5" s="125"/>
      <c r="F5" s="125"/>
      <c r="G5" s="125"/>
      <c r="H5" s="125"/>
      <c r="I5" s="125"/>
    </row>
    <row r="6" spans="1:12" x14ac:dyDescent="0.25">
      <c r="A6" s="13"/>
      <c r="B6" s="271" t="s">
        <v>401</v>
      </c>
      <c r="C6" s="272"/>
      <c r="D6" s="272"/>
      <c r="E6" s="272"/>
      <c r="F6" s="272"/>
      <c r="G6" s="272"/>
      <c r="H6" s="272"/>
      <c r="I6" s="272"/>
      <c r="J6" s="265"/>
      <c r="K6" s="85"/>
    </row>
    <row r="7" spans="1:12" ht="49.5" customHeight="1" x14ac:dyDescent="0.25">
      <c r="A7" s="13"/>
      <c r="B7" s="126" t="s">
        <v>402</v>
      </c>
      <c r="C7" s="126" t="s">
        <v>403</v>
      </c>
      <c r="D7" s="126" t="s">
        <v>404</v>
      </c>
      <c r="E7" s="126" t="s">
        <v>405</v>
      </c>
      <c r="F7" s="126" t="s">
        <v>406</v>
      </c>
      <c r="G7" s="126" t="s">
        <v>407</v>
      </c>
      <c r="H7" s="126" t="s">
        <v>408</v>
      </c>
      <c r="I7" s="126" t="s">
        <v>409</v>
      </c>
      <c r="J7" s="126" t="s">
        <v>410</v>
      </c>
      <c r="K7" s="85"/>
    </row>
    <row r="8" spans="1:12" ht="278.25" customHeight="1" x14ac:dyDescent="0.25">
      <c r="A8" s="13"/>
      <c r="B8" s="273" t="s">
        <v>411</v>
      </c>
      <c r="C8" s="127" t="s">
        <v>412</v>
      </c>
      <c r="D8" s="127" t="s">
        <v>413</v>
      </c>
      <c r="E8" s="127" t="s">
        <v>414</v>
      </c>
      <c r="F8" s="127" t="s">
        <v>415</v>
      </c>
      <c r="G8" s="127" t="s">
        <v>416</v>
      </c>
      <c r="H8" s="128" t="s">
        <v>417</v>
      </c>
      <c r="I8" s="129" t="s">
        <v>418</v>
      </c>
      <c r="J8" s="130" t="s">
        <v>120</v>
      </c>
      <c r="K8" s="85"/>
    </row>
    <row r="9" spans="1:12" ht="306" customHeight="1" x14ac:dyDescent="0.25">
      <c r="A9" s="13"/>
      <c r="B9" s="274"/>
      <c r="C9" s="127" t="s">
        <v>419</v>
      </c>
      <c r="D9" s="127" t="s">
        <v>420</v>
      </c>
      <c r="E9" s="127" t="s">
        <v>421</v>
      </c>
      <c r="F9" s="127" t="s">
        <v>422</v>
      </c>
      <c r="G9" s="127" t="s">
        <v>423</v>
      </c>
      <c r="H9" s="128" t="s">
        <v>424</v>
      </c>
      <c r="I9" s="131">
        <v>7.0000000000000007E-2</v>
      </c>
      <c r="J9" s="130" t="s">
        <v>115</v>
      </c>
      <c r="K9" s="85"/>
    </row>
    <row r="10" spans="1:12" ht="278.25" customHeight="1" x14ac:dyDescent="0.25">
      <c r="A10" s="13"/>
      <c r="B10" s="274"/>
      <c r="C10" s="127" t="s">
        <v>425</v>
      </c>
      <c r="D10" s="127" t="s">
        <v>426</v>
      </c>
      <c r="E10" s="127" t="s">
        <v>427</v>
      </c>
      <c r="F10" s="132" t="s">
        <v>428</v>
      </c>
      <c r="G10" s="127" t="s">
        <v>429</v>
      </c>
      <c r="H10" s="128" t="s">
        <v>430</v>
      </c>
      <c r="I10" s="133" t="s">
        <v>431</v>
      </c>
      <c r="J10" s="130" t="s">
        <v>117</v>
      </c>
      <c r="K10" s="85"/>
    </row>
    <row r="11" spans="1:12" ht="278.25" customHeight="1" x14ac:dyDescent="0.25">
      <c r="A11" s="13"/>
      <c r="B11" s="274"/>
      <c r="C11" s="127" t="s">
        <v>432</v>
      </c>
      <c r="D11" s="127" t="s">
        <v>433</v>
      </c>
      <c r="E11" s="127" t="s">
        <v>434</v>
      </c>
      <c r="F11" s="127" t="s">
        <v>435</v>
      </c>
      <c r="G11" s="127" t="s">
        <v>436</v>
      </c>
      <c r="H11" s="127" t="s">
        <v>437</v>
      </c>
      <c r="I11" s="131" t="s">
        <v>438</v>
      </c>
      <c r="J11" s="134" t="s">
        <v>120</v>
      </c>
      <c r="K11" s="85"/>
    </row>
    <row r="12" spans="1:12" ht="99" customHeight="1" x14ac:dyDescent="0.25">
      <c r="A12" s="13"/>
      <c r="B12" s="274"/>
      <c r="C12" s="127"/>
      <c r="D12" s="127" t="s">
        <v>439</v>
      </c>
      <c r="E12" s="127"/>
      <c r="F12" s="127" t="s">
        <v>440</v>
      </c>
      <c r="G12" s="127" t="s">
        <v>441</v>
      </c>
      <c r="H12" s="127" t="s">
        <v>442</v>
      </c>
      <c r="I12" s="131">
        <v>0.33300000000000002</v>
      </c>
      <c r="J12" s="130" t="s">
        <v>119</v>
      </c>
      <c r="K12" s="85"/>
    </row>
    <row r="13" spans="1:12" ht="232.15" customHeight="1" x14ac:dyDescent="0.25">
      <c r="A13" s="13"/>
      <c r="B13" s="274"/>
      <c r="C13" s="127" t="s">
        <v>443</v>
      </c>
      <c r="D13" s="127" t="s">
        <v>444</v>
      </c>
      <c r="E13" s="127" t="s">
        <v>445</v>
      </c>
      <c r="F13" s="127" t="s">
        <v>446</v>
      </c>
      <c r="G13" s="127" t="s">
        <v>447</v>
      </c>
      <c r="H13" s="128" t="s">
        <v>448</v>
      </c>
      <c r="I13" s="131">
        <v>0.625</v>
      </c>
      <c r="J13" s="130" t="s">
        <v>118</v>
      </c>
      <c r="K13" s="85"/>
    </row>
    <row r="14" spans="1:12" ht="301.14999999999998" customHeight="1" x14ac:dyDescent="0.25">
      <c r="A14" s="13"/>
      <c r="B14" s="274"/>
      <c r="C14" s="127" t="s">
        <v>449</v>
      </c>
      <c r="D14" s="127" t="s">
        <v>450</v>
      </c>
      <c r="E14" s="127" t="s">
        <v>451</v>
      </c>
      <c r="F14" s="127" t="s">
        <v>452</v>
      </c>
      <c r="G14" s="127" t="s">
        <v>453</v>
      </c>
      <c r="H14" s="128" t="s">
        <v>454</v>
      </c>
      <c r="I14" s="135" t="s">
        <v>455</v>
      </c>
      <c r="J14" s="130" t="s">
        <v>118</v>
      </c>
      <c r="K14" s="85"/>
    </row>
    <row r="15" spans="1:12" ht="330.4" customHeight="1" x14ac:dyDescent="0.25">
      <c r="A15" s="13"/>
      <c r="B15" s="274"/>
      <c r="C15" s="127" t="s">
        <v>456</v>
      </c>
      <c r="D15" s="127" t="s">
        <v>457</v>
      </c>
      <c r="E15" s="127" t="s">
        <v>458</v>
      </c>
      <c r="F15" s="127" t="s">
        <v>459</v>
      </c>
      <c r="G15" s="127" t="s">
        <v>460</v>
      </c>
      <c r="H15" s="128" t="s">
        <v>461</v>
      </c>
      <c r="I15" s="131">
        <v>0.31080000000000002</v>
      </c>
      <c r="J15" s="130" t="s">
        <v>118</v>
      </c>
      <c r="K15" s="85"/>
    </row>
    <row r="16" spans="1:12" ht="322.89999999999998" customHeight="1" x14ac:dyDescent="0.3">
      <c r="A16" s="13"/>
      <c r="B16" s="274"/>
      <c r="C16" s="127" t="s">
        <v>462</v>
      </c>
      <c r="D16" s="127" t="s">
        <v>463</v>
      </c>
      <c r="E16" s="127" t="s">
        <v>464</v>
      </c>
      <c r="F16" s="127" t="s">
        <v>465</v>
      </c>
      <c r="G16" s="127" t="s">
        <v>466</v>
      </c>
      <c r="H16" s="128" t="s">
        <v>467</v>
      </c>
      <c r="I16" s="133" t="s">
        <v>468</v>
      </c>
      <c r="J16" s="130" t="s">
        <v>116</v>
      </c>
      <c r="K16" s="136"/>
      <c r="L16" s="33"/>
    </row>
    <row r="17" spans="1:12" ht="154.5" customHeight="1" x14ac:dyDescent="0.3">
      <c r="A17" s="13"/>
      <c r="B17" s="274"/>
      <c r="C17" s="127" t="s">
        <v>469</v>
      </c>
      <c r="D17" s="127" t="s">
        <v>470</v>
      </c>
      <c r="E17" s="273" t="s">
        <v>471</v>
      </c>
      <c r="F17" s="127" t="s">
        <v>472</v>
      </c>
      <c r="G17" s="132" t="s">
        <v>473</v>
      </c>
      <c r="H17" s="137" t="s">
        <v>474</v>
      </c>
      <c r="I17" s="133" t="s">
        <v>475</v>
      </c>
      <c r="J17" s="130" t="s">
        <v>118</v>
      </c>
      <c r="K17" s="138"/>
      <c r="L17" s="33"/>
    </row>
    <row r="18" spans="1:12" ht="158.25" customHeight="1" x14ac:dyDescent="0.3">
      <c r="A18" s="13"/>
      <c r="B18" s="274"/>
      <c r="C18" s="132"/>
      <c r="D18" s="132" t="s">
        <v>476</v>
      </c>
      <c r="E18" s="275"/>
      <c r="F18" s="132" t="s">
        <v>477</v>
      </c>
      <c r="G18" s="127" t="s">
        <v>478</v>
      </c>
      <c r="H18" s="128" t="s">
        <v>479</v>
      </c>
      <c r="I18" s="131">
        <v>0.27500000000000002</v>
      </c>
      <c r="J18" s="130" t="s">
        <v>118</v>
      </c>
      <c r="K18" s="139"/>
      <c r="L18" s="33"/>
    </row>
    <row r="19" spans="1:12" ht="216.75" customHeight="1" x14ac:dyDescent="0.3">
      <c r="A19" s="13"/>
      <c r="B19" s="274"/>
      <c r="C19" s="140" t="s">
        <v>480</v>
      </c>
      <c r="D19" s="141" t="s">
        <v>481</v>
      </c>
      <c r="E19" s="132" t="s">
        <v>482</v>
      </c>
      <c r="F19" s="141" t="s">
        <v>483</v>
      </c>
      <c r="G19" s="127" t="s">
        <v>484</v>
      </c>
      <c r="H19" s="128" t="s">
        <v>485</v>
      </c>
      <c r="I19" s="135" t="s">
        <v>486</v>
      </c>
      <c r="J19" s="130" t="s">
        <v>119</v>
      </c>
      <c r="K19" s="139"/>
      <c r="L19" s="33"/>
    </row>
    <row r="20" spans="1:12" ht="184.5" customHeight="1" x14ac:dyDescent="0.3">
      <c r="A20" s="13"/>
      <c r="B20" s="274"/>
      <c r="C20" s="142" t="s">
        <v>487</v>
      </c>
      <c r="D20" s="128" t="s">
        <v>488</v>
      </c>
      <c r="E20" s="128" t="s">
        <v>489</v>
      </c>
      <c r="F20" s="142" t="s">
        <v>490</v>
      </c>
      <c r="G20" s="128" t="s">
        <v>491</v>
      </c>
      <c r="H20" s="128" t="s">
        <v>492</v>
      </c>
      <c r="I20" s="131">
        <v>0.21659999999999999</v>
      </c>
      <c r="J20" s="130" t="s">
        <v>117</v>
      </c>
      <c r="K20" s="138"/>
      <c r="L20" s="33"/>
    </row>
    <row r="21" spans="1:12" ht="139.5" customHeight="1" x14ac:dyDescent="0.3">
      <c r="A21" s="13"/>
      <c r="B21" s="274"/>
      <c r="C21" s="143" t="s">
        <v>493</v>
      </c>
      <c r="D21" s="127"/>
      <c r="E21" s="273"/>
      <c r="F21" s="143"/>
      <c r="G21" s="127" t="s">
        <v>494</v>
      </c>
      <c r="H21" s="137" t="s">
        <v>495</v>
      </c>
      <c r="I21" s="135" t="s">
        <v>496</v>
      </c>
      <c r="J21" s="130" t="s">
        <v>118</v>
      </c>
      <c r="K21" s="138"/>
      <c r="L21" s="33"/>
    </row>
    <row r="22" spans="1:12" ht="110.25" customHeight="1" x14ac:dyDescent="0.3">
      <c r="A22" s="13"/>
      <c r="B22" s="274"/>
      <c r="C22" s="143" t="s">
        <v>497</v>
      </c>
      <c r="D22" s="127" t="s">
        <v>498</v>
      </c>
      <c r="E22" s="274"/>
      <c r="F22" s="143" t="s">
        <v>499</v>
      </c>
      <c r="G22" s="127" t="s">
        <v>500</v>
      </c>
      <c r="H22" s="137" t="s">
        <v>501</v>
      </c>
      <c r="I22" s="131">
        <v>0.33700000000000002</v>
      </c>
      <c r="J22" s="130" t="s">
        <v>119</v>
      </c>
      <c r="K22" s="136"/>
      <c r="L22" s="33"/>
    </row>
    <row r="23" spans="1:12" ht="360" customHeight="1" x14ac:dyDescent="0.3">
      <c r="A23" s="13"/>
      <c r="B23" s="274"/>
      <c r="C23" s="143" t="s">
        <v>502</v>
      </c>
      <c r="D23" s="127" t="s">
        <v>503</v>
      </c>
      <c r="E23" s="274"/>
      <c r="F23" s="143" t="s">
        <v>504</v>
      </c>
      <c r="G23" s="127" t="s">
        <v>505</v>
      </c>
      <c r="H23" s="127" t="s">
        <v>506</v>
      </c>
      <c r="I23" s="131" t="s">
        <v>507</v>
      </c>
      <c r="J23" s="130" t="s">
        <v>118</v>
      </c>
      <c r="K23" s="138"/>
      <c r="L23" s="33"/>
    </row>
    <row r="24" spans="1:12" ht="159.75" customHeight="1" x14ac:dyDescent="0.3">
      <c r="A24" s="13"/>
      <c r="B24" s="274"/>
      <c r="C24" s="143" t="s">
        <v>508</v>
      </c>
      <c r="D24" s="127" t="s">
        <v>509</v>
      </c>
      <c r="E24" s="274"/>
      <c r="F24" s="143" t="s">
        <v>510</v>
      </c>
      <c r="G24" s="127" t="s">
        <v>511</v>
      </c>
      <c r="H24" s="127" t="s">
        <v>512</v>
      </c>
      <c r="I24" s="131">
        <v>0.47</v>
      </c>
      <c r="J24" s="130" t="s">
        <v>120</v>
      </c>
      <c r="K24" s="138"/>
      <c r="L24" s="33"/>
    </row>
    <row r="25" spans="1:12" ht="147.75" customHeight="1" x14ac:dyDescent="0.3">
      <c r="A25" s="13"/>
      <c r="B25" s="275"/>
      <c r="C25" s="143" t="s">
        <v>513</v>
      </c>
      <c r="D25" s="127" t="s">
        <v>514</v>
      </c>
      <c r="E25" s="275"/>
      <c r="F25" s="143" t="s">
        <v>515</v>
      </c>
      <c r="G25" s="127" t="s">
        <v>516</v>
      </c>
      <c r="H25" s="127" t="s">
        <v>517</v>
      </c>
      <c r="I25" s="131">
        <v>0</v>
      </c>
      <c r="J25" s="130" t="s">
        <v>122</v>
      </c>
      <c r="K25" s="138"/>
      <c r="L25" s="33"/>
    </row>
    <row r="26" spans="1:12" ht="16.899999999999999" customHeight="1" x14ac:dyDescent="0.3">
      <c r="A26" s="13"/>
      <c r="B26" s="144"/>
      <c r="C26" s="145"/>
      <c r="D26" s="86"/>
      <c r="E26" s="86"/>
      <c r="F26" s="146"/>
      <c r="G26" s="86"/>
      <c r="H26" s="86"/>
      <c r="I26" s="86"/>
      <c r="J26" s="85"/>
      <c r="K26" s="33"/>
      <c r="L26" s="33"/>
    </row>
    <row r="27" spans="1:12" ht="100.15" customHeight="1" x14ac:dyDescent="0.3">
      <c r="A27" s="13"/>
      <c r="B27" s="147" t="s">
        <v>518</v>
      </c>
      <c r="C27" s="147" t="s">
        <v>519</v>
      </c>
      <c r="D27" s="126" t="s">
        <v>520</v>
      </c>
      <c r="E27" s="86"/>
      <c r="F27" s="86"/>
      <c r="G27" s="86"/>
      <c r="H27" s="86"/>
      <c r="I27" s="86"/>
      <c r="J27" s="85"/>
      <c r="K27" s="123"/>
      <c r="L27" s="33"/>
    </row>
    <row r="28" spans="1:12" ht="16.899999999999999" customHeight="1" x14ac:dyDescent="0.3">
      <c r="A28" s="13"/>
      <c r="B28" s="148">
        <f>IFERROR(AVERAGE(I8:I25),"")</f>
        <v>0.29304444444444439</v>
      </c>
      <c r="C28" s="149">
        <f ca="1">IF(OR('1. Basic project data'!E16="",'1. Basic project data'!E18=""),"",(TODAY()-'1. Basic project data'!E16)/('1. Basic project data'!E18-'1. Basic project data'!E16))</f>
        <v>0.54490690032858713</v>
      </c>
      <c r="D28" s="150">
        <f>IF('1. Basic project data'!E23=0,"",'1. Basic project data'!E24/'1. Basic project data'!E23)</f>
        <v>0.30064832514758127</v>
      </c>
      <c r="E28" s="86"/>
      <c r="F28" s="86"/>
      <c r="G28" s="86"/>
      <c r="H28" s="86"/>
      <c r="I28" s="86"/>
      <c r="J28" s="85"/>
      <c r="K28" s="33"/>
      <c r="L28" s="33"/>
    </row>
    <row r="29" spans="1:12" ht="16.899999999999999" customHeight="1" x14ac:dyDescent="0.3">
      <c r="A29" s="13"/>
      <c r="B29" s="151"/>
      <c r="C29" s="145"/>
      <c r="D29" s="86"/>
      <c r="E29" s="86"/>
      <c r="F29" s="86"/>
      <c r="G29" s="86"/>
      <c r="H29" s="86"/>
      <c r="I29" s="86"/>
      <c r="J29" s="85"/>
      <c r="K29" s="33"/>
      <c r="L29" s="33"/>
    </row>
    <row r="30" spans="1:12" ht="16.899999999999999" customHeight="1" x14ac:dyDescent="0.3">
      <c r="A30" s="13"/>
      <c r="B30" s="151"/>
      <c r="C30" s="145"/>
      <c r="D30" s="86"/>
      <c r="E30" s="86"/>
      <c r="F30" s="86"/>
      <c r="G30" s="86"/>
      <c r="H30" s="86"/>
      <c r="I30" s="86"/>
      <c r="J30" s="85"/>
      <c r="K30" s="33"/>
      <c r="L30" s="33"/>
    </row>
    <row r="31" spans="1:12" ht="16.899999999999999" customHeight="1" x14ac:dyDescent="0.3">
      <c r="A31" s="13"/>
      <c r="B31" s="151"/>
      <c r="C31" s="145"/>
      <c r="D31" s="86"/>
      <c r="E31" s="86"/>
      <c r="F31" s="86"/>
      <c r="G31" s="86"/>
      <c r="H31" s="86"/>
      <c r="I31" s="86"/>
      <c r="J31" s="85"/>
      <c r="K31" s="33"/>
      <c r="L31" s="33"/>
    </row>
    <row r="32" spans="1:12" ht="15.75" x14ac:dyDescent="0.25">
      <c r="A32" s="13"/>
      <c r="B32" s="152"/>
      <c r="C32" s="85"/>
      <c r="D32" s="85"/>
      <c r="E32" s="85"/>
      <c r="F32" s="85"/>
      <c r="G32" s="85"/>
      <c r="H32" s="85"/>
      <c r="I32" s="85"/>
      <c r="J32" s="85"/>
    </row>
    <row r="33" spans="1:21" x14ac:dyDescent="0.25">
      <c r="A33" s="13"/>
      <c r="B33" s="85"/>
      <c r="C33" s="85"/>
      <c r="D33" s="85"/>
      <c r="E33" s="85"/>
      <c r="F33" s="85"/>
      <c r="G33" s="85"/>
      <c r="H33" s="85"/>
      <c r="I33" s="85"/>
      <c r="J33" s="85"/>
    </row>
    <row r="34" spans="1:21" ht="16.899999999999999" customHeight="1" x14ac:dyDescent="0.3">
      <c r="A34" s="13"/>
      <c r="B34" s="153"/>
      <c r="C34" s="85"/>
      <c r="D34" s="85"/>
      <c r="E34" s="85"/>
      <c r="F34" s="85"/>
      <c r="G34" s="85"/>
      <c r="H34" s="85"/>
      <c r="I34" s="85"/>
      <c r="J34" s="85"/>
      <c r="K34" s="33"/>
    </row>
    <row r="35" spans="1:21" x14ac:dyDescent="0.25">
      <c r="A35" s="13"/>
      <c r="B35" s="86"/>
      <c r="C35" s="86"/>
      <c r="D35" s="86"/>
      <c r="E35" s="86"/>
      <c r="F35" s="86"/>
      <c r="G35" s="86"/>
      <c r="H35" s="86"/>
      <c r="I35" s="86"/>
      <c r="J35" s="85"/>
    </row>
    <row r="36" spans="1:21" ht="15.4" customHeight="1" x14ac:dyDescent="0.25">
      <c r="A36" s="13"/>
      <c r="B36" s="154"/>
      <c r="C36" s="85"/>
      <c r="D36" s="85"/>
      <c r="E36" s="85"/>
      <c r="F36" s="85"/>
      <c r="G36" s="85"/>
      <c r="H36" s="85"/>
      <c r="I36" s="85"/>
      <c r="J36" s="85"/>
    </row>
    <row r="37" spans="1:21" x14ac:dyDescent="0.25">
      <c r="A37" s="13"/>
      <c r="B37" s="109"/>
      <c r="C37" s="109"/>
      <c r="D37" s="109"/>
      <c r="E37" s="109"/>
      <c r="F37" s="109"/>
      <c r="G37" s="109"/>
      <c r="H37" s="109"/>
      <c r="I37" s="109"/>
      <c r="J37" s="85"/>
    </row>
    <row r="38" spans="1:21" x14ac:dyDescent="0.25">
      <c r="A38" s="13"/>
      <c r="B38" s="109"/>
      <c r="C38" s="109"/>
      <c r="D38" s="109"/>
      <c r="E38" s="109"/>
      <c r="F38" s="109"/>
      <c r="G38" s="109"/>
      <c r="H38" s="109"/>
      <c r="I38" s="109"/>
      <c r="J38" s="85"/>
    </row>
    <row r="39" spans="1:21" x14ac:dyDescent="0.25">
      <c r="A39" s="13"/>
      <c r="B39" s="277" t="s">
        <v>521</v>
      </c>
      <c r="C39" s="197"/>
      <c r="D39" s="197"/>
      <c r="E39" s="197"/>
      <c r="F39" s="197"/>
      <c r="G39" s="197"/>
      <c r="H39" s="197"/>
      <c r="I39" s="197"/>
      <c r="J39" s="197"/>
    </row>
    <row r="40" spans="1:21" ht="49.9" customHeight="1" x14ac:dyDescent="0.25">
      <c r="A40" s="13"/>
      <c r="B40" s="270" t="s">
        <v>522</v>
      </c>
      <c r="C40" s="197"/>
      <c r="D40" s="197"/>
      <c r="E40" s="197"/>
      <c r="F40" s="197"/>
      <c r="G40" s="197"/>
      <c r="H40" s="197"/>
      <c r="I40" s="197"/>
      <c r="J40" s="197"/>
    </row>
    <row r="41" spans="1:21" x14ac:dyDescent="0.25">
      <c r="A41" s="13"/>
      <c r="B41" s="109"/>
      <c r="C41" s="109"/>
      <c r="D41" s="109"/>
      <c r="E41" s="109"/>
      <c r="F41" s="109"/>
      <c r="G41" s="109"/>
      <c r="H41" s="109"/>
      <c r="I41" s="109"/>
      <c r="J41" s="85"/>
    </row>
    <row r="42" spans="1:21" ht="60" customHeight="1" x14ac:dyDescent="0.25">
      <c r="A42" s="13"/>
      <c r="B42" s="109"/>
      <c r="C42" s="264" t="s">
        <v>523</v>
      </c>
      <c r="D42" s="126" t="s">
        <v>524</v>
      </c>
      <c r="E42" s="126" t="s">
        <v>126</v>
      </c>
      <c r="F42" s="126" t="s">
        <v>525</v>
      </c>
      <c r="G42" s="126" t="s">
        <v>526</v>
      </c>
      <c r="H42" s="126" t="s">
        <v>76</v>
      </c>
      <c r="I42" s="109"/>
      <c r="J42" s="85"/>
    </row>
    <row r="43" spans="1:21" ht="45" customHeight="1" x14ac:dyDescent="0.25">
      <c r="A43" s="13"/>
      <c r="B43" s="109"/>
      <c r="C43" s="275"/>
      <c r="D43" s="155" t="s">
        <v>117</v>
      </c>
      <c r="E43" s="105" t="s">
        <v>118</v>
      </c>
      <c r="F43" s="105" t="s">
        <v>117</v>
      </c>
      <c r="G43" s="105" t="s">
        <v>118</v>
      </c>
      <c r="H43" s="105" t="s">
        <v>117</v>
      </c>
      <c r="I43" s="109"/>
      <c r="J43" s="85"/>
    </row>
    <row r="44" spans="1:21" ht="339" customHeight="1" x14ac:dyDescent="0.25">
      <c r="A44" s="13"/>
      <c r="B44" s="109"/>
      <c r="C44" s="278" t="s">
        <v>527</v>
      </c>
      <c r="D44" s="155" t="s">
        <v>528</v>
      </c>
      <c r="E44" s="105" t="s">
        <v>529</v>
      </c>
      <c r="F44" s="105" t="s">
        <v>530</v>
      </c>
      <c r="G44" s="156" t="s">
        <v>531</v>
      </c>
      <c r="H44" s="105" t="s">
        <v>532</v>
      </c>
      <c r="I44" s="109"/>
      <c r="J44" s="85"/>
    </row>
    <row r="45" spans="1:21" ht="15.75" thickBot="1" x14ac:dyDescent="0.3">
      <c r="A45" s="13"/>
      <c r="B45" s="109"/>
      <c r="C45" s="109"/>
      <c r="D45" s="109"/>
      <c r="E45" s="109"/>
      <c r="F45" s="109"/>
      <c r="G45" s="157"/>
      <c r="H45" s="109"/>
      <c r="I45" s="109"/>
      <c r="J45" s="85"/>
    </row>
    <row r="46" spans="1:21" x14ac:dyDescent="0.25">
      <c r="A46" s="13"/>
      <c r="B46" s="109"/>
      <c r="C46" s="109"/>
      <c r="D46" s="109"/>
      <c r="E46" s="109"/>
      <c r="F46" s="109"/>
      <c r="G46" s="109"/>
      <c r="H46" s="109"/>
      <c r="I46" s="109"/>
      <c r="J46" s="85"/>
    </row>
    <row r="47" spans="1:21" x14ac:dyDescent="0.25">
      <c r="A47" s="13"/>
      <c r="B47" s="109"/>
      <c r="C47" s="109"/>
      <c r="D47" s="109"/>
      <c r="E47" s="109"/>
      <c r="F47" s="109"/>
      <c r="G47" s="109"/>
      <c r="H47" s="109"/>
      <c r="I47" s="109"/>
      <c r="J47" s="85"/>
      <c r="K47" s="25"/>
    </row>
    <row r="48" spans="1:21" ht="33.4" customHeight="1" x14ac:dyDescent="0.25">
      <c r="A48" s="13"/>
      <c r="B48" s="109"/>
      <c r="C48" s="109"/>
      <c r="D48" s="109"/>
      <c r="E48" s="109"/>
      <c r="F48" s="109"/>
      <c r="G48" s="109"/>
      <c r="H48" s="109"/>
      <c r="I48" s="109"/>
      <c r="J48" s="85"/>
      <c r="K48" s="276"/>
      <c r="L48" s="197"/>
      <c r="M48" s="197"/>
      <c r="N48" s="197"/>
      <c r="O48" s="197"/>
      <c r="P48" s="197"/>
      <c r="Q48" s="197"/>
      <c r="R48" s="197"/>
      <c r="S48" s="197"/>
      <c r="T48" s="197"/>
      <c r="U48" s="197"/>
    </row>
    <row r="49" spans="1:21" ht="31.5" customHeight="1" x14ac:dyDescent="0.25">
      <c r="A49" s="13"/>
      <c r="B49" s="262" t="s">
        <v>533</v>
      </c>
      <c r="C49" s="263"/>
      <c r="D49" s="263"/>
      <c r="E49" s="263"/>
      <c r="F49" s="263"/>
      <c r="G49" s="263"/>
      <c r="H49" s="263"/>
      <c r="I49" s="263"/>
      <c r="J49" s="85"/>
      <c r="K49" s="258"/>
      <c r="L49" s="197"/>
      <c r="M49" s="257"/>
      <c r="N49" s="197"/>
      <c r="O49" s="197"/>
      <c r="P49" s="197"/>
      <c r="Q49" s="197"/>
      <c r="R49" s="197"/>
      <c r="S49" s="197"/>
      <c r="T49" s="197"/>
      <c r="U49" s="197"/>
    </row>
    <row r="50" spans="1:21" ht="15" customHeight="1" x14ac:dyDescent="0.25">
      <c r="A50" s="13"/>
      <c r="B50" s="158"/>
      <c r="C50" s="85"/>
      <c r="D50" s="85"/>
      <c r="E50" s="85"/>
      <c r="F50" s="85"/>
      <c r="G50" s="85"/>
      <c r="H50" s="85"/>
      <c r="I50" s="85"/>
      <c r="J50" s="85"/>
      <c r="K50" s="258"/>
      <c r="L50" s="197"/>
      <c r="M50" s="257"/>
      <c r="N50" s="197"/>
      <c r="O50" s="197"/>
      <c r="P50" s="197"/>
      <c r="Q50" s="197"/>
      <c r="R50" s="197"/>
      <c r="S50" s="197"/>
      <c r="T50" s="197"/>
      <c r="U50" s="197"/>
    </row>
    <row r="51" spans="1:21" ht="23.65" customHeight="1" x14ac:dyDescent="0.25">
      <c r="A51" s="13"/>
      <c r="B51" s="85"/>
      <c r="C51" s="85"/>
      <c r="D51" s="85"/>
      <c r="E51" s="85"/>
      <c r="F51" s="85"/>
      <c r="G51" s="85"/>
      <c r="H51" s="85"/>
      <c r="I51" s="85"/>
      <c r="J51" s="85"/>
      <c r="K51" s="258"/>
      <c r="L51" s="197"/>
      <c r="M51" s="257"/>
      <c r="N51" s="197"/>
      <c r="O51" s="197"/>
      <c r="P51" s="197"/>
      <c r="Q51" s="197"/>
      <c r="R51" s="197"/>
      <c r="S51" s="197"/>
      <c r="T51" s="197"/>
      <c r="U51" s="197"/>
    </row>
    <row r="52" spans="1:21" ht="45" customHeight="1" x14ac:dyDescent="0.25">
      <c r="A52" s="13"/>
      <c r="B52" s="264" t="s">
        <v>534</v>
      </c>
      <c r="C52" s="265"/>
      <c r="D52" s="264" t="s">
        <v>535</v>
      </c>
      <c r="E52" s="265"/>
      <c r="F52" s="264" t="s">
        <v>536</v>
      </c>
      <c r="G52" s="265"/>
      <c r="H52" s="264" t="s">
        <v>537</v>
      </c>
      <c r="I52" s="265"/>
      <c r="J52" s="85"/>
      <c r="K52" s="258"/>
      <c r="L52" s="197"/>
      <c r="M52" s="257"/>
      <c r="N52" s="197"/>
      <c r="O52" s="197"/>
      <c r="P52" s="197"/>
      <c r="Q52" s="197"/>
      <c r="R52" s="197"/>
      <c r="S52" s="197"/>
      <c r="T52" s="197"/>
      <c r="U52" s="197"/>
    </row>
    <row r="53" spans="1:21" ht="145.15" customHeight="1" x14ac:dyDescent="0.25">
      <c r="A53" s="13"/>
      <c r="B53" s="266" t="s">
        <v>538</v>
      </c>
      <c r="C53" s="267"/>
      <c r="D53" s="253" t="s">
        <v>539</v>
      </c>
      <c r="E53" s="261"/>
      <c r="F53" s="253" t="s">
        <v>540</v>
      </c>
      <c r="G53" s="254"/>
      <c r="H53" s="255" t="s">
        <v>541</v>
      </c>
      <c r="I53" s="254"/>
      <c r="J53" s="85"/>
      <c r="K53" s="258"/>
      <c r="L53" s="197"/>
      <c r="M53" s="257"/>
      <c r="N53" s="197"/>
      <c r="O53" s="197"/>
      <c r="P53" s="197"/>
      <c r="Q53" s="197"/>
      <c r="R53" s="197"/>
      <c r="S53" s="197"/>
      <c r="T53" s="197"/>
      <c r="U53" s="197"/>
    </row>
    <row r="54" spans="1:21" ht="145.15" customHeight="1" x14ac:dyDescent="0.25">
      <c r="A54" s="13"/>
      <c r="B54" s="266" t="s">
        <v>542</v>
      </c>
      <c r="C54" s="260"/>
      <c r="D54" s="253" t="s">
        <v>543</v>
      </c>
      <c r="E54" s="254"/>
      <c r="F54" s="253" t="s">
        <v>544</v>
      </c>
      <c r="G54" s="254"/>
      <c r="H54" s="255" t="s">
        <v>541</v>
      </c>
      <c r="I54" s="254"/>
      <c r="J54" s="85"/>
      <c r="K54" s="258"/>
      <c r="L54" s="197"/>
      <c r="M54" s="257"/>
      <c r="N54" s="197"/>
      <c r="O54" s="197"/>
      <c r="P54" s="197"/>
      <c r="Q54" s="197"/>
      <c r="R54" s="197"/>
      <c r="S54" s="197"/>
      <c r="T54" s="197"/>
      <c r="U54" s="197"/>
    </row>
    <row r="55" spans="1:21" ht="145.15" customHeight="1" x14ac:dyDescent="0.25">
      <c r="A55" s="13"/>
      <c r="B55" s="266" t="s">
        <v>545</v>
      </c>
      <c r="C55" s="267"/>
      <c r="D55" s="253" t="s">
        <v>546</v>
      </c>
      <c r="E55" s="254"/>
      <c r="F55" s="253" t="s">
        <v>544</v>
      </c>
      <c r="G55" s="254"/>
      <c r="H55" s="255" t="s">
        <v>541</v>
      </c>
      <c r="I55" s="254"/>
      <c r="J55" s="85"/>
    </row>
    <row r="56" spans="1:21" ht="145.15" customHeight="1" x14ac:dyDescent="0.25">
      <c r="A56" s="13"/>
      <c r="B56" s="259" t="s">
        <v>547</v>
      </c>
      <c r="C56" s="260"/>
      <c r="D56" s="253" t="s">
        <v>548</v>
      </c>
      <c r="E56" s="261"/>
      <c r="F56" s="253" t="s">
        <v>549</v>
      </c>
      <c r="G56" s="254"/>
      <c r="H56" s="255" t="s">
        <v>541</v>
      </c>
      <c r="I56" s="254"/>
      <c r="J56" s="85"/>
    </row>
    <row r="57" spans="1:21" ht="82.15" customHeight="1" x14ac:dyDescent="0.25">
      <c r="A57" s="13"/>
      <c r="B57" s="256" t="s">
        <v>550</v>
      </c>
      <c r="C57" s="256"/>
      <c r="D57" s="256"/>
      <c r="E57" s="256"/>
      <c r="F57" s="256"/>
      <c r="G57" s="256"/>
      <c r="H57" s="256"/>
      <c r="I57" s="256"/>
      <c r="J57" s="256"/>
    </row>
    <row r="58" spans="1:21" ht="82.15" customHeight="1" x14ac:dyDescent="0.25">
      <c r="A58" s="13"/>
      <c r="B58" s="256"/>
      <c r="C58" s="256"/>
      <c r="D58" s="256"/>
      <c r="E58" s="256"/>
      <c r="F58" s="256"/>
      <c r="G58" s="256"/>
      <c r="H58" s="256"/>
      <c r="I58" s="256"/>
      <c r="J58" s="256"/>
    </row>
    <row r="59" spans="1:21" ht="82.15" customHeight="1" x14ac:dyDescent="0.25">
      <c r="A59" s="13"/>
      <c r="B59" s="256"/>
      <c r="C59" s="256"/>
      <c r="D59" s="256"/>
      <c r="E59" s="256"/>
      <c r="F59" s="256"/>
      <c r="G59" s="256"/>
      <c r="H59" s="256"/>
      <c r="I59" s="256"/>
      <c r="J59" s="256"/>
    </row>
    <row r="60" spans="1:21" ht="82.15" customHeight="1" x14ac:dyDescent="0.25">
      <c r="A60" s="13"/>
      <c r="B60" s="256"/>
      <c r="C60" s="256"/>
      <c r="D60" s="256"/>
      <c r="E60" s="256"/>
      <c r="F60" s="256"/>
      <c r="G60" s="256"/>
      <c r="H60" s="256"/>
      <c r="I60" s="256"/>
      <c r="J60" s="256"/>
    </row>
    <row r="61" spans="1:21" x14ac:dyDescent="0.25">
      <c r="A61" s="13"/>
      <c r="B61" s="85"/>
      <c r="C61" s="85"/>
      <c r="D61" s="85"/>
      <c r="E61" s="85"/>
      <c r="F61" s="85"/>
      <c r="G61" s="85"/>
      <c r="H61" s="85"/>
      <c r="I61" s="85"/>
      <c r="J61" s="85"/>
    </row>
    <row r="62" spans="1:21" x14ac:dyDescent="0.25">
      <c r="A62" s="13"/>
      <c r="B62" s="85"/>
      <c r="C62" s="85"/>
      <c r="D62" s="85"/>
      <c r="E62" s="85"/>
      <c r="F62" s="85"/>
      <c r="G62" s="85"/>
      <c r="H62" s="85"/>
      <c r="I62" s="85"/>
      <c r="J62" s="85"/>
    </row>
    <row r="63" spans="1:21" x14ac:dyDescent="0.25">
      <c r="A63" s="13"/>
      <c r="B63" s="85"/>
      <c r="C63" s="85"/>
      <c r="D63" s="85"/>
      <c r="E63" s="85"/>
      <c r="F63" s="85"/>
      <c r="G63" s="85"/>
      <c r="H63" s="85"/>
      <c r="I63" s="85"/>
      <c r="J63" s="85"/>
    </row>
    <row r="64" spans="1:21" x14ac:dyDescent="0.25">
      <c r="A64" s="13"/>
      <c r="B64" s="85"/>
      <c r="C64" s="85"/>
      <c r="D64" s="85"/>
      <c r="E64" s="85"/>
      <c r="F64" s="85"/>
      <c r="G64" s="85"/>
      <c r="H64" s="85"/>
      <c r="I64" s="85"/>
      <c r="J64" s="85"/>
    </row>
    <row r="65" spans="1:10" x14ac:dyDescent="0.25">
      <c r="A65" s="13"/>
      <c r="B65" s="85"/>
      <c r="C65" s="85"/>
      <c r="D65" s="85"/>
      <c r="E65" s="85"/>
      <c r="F65" s="85"/>
      <c r="G65" s="85"/>
      <c r="H65" s="85"/>
      <c r="I65" s="85"/>
      <c r="J65" s="85"/>
    </row>
    <row r="66" spans="1:10" x14ac:dyDescent="0.25">
      <c r="A66" s="13"/>
      <c r="B66" s="85"/>
      <c r="C66" s="85"/>
      <c r="D66" s="85"/>
      <c r="E66" s="85"/>
      <c r="F66" s="85"/>
      <c r="G66" s="85"/>
      <c r="H66" s="85"/>
      <c r="I66" s="85"/>
      <c r="J66" s="85"/>
    </row>
    <row r="67" spans="1:10" x14ac:dyDescent="0.25">
      <c r="A67" s="13"/>
      <c r="B67" s="85"/>
      <c r="C67" s="85"/>
      <c r="D67" s="85"/>
      <c r="E67" s="85"/>
      <c r="F67" s="85"/>
      <c r="G67" s="85"/>
      <c r="H67" s="85"/>
      <c r="I67" s="85"/>
      <c r="J67" s="85"/>
    </row>
    <row r="68" spans="1:10" x14ac:dyDescent="0.25">
      <c r="A68" s="13"/>
      <c r="B68" s="85"/>
      <c r="C68" s="85"/>
      <c r="D68" s="85"/>
      <c r="E68" s="85"/>
      <c r="F68" s="85"/>
      <c r="G68" s="85"/>
      <c r="H68" s="85"/>
      <c r="I68" s="85"/>
      <c r="J68" s="85"/>
    </row>
    <row r="69" spans="1:10" x14ac:dyDescent="0.25">
      <c r="A69" s="13"/>
      <c r="B69" s="85"/>
      <c r="C69" s="85"/>
      <c r="D69" s="85"/>
      <c r="E69" s="85"/>
      <c r="F69" s="85"/>
      <c r="G69" s="85"/>
      <c r="H69" s="85"/>
      <c r="I69" s="85"/>
      <c r="J69" s="85"/>
    </row>
    <row r="70" spans="1:10" x14ac:dyDescent="0.25">
      <c r="A70" s="13"/>
      <c r="B70" s="85"/>
      <c r="C70" s="85"/>
      <c r="D70" s="85"/>
      <c r="E70" s="85"/>
      <c r="F70" s="85"/>
      <c r="G70" s="85"/>
      <c r="H70" s="85"/>
      <c r="I70" s="85"/>
      <c r="J70" s="85"/>
    </row>
    <row r="71" spans="1:10" x14ac:dyDescent="0.25">
      <c r="A71" s="13"/>
      <c r="B71" s="85"/>
      <c r="C71" s="85"/>
      <c r="D71" s="85"/>
      <c r="E71" s="85"/>
      <c r="F71" s="85"/>
      <c r="G71" s="85"/>
      <c r="H71" s="85"/>
      <c r="I71" s="85"/>
      <c r="J71" s="85"/>
    </row>
    <row r="72" spans="1:10" x14ac:dyDescent="0.25">
      <c r="A72" s="13"/>
      <c r="B72" s="85"/>
      <c r="C72" s="85"/>
      <c r="D72" s="85"/>
      <c r="E72" s="85"/>
      <c r="F72" s="85"/>
      <c r="G72" s="85"/>
      <c r="H72" s="85"/>
      <c r="I72" s="85"/>
      <c r="J72" s="85"/>
    </row>
    <row r="73" spans="1:10" x14ac:dyDescent="0.25">
      <c r="A73" s="13"/>
      <c r="B73" s="85"/>
      <c r="C73" s="85"/>
      <c r="D73" s="85"/>
      <c r="E73" s="85"/>
      <c r="F73" s="85"/>
      <c r="G73" s="85"/>
      <c r="H73" s="85"/>
      <c r="I73" s="85"/>
      <c r="J73" s="85"/>
    </row>
    <row r="74" spans="1:10" x14ac:dyDescent="0.25">
      <c r="A74" s="13"/>
      <c r="B74" s="85"/>
      <c r="C74" s="85"/>
      <c r="D74" s="85"/>
      <c r="E74" s="85"/>
      <c r="F74" s="85"/>
      <c r="G74" s="85"/>
      <c r="H74" s="85"/>
      <c r="I74" s="85"/>
      <c r="J74" s="85"/>
    </row>
    <row r="75" spans="1:10" x14ac:dyDescent="0.25">
      <c r="A75" s="13"/>
      <c r="B75" s="85"/>
      <c r="C75" s="85"/>
      <c r="D75" s="85"/>
      <c r="E75" s="85"/>
      <c r="F75" s="85"/>
      <c r="G75" s="85"/>
      <c r="H75" s="85"/>
      <c r="I75" s="85"/>
      <c r="J75" s="85"/>
    </row>
    <row r="76" spans="1:10" x14ac:dyDescent="0.25">
      <c r="A76" s="13"/>
      <c r="B76" s="85"/>
      <c r="C76" s="85"/>
      <c r="D76" s="85"/>
      <c r="E76" s="85"/>
      <c r="F76" s="85"/>
      <c r="G76" s="85"/>
      <c r="H76" s="85"/>
      <c r="I76" s="85"/>
      <c r="J76" s="85"/>
    </row>
    <row r="77" spans="1:10" x14ac:dyDescent="0.25">
      <c r="A77" s="13"/>
      <c r="B77" s="85"/>
      <c r="C77" s="85"/>
      <c r="D77" s="85"/>
      <c r="E77" s="85"/>
      <c r="F77" s="85"/>
      <c r="G77" s="85"/>
      <c r="H77" s="85"/>
      <c r="I77" s="85"/>
      <c r="J77" s="85"/>
    </row>
    <row r="78" spans="1:10" x14ac:dyDescent="0.25">
      <c r="A78" s="13"/>
      <c r="B78" s="85"/>
      <c r="C78" s="85"/>
      <c r="D78" s="85"/>
      <c r="E78" s="85"/>
      <c r="F78" s="85"/>
      <c r="G78" s="85"/>
      <c r="H78" s="85"/>
      <c r="I78" s="85"/>
      <c r="J78" s="85"/>
    </row>
    <row r="79" spans="1:10" x14ac:dyDescent="0.25">
      <c r="A79" s="13"/>
      <c r="B79" s="85"/>
      <c r="C79" s="85"/>
      <c r="D79" s="85"/>
      <c r="E79" s="85"/>
      <c r="F79" s="85"/>
      <c r="G79" s="85"/>
      <c r="H79" s="85"/>
      <c r="I79" s="85"/>
      <c r="J79" s="85"/>
    </row>
    <row r="80" spans="1:10" x14ac:dyDescent="0.25">
      <c r="A80" s="13"/>
      <c r="B80" s="85"/>
      <c r="C80" s="85"/>
      <c r="D80" s="85"/>
      <c r="E80" s="85"/>
      <c r="F80" s="85"/>
      <c r="G80" s="85"/>
      <c r="H80" s="85"/>
      <c r="I80" s="85"/>
      <c r="J80" s="85"/>
    </row>
    <row r="81" spans="1:10" x14ac:dyDescent="0.25">
      <c r="A81" s="13"/>
      <c r="B81" s="85"/>
      <c r="C81" s="85"/>
      <c r="D81" s="85"/>
      <c r="E81" s="85"/>
      <c r="F81" s="85"/>
      <c r="G81" s="85"/>
      <c r="H81" s="85"/>
      <c r="I81" s="85"/>
      <c r="J81" s="85"/>
    </row>
    <row r="82" spans="1:10" x14ac:dyDescent="0.25">
      <c r="A82" s="13"/>
      <c r="B82" s="85"/>
      <c r="C82" s="85"/>
      <c r="D82" s="85"/>
      <c r="E82" s="85"/>
      <c r="F82" s="85"/>
      <c r="G82" s="85"/>
      <c r="H82" s="85"/>
      <c r="I82" s="85"/>
      <c r="J82" s="85"/>
    </row>
    <row r="83" spans="1:10" x14ac:dyDescent="0.25">
      <c r="A83" s="13"/>
      <c r="B83" s="85"/>
      <c r="C83" s="85"/>
      <c r="D83" s="85"/>
      <c r="E83" s="85"/>
      <c r="F83" s="85"/>
      <c r="G83" s="85"/>
      <c r="H83" s="85"/>
      <c r="I83" s="85"/>
      <c r="J83" s="85"/>
    </row>
    <row r="84" spans="1:10" x14ac:dyDescent="0.25">
      <c r="A84" s="13"/>
      <c r="B84" s="85"/>
      <c r="C84" s="85"/>
      <c r="D84" s="85"/>
      <c r="E84" s="85"/>
      <c r="F84" s="85"/>
      <c r="G84" s="85"/>
      <c r="H84" s="85"/>
      <c r="I84" s="85"/>
      <c r="J84" s="85"/>
    </row>
    <row r="85" spans="1:10" x14ac:dyDescent="0.25">
      <c r="A85" s="13"/>
      <c r="B85" s="85"/>
      <c r="C85" s="85"/>
      <c r="D85" s="85"/>
      <c r="E85" s="85"/>
      <c r="F85" s="85"/>
      <c r="G85" s="85"/>
      <c r="H85" s="85"/>
      <c r="I85" s="85"/>
      <c r="J85" s="85"/>
    </row>
    <row r="86" spans="1:10" x14ac:dyDescent="0.25">
      <c r="A86" s="13"/>
      <c r="B86" s="85"/>
      <c r="C86" s="85"/>
      <c r="D86" s="85"/>
      <c r="E86" s="85"/>
      <c r="F86" s="85"/>
      <c r="G86" s="85"/>
      <c r="H86" s="85"/>
      <c r="I86" s="85"/>
      <c r="J86" s="85"/>
    </row>
    <row r="87" spans="1:10" x14ac:dyDescent="0.25">
      <c r="A87" s="13"/>
      <c r="B87" s="85"/>
      <c r="C87" s="85"/>
      <c r="D87" s="85"/>
      <c r="E87" s="85"/>
      <c r="F87" s="85"/>
      <c r="G87" s="85"/>
      <c r="H87" s="85"/>
      <c r="I87" s="85"/>
      <c r="J87" s="85"/>
    </row>
    <row r="88" spans="1:10" x14ac:dyDescent="0.25">
      <c r="A88" s="13"/>
      <c r="B88" s="85"/>
      <c r="C88" s="85"/>
      <c r="D88" s="85"/>
      <c r="E88" s="85"/>
      <c r="F88" s="85"/>
      <c r="G88" s="85"/>
      <c r="H88" s="85"/>
      <c r="I88" s="85"/>
      <c r="J88" s="85"/>
    </row>
    <row r="89" spans="1:10" x14ac:dyDescent="0.25">
      <c r="A89" s="13"/>
      <c r="B89" s="85"/>
      <c r="C89" s="85"/>
      <c r="D89" s="85"/>
      <c r="E89" s="85"/>
      <c r="F89" s="85"/>
      <c r="G89" s="85"/>
      <c r="H89" s="85"/>
      <c r="I89" s="85"/>
      <c r="J89" s="85"/>
    </row>
    <row r="90" spans="1:10" x14ac:dyDescent="0.25">
      <c r="A90" s="13"/>
      <c r="B90" s="85"/>
      <c r="C90" s="85"/>
      <c r="D90" s="85"/>
      <c r="E90" s="85"/>
      <c r="F90" s="85"/>
      <c r="G90" s="85"/>
      <c r="H90" s="85"/>
      <c r="I90" s="85"/>
      <c r="J90" s="85"/>
    </row>
    <row r="91" spans="1:10" x14ac:dyDescent="0.25">
      <c r="A91" s="13"/>
      <c r="B91" s="85"/>
      <c r="C91" s="85"/>
      <c r="D91" s="85"/>
      <c r="E91" s="85"/>
      <c r="F91" s="85"/>
      <c r="G91" s="85"/>
      <c r="H91" s="85"/>
      <c r="I91" s="85"/>
      <c r="J91" s="85"/>
    </row>
    <row r="92" spans="1:10" x14ac:dyDescent="0.25">
      <c r="A92" s="13"/>
      <c r="B92" s="85"/>
      <c r="C92" s="85"/>
      <c r="D92" s="85"/>
      <c r="E92" s="85"/>
      <c r="F92" s="85"/>
      <c r="G92" s="85"/>
      <c r="H92" s="85"/>
      <c r="I92" s="85"/>
      <c r="J92" s="85"/>
    </row>
    <row r="93" spans="1:10" x14ac:dyDescent="0.25">
      <c r="A93" s="13"/>
      <c r="B93" s="85"/>
      <c r="C93" s="85"/>
      <c r="D93" s="85"/>
      <c r="E93" s="85"/>
      <c r="F93" s="85"/>
      <c r="G93" s="85"/>
      <c r="H93" s="85"/>
      <c r="I93" s="85"/>
      <c r="J93" s="85"/>
    </row>
    <row r="94" spans="1:10" x14ac:dyDescent="0.25">
      <c r="A94" s="13"/>
      <c r="B94" s="85"/>
      <c r="C94" s="85"/>
      <c r="D94" s="85"/>
      <c r="E94" s="85"/>
      <c r="F94" s="85"/>
      <c r="G94" s="85"/>
      <c r="H94" s="85"/>
      <c r="I94" s="85"/>
      <c r="J94" s="85"/>
    </row>
    <row r="95" spans="1:10" x14ac:dyDescent="0.25">
      <c r="A95" s="13"/>
      <c r="B95" s="85"/>
      <c r="C95" s="85"/>
      <c r="D95" s="85"/>
      <c r="E95" s="85"/>
      <c r="F95" s="85"/>
      <c r="G95" s="85"/>
      <c r="H95" s="85"/>
      <c r="I95" s="85"/>
      <c r="J95" s="85"/>
    </row>
    <row r="96" spans="1:10" x14ac:dyDescent="0.25">
      <c r="A96" s="13"/>
      <c r="B96" s="85"/>
      <c r="C96" s="85"/>
      <c r="D96" s="85"/>
      <c r="E96" s="85"/>
      <c r="F96" s="85"/>
      <c r="G96" s="85"/>
      <c r="H96" s="85"/>
      <c r="I96" s="85"/>
      <c r="J96" s="85"/>
    </row>
    <row r="97" spans="1:10" x14ac:dyDescent="0.25">
      <c r="A97" s="13"/>
      <c r="B97" s="85"/>
      <c r="C97" s="85"/>
      <c r="D97" s="85"/>
      <c r="E97" s="85"/>
      <c r="F97" s="85"/>
      <c r="G97" s="85"/>
      <c r="H97" s="85"/>
      <c r="I97" s="85"/>
      <c r="J97" s="85"/>
    </row>
    <row r="98" spans="1:10" x14ac:dyDescent="0.25">
      <c r="A98" s="13"/>
      <c r="B98" s="85"/>
      <c r="C98" s="85"/>
      <c r="D98" s="85"/>
      <c r="E98" s="85"/>
      <c r="F98" s="85"/>
      <c r="G98" s="85"/>
      <c r="H98" s="85"/>
      <c r="I98" s="85"/>
      <c r="J98" s="85"/>
    </row>
    <row r="99" spans="1:10" x14ac:dyDescent="0.25">
      <c r="A99" s="13"/>
      <c r="B99" s="85"/>
      <c r="C99" s="85"/>
      <c r="D99" s="85"/>
      <c r="E99" s="85"/>
      <c r="F99" s="85"/>
      <c r="G99" s="85"/>
      <c r="H99" s="85"/>
      <c r="I99" s="85"/>
      <c r="J99" s="85"/>
    </row>
    <row r="100" spans="1:10" x14ac:dyDescent="0.25">
      <c r="A100" s="13"/>
      <c r="B100" s="85"/>
      <c r="C100" s="85"/>
      <c r="D100" s="85"/>
      <c r="E100" s="85"/>
      <c r="F100" s="85"/>
      <c r="G100" s="85"/>
      <c r="H100" s="85"/>
      <c r="I100" s="85"/>
      <c r="J100" s="85"/>
    </row>
    <row r="101" spans="1:10" x14ac:dyDescent="0.25">
      <c r="A101" s="13"/>
    </row>
    <row r="102" spans="1:10" x14ac:dyDescent="0.25">
      <c r="A102" s="13"/>
    </row>
    <row r="103" spans="1:10" x14ac:dyDescent="0.25">
      <c r="A103" s="13"/>
    </row>
    <row r="104" spans="1:10" x14ac:dyDescent="0.25">
      <c r="A104" s="13"/>
    </row>
    <row r="105" spans="1:10" x14ac:dyDescent="0.25">
      <c r="A105" s="13"/>
    </row>
    <row r="106" spans="1:10" x14ac:dyDescent="0.25">
      <c r="A106" s="13"/>
    </row>
    <row r="107" spans="1:10" x14ac:dyDescent="0.25">
      <c r="A107" s="13"/>
    </row>
    <row r="108" spans="1:10" x14ac:dyDescent="0.25">
      <c r="A108" s="13"/>
    </row>
    <row r="109" spans="1:10" x14ac:dyDescent="0.25">
      <c r="A109" s="13"/>
    </row>
    <row r="110" spans="1:10" x14ac:dyDescent="0.25">
      <c r="A110" s="13"/>
    </row>
    <row r="111" spans="1:10" x14ac:dyDescent="0.25">
      <c r="A111" s="13"/>
    </row>
    <row r="112" spans="1:10" x14ac:dyDescent="0.25">
      <c r="A112" s="13"/>
    </row>
    <row r="113" spans="1:1" x14ac:dyDescent="0.25">
      <c r="A113" s="13"/>
    </row>
    <row r="114" spans="1:1" x14ac:dyDescent="0.25">
      <c r="A114" s="13"/>
    </row>
    <row r="115" spans="1:1" x14ac:dyDescent="0.25">
      <c r="A115" s="13"/>
    </row>
    <row r="116" spans="1:1" x14ac:dyDescent="0.25">
      <c r="A116" s="13"/>
    </row>
    <row r="117" spans="1:1" x14ac:dyDescent="0.25">
      <c r="A117" s="13"/>
    </row>
    <row r="118" spans="1:1" x14ac:dyDescent="0.25">
      <c r="A118" s="13"/>
    </row>
    <row r="119" spans="1:1" x14ac:dyDescent="0.25">
      <c r="A119" s="13"/>
    </row>
    <row r="120" spans="1:1" x14ac:dyDescent="0.25">
      <c r="A120" s="13"/>
    </row>
    <row r="121" spans="1:1" x14ac:dyDescent="0.25">
      <c r="A121" s="13"/>
    </row>
    <row r="122" spans="1:1" x14ac:dyDescent="0.25">
      <c r="A122" s="13"/>
    </row>
    <row r="123" spans="1:1" x14ac:dyDescent="0.25">
      <c r="A123" s="13"/>
    </row>
    <row r="124" spans="1:1" x14ac:dyDescent="0.25">
      <c r="A124" s="13"/>
    </row>
    <row r="125" spans="1:1" x14ac:dyDescent="0.25">
      <c r="A125" s="13"/>
    </row>
    <row r="126" spans="1:1" x14ac:dyDescent="0.25">
      <c r="A126" s="13"/>
    </row>
    <row r="127" spans="1:1" x14ac:dyDescent="0.25">
      <c r="A127" s="13"/>
    </row>
    <row r="128" spans="1:1" x14ac:dyDescent="0.25">
      <c r="A128" s="13"/>
    </row>
    <row r="129" spans="1:1" x14ac:dyDescent="0.25">
      <c r="A129" s="13"/>
    </row>
    <row r="130" spans="1:1" x14ac:dyDescent="0.25">
      <c r="A130" s="13"/>
    </row>
    <row r="131" spans="1:1" x14ac:dyDescent="0.25">
      <c r="A131" s="13"/>
    </row>
    <row r="132" spans="1:1" x14ac:dyDescent="0.25">
      <c r="A132" s="13"/>
    </row>
    <row r="133" spans="1:1" x14ac:dyDescent="0.25">
      <c r="A133" s="13"/>
    </row>
    <row r="134" spans="1:1" x14ac:dyDescent="0.25">
      <c r="A134" s="13"/>
    </row>
    <row r="135" spans="1:1" x14ac:dyDescent="0.25">
      <c r="A135" s="13"/>
    </row>
    <row r="136" spans="1:1" x14ac:dyDescent="0.25">
      <c r="A136" s="13"/>
    </row>
    <row r="137" spans="1:1" x14ac:dyDescent="0.25">
      <c r="A137" s="13"/>
    </row>
    <row r="138" spans="1:1" x14ac:dyDescent="0.25">
      <c r="A138" s="13"/>
    </row>
    <row r="139" spans="1:1" x14ac:dyDescent="0.25">
      <c r="A139" s="13"/>
    </row>
    <row r="140" spans="1:1" x14ac:dyDescent="0.25">
      <c r="A140" s="13"/>
    </row>
    <row r="141" spans="1:1" x14ac:dyDescent="0.25">
      <c r="A141" s="13"/>
    </row>
    <row r="142" spans="1:1" x14ac:dyDescent="0.25">
      <c r="A142" s="13"/>
    </row>
    <row r="143" spans="1:1" x14ac:dyDescent="0.25">
      <c r="A143" s="13"/>
    </row>
    <row r="144" spans="1:1" x14ac:dyDescent="0.25">
      <c r="A144" s="13"/>
    </row>
    <row r="145" spans="1:1" x14ac:dyDescent="0.25">
      <c r="A145" s="13"/>
    </row>
    <row r="146" spans="1:1" x14ac:dyDescent="0.25">
      <c r="A146" s="13"/>
    </row>
    <row r="147" spans="1:1" x14ac:dyDescent="0.25">
      <c r="A147" s="13"/>
    </row>
    <row r="148" spans="1:1" x14ac:dyDescent="0.25">
      <c r="A148" s="13"/>
    </row>
    <row r="149" spans="1:1" x14ac:dyDescent="0.25">
      <c r="A149" s="13"/>
    </row>
    <row r="150" spans="1:1" x14ac:dyDescent="0.25">
      <c r="A150" s="13"/>
    </row>
    <row r="151" spans="1:1" x14ac:dyDescent="0.25">
      <c r="A151" s="13"/>
    </row>
    <row r="152" spans="1:1" x14ac:dyDescent="0.25">
      <c r="A152" s="13"/>
    </row>
    <row r="153" spans="1:1" x14ac:dyDescent="0.25">
      <c r="A153" s="13"/>
    </row>
    <row r="154" spans="1:1" x14ac:dyDescent="0.25">
      <c r="A154" s="13"/>
    </row>
    <row r="155" spans="1:1" x14ac:dyDescent="0.25">
      <c r="A155" s="13"/>
    </row>
    <row r="156" spans="1:1" x14ac:dyDescent="0.25">
      <c r="A156" s="13"/>
    </row>
    <row r="157" spans="1:1" ht="14.65" customHeight="1" x14ac:dyDescent="0.25">
      <c r="A157" s="13"/>
    </row>
    <row r="158" spans="1:1" ht="14.65" customHeight="1" x14ac:dyDescent="0.25">
      <c r="A158" s="13"/>
    </row>
    <row r="159" spans="1:1" ht="14.65" customHeight="1" x14ac:dyDescent="0.25">
      <c r="A159" s="13"/>
    </row>
    <row r="160" spans="1:1" ht="14.65" customHeight="1" x14ac:dyDescent="0.25">
      <c r="A160" s="13"/>
    </row>
    <row r="161" spans="1:12" ht="14.65" customHeight="1" x14ac:dyDescent="0.25">
      <c r="A161" s="13"/>
    </row>
    <row r="162" spans="1:12" ht="14.65" customHeight="1" x14ac:dyDescent="0.25">
      <c r="A162" s="13"/>
    </row>
    <row r="163" spans="1:12" ht="14.65" customHeight="1" x14ac:dyDescent="0.25">
      <c r="A163" s="13"/>
    </row>
    <row r="164" spans="1:12" ht="14.65" customHeight="1" x14ac:dyDescent="0.25">
      <c r="A164" s="13"/>
    </row>
    <row r="165" spans="1:12" ht="14.65" customHeight="1" x14ac:dyDescent="0.25">
      <c r="A165" s="13"/>
    </row>
    <row r="166" spans="1:12" ht="14.65" customHeight="1" x14ac:dyDescent="0.25">
      <c r="A166" s="13"/>
    </row>
    <row r="167" spans="1:12" ht="14.65" customHeight="1" x14ac:dyDescent="0.25">
      <c r="A167" s="13"/>
    </row>
    <row r="168" spans="1:12" ht="14.65" customHeight="1" x14ac:dyDescent="0.25">
      <c r="A168" s="13"/>
    </row>
    <row r="169" spans="1:12" ht="14.65" customHeight="1" x14ac:dyDescent="0.25">
      <c r="A169" s="13"/>
    </row>
    <row r="170" spans="1:12" ht="14.65" customHeight="1" x14ac:dyDescent="0.25">
      <c r="A170" s="13"/>
    </row>
    <row r="171" spans="1:12" ht="18" customHeight="1" x14ac:dyDescent="0.25">
      <c r="A171" s="13"/>
    </row>
    <row r="172" spans="1:12" x14ac:dyDescent="0.25">
      <c r="A172" s="13"/>
    </row>
    <row r="173" spans="1:12" ht="15.4" customHeight="1" x14ac:dyDescent="0.25">
      <c r="A173" s="13"/>
      <c r="L173" s="159"/>
    </row>
    <row r="174" spans="1:12" x14ac:dyDescent="0.25">
      <c r="A174" s="13"/>
    </row>
    <row r="175" spans="1:12" ht="15.4" customHeight="1" x14ac:dyDescent="0.25">
      <c r="A175" s="13"/>
      <c r="L175" s="38"/>
    </row>
    <row r="176" spans="1:12" ht="15" customHeight="1" x14ac:dyDescent="0.25">
      <c r="A176" s="13"/>
      <c r="L176" s="38"/>
    </row>
    <row r="177" spans="1:12" ht="15.4" customHeight="1" x14ac:dyDescent="0.25">
      <c r="A177" s="13"/>
      <c r="L177" s="38"/>
    </row>
    <row r="178" spans="1:12" x14ac:dyDescent="0.25">
      <c r="A178" s="13"/>
    </row>
    <row r="179" spans="1:12" ht="15" customHeight="1" x14ac:dyDescent="0.25">
      <c r="A179" s="13"/>
      <c r="L179" s="159"/>
    </row>
    <row r="180" spans="1:12" x14ac:dyDescent="0.25">
      <c r="A180" s="13"/>
    </row>
    <row r="181" spans="1:12" ht="15.4" customHeight="1" x14ac:dyDescent="0.25">
      <c r="A181" s="13"/>
      <c r="L181" s="38"/>
    </row>
    <row r="182" spans="1:12" x14ac:dyDescent="0.25">
      <c r="A182" s="13"/>
      <c r="K182" s="116"/>
    </row>
    <row r="183" spans="1:12" x14ac:dyDescent="0.25">
      <c r="A183" s="13"/>
    </row>
    <row r="184" spans="1:12" ht="15.4" customHeight="1" x14ac:dyDescent="0.25">
      <c r="A184" s="13"/>
      <c r="L184" s="38"/>
    </row>
    <row r="185" spans="1:12" x14ac:dyDescent="0.25">
      <c r="A185" s="13"/>
    </row>
    <row r="186" spans="1:12" ht="15.4" customHeight="1" x14ac:dyDescent="0.25">
      <c r="A186" s="13"/>
      <c r="L186" s="38"/>
    </row>
    <row r="187" spans="1:12" x14ac:dyDescent="0.25">
      <c r="A187" s="13"/>
      <c r="L187" s="2"/>
    </row>
    <row r="188" spans="1:12" x14ac:dyDescent="0.25">
      <c r="A188" s="13"/>
      <c r="L188" s="2"/>
    </row>
    <row r="189" spans="1:12" x14ac:dyDescent="0.25">
      <c r="A189" s="13"/>
      <c r="L189" s="26"/>
    </row>
    <row r="190" spans="1:12" x14ac:dyDescent="0.25">
      <c r="A190" s="13"/>
    </row>
    <row r="191" spans="1:12" x14ac:dyDescent="0.25">
      <c r="A191" s="13"/>
    </row>
    <row r="192" spans="1:12" x14ac:dyDescent="0.25">
      <c r="A192" s="13"/>
    </row>
    <row r="193" spans="1:12" x14ac:dyDescent="0.25">
      <c r="A193" s="13"/>
    </row>
    <row r="194" spans="1:12" x14ac:dyDescent="0.25">
      <c r="A194" s="13"/>
      <c r="L194" s="2"/>
    </row>
    <row r="195" spans="1:12" ht="15" customHeight="1" x14ac:dyDescent="0.25">
      <c r="A195" s="13"/>
      <c r="L195" s="2"/>
    </row>
    <row r="196" spans="1:12" x14ac:dyDescent="0.25">
      <c r="A196" s="13"/>
    </row>
    <row r="197" spans="1:12" x14ac:dyDescent="0.25">
      <c r="A197" s="13"/>
      <c r="L197" s="2"/>
    </row>
    <row r="198" spans="1:12" x14ac:dyDescent="0.25">
      <c r="A198" s="13"/>
      <c r="L198" s="2"/>
    </row>
    <row r="199" spans="1:12" x14ac:dyDescent="0.25">
      <c r="A199" s="13"/>
    </row>
    <row r="200" spans="1:12" x14ac:dyDescent="0.25">
      <c r="A200" s="13"/>
    </row>
    <row r="201" spans="1:12" ht="16.899999999999999" customHeight="1" x14ac:dyDescent="0.3">
      <c r="A201" s="13"/>
      <c r="L201" s="33"/>
    </row>
    <row r="202" spans="1:12" ht="16.899999999999999" customHeight="1" x14ac:dyDescent="0.3">
      <c r="A202" s="13"/>
      <c r="L202" s="33"/>
    </row>
    <row r="203" spans="1:12" ht="16.899999999999999" customHeight="1" x14ac:dyDescent="0.3">
      <c r="A203" s="13"/>
      <c r="L203" s="33"/>
    </row>
    <row r="204" spans="1:12" ht="16.899999999999999" customHeight="1" x14ac:dyDescent="0.3">
      <c r="A204" s="13"/>
      <c r="L204" s="33"/>
    </row>
    <row r="205" spans="1:12" x14ac:dyDescent="0.25">
      <c r="A205" s="13"/>
    </row>
    <row r="206" spans="1:12" x14ac:dyDescent="0.25">
      <c r="A206" s="13"/>
    </row>
    <row r="207" spans="1:12" x14ac:dyDescent="0.25">
      <c r="A207" s="13"/>
    </row>
    <row r="208" spans="1:12" x14ac:dyDescent="0.25">
      <c r="A208" s="13"/>
    </row>
    <row r="209" spans="1:12" x14ac:dyDescent="0.25">
      <c r="A209" s="13"/>
    </row>
    <row r="210" spans="1:12" x14ac:dyDescent="0.25">
      <c r="A210" s="13"/>
    </row>
    <row r="211" spans="1:12" x14ac:dyDescent="0.25">
      <c r="A211" s="13"/>
      <c r="L211" s="160"/>
    </row>
    <row r="212" spans="1:12" x14ac:dyDescent="0.25">
      <c r="A212" s="13"/>
    </row>
    <row r="213" spans="1:12" x14ac:dyDescent="0.25">
      <c r="A213" s="13"/>
    </row>
    <row r="214" spans="1:12" x14ac:dyDescent="0.25">
      <c r="A214" s="13"/>
    </row>
    <row r="215" spans="1:12" x14ac:dyDescent="0.25">
      <c r="A215" s="13"/>
    </row>
    <row r="216" spans="1:12" x14ac:dyDescent="0.25">
      <c r="A216" s="13"/>
    </row>
    <row r="217" spans="1:12" x14ac:dyDescent="0.25">
      <c r="A217" s="13"/>
    </row>
    <row r="218" spans="1:12" x14ac:dyDescent="0.25">
      <c r="A218" s="13"/>
    </row>
    <row r="219" spans="1:12" x14ac:dyDescent="0.25">
      <c r="A219" s="13"/>
    </row>
    <row r="220" spans="1:12" x14ac:dyDescent="0.25">
      <c r="A220" s="13"/>
    </row>
    <row r="221" spans="1:12" x14ac:dyDescent="0.25">
      <c r="A221" s="13"/>
    </row>
  </sheetData>
  <sheetProtection sheet="1" objects="1" scenarios="1" formatColumns="0" formatRows="0"/>
  <mergeCells count="46">
    <mergeCell ref="B1:I2"/>
    <mergeCell ref="B3:I3"/>
    <mergeCell ref="K51:L51"/>
    <mergeCell ref="K50:L50"/>
    <mergeCell ref="B40:J40"/>
    <mergeCell ref="B6:J6"/>
    <mergeCell ref="B4:I4"/>
    <mergeCell ref="B8:B25"/>
    <mergeCell ref="E17:E18"/>
    <mergeCell ref="E21:E25"/>
    <mergeCell ref="C42:C43"/>
    <mergeCell ref="K48:U48"/>
    <mergeCell ref="M51:U51"/>
    <mergeCell ref="K49:L49"/>
    <mergeCell ref="B39:J39"/>
    <mergeCell ref="C44"/>
    <mergeCell ref="B49:I49"/>
    <mergeCell ref="F52:G52"/>
    <mergeCell ref="B55:C55"/>
    <mergeCell ref="D55:E55"/>
    <mergeCell ref="B54:C54"/>
    <mergeCell ref="H55:I55"/>
    <mergeCell ref="B52:C52"/>
    <mergeCell ref="F55:G55"/>
    <mergeCell ref="D52:E52"/>
    <mergeCell ref="H52:I52"/>
    <mergeCell ref="B53:C53"/>
    <mergeCell ref="D53:E53"/>
    <mergeCell ref="F53:G53"/>
    <mergeCell ref="F54:G54"/>
    <mergeCell ref="F56:G56"/>
    <mergeCell ref="H56:I56"/>
    <mergeCell ref="B57:J60"/>
    <mergeCell ref="M49:U49"/>
    <mergeCell ref="M52:U52"/>
    <mergeCell ref="D54:E54"/>
    <mergeCell ref="M54:U54"/>
    <mergeCell ref="K54:L54"/>
    <mergeCell ref="H54:I54"/>
    <mergeCell ref="H53:I53"/>
    <mergeCell ref="K53:L53"/>
    <mergeCell ref="K52:L52"/>
    <mergeCell ref="B56:C56"/>
    <mergeCell ref="D56:E56"/>
    <mergeCell ref="M53:U53"/>
    <mergeCell ref="M50:U50"/>
  </mergeCells>
  <dataValidations count="1">
    <dataValidation type="list" allowBlank="1" sqref="D43:H43 J8:J25" xr:uid="{00000000-0002-0000-0600-000000000000}">
      <formula1>"Not Rated,Highly Unsatisfactory (HU),Unsatisfactory (U),Moderately Unsatisfactory (MU),Moderately Satisfactory (MS),Satisfactory (S),Highly Satisfactory (HS)"</formula1>
    </dataValidation>
  </dataValidations>
  <pageMargins left="0.25" right="0.25" top="0.75" bottom="0.75" header="0.3" footer="0.3"/>
  <pageSetup paperSize="5" scale="28"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tabColor theme="3" tint="0.499984740745262"/>
  </sheetPr>
  <dimension ref="A1:M109"/>
  <sheetViews>
    <sheetView showGridLines="0" topLeftCell="C1" zoomScaleNormal="100" zoomScaleSheetLayoutView="70" workbookViewId="0">
      <selection activeCell="P7" sqref="P7"/>
    </sheetView>
  </sheetViews>
  <sheetFormatPr defaultColWidth="8.7109375" defaultRowHeight="15" x14ac:dyDescent="0.25"/>
  <cols>
    <col min="1" max="1" width="1.42578125" customWidth="1"/>
    <col min="2" max="2" width="18.42578125" customWidth="1"/>
    <col min="3" max="3" width="27.7109375" customWidth="1"/>
    <col min="4" max="4" width="22.42578125" customWidth="1"/>
    <col min="5" max="5" width="33" customWidth="1"/>
    <col min="6" max="6" width="38.7109375" customWidth="1"/>
    <col min="11" max="11" width="25.42578125" customWidth="1"/>
    <col min="12" max="12" width="14.7109375" customWidth="1"/>
    <col min="13" max="13" width="21.42578125" customWidth="1"/>
  </cols>
  <sheetData>
    <row r="1" spans="1:13" ht="14.65" customHeight="1" x14ac:dyDescent="0.25">
      <c r="A1" s="2"/>
      <c r="B1" s="328" t="s">
        <v>551</v>
      </c>
      <c r="C1" s="197"/>
      <c r="D1" s="197"/>
      <c r="E1" s="197"/>
      <c r="F1" s="197"/>
      <c r="G1" s="197"/>
      <c r="H1" s="197"/>
      <c r="I1" s="197"/>
      <c r="J1" s="197"/>
      <c r="K1" s="197"/>
      <c r="L1" s="197"/>
      <c r="M1" s="197"/>
    </row>
    <row r="2" spans="1:13" ht="25.9" customHeight="1" x14ac:dyDescent="0.25">
      <c r="A2" s="2"/>
      <c r="B2" s="197"/>
      <c r="C2" s="197"/>
      <c r="D2" s="197"/>
      <c r="E2" s="197"/>
      <c r="F2" s="197"/>
      <c r="G2" s="197"/>
      <c r="H2" s="197"/>
      <c r="I2" s="197"/>
      <c r="J2" s="197"/>
      <c r="K2" s="197"/>
      <c r="L2" s="197"/>
      <c r="M2" s="197"/>
    </row>
    <row r="3" spans="1:13" x14ac:dyDescent="0.25">
      <c r="A3" s="2"/>
      <c r="B3" s="340" t="s">
        <v>552</v>
      </c>
      <c r="C3" s="197"/>
      <c r="D3" s="197"/>
      <c r="E3" s="197"/>
      <c r="F3" s="197"/>
      <c r="G3" s="197"/>
      <c r="H3" s="197"/>
      <c r="I3" s="197"/>
      <c r="J3" s="197"/>
      <c r="K3" s="197"/>
      <c r="L3" s="197"/>
      <c r="M3" s="197"/>
    </row>
    <row r="4" spans="1:13" ht="7.9" customHeight="1" x14ac:dyDescent="0.25">
      <c r="A4" s="2"/>
      <c r="B4" s="14"/>
      <c r="C4" s="14"/>
      <c r="D4" s="14"/>
      <c r="E4" s="14"/>
      <c r="F4" s="14"/>
      <c r="G4" s="14"/>
      <c r="H4" s="14"/>
      <c r="I4" s="14"/>
      <c r="J4" s="14"/>
      <c r="K4" s="14"/>
      <c r="L4" s="14"/>
      <c r="M4" s="14"/>
    </row>
    <row r="5" spans="1:13" ht="14.65" customHeight="1" x14ac:dyDescent="0.25">
      <c r="A5" s="2"/>
      <c r="B5" s="335" t="s">
        <v>553</v>
      </c>
      <c r="C5" s="336"/>
      <c r="D5" s="338" t="s">
        <v>554</v>
      </c>
      <c r="E5" s="336"/>
      <c r="F5" s="338" t="s">
        <v>555</v>
      </c>
      <c r="G5" s="339"/>
      <c r="H5" s="339"/>
      <c r="I5" s="339"/>
      <c r="J5" s="339"/>
      <c r="K5" s="336"/>
      <c r="L5" s="338" t="s">
        <v>556</v>
      </c>
      <c r="M5" s="336"/>
    </row>
    <row r="6" spans="1:13" ht="23.25" customHeight="1" x14ac:dyDescent="0.25">
      <c r="A6" s="2"/>
      <c r="B6" s="337"/>
      <c r="C6" s="232"/>
      <c r="D6" s="230"/>
      <c r="E6" s="232"/>
      <c r="F6" s="230"/>
      <c r="G6" s="231"/>
      <c r="H6" s="231"/>
      <c r="I6" s="231"/>
      <c r="J6" s="231"/>
      <c r="K6" s="232"/>
      <c r="L6" s="230"/>
      <c r="M6" s="232"/>
    </row>
    <row r="7" spans="1:13" ht="16.899999999999999" customHeight="1" x14ac:dyDescent="0.25">
      <c r="A7" s="2"/>
      <c r="B7" s="360" t="s">
        <v>557</v>
      </c>
      <c r="C7" s="361"/>
      <c r="D7" s="361"/>
      <c r="E7" s="361"/>
      <c r="F7" s="361"/>
      <c r="G7" s="361"/>
      <c r="H7" s="361"/>
      <c r="I7" s="361"/>
      <c r="J7" s="361"/>
      <c r="K7" s="361"/>
      <c r="L7" s="361"/>
      <c r="M7" s="359"/>
    </row>
    <row r="8" spans="1:13" ht="57" customHeight="1" x14ac:dyDescent="0.25">
      <c r="A8" s="2"/>
      <c r="B8" s="316" t="s">
        <v>558</v>
      </c>
      <c r="C8" s="280"/>
      <c r="D8" s="323" t="s">
        <v>559</v>
      </c>
      <c r="E8" s="280"/>
      <c r="F8" s="316"/>
      <c r="G8" s="197"/>
      <c r="H8" s="197"/>
      <c r="I8" s="197"/>
      <c r="J8" s="197"/>
      <c r="K8" s="280"/>
      <c r="L8" s="316"/>
      <c r="M8" s="280"/>
    </row>
    <row r="9" spans="1:13" ht="30.75" customHeight="1" x14ac:dyDescent="0.25">
      <c r="A9" s="2"/>
      <c r="B9" s="279"/>
      <c r="C9" s="280"/>
      <c r="D9" s="279"/>
      <c r="E9" s="280"/>
      <c r="F9" s="279"/>
      <c r="G9" s="197"/>
      <c r="H9" s="197"/>
      <c r="I9" s="197"/>
      <c r="J9" s="197"/>
      <c r="K9" s="280"/>
      <c r="L9" s="279"/>
      <c r="M9" s="280"/>
    </row>
    <row r="10" spans="1:13" ht="16.899999999999999" customHeight="1" x14ac:dyDescent="0.25">
      <c r="A10" s="2"/>
      <c r="B10" s="279"/>
      <c r="C10" s="280"/>
      <c r="D10" s="279"/>
      <c r="E10" s="280"/>
      <c r="F10" s="279"/>
      <c r="G10" s="197"/>
      <c r="H10" s="197"/>
      <c r="I10" s="197"/>
      <c r="J10" s="197"/>
      <c r="K10" s="280"/>
      <c r="L10" s="279"/>
      <c r="M10" s="280"/>
    </row>
    <row r="11" spans="1:13" ht="16.899999999999999" customHeight="1" x14ac:dyDescent="0.25">
      <c r="A11" s="2"/>
      <c r="B11" s="230"/>
      <c r="C11" s="232"/>
      <c r="D11" s="230"/>
      <c r="E11" s="232"/>
      <c r="F11" s="230"/>
      <c r="G11" s="231"/>
      <c r="H11" s="231"/>
      <c r="I11" s="231"/>
      <c r="J11" s="231"/>
      <c r="K11" s="232"/>
      <c r="L11" s="230"/>
      <c r="M11" s="232"/>
    </row>
    <row r="12" spans="1:13" ht="16.899999999999999" customHeight="1" x14ac:dyDescent="0.25">
      <c r="A12" s="2"/>
      <c r="B12" s="221" t="s">
        <v>560</v>
      </c>
      <c r="C12" s="229"/>
      <c r="D12" s="209" t="s">
        <v>561</v>
      </c>
      <c r="E12" s="229"/>
      <c r="F12" s="221" t="s">
        <v>562</v>
      </c>
      <c r="G12" s="228"/>
      <c r="H12" s="228"/>
      <c r="I12" s="228"/>
      <c r="J12" s="228"/>
      <c r="K12" s="229"/>
      <c r="L12" s="221"/>
      <c r="M12" s="229"/>
    </row>
    <row r="13" spans="1:13" ht="16.899999999999999" customHeight="1" x14ac:dyDescent="0.25">
      <c r="A13" s="2"/>
      <c r="B13" s="279"/>
      <c r="C13" s="280"/>
      <c r="D13" s="279"/>
      <c r="E13" s="280"/>
      <c r="F13" s="279"/>
      <c r="G13" s="197"/>
      <c r="H13" s="197"/>
      <c r="I13" s="197"/>
      <c r="J13" s="197"/>
      <c r="K13" s="280"/>
      <c r="L13" s="279"/>
      <c r="M13" s="280"/>
    </row>
    <row r="14" spans="1:13" ht="16.899999999999999" customHeight="1" x14ac:dyDescent="0.25">
      <c r="A14" s="2"/>
      <c r="B14" s="279"/>
      <c r="C14" s="280"/>
      <c r="D14" s="279"/>
      <c r="E14" s="280"/>
      <c r="F14" s="279"/>
      <c r="G14" s="197"/>
      <c r="H14" s="197"/>
      <c r="I14" s="197"/>
      <c r="J14" s="197"/>
      <c r="K14" s="280"/>
      <c r="L14" s="279"/>
      <c r="M14" s="280"/>
    </row>
    <row r="15" spans="1:13" ht="90" customHeight="1" x14ac:dyDescent="0.25">
      <c r="A15" s="2"/>
      <c r="B15" s="230"/>
      <c r="C15" s="232"/>
      <c r="D15" s="230"/>
      <c r="E15" s="232"/>
      <c r="F15" s="230"/>
      <c r="G15" s="231"/>
      <c r="H15" s="231"/>
      <c r="I15" s="231"/>
      <c r="J15" s="231"/>
      <c r="K15" s="232"/>
      <c r="L15" s="230"/>
      <c r="M15" s="232"/>
    </row>
    <row r="16" spans="1:13" ht="16.899999999999999" customHeight="1" x14ac:dyDescent="0.25">
      <c r="A16" s="2"/>
      <c r="B16" s="221" t="s">
        <v>563</v>
      </c>
      <c r="C16" s="229"/>
      <c r="D16" s="209" t="s">
        <v>564</v>
      </c>
      <c r="E16" s="229"/>
      <c r="F16" s="246" t="s">
        <v>565</v>
      </c>
      <c r="G16" s="247"/>
      <c r="H16" s="247"/>
      <c r="I16" s="247"/>
      <c r="J16" s="247"/>
      <c r="K16" s="248"/>
      <c r="L16" s="221"/>
      <c r="M16" s="229"/>
    </row>
    <row r="17" spans="1:13" ht="16.899999999999999" customHeight="1" x14ac:dyDescent="0.25">
      <c r="A17" s="2"/>
      <c r="B17" s="279"/>
      <c r="C17" s="280"/>
      <c r="D17" s="279"/>
      <c r="E17" s="280"/>
      <c r="F17" s="303"/>
      <c r="G17" s="304"/>
      <c r="H17" s="304"/>
      <c r="I17" s="304"/>
      <c r="J17" s="304"/>
      <c r="K17" s="305"/>
      <c r="L17" s="279"/>
      <c r="M17" s="280"/>
    </row>
    <row r="18" spans="1:13" ht="16.899999999999999" customHeight="1" x14ac:dyDescent="0.25">
      <c r="A18" s="2"/>
      <c r="B18" s="279"/>
      <c r="C18" s="280"/>
      <c r="D18" s="279"/>
      <c r="E18" s="280"/>
      <c r="F18" s="303"/>
      <c r="G18" s="304"/>
      <c r="H18" s="304"/>
      <c r="I18" s="304"/>
      <c r="J18" s="304"/>
      <c r="K18" s="305"/>
      <c r="L18" s="279"/>
      <c r="M18" s="280"/>
    </row>
    <row r="19" spans="1:13" ht="84.75" customHeight="1" x14ac:dyDescent="0.25">
      <c r="A19" s="2"/>
      <c r="B19" s="230"/>
      <c r="C19" s="232"/>
      <c r="D19" s="230"/>
      <c r="E19" s="232"/>
      <c r="F19" s="249"/>
      <c r="G19" s="250"/>
      <c r="H19" s="250"/>
      <c r="I19" s="250"/>
      <c r="J19" s="250"/>
      <c r="K19" s="251"/>
      <c r="L19" s="230"/>
      <c r="M19" s="232"/>
    </row>
    <row r="20" spans="1:13" ht="16.899999999999999" customHeight="1" x14ac:dyDescent="0.25">
      <c r="A20" s="2"/>
      <c r="B20" s="209" t="s">
        <v>432</v>
      </c>
      <c r="C20" s="297"/>
      <c r="D20" s="209" t="s">
        <v>566</v>
      </c>
      <c r="E20" s="229"/>
      <c r="F20" s="221"/>
      <c r="G20" s="228"/>
      <c r="H20" s="228"/>
      <c r="I20" s="228"/>
      <c r="J20" s="228"/>
      <c r="K20" s="229"/>
      <c r="L20" s="209" t="s">
        <v>567</v>
      </c>
      <c r="M20" s="297"/>
    </row>
    <row r="21" spans="1:13" ht="16.899999999999999" customHeight="1" x14ac:dyDescent="0.25">
      <c r="A21" s="2"/>
      <c r="B21" s="298"/>
      <c r="C21" s="299"/>
      <c r="D21" s="279"/>
      <c r="E21" s="280"/>
      <c r="F21" s="279"/>
      <c r="G21" s="197"/>
      <c r="H21" s="197"/>
      <c r="I21" s="197"/>
      <c r="J21" s="197"/>
      <c r="K21" s="280"/>
      <c r="L21" s="298"/>
      <c r="M21" s="299"/>
    </row>
    <row r="22" spans="1:13" ht="21.75" customHeight="1" x14ac:dyDescent="0.25">
      <c r="A22" s="2"/>
      <c r="B22" s="298"/>
      <c r="C22" s="299"/>
      <c r="D22" s="279"/>
      <c r="E22" s="280"/>
      <c r="F22" s="279"/>
      <c r="G22" s="197"/>
      <c r="H22" s="197"/>
      <c r="I22" s="197"/>
      <c r="J22" s="197"/>
      <c r="K22" s="280"/>
      <c r="L22" s="298"/>
      <c r="M22" s="299"/>
    </row>
    <row r="23" spans="1:13" ht="27" customHeight="1" x14ac:dyDescent="0.25">
      <c r="A23" s="2"/>
      <c r="B23" s="300"/>
      <c r="C23" s="301"/>
      <c r="D23" s="230"/>
      <c r="E23" s="232"/>
      <c r="F23" s="230"/>
      <c r="G23" s="231"/>
      <c r="H23" s="231"/>
      <c r="I23" s="231"/>
      <c r="J23" s="231"/>
      <c r="K23" s="232"/>
      <c r="L23" s="300"/>
      <c r="M23" s="301"/>
    </row>
    <row r="24" spans="1:13" ht="16.899999999999999" customHeight="1" x14ac:dyDescent="0.25">
      <c r="A24" s="2"/>
      <c r="B24" s="221" t="s">
        <v>432</v>
      </c>
      <c r="C24" s="229"/>
      <c r="D24" s="209" t="s">
        <v>439</v>
      </c>
      <c r="E24" s="229"/>
      <c r="F24" s="221" t="s">
        <v>568</v>
      </c>
      <c r="G24" s="228"/>
      <c r="H24" s="228"/>
      <c r="I24" s="228"/>
      <c r="J24" s="228"/>
      <c r="K24" s="229"/>
      <c r="L24" s="221"/>
      <c r="M24" s="229"/>
    </row>
    <row r="25" spans="1:13" ht="16.899999999999999" customHeight="1" x14ac:dyDescent="0.25">
      <c r="A25" s="2"/>
      <c r="B25" s="279"/>
      <c r="C25" s="280"/>
      <c r="D25" s="279"/>
      <c r="E25" s="280"/>
      <c r="F25" s="279"/>
      <c r="G25" s="197"/>
      <c r="H25" s="197"/>
      <c r="I25" s="197"/>
      <c r="J25" s="197"/>
      <c r="K25" s="280"/>
      <c r="L25" s="279"/>
      <c r="M25" s="280"/>
    </row>
    <row r="26" spans="1:13" ht="26.25" customHeight="1" x14ac:dyDescent="0.25">
      <c r="A26" s="2"/>
      <c r="B26" s="279"/>
      <c r="C26" s="280"/>
      <c r="D26" s="279"/>
      <c r="E26" s="280"/>
      <c r="F26" s="279"/>
      <c r="G26" s="197"/>
      <c r="H26" s="197"/>
      <c r="I26" s="197"/>
      <c r="J26" s="197"/>
      <c r="K26" s="280"/>
      <c r="L26" s="279"/>
      <c r="M26" s="280"/>
    </row>
    <row r="27" spans="1:13" ht="26.65" customHeight="1" x14ac:dyDescent="0.25">
      <c r="A27" s="2"/>
      <c r="B27" s="230"/>
      <c r="C27" s="232"/>
      <c r="D27" s="230"/>
      <c r="E27" s="232"/>
      <c r="F27" s="230"/>
      <c r="G27" s="231"/>
      <c r="H27" s="231"/>
      <c r="I27" s="231"/>
      <c r="J27" s="231"/>
      <c r="K27" s="232"/>
      <c r="L27" s="230"/>
      <c r="M27" s="232"/>
    </row>
    <row r="28" spans="1:13" ht="15" customHeight="1" x14ac:dyDescent="0.25">
      <c r="A28" s="2"/>
      <c r="B28" s="281" t="s">
        <v>569</v>
      </c>
      <c r="C28" s="272"/>
      <c r="D28" s="272"/>
      <c r="E28" s="272"/>
      <c r="F28" s="272"/>
      <c r="G28" s="272"/>
      <c r="H28" s="272"/>
      <c r="I28" s="272"/>
      <c r="J28" s="272"/>
      <c r="K28" s="272"/>
      <c r="L28" s="272"/>
      <c r="M28" s="265"/>
    </row>
    <row r="29" spans="1:13" ht="15" customHeight="1" x14ac:dyDescent="0.25">
      <c r="A29" s="2"/>
      <c r="B29" s="316" t="s">
        <v>570</v>
      </c>
      <c r="C29" s="280"/>
      <c r="D29" s="323" t="s">
        <v>571</v>
      </c>
      <c r="E29" s="280"/>
      <c r="F29" s="353" t="s">
        <v>572</v>
      </c>
      <c r="G29" s="304"/>
      <c r="H29" s="304"/>
      <c r="I29" s="304"/>
      <c r="J29" s="304"/>
      <c r="K29" s="305"/>
      <c r="L29" s="316"/>
      <c r="M29" s="280"/>
    </row>
    <row r="30" spans="1:13" ht="15" customHeight="1" x14ac:dyDescent="0.25">
      <c r="A30" s="2"/>
      <c r="B30" s="279"/>
      <c r="C30" s="280"/>
      <c r="D30" s="279"/>
      <c r="E30" s="280"/>
      <c r="F30" s="303"/>
      <c r="G30" s="304"/>
      <c r="H30" s="304"/>
      <c r="I30" s="304"/>
      <c r="J30" s="304"/>
      <c r="K30" s="305"/>
      <c r="L30" s="279"/>
      <c r="M30" s="280"/>
    </row>
    <row r="31" spans="1:13" ht="15" customHeight="1" x14ac:dyDescent="0.25">
      <c r="A31" s="2"/>
      <c r="B31" s="279"/>
      <c r="C31" s="280"/>
      <c r="D31" s="279"/>
      <c r="E31" s="280"/>
      <c r="F31" s="303"/>
      <c r="G31" s="304"/>
      <c r="H31" s="304"/>
      <c r="I31" s="304"/>
      <c r="J31" s="304"/>
      <c r="K31" s="305"/>
      <c r="L31" s="279"/>
      <c r="M31" s="280"/>
    </row>
    <row r="32" spans="1:13" ht="63" customHeight="1" x14ac:dyDescent="0.25">
      <c r="A32" s="2"/>
      <c r="B32" s="230"/>
      <c r="C32" s="232"/>
      <c r="D32" s="230"/>
      <c r="E32" s="232"/>
      <c r="F32" s="249"/>
      <c r="G32" s="250"/>
      <c r="H32" s="250"/>
      <c r="I32" s="250"/>
      <c r="J32" s="250"/>
      <c r="K32" s="251"/>
      <c r="L32" s="230"/>
      <c r="M32" s="232"/>
    </row>
    <row r="33" spans="1:13" ht="15" customHeight="1" x14ac:dyDescent="0.25">
      <c r="A33" s="2"/>
      <c r="B33" s="221" t="s">
        <v>573</v>
      </c>
      <c r="C33" s="229"/>
      <c r="D33" s="209" t="s">
        <v>574</v>
      </c>
      <c r="E33" s="229"/>
      <c r="F33" s="302" t="s">
        <v>575</v>
      </c>
      <c r="G33" s="247"/>
      <c r="H33" s="247"/>
      <c r="I33" s="247"/>
      <c r="J33" s="247"/>
      <c r="K33" s="248"/>
      <c r="L33" s="221"/>
      <c r="M33" s="229"/>
    </row>
    <row r="34" spans="1:13" ht="15" customHeight="1" x14ac:dyDescent="0.25">
      <c r="A34" s="2"/>
      <c r="B34" s="279"/>
      <c r="C34" s="280"/>
      <c r="D34" s="279"/>
      <c r="E34" s="280"/>
      <c r="F34" s="303"/>
      <c r="G34" s="304"/>
      <c r="H34" s="304"/>
      <c r="I34" s="304"/>
      <c r="J34" s="304"/>
      <c r="K34" s="305"/>
      <c r="L34" s="279"/>
      <c r="M34" s="280"/>
    </row>
    <row r="35" spans="1:13" ht="15" customHeight="1" x14ac:dyDescent="0.25">
      <c r="A35" s="2"/>
      <c r="B35" s="279"/>
      <c r="C35" s="280"/>
      <c r="D35" s="279"/>
      <c r="E35" s="280"/>
      <c r="F35" s="303"/>
      <c r="G35" s="304"/>
      <c r="H35" s="304"/>
      <c r="I35" s="304"/>
      <c r="J35" s="304"/>
      <c r="K35" s="305"/>
      <c r="L35" s="279"/>
      <c r="M35" s="280"/>
    </row>
    <row r="36" spans="1:13" ht="100.5" customHeight="1" x14ac:dyDescent="0.25">
      <c r="A36" s="2"/>
      <c r="B36" s="230"/>
      <c r="C36" s="232"/>
      <c r="D36" s="230"/>
      <c r="E36" s="232"/>
      <c r="F36" s="249"/>
      <c r="G36" s="250"/>
      <c r="H36" s="250"/>
      <c r="I36" s="250"/>
      <c r="J36" s="250"/>
      <c r="K36" s="251"/>
      <c r="L36" s="230"/>
      <c r="M36" s="232"/>
    </row>
    <row r="37" spans="1:13" x14ac:dyDescent="0.25">
      <c r="A37" s="2"/>
      <c r="B37" s="221" t="s">
        <v>576</v>
      </c>
      <c r="C37" s="229"/>
      <c r="D37" s="209" t="s">
        <v>577</v>
      </c>
      <c r="E37" s="229"/>
      <c r="F37" s="246"/>
      <c r="G37" s="247"/>
      <c r="H37" s="247"/>
      <c r="I37" s="247"/>
      <c r="J37" s="247"/>
      <c r="K37" s="248"/>
      <c r="L37" s="221" t="s">
        <v>578</v>
      </c>
      <c r="M37" s="229"/>
    </row>
    <row r="38" spans="1:13" x14ac:dyDescent="0.25">
      <c r="A38" s="2"/>
      <c r="B38" s="279"/>
      <c r="C38" s="280"/>
      <c r="D38" s="279"/>
      <c r="E38" s="280"/>
      <c r="F38" s="303"/>
      <c r="G38" s="304"/>
      <c r="H38" s="304"/>
      <c r="I38" s="304"/>
      <c r="J38" s="304"/>
      <c r="K38" s="305"/>
      <c r="L38" s="279"/>
      <c r="M38" s="280"/>
    </row>
    <row r="39" spans="1:13" x14ac:dyDescent="0.25">
      <c r="A39" s="2"/>
      <c r="B39" s="279"/>
      <c r="C39" s="280"/>
      <c r="D39" s="279"/>
      <c r="E39" s="280"/>
      <c r="F39" s="303"/>
      <c r="G39" s="304"/>
      <c r="H39" s="304"/>
      <c r="I39" s="304"/>
      <c r="J39" s="304"/>
      <c r="K39" s="305"/>
      <c r="L39" s="279"/>
      <c r="M39" s="280"/>
    </row>
    <row r="40" spans="1:13" ht="47.25" customHeight="1" x14ac:dyDescent="0.25">
      <c r="A40" s="2"/>
      <c r="B40" s="230"/>
      <c r="C40" s="232"/>
      <c r="D40" s="230"/>
      <c r="E40" s="232"/>
      <c r="F40" s="249"/>
      <c r="G40" s="250"/>
      <c r="H40" s="250"/>
      <c r="I40" s="250"/>
      <c r="J40" s="250"/>
      <c r="K40" s="251"/>
      <c r="L40" s="230"/>
      <c r="M40" s="232"/>
    </row>
    <row r="41" spans="1:13" x14ac:dyDescent="0.25">
      <c r="A41" s="2"/>
      <c r="B41" s="221" t="s">
        <v>579</v>
      </c>
      <c r="C41" s="229"/>
      <c r="D41" s="209" t="s">
        <v>463</v>
      </c>
      <c r="E41" s="229"/>
      <c r="F41" s="246" t="s">
        <v>580</v>
      </c>
      <c r="G41" s="247"/>
      <c r="H41" s="247"/>
      <c r="I41" s="247"/>
      <c r="J41" s="247"/>
      <c r="K41" s="248"/>
      <c r="L41" s="221"/>
      <c r="M41" s="229"/>
    </row>
    <row r="42" spans="1:13" x14ac:dyDescent="0.25">
      <c r="A42" s="2"/>
      <c r="B42" s="279"/>
      <c r="C42" s="280"/>
      <c r="D42" s="279"/>
      <c r="E42" s="280"/>
      <c r="F42" s="303"/>
      <c r="G42" s="304"/>
      <c r="H42" s="304"/>
      <c r="I42" s="304"/>
      <c r="J42" s="304"/>
      <c r="K42" s="305"/>
      <c r="L42" s="279"/>
      <c r="M42" s="280"/>
    </row>
    <row r="43" spans="1:13" x14ac:dyDescent="0.25">
      <c r="A43" s="2"/>
      <c r="B43" s="279"/>
      <c r="C43" s="280"/>
      <c r="D43" s="279"/>
      <c r="E43" s="280"/>
      <c r="F43" s="303"/>
      <c r="G43" s="304"/>
      <c r="H43" s="304"/>
      <c r="I43" s="304"/>
      <c r="J43" s="304"/>
      <c r="K43" s="305"/>
      <c r="L43" s="279"/>
      <c r="M43" s="280"/>
    </row>
    <row r="44" spans="1:13" x14ac:dyDescent="0.25">
      <c r="A44" s="2"/>
      <c r="B44" s="230"/>
      <c r="C44" s="232"/>
      <c r="D44" s="230"/>
      <c r="E44" s="232"/>
      <c r="F44" s="249"/>
      <c r="G44" s="250"/>
      <c r="H44" s="250"/>
      <c r="I44" s="250"/>
      <c r="J44" s="250"/>
      <c r="K44" s="251"/>
      <c r="L44" s="230"/>
      <c r="M44" s="232"/>
    </row>
    <row r="45" spans="1:13" x14ac:dyDescent="0.25">
      <c r="A45" s="2"/>
      <c r="B45" s="281" t="s">
        <v>581</v>
      </c>
      <c r="C45" s="272"/>
      <c r="D45" s="272"/>
      <c r="E45" s="272"/>
      <c r="F45" s="272"/>
      <c r="G45" s="272"/>
      <c r="H45" s="272"/>
      <c r="I45" s="272"/>
      <c r="J45" s="272"/>
      <c r="K45" s="272"/>
      <c r="L45" s="272"/>
      <c r="M45" s="265"/>
    </row>
    <row r="46" spans="1:13" x14ac:dyDescent="0.25">
      <c r="A46" s="2"/>
      <c r="B46" s="329" t="s">
        <v>582</v>
      </c>
      <c r="C46" s="330"/>
      <c r="D46" s="323" t="s">
        <v>583</v>
      </c>
      <c r="E46" s="280"/>
      <c r="F46" s="316" t="s">
        <v>584</v>
      </c>
      <c r="G46" s="197"/>
      <c r="H46" s="197"/>
      <c r="I46" s="197"/>
      <c r="J46" s="197"/>
      <c r="K46" s="280"/>
      <c r="L46" s="316"/>
      <c r="M46" s="280"/>
    </row>
    <row r="47" spans="1:13" x14ac:dyDescent="0.25">
      <c r="A47" s="2"/>
      <c r="B47" s="331"/>
      <c r="C47" s="332"/>
      <c r="D47" s="279"/>
      <c r="E47" s="280"/>
      <c r="F47" s="279"/>
      <c r="G47" s="197"/>
      <c r="H47" s="197"/>
      <c r="I47" s="197"/>
      <c r="J47" s="197"/>
      <c r="K47" s="280"/>
      <c r="L47" s="279"/>
      <c r="M47" s="280"/>
    </row>
    <row r="48" spans="1:13" x14ac:dyDescent="0.25">
      <c r="A48" s="2"/>
      <c r="B48" s="331"/>
      <c r="C48" s="332"/>
      <c r="D48" s="279"/>
      <c r="E48" s="280"/>
      <c r="F48" s="279"/>
      <c r="G48" s="197"/>
      <c r="H48" s="197"/>
      <c r="I48" s="197"/>
      <c r="J48" s="197"/>
      <c r="K48" s="280"/>
      <c r="L48" s="279"/>
      <c r="M48" s="280"/>
    </row>
    <row r="49" spans="1:13" ht="15.4" customHeight="1" x14ac:dyDescent="0.25">
      <c r="A49" s="2"/>
      <c r="B49" s="333"/>
      <c r="C49" s="334"/>
      <c r="D49" s="230"/>
      <c r="E49" s="232"/>
      <c r="F49" s="230"/>
      <c r="G49" s="231"/>
      <c r="H49" s="231"/>
      <c r="I49" s="231"/>
      <c r="J49" s="231"/>
      <c r="K49" s="232"/>
      <c r="L49" s="230"/>
      <c r="M49" s="232"/>
    </row>
    <row r="50" spans="1:13" x14ac:dyDescent="0.25">
      <c r="A50" s="2"/>
      <c r="B50" s="329" t="s">
        <v>582</v>
      </c>
      <c r="C50" s="330"/>
      <c r="D50" s="209" t="s">
        <v>476</v>
      </c>
      <c r="E50" s="229"/>
      <c r="F50" s="246" t="s">
        <v>585</v>
      </c>
      <c r="G50" s="247"/>
      <c r="H50" s="247"/>
      <c r="I50" s="247"/>
      <c r="J50" s="247"/>
      <c r="K50" s="248"/>
      <c r="L50" s="221"/>
      <c r="M50" s="229"/>
    </row>
    <row r="51" spans="1:13" ht="15.4" customHeight="1" x14ac:dyDescent="0.25">
      <c r="A51" s="2"/>
      <c r="B51" s="331"/>
      <c r="C51" s="332"/>
      <c r="D51" s="279"/>
      <c r="E51" s="280"/>
      <c r="F51" s="303"/>
      <c r="G51" s="304"/>
      <c r="H51" s="304"/>
      <c r="I51" s="304"/>
      <c r="J51" s="304"/>
      <c r="K51" s="305"/>
      <c r="L51" s="279"/>
      <c r="M51" s="280"/>
    </row>
    <row r="52" spans="1:13" ht="15.4" customHeight="1" x14ac:dyDescent="0.25">
      <c r="A52" s="2"/>
      <c r="B52" s="331"/>
      <c r="C52" s="332"/>
      <c r="D52" s="279"/>
      <c r="E52" s="280"/>
      <c r="F52" s="303"/>
      <c r="G52" s="304"/>
      <c r="H52" s="304"/>
      <c r="I52" s="304"/>
      <c r="J52" s="304"/>
      <c r="K52" s="305"/>
      <c r="L52" s="279"/>
      <c r="M52" s="280"/>
    </row>
    <row r="53" spans="1:13" x14ac:dyDescent="0.25">
      <c r="A53" s="2"/>
      <c r="B53" s="333"/>
      <c r="C53" s="334"/>
      <c r="D53" s="230"/>
      <c r="E53" s="232"/>
      <c r="F53" s="249"/>
      <c r="G53" s="250"/>
      <c r="H53" s="250"/>
      <c r="I53" s="250"/>
      <c r="J53" s="250"/>
      <c r="K53" s="251"/>
      <c r="L53" s="230"/>
      <c r="M53" s="232"/>
    </row>
    <row r="54" spans="1:13" x14ac:dyDescent="0.25">
      <c r="A54" s="2"/>
      <c r="B54" s="221" t="s">
        <v>586</v>
      </c>
      <c r="C54" s="229"/>
      <c r="D54" s="209" t="s">
        <v>481</v>
      </c>
      <c r="E54" s="229"/>
      <c r="F54" s="246" t="s">
        <v>587</v>
      </c>
      <c r="G54" s="247"/>
      <c r="H54" s="247"/>
      <c r="I54" s="247"/>
      <c r="J54" s="247"/>
      <c r="K54" s="248"/>
      <c r="L54" s="221"/>
      <c r="M54" s="229"/>
    </row>
    <row r="55" spans="1:13" x14ac:dyDescent="0.25">
      <c r="A55" s="2"/>
      <c r="B55" s="279"/>
      <c r="C55" s="280"/>
      <c r="D55" s="279"/>
      <c r="E55" s="280"/>
      <c r="F55" s="303"/>
      <c r="G55" s="304"/>
      <c r="H55" s="304"/>
      <c r="I55" s="304"/>
      <c r="J55" s="304"/>
      <c r="K55" s="305"/>
      <c r="L55" s="279"/>
      <c r="M55" s="280"/>
    </row>
    <row r="56" spans="1:13" x14ac:dyDescent="0.25">
      <c r="A56" s="2"/>
      <c r="B56" s="279"/>
      <c r="C56" s="280"/>
      <c r="D56" s="279"/>
      <c r="E56" s="280"/>
      <c r="F56" s="303"/>
      <c r="G56" s="304"/>
      <c r="H56" s="304"/>
      <c r="I56" s="304"/>
      <c r="J56" s="304"/>
      <c r="K56" s="305"/>
      <c r="L56" s="279"/>
      <c r="M56" s="280"/>
    </row>
    <row r="57" spans="1:13" x14ac:dyDescent="0.25">
      <c r="A57" s="2"/>
      <c r="B57" s="230"/>
      <c r="C57" s="232"/>
      <c r="D57" s="230"/>
      <c r="E57" s="232"/>
      <c r="F57" s="249"/>
      <c r="G57" s="250"/>
      <c r="H57" s="250"/>
      <c r="I57" s="250"/>
      <c r="J57" s="250"/>
      <c r="K57" s="251"/>
      <c r="L57" s="230"/>
      <c r="M57" s="232"/>
    </row>
    <row r="58" spans="1:13" x14ac:dyDescent="0.25">
      <c r="A58" s="2"/>
      <c r="B58" s="221" t="s">
        <v>588</v>
      </c>
      <c r="C58" s="229"/>
      <c r="D58" s="209" t="s">
        <v>488</v>
      </c>
      <c r="E58" s="229"/>
      <c r="F58" s="246" t="s">
        <v>589</v>
      </c>
      <c r="G58" s="247"/>
      <c r="H58" s="247"/>
      <c r="I58" s="247"/>
      <c r="J58" s="247"/>
      <c r="K58" s="248"/>
      <c r="L58" s="221"/>
      <c r="M58" s="229"/>
    </row>
    <row r="59" spans="1:13" ht="45" customHeight="1" x14ac:dyDescent="0.25">
      <c r="A59" s="2"/>
      <c r="B59" s="279"/>
      <c r="C59" s="280"/>
      <c r="D59" s="279"/>
      <c r="E59" s="280"/>
      <c r="F59" s="303"/>
      <c r="G59" s="304"/>
      <c r="H59" s="304"/>
      <c r="I59" s="304"/>
      <c r="J59" s="304"/>
      <c r="K59" s="305"/>
      <c r="L59" s="279"/>
      <c r="M59" s="280"/>
    </row>
    <row r="60" spans="1:13" x14ac:dyDescent="0.25">
      <c r="A60" s="2"/>
      <c r="B60" s="221" t="s">
        <v>493</v>
      </c>
      <c r="C60" s="229"/>
      <c r="D60" s="209"/>
      <c r="E60" s="229"/>
      <c r="F60" s="246" t="s">
        <v>590</v>
      </c>
      <c r="G60" s="247"/>
      <c r="H60" s="247"/>
      <c r="I60" s="247"/>
      <c r="J60" s="247"/>
      <c r="K60" s="248"/>
      <c r="L60" s="221"/>
      <c r="M60" s="229"/>
    </row>
    <row r="61" spans="1:13" ht="39.75" customHeight="1" x14ac:dyDescent="0.25">
      <c r="A61" s="2"/>
      <c r="B61" s="279"/>
      <c r="C61" s="280"/>
      <c r="D61" s="279"/>
      <c r="E61" s="280"/>
      <c r="F61" s="303"/>
      <c r="G61" s="304"/>
      <c r="H61" s="304"/>
      <c r="I61" s="304"/>
      <c r="J61" s="304"/>
      <c r="K61" s="305"/>
      <c r="L61" s="279"/>
      <c r="M61" s="280"/>
    </row>
    <row r="62" spans="1:13" x14ac:dyDescent="0.25">
      <c r="A62" s="2"/>
      <c r="B62" s="281" t="s">
        <v>591</v>
      </c>
      <c r="C62" s="272"/>
      <c r="D62" s="272"/>
      <c r="E62" s="272"/>
      <c r="F62" s="272"/>
      <c r="G62" s="272"/>
      <c r="H62" s="272"/>
      <c r="I62" s="272"/>
      <c r="J62" s="272"/>
      <c r="K62" s="272"/>
      <c r="L62" s="272"/>
      <c r="M62" s="265"/>
    </row>
    <row r="63" spans="1:13" ht="14.65" customHeight="1" x14ac:dyDescent="0.25">
      <c r="A63" s="2"/>
      <c r="B63" s="221" t="s">
        <v>497</v>
      </c>
      <c r="C63" s="229"/>
      <c r="D63" s="209" t="s">
        <v>498</v>
      </c>
      <c r="E63" s="229"/>
      <c r="F63" s="221" t="s">
        <v>592</v>
      </c>
      <c r="G63" s="228"/>
      <c r="H63" s="228"/>
      <c r="I63" s="228"/>
      <c r="J63" s="228"/>
      <c r="K63" s="229"/>
      <c r="L63" s="221"/>
      <c r="M63" s="229"/>
    </row>
    <row r="64" spans="1:13" ht="53.25" customHeight="1" x14ac:dyDescent="0.25">
      <c r="A64" s="2"/>
      <c r="B64" s="279"/>
      <c r="C64" s="280"/>
      <c r="D64" s="279"/>
      <c r="E64" s="280"/>
      <c r="F64" s="279"/>
      <c r="G64" s="197"/>
      <c r="H64" s="197"/>
      <c r="I64" s="197"/>
      <c r="J64" s="197"/>
      <c r="K64" s="280"/>
      <c r="L64" s="279"/>
      <c r="M64" s="280"/>
    </row>
    <row r="65" spans="1:13" ht="15.4" customHeight="1" x14ac:dyDescent="0.25">
      <c r="A65" s="2"/>
      <c r="B65" s="221" t="s">
        <v>502</v>
      </c>
      <c r="C65" s="229"/>
      <c r="D65" s="209" t="s">
        <v>593</v>
      </c>
      <c r="E65" s="229"/>
      <c r="F65" s="221" t="s">
        <v>594</v>
      </c>
      <c r="G65" s="228"/>
      <c r="H65" s="228"/>
      <c r="I65" s="228"/>
      <c r="J65" s="228"/>
      <c r="K65" s="229"/>
      <c r="L65" s="221"/>
      <c r="M65" s="229"/>
    </row>
    <row r="66" spans="1:13" ht="96.75" customHeight="1" x14ac:dyDescent="0.25">
      <c r="A66" s="2"/>
      <c r="B66" s="279"/>
      <c r="C66" s="280"/>
      <c r="D66" s="279"/>
      <c r="E66" s="280"/>
      <c r="F66" s="279"/>
      <c r="G66" s="197"/>
      <c r="H66" s="197"/>
      <c r="I66" s="197"/>
      <c r="J66" s="197"/>
      <c r="K66" s="280"/>
      <c r="L66" s="279"/>
      <c r="M66" s="280"/>
    </row>
    <row r="67" spans="1:13" ht="15.4" customHeight="1" x14ac:dyDescent="0.25">
      <c r="A67" s="2"/>
      <c r="B67" s="221" t="s">
        <v>508</v>
      </c>
      <c r="C67" s="229"/>
      <c r="D67" s="209" t="s">
        <v>509</v>
      </c>
      <c r="E67" s="229"/>
      <c r="F67" s="221" t="s">
        <v>595</v>
      </c>
      <c r="G67" s="228"/>
      <c r="H67" s="228"/>
      <c r="I67" s="228"/>
      <c r="J67" s="228"/>
      <c r="K67" s="229"/>
      <c r="L67" s="221"/>
      <c r="M67" s="229"/>
    </row>
    <row r="68" spans="1:13" ht="72" customHeight="1" x14ac:dyDescent="0.25">
      <c r="A68" s="2"/>
      <c r="B68" s="279"/>
      <c r="C68" s="280"/>
      <c r="D68" s="279"/>
      <c r="E68" s="280"/>
      <c r="F68" s="279"/>
      <c r="G68" s="197"/>
      <c r="H68" s="197"/>
      <c r="I68" s="197"/>
      <c r="J68" s="197"/>
      <c r="K68" s="280"/>
      <c r="L68" s="279"/>
      <c r="M68" s="280"/>
    </row>
    <row r="69" spans="1:13" ht="15.4" customHeight="1" x14ac:dyDescent="0.25">
      <c r="A69" s="2"/>
      <c r="B69" s="221" t="s">
        <v>513</v>
      </c>
      <c r="C69" s="229"/>
      <c r="D69" s="209" t="s">
        <v>514</v>
      </c>
      <c r="E69" s="229"/>
      <c r="F69" s="209" t="s">
        <v>39</v>
      </c>
      <c r="G69" s="324"/>
      <c r="H69" s="324"/>
      <c r="I69" s="324"/>
      <c r="J69" s="324"/>
      <c r="K69" s="297"/>
      <c r="L69" s="221"/>
      <c r="M69" s="229"/>
    </row>
    <row r="70" spans="1:13" ht="48.75" customHeight="1" x14ac:dyDescent="0.25">
      <c r="A70" s="2"/>
      <c r="B70" s="314"/>
      <c r="C70" s="315"/>
      <c r="D70" s="314"/>
      <c r="E70" s="315"/>
      <c r="F70" s="325"/>
      <c r="G70" s="326"/>
      <c r="H70" s="326"/>
      <c r="I70" s="326"/>
      <c r="J70" s="326"/>
      <c r="K70" s="327"/>
      <c r="L70" s="314"/>
      <c r="M70" s="315"/>
    </row>
    <row r="71" spans="1:13" ht="16.149999999999999" customHeight="1" x14ac:dyDescent="0.25">
      <c r="A71" s="2"/>
      <c r="B71" s="86"/>
      <c r="C71" s="86"/>
      <c r="D71" s="89"/>
      <c r="E71" s="89"/>
      <c r="F71" s="89"/>
      <c r="G71" s="89"/>
      <c r="H71" s="89"/>
      <c r="I71" s="89"/>
      <c r="J71" s="89"/>
      <c r="K71" s="89"/>
      <c r="L71" s="89"/>
      <c r="M71" s="89"/>
    </row>
    <row r="72" spans="1:13" ht="16.149999999999999" customHeight="1" x14ac:dyDescent="0.25">
      <c r="A72" s="2"/>
      <c r="B72" s="13"/>
      <c r="C72" s="13"/>
      <c r="D72" s="6"/>
      <c r="E72" s="6"/>
      <c r="F72" s="6"/>
      <c r="G72" s="6"/>
      <c r="H72" s="6"/>
      <c r="I72" s="6"/>
      <c r="J72" s="6"/>
      <c r="K72" s="6"/>
      <c r="L72" s="6"/>
      <c r="M72" s="6"/>
    </row>
    <row r="73" spans="1:13" ht="16.149999999999999" customHeight="1" x14ac:dyDescent="0.25">
      <c r="A73" s="2"/>
      <c r="B73" s="313" t="s">
        <v>596</v>
      </c>
      <c r="C73" s="313"/>
      <c r="D73" s="313"/>
      <c r="E73" s="313"/>
      <c r="F73" s="313"/>
      <c r="G73" s="313"/>
      <c r="H73" s="313"/>
      <c r="I73" s="313"/>
      <c r="J73" s="313"/>
      <c r="K73" s="313"/>
      <c r="L73" s="313"/>
      <c r="M73" s="313"/>
    </row>
    <row r="74" spans="1:13" ht="16.149999999999999" customHeight="1" x14ac:dyDescent="0.25">
      <c r="A74" s="2"/>
      <c r="B74" s="313"/>
      <c r="C74" s="313"/>
      <c r="D74" s="313"/>
      <c r="E74" s="313"/>
      <c r="F74" s="313"/>
      <c r="G74" s="313"/>
      <c r="H74" s="313"/>
      <c r="I74" s="313"/>
      <c r="J74" s="313"/>
      <c r="K74" s="313"/>
      <c r="L74" s="313"/>
      <c r="M74" s="313"/>
    </row>
    <row r="75" spans="1:13" ht="28.5" customHeight="1" x14ac:dyDescent="0.25">
      <c r="A75" s="2"/>
      <c r="B75" s="290" t="s">
        <v>597</v>
      </c>
      <c r="C75" s="290"/>
      <c r="D75" s="290"/>
      <c r="E75" s="290"/>
      <c r="F75" s="290"/>
      <c r="G75" s="290"/>
      <c r="H75" s="290"/>
      <c r="I75" s="290"/>
      <c r="J75" s="290"/>
      <c r="K75" s="290"/>
      <c r="L75" s="290"/>
      <c r="M75" s="290"/>
    </row>
    <row r="76" spans="1:13" ht="15.75" customHeight="1" x14ac:dyDescent="0.25">
      <c r="A76" s="2"/>
      <c r="B76" s="8"/>
      <c r="C76" s="13"/>
      <c r="D76" s="354" t="s">
        <v>598</v>
      </c>
      <c r="E76" s="355"/>
      <c r="F76" s="317" t="s">
        <v>599</v>
      </c>
      <c r="G76" s="318"/>
      <c r="H76" s="283" t="s">
        <v>126</v>
      </c>
      <c r="I76" s="284"/>
      <c r="J76" s="317" t="s">
        <v>600</v>
      </c>
      <c r="K76" s="318"/>
      <c r="L76" s="347" t="s">
        <v>76</v>
      </c>
      <c r="M76" s="348"/>
    </row>
    <row r="77" spans="1:13" ht="16.149999999999999" customHeight="1" x14ac:dyDescent="0.25">
      <c r="A77" s="2"/>
      <c r="B77" s="8"/>
      <c r="C77" s="13"/>
      <c r="D77" s="356"/>
      <c r="E77" s="357"/>
      <c r="F77" s="319"/>
      <c r="G77" s="320"/>
      <c r="H77" s="285"/>
      <c r="I77" s="286"/>
      <c r="J77" s="319"/>
      <c r="K77" s="320"/>
      <c r="L77" s="349"/>
      <c r="M77" s="350"/>
    </row>
    <row r="78" spans="1:13" ht="16.149999999999999" customHeight="1" x14ac:dyDescent="0.25">
      <c r="A78" s="2"/>
      <c r="B78" s="8"/>
      <c r="C78" s="13"/>
      <c r="D78" s="358"/>
      <c r="E78" s="359"/>
      <c r="F78" s="321"/>
      <c r="G78" s="322"/>
      <c r="H78" s="287"/>
      <c r="I78" s="288"/>
      <c r="J78" s="321"/>
      <c r="K78" s="322"/>
      <c r="L78" s="351"/>
      <c r="M78" s="352"/>
    </row>
    <row r="79" spans="1:13" ht="16.149999999999999" customHeight="1" x14ac:dyDescent="0.25">
      <c r="A79" s="2"/>
      <c r="B79" s="346" t="s">
        <v>601</v>
      </c>
      <c r="C79" s="229"/>
      <c r="D79" s="282" t="s">
        <v>118</v>
      </c>
      <c r="E79" s="280"/>
      <c r="F79" s="282" t="s">
        <v>118</v>
      </c>
      <c r="G79" s="280"/>
      <c r="H79" s="282" t="s">
        <v>118</v>
      </c>
      <c r="I79" s="280"/>
      <c r="J79" s="306" t="s">
        <v>118</v>
      </c>
      <c r="K79" s="280"/>
      <c r="L79" s="307" t="s">
        <v>118</v>
      </c>
      <c r="M79" s="308"/>
    </row>
    <row r="80" spans="1:13" ht="16.149999999999999" customHeight="1" x14ac:dyDescent="0.25">
      <c r="A80" s="2"/>
      <c r="B80" s="279"/>
      <c r="C80" s="280"/>
      <c r="D80" s="279"/>
      <c r="E80" s="280"/>
      <c r="F80" s="279"/>
      <c r="G80" s="280"/>
      <c r="H80" s="279"/>
      <c r="I80" s="280"/>
      <c r="J80" s="279"/>
      <c r="K80" s="280"/>
      <c r="L80" s="309"/>
      <c r="M80" s="310"/>
    </row>
    <row r="81" spans="1:13" ht="16.149999999999999" customHeight="1" x14ac:dyDescent="0.25">
      <c r="A81" s="2"/>
      <c r="B81" s="230"/>
      <c r="C81" s="232"/>
      <c r="D81" s="230"/>
      <c r="E81" s="232"/>
      <c r="F81" s="230"/>
      <c r="G81" s="232"/>
      <c r="H81" s="230"/>
      <c r="I81" s="232"/>
      <c r="J81" s="230"/>
      <c r="K81" s="232"/>
      <c r="L81" s="311"/>
      <c r="M81" s="312"/>
    </row>
    <row r="82" spans="1:13" ht="16.149999999999999" customHeight="1" x14ac:dyDescent="0.25">
      <c r="A82" s="2"/>
      <c r="B82" s="346" t="s">
        <v>602</v>
      </c>
      <c r="C82" s="229"/>
      <c r="D82" s="362" t="s">
        <v>603</v>
      </c>
      <c r="E82" s="363"/>
      <c r="F82" s="341" t="s">
        <v>604</v>
      </c>
      <c r="G82" s="239"/>
      <c r="H82" s="289" t="s">
        <v>605</v>
      </c>
      <c r="I82" s="229"/>
      <c r="J82" s="289" t="s">
        <v>606</v>
      </c>
      <c r="K82" s="229"/>
      <c r="L82" s="291" t="s">
        <v>607</v>
      </c>
      <c r="M82" s="292"/>
    </row>
    <row r="83" spans="1:13" ht="16.149999999999999" customHeight="1" x14ac:dyDescent="0.25">
      <c r="A83" s="2"/>
      <c r="B83" s="279"/>
      <c r="C83" s="280"/>
      <c r="D83" s="364"/>
      <c r="E83" s="365"/>
      <c r="F83" s="342"/>
      <c r="G83" s="343"/>
      <c r="H83" s="279"/>
      <c r="I83" s="280"/>
      <c r="J83" s="279"/>
      <c r="K83" s="280"/>
      <c r="L83" s="293"/>
      <c r="M83" s="294"/>
    </row>
    <row r="84" spans="1:13" ht="16.149999999999999" customHeight="1" x14ac:dyDescent="0.25">
      <c r="A84" s="2"/>
      <c r="B84" s="279"/>
      <c r="C84" s="280"/>
      <c r="D84" s="364"/>
      <c r="E84" s="365"/>
      <c r="F84" s="342"/>
      <c r="G84" s="343"/>
      <c r="H84" s="279"/>
      <c r="I84" s="280"/>
      <c r="J84" s="279"/>
      <c r="K84" s="280"/>
      <c r="L84" s="293"/>
      <c r="M84" s="294"/>
    </row>
    <row r="85" spans="1:13" ht="16.149999999999999" customHeight="1" x14ac:dyDescent="0.25">
      <c r="A85" s="2"/>
      <c r="B85" s="279"/>
      <c r="C85" s="280"/>
      <c r="D85" s="364"/>
      <c r="E85" s="365"/>
      <c r="F85" s="342"/>
      <c r="G85" s="343"/>
      <c r="H85" s="279"/>
      <c r="I85" s="280"/>
      <c r="J85" s="279"/>
      <c r="K85" s="280"/>
      <c r="L85" s="293"/>
      <c r="M85" s="294"/>
    </row>
    <row r="86" spans="1:13" ht="16.149999999999999" customHeight="1" x14ac:dyDescent="0.25">
      <c r="A86" s="2"/>
      <c r="B86" s="279"/>
      <c r="C86" s="280"/>
      <c r="D86" s="364"/>
      <c r="E86" s="365"/>
      <c r="F86" s="342"/>
      <c r="G86" s="343"/>
      <c r="H86" s="279"/>
      <c r="I86" s="280"/>
      <c r="J86" s="279"/>
      <c r="K86" s="280"/>
      <c r="L86" s="293"/>
      <c r="M86" s="294"/>
    </row>
    <row r="87" spans="1:13" ht="16.149999999999999" customHeight="1" x14ac:dyDescent="0.25">
      <c r="A87" s="2"/>
      <c r="B87" s="279"/>
      <c r="C87" s="280"/>
      <c r="D87" s="364"/>
      <c r="E87" s="365"/>
      <c r="F87" s="342"/>
      <c r="G87" s="343"/>
      <c r="H87" s="279"/>
      <c r="I87" s="280"/>
      <c r="J87" s="279"/>
      <c r="K87" s="280"/>
      <c r="L87" s="293"/>
      <c r="M87" s="294"/>
    </row>
    <row r="88" spans="1:13" ht="16.149999999999999" customHeight="1" x14ac:dyDescent="0.25">
      <c r="A88" s="2"/>
      <c r="B88" s="279"/>
      <c r="C88" s="280"/>
      <c r="D88" s="364"/>
      <c r="E88" s="365"/>
      <c r="F88" s="342"/>
      <c r="G88" s="343"/>
      <c r="H88" s="279"/>
      <c r="I88" s="280"/>
      <c r="J88" s="279"/>
      <c r="K88" s="280"/>
      <c r="L88" s="293"/>
      <c r="M88" s="294"/>
    </row>
    <row r="89" spans="1:13" ht="16.149999999999999" customHeight="1" x14ac:dyDescent="0.25">
      <c r="A89" s="2"/>
      <c r="B89" s="279"/>
      <c r="C89" s="280"/>
      <c r="D89" s="364"/>
      <c r="E89" s="365"/>
      <c r="F89" s="342"/>
      <c r="G89" s="343"/>
      <c r="H89" s="279"/>
      <c r="I89" s="280"/>
      <c r="J89" s="279"/>
      <c r="K89" s="280"/>
      <c r="L89" s="293"/>
      <c r="M89" s="294"/>
    </row>
    <row r="90" spans="1:13" ht="16.149999999999999" customHeight="1" x14ac:dyDescent="0.25">
      <c r="A90" s="2"/>
      <c r="B90" s="279"/>
      <c r="C90" s="280"/>
      <c r="D90" s="364"/>
      <c r="E90" s="365"/>
      <c r="F90" s="342"/>
      <c r="G90" s="343"/>
      <c r="H90" s="279"/>
      <c r="I90" s="280"/>
      <c r="J90" s="279"/>
      <c r="K90" s="280"/>
      <c r="L90" s="293"/>
      <c r="M90" s="294"/>
    </row>
    <row r="91" spans="1:13" ht="16.149999999999999" customHeight="1" x14ac:dyDescent="0.25">
      <c r="A91" s="2"/>
      <c r="B91" s="279"/>
      <c r="C91" s="280"/>
      <c r="D91" s="364"/>
      <c r="E91" s="365"/>
      <c r="F91" s="342"/>
      <c r="G91" s="343"/>
      <c r="H91" s="279"/>
      <c r="I91" s="280"/>
      <c r="J91" s="279"/>
      <c r="K91" s="280"/>
      <c r="L91" s="293"/>
      <c r="M91" s="294"/>
    </row>
    <row r="92" spans="1:13" ht="16.149999999999999" customHeight="1" x14ac:dyDescent="0.25">
      <c r="A92" s="2"/>
      <c r="B92" s="279"/>
      <c r="C92" s="280"/>
      <c r="D92" s="364"/>
      <c r="E92" s="365"/>
      <c r="F92" s="342"/>
      <c r="G92" s="343"/>
      <c r="H92" s="279"/>
      <c r="I92" s="280"/>
      <c r="J92" s="279"/>
      <c r="K92" s="280"/>
      <c r="L92" s="293"/>
      <c r="M92" s="294"/>
    </row>
    <row r="93" spans="1:13" ht="16.149999999999999" customHeight="1" x14ac:dyDescent="0.25">
      <c r="A93" s="2"/>
      <c r="B93" s="279"/>
      <c r="C93" s="280"/>
      <c r="D93" s="364"/>
      <c r="E93" s="365"/>
      <c r="F93" s="342"/>
      <c r="G93" s="343"/>
      <c r="H93" s="279"/>
      <c r="I93" s="280"/>
      <c r="J93" s="279"/>
      <c r="K93" s="280"/>
      <c r="L93" s="293"/>
      <c r="M93" s="294"/>
    </row>
    <row r="94" spans="1:13" ht="16.149999999999999" customHeight="1" x14ac:dyDescent="0.25">
      <c r="A94" s="2"/>
      <c r="B94" s="279"/>
      <c r="C94" s="280"/>
      <c r="D94" s="364"/>
      <c r="E94" s="365"/>
      <c r="F94" s="342"/>
      <c r="G94" s="343"/>
      <c r="H94" s="279"/>
      <c r="I94" s="280"/>
      <c r="J94" s="279"/>
      <c r="K94" s="280"/>
      <c r="L94" s="293"/>
      <c r="M94" s="294"/>
    </row>
    <row r="95" spans="1:13" ht="16.149999999999999" customHeight="1" x14ac:dyDescent="0.25">
      <c r="A95" s="2"/>
      <c r="B95" s="279"/>
      <c r="C95" s="280"/>
      <c r="D95" s="364"/>
      <c r="E95" s="365"/>
      <c r="F95" s="342"/>
      <c r="G95" s="343"/>
      <c r="H95" s="279"/>
      <c r="I95" s="280"/>
      <c r="J95" s="279"/>
      <c r="K95" s="280"/>
      <c r="L95" s="293"/>
      <c r="M95" s="294"/>
    </row>
    <row r="96" spans="1:13" ht="16.149999999999999" customHeight="1" x14ac:dyDescent="0.25">
      <c r="A96" s="2"/>
      <c r="B96" s="279"/>
      <c r="C96" s="280"/>
      <c r="D96" s="364"/>
      <c r="E96" s="365"/>
      <c r="F96" s="342"/>
      <c r="G96" s="343"/>
      <c r="H96" s="279"/>
      <c r="I96" s="280"/>
      <c r="J96" s="279"/>
      <c r="K96" s="280"/>
      <c r="L96" s="293"/>
      <c r="M96" s="294"/>
    </row>
    <row r="97" spans="1:13" ht="16.149999999999999" customHeight="1" x14ac:dyDescent="0.25">
      <c r="A97" s="2"/>
      <c r="B97" s="279"/>
      <c r="C97" s="280"/>
      <c r="D97" s="364"/>
      <c r="E97" s="365"/>
      <c r="F97" s="342"/>
      <c r="G97" s="343"/>
      <c r="H97" s="279"/>
      <c r="I97" s="280"/>
      <c r="J97" s="279"/>
      <c r="K97" s="280"/>
      <c r="L97" s="293"/>
      <c r="M97" s="294"/>
    </row>
    <row r="98" spans="1:13" ht="127.9" customHeight="1" x14ac:dyDescent="0.25">
      <c r="A98" s="2"/>
      <c r="B98" s="230"/>
      <c r="C98" s="232"/>
      <c r="D98" s="366"/>
      <c r="E98" s="367"/>
      <c r="F98" s="240"/>
      <c r="G98" s="242"/>
      <c r="H98" s="230"/>
      <c r="I98" s="232"/>
      <c r="J98" s="230"/>
      <c r="K98" s="232"/>
      <c r="L98" s="295"/>
      <c r="M98" s="296"/>
    </row>
    <row r="99" spans="1:13" ht="19.899999999999999" customHeight="1" x14ac:dyDescent="0.25">
      <c r="A99" s="2"/>
      <c r="B99" s="344" t="s">
        <v>608</v>
      </c>
      <c r="C99" s="344"/>
      <c r="D99" s="344"/>
      <c r="E99" s="344"/>
      <c r="F99" s="344"/>
      <c r="G99" s="344"/>
      <c r="H99" s="344"/>
      <c r="I99" s="344"/>
      <c r="J99" s="344"/>
      <c r="K99" s="344"/>
      <c r="L99" s="344"/>
      <c r="M99" s="344"/>
    </row>
    <row r="100" spans="1:13" ht="19.899999999999999" customHeight="1" x14ac:dyDescent="0.25">
      <c r="A100" s="2"/>
      <c r="B100" s="345"/>
      <c r="C100" s="345"/>
      <c r="D100" s="345"/>
      <c r="E100" s="345"/>
      <c r="F100" s="345"/>
      <c r="G100" s="345"/>
      <c r="H100" s="345"/>
      <c r="I100" s="345"/>
      <c r="J100" s="345"/>
      <c r="K100" s="345"/>
      <c r="L100" s="345"/>
      <c r="M100" s="345"/>
    </row>
    <row r="101" spans="1:13" ht="19.899999999999999" customHeight="1" x14ac:dyDescent="0.25">
      <c r="A101" s="2"/>
      <c r="B101" s="345"/>
      <c r="C101" s="345"/>
      <c r="D101" s="345"/>
      <c r="E101" s="345"/>
      <c r="F101" s="345"/>
      <c r="G101" s="345"/>
      <c r="H101" s="345"/>
      <c r="I101" s="345"/>
      <c r="J101" s="345"/>
      <c r="K101" s="345"/>
      <c r="L101" s="345"/>
      <c r="M101" s="345"/>
    </row>
    <row r="102" spans="1:13" ht="19.899999999999999" customHeight="1" x14ac:dyDescent="0.25">
      <c r="A102" s="2"/>
      <c r="B102" s="345"/>
      <c r="C102" s="345"/>
      <c r="D102" s="345"/>
      <c r="E102" s="345"/>
      <c r="F102" s="345"/>
      <c r="G102" s="345"/>
      <c r="H102" s="345"/>
      <c r="I102" s="345"/>
      <c r="J102" s="345"/>
      <c r="K102" s="345"/>
      <c r="L102" s="345"/>
      <c r="M102" s="345"/>
    </row>
    <row r="103" spans="1:13" ht="19.899999999999999" customHeight="1" x14ac:dyDescent="0.25">
      <c r="A103" s="2"/>
      <c r="B103" s="345"/>
      <c r="C103" s="345"/>
      <c r="D103" s="345"/>
      <c r="E103" s="345"/>
      <c r="F103" s="345"/>
      <c r="G103" s="345"/>
      <c r="H103" s="345"/>
      <c r="I103" s="345"/>
      <c r="J103" s="345"/>
      <c r="K103" s="345"/>
      <c r="L103" s="345"/>
      <c r="M103" s="345"/>
    </row>
    <row r="104" spans="1:13" ht="22.15" customHeight="1" x14ac:dyDescent="0.25">
      <c r="A104" s="2"/>
      <c r="B104" s="345"/>
      <c r="C104" s="345"/>
      <c r="D104" s="345"/>
      <c r="E104" s="345"/>
      <c r="F104" s="345"/>
      <c r="G104" s="345"/>
      <c r="H104" s="345"/>
      <c r="I104" s="345"/>
      <c r="J104" s="345"/>
      <c r="K104" s="345"/>
      <c r="L104" s="345"/>
      <c r="M104" s="345"/>
    </row>
    <row r="105" spans="1:13" ht="15" customHeight="1" x14ac:dyDescent="0.25">
      <c r="A105" s="2"/>
      <c r="B105" s="6"/>
      <c r="C105" s="6"/>
      <c r="D105" s="6"/>
      <c r="E105" s="6"/>
      <c r="F105" s="6"/>
      <c r="G105" s="6"/>
      <c r="H105" s="6"/>
      <c r="I105" s="6"/>
      <c r="J105" s="6"/>
      <c r="K105" s="6"/>
      <c r="L105" s="6"/>
      <c r="M105" s="6"/>
    </row>
    <row r="106" spans="1:13" ht="15" customHeight="1" x14ac:dyDescent="0.25"/>
    <row r="107" spans="1:13" ht="15" customHeight="1" x14ac:dyDescent="0.25"/>
    <row r="108" spans="1:13" ht="15" customHeight="1" x14ac:dyDescent="0.25"/>
    <row r="109" spans="1:13" ht="15" customHeight="1" x14ac:dyDescent="0.25"/>
  </sheetData>
  <sheetProtection sheet="1" objects="1" scenarios="1" formatColumns="0" formatRows="0"/>
  <mergeCells count="102">
    <mergeCell ref="F8:K11"/>
    <mergeCell ref="F20:K23"/>
    <mergeCell ref="F29:K32"/>
    <mergeCell ref="D76:E78"/>
    <mergeCell ref="B7:M7"/>
    <mergeCell ref="F24:K27"/>
    <mergeCell ref="B20:C23"/>
    <mergeCell ref="D20:E23"/>
    <mergeCell ref="L54:M57"/>
    <mergeCell ref="B12:C15"/>
    <mergeCell ref="L12:M15"/>
    <mergeCell ref="F54:K57"/>
    <mergeCell ref="F65:K66"/>
    <mergeCell ref="L65:M66"/>
    <mergeCell ref="B65:C66"/>
    <mergeCell ref="D63:E64"/>
    <mergeCell ref="F63:K64"/>
    <mergeCell ref="L63:M64"/>
    <mergeCell ref="B99:M104"/>
    <mergeCell ref="B45:M45"/>
    <mergeCell ref="L41:M44"/>
    <mergeCell ref="B79:C81"/>
    <mergeCell ref="J76:K78"/>
    <mergeCell ref="D41:E44"/>
    <mergeCell ref="D79:E81"/>
    <mergeCell ref="L76:M78"/>
    <mergeCell ref="D65:E66"/>
    <mergeCell ref="B69:C70"/>
    <mergeCell ref="B82:C98"/>
    <mergeCell ref="D82:E98"/>
    <mergeCell ref="B1:M2"/>
    <mergeCell ref="B50:C53"/>
    <mergeCell ref="L50:M53"/>
    <mergeCell ref="L37:M40"/>
    <mergeCell ref="D16:E19"/>
    <mergeCell ref="B5:C6"/>
    <mergeCell ref="D5:E6"/>
    <mergeCell ref="F5:K6"/>
    <mergeCell ref="D50:E53"/>
    <mergeCell ref="B3:M3"/>
    <mergeCell ref="B8:C11"/>
    <mergeCell ref="L5:M6"/>
    <mergeCell ref="L8:M11"/>
    <mergeCell ref="F50:K53"/>
    <mergeCell ref="B46:C49"/>
    <mergeCell ref="L46:M49"/>
    <mergeCell ref="D8:E11"/>
    <mergeCell ref="F37:K40"/>
    <mergeCell ref="D12:E15"/>
    <mergeCell ref="F16:K19"/>
    <mergeCell ref="B24:C27"/>
    <mergeCell ref="D24:E27"/>
    <mergeCell ref="B37:C40"/>
    <mergeCell ref="B29:C32"/>
    <mergeCell ref="F12:K15"/>
    <mergeCell ref="B54:C57"/>
    <mergeCell ref="J79:K81"/>
    <mergeCell ref="F41:K44"/>
    <mergeCell ref="L79:M81"/>
    <mergeCell ref="H82:I98"/>
    <mergeCell ref="B73:M74"/>
    <mergeCell ref="D54:E57"/>
    <mergeCell ref="L69:M70"/>
    <mergeCell ref="F46:K49"/>
    <mergeCell ref="F76:G78"/>
    <mergeCell ref="L24:M27"/>
    <mergeCell ref="L29:M32"/>
    <mergeCell ref="F60:K61"/>
    <mergeCell ref="L60:M61"/>
    <mergeCell ref="B62:M62"/>
    <mergeCell ref="D29:E32"/>
    <mergeCell ref="B58:C59"/>
    <mergeCell ref="B63:C64"/>
    <mergeCell ref="D69:E70"/>
    <mergeCell ref="B67:C68"/>
    <mergeCell ref="D67:E68"/>
    <mergeCell ref="F67:K68"/>
    <mergeCell ref="L67:M68"/>
    <mergeCell ref="B41:C44"/>
    <mergeCell ref="B28:M28"/>
    <mergeCell ref="F79:G81"/>
    <mergeCell ref="L16:M19"/>
    <mergeCell ref="H79:I81"/>
    <mergeCell ref="H76:I78"/>
    <mergeCell ref="J82:K98"/>
    <mergeCell ref="B75:M75"/>
    <mergeCell ref="L82:M98"/>
    <mergeCell ref="L20:M23"/>
    <mergeCell ref="D37:E40"/>
    <mergeCell ref="B33:C36"/>
    <mergeCell ref="D33:E36"/>
    <mergeCell ref="F33:K36"/>
    <mergeCell ref="L33:M36"/>
    <mergeCell ref="B60:C61"/>
    <mergeCell ref="D60:E61"/>
    <mergeCell ref="B16:C19"/>
    <mergeCell ref="F69:K70"/>
    <mergeCell ref="D46:E49"/>
    <mergeCell ref="F82:G98"/>
    <mergeCell ref="D58:E59"/>
    <mergeCell ref="F58:K59"/>
    <mergeCell ref="L58:M59"/>
  </mergeCells>
  <dataValidations count="1">
    <dataValidation type="list" allowBlank="1" showInputMessage="1" showErrorMessage="1" prompt="Select Rating" sqref="D79:I81 J79 L79" xr:uid="{00000000-0002-0000-0700-000000000000}">
      <formula1>"Highly Satisfactory (HS), Satisfactory (S), Moderately Satisfactory (MS), Moderately Unsatisfactory (MU), Unsatisfactory (U), Highly Unsatisfactory (HU), Not Rated"</formula1>
    </dataValidation>
  </dataValidations>
  <pageMargins left="0.25" right="0.25" top="0.75" bottom="0.75" header="0.3" footer="0.3"/>
  <pageSetup paperSize="5" orientation="landscape" r:id="rId1"/>
  <rowBreaks count="1" manualBreakCount="1">
    <brk id="28" max="1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tabColor theme="3" tint="0.499984740745262"/>
  </sheetPr>
  <dimension ref="A2:N45"/>
  <sheetViews>
    <sheetView showGridLines="0" zoomScaleNormal="100" zoomScaleSheetLayoutView="95" workbookViewId="0">
      <selection activeCell="B5" sqref="B5:L15"/>
    </sheetView>
  </sheetViews>
  <sheetFormatPr defaultColWidth="8.7109375" defaultRowHeight="12" x14ac:dyDescent="0.2"/>
  <cols>
    <col min="1" max="1" width="1.7109375" style="2" customWidth="1"/>
    <col min="2" max="6" width="8.7109375" style="2" customWidth="1"/>
    <col min="7" max="7" width="7.7109375" style="2" customWidth="1"/>
    <col min="8" max="11" width="8.7109375" style="2" customWidth="1"/>
    <col min="12" max="12" width="24.7109375" style="2" customWidth="1"/>
    <col min="13" max="13" width="8.7109375" style="2" customWidth="1"/>
    <col min="14" max="16384" width="8.7109375" style="2"/>
  </cols>
  <sheetData>
    <row r="2" spans="2:14" ht="25.9" customHeight="1" x14ac:dyDescent="0.4">
      <c r="B2" s="328" t="s">
        <v>609</v>
      </c>
      <c r="C2" s="369"/>
      <c r="D2" s="369"/>
      <c r="E2" s="369"/>
      <c r="F2" s="369"/>
      <c r="G2" s="369"/>
      <c r="H2" s="369"/>
      <c r="I2" s="369"/>
      <c r="J2" s="369"/>
      <c r="K2" s="369"/>
      <c r="L2" s="369"/>
      <c r="N2" s="106"/>
    </row>
    <row r="3" spans="2:14" ht="19.149999999999999" customHeight="1" x14ac:dyDescent="0.3">
      <c r="B3" s="371" t="s">
        <v>610</v>
      </c>
      <c r="C3" s="339"/>
      <c r="D3" s="339"/>
      <c r="E3" s="339"/>
      <c r="F3" s="339"/>
      <c r="G3" s="339"/>
      <c r="H3" s="339"/>
      <c r="I3" s="339"/>
      <c r="J3" s="339"/>
      <c r="K3" s="339"/>
      <c r="L3" s="355"/>
      <c r="N3" s="107"/>
    </row>
    <row r="4" spans="2:14" ht="22.15" customHeight="1" x14ac:dyDescent="0.2">
      <c r="B4" s="356"/>
      <c r="C4" s="369"/>
      <c r="D4" s="369"/>
      <c r="E4" s="369"/>
      <c r="F4" s="369"/>
      <c r="G4" s="369"/>
      <c r="H4" s="369"/>
      <c r="I4" s="369"/>
      <c r="J4" s="369"/>
      <c r="K4" s="369"/>
      <c r="L4" s="357"/>
    </row>
    <row r="5" spans="2:14" ht="15.4" customHeight="1" x14ac:dyDescent="0.3">
      <c r="B5" s="373" t="s">
        <v>611</v>
      </c>
      <c r="C5" s="374"/>
      <c r="D5" s="374"/>
      <c r="E5" s="374"/>
      <c r="F5" s="374"/>
      <c r="G5" s="374"/>
      <c r="H5" s="374"/>
      <c r="I5" s="374"/>
      <c r="J5" s="374"/>
      <c r="K5" s="374"/>
      <c r="L5" s="375"/>
      <c r="N5" s="108"/>
    </row>
    <row r="6" spans="2:14" ht="21" customHeight="1" x14ac:dyDescent="0.4">
      <c r="B6" s="376"/>
      <c r="C6" s="377"/>
      <c r="D6" s="377"/>
      <c r="E6" s="377"/>
      <c r="F6" s="377"/>
      <c r="G6" s="377"/>
      <c r="H6" s="377"/>
      <c r="I6" s="377"/>
      <c r="J6" s="377"/>
      <c r="K6" s="377"/>
      <c r="L6" s="378"/>
      <c r="N6" s="110"/>
    </row>
    <row r="7" spans="2:14" ht="21" customHeight="1" x14ac:dyDescent="0.4">
      <c r="B7" s="376"/>
      <c r="C7" s="377"/>
      <c r="D7" s="377"/>
      <c r="E7" s="377"/>
      <c r="F7" s="377"/>
      <c r="G7" s="377"/>
      <c r="H7" s="377"/>
      <c r="I7" s="377"/>
      <c r="J7" s="377"/>
      <c r="K7" s="377"/>
      <c r="L7" s="378"/>
      <c r="N7" s="106"/>
    </row>
    <row r="8" spans="2:14" ht="21" customHeight="1" x14ac:dyDescent="0.4">
      <c r="B8" s="376"/>
      <c r="C8" s="377"/>
      <c r="D8" s="377"/>
      <c r="E8" s="377"/>
      <c r="F8" s="377"/>
      <c r="G8" s="377"/>
      <c r="H8" s="377"/>
      <c r="I8" s="377"/>
      <c r="J8" s="377"/>
      <c r="K8" s="377"/>
      <c r="L8" s="378"/>
      <c r="N8" s="106"/>
    </row>
    <row r="9" spans="2:14" ht="21" customHeight="1" x14ac:dyDescent="0.4">
      <c r="B9" s="376"/>
      <c r="C9" s="377"/>
      <c r="D9" s="377"/>
      <c r="E9" s="377"/>
      <c r="F9" s="377"/>
      <c r="G9" s="377"/>
      <c r="H9" s="377"/>
      <c r="I9" s="377"/>
      <c r="J9" s="377"/>
      <c r="K9" s="377"/>
      <c r="L9" s="378"/>
      <c r="N9" s="106"/>
    </row>
    <row r="10" spans="2:14" ht="21" customHeight="1" x14ac:dyDescent="0.4">
      <c r="B10" s="376"/>
      <c r="C10" s="377"/>
      <c r="D10" s="377"/>
      <c r="E10" s="377"/>
      <c r="F10" s="377"/>
      <c r="G10" s="377"/>
      <c r="H10" s="377"/>
      <c r="I10" s="377"/>
      <c r="J10" s="377"/>
      <c r="K10" s="377"/>
      <c r="L10" s="378"/>
      <c r="N10" s="106"/>
    </row>
    <row r="11" spans="2:14" ht="21" customHeight="1" x14ac:dyDescent="0.4">
      <c r="B11" s="376"/>
      <c r="C11" s="377"/>
      <c r="D11" s="377"/>
      <c r="E11" s="377"/>
      <c r="F11" s="377"/>
      <c r="G11" s="377"/>
      <c r="H11" s="377"/>
      <c r="I11" s="377"/>
      <c r="J11" s="377"/>
      <c r="K11" s="377"/>
      <c r="L11" s="378"/>
      <c r="N11" s="106"/>
    </row>
    <row r="12" spans="2:14" ht="21" customHeight="1" x14ac:dyDescent="0.4">
      <c r="B12" s="376"/>
      <c r="C12" s="377"/>
      <c r="D12" s="377"/>
      <c r="E12" s="377"/>
      <c r="F12" s="377"/>
      <c r="G12" s="377"/>
      <c r="H12" s="377"/>
      <c r="I12" s="377"/>
      <c r="J12" s="377"/>
      <c r="K12" s="377"/>
      <c r="L12" s="378"/>
      <c r="N12" s="106"/>
    </row>
    <row r="13" spans="2:14" ht="21" customHeight="1" x14ac:dyDescent="0.4">
      <c r="B13" s="376"/>
      <c r="C13" s="377"/>
      <c r="D13" s="377"/>
      <c r="E13" s="377"/>
      <c r="F13" s="377"/>
      <c r="G13" s="377"/>
      <c r="H13" s="377"/>
      <c r="I13" s="377"/>
      <c r="J13" s="377"/>
      <c r="K13" s="377"/>
      <c r="L13" s="378"/>
      <c r="N13" s="106"/>
    </row>
    <row r="14" spans="2:14" ht="21" customHeight="1" x14ac:dyDescent="0.4">
      <c r="B14" s="376"/>
      <c r="C14" s="377"/>
      <c r="D14" s="377"/>
      <c r="E14" s="377"/>
      <c r="F14" s="377"/>
      <c r="G14" s="377"/>
      <c r="H14" s="377"/>
      <c r="I14" s="377"/>
      <c r="J14" s="377"/>
      <c r="K14" s="377"/>
      <c r="L14" s="378"/>
      <c r="N14" s="106"/>
    </row>
    <row r="15" spans="2:14" ht="25.9" customHeight="1" x14ac:dyDescent="0.4">
      <c r="B15" s="379"/>
      <c r="C15" s="380"/>
      <c r="D15" s="380"/>
      <c r="E15" s="380"/>
      <c r="F15" s="380"/>
      <c r="G15" s="380"/>
      <c r="H15" s="380"/>
      <c r="I15" s="380"/>
      <c r="J15" s="380"/>
      <c r="K15" s="380"/>
      <c r="L15" s="381"/>
      <c r="N15" s="106"/>
    </row>
    <row r="16" spans="2:14" ht="21" customHeight="1" x14ac:dyDescent="0.4">
      <c r="N16" s="106"/>
    </row>
    <row r="17" spans="1:14" ht="15" customHeight="1" x14ac:dyDescent="0.4">
      <c r="B17" s="371" t="s">
        <v>612</v>
      </c>
      <c r="C17" s="339"/>
      <c r="D17" s="339"/>
      <c r="E17" s="339"/>
      <c r="F17" s="339"/>
      <c r="G17" s="339"/>
      <c r="H17" s="339"/>
      <c r="I17" s="339"/>
      <c r="J17" s="339"/>
      <c r="K17" s="339"/>
      <c r="L17" s="355"/>
      <c r="N17" s="106"/>
    </row>
    <row r="18" spans="1:14" ht="21" customHeight="1" x14ac:dyDescent="0.3">
      <c r="B18" s="356"/>
      <c r="C18" s="369"/>
      <c r="D18" s="369"/>
      <c r="E18" s="369"/>
      <c r="F18" s="369"/>
      <c r="G18" s="369"/>
      <c r="H18" s="369"/>
      <c r="I18" s="369"/>
      <c r="J18" s="369"/>
      <c r="K18" s="369"/>
      <c r="L18" s="357"/>
      <c r="N18" s="108"/>
    </row>
    <row r="19" spans="1:14" ht="21" customHeight="1" x14ac:dyDescent="0.4">
      <c r="B19" s="382" t="s">
        <v>613</v>
      </c>
      <c r="C19" s="383"/>
      <c r="D19" s="383"/>
      <c r="E19" s="383"/>
      <c r="F19" s="383"/>
      <c r="G19" s="383"/>
      <c r="H19" s="383"/>
      <c r="I19" s="383"/>
      <c r="J19" s="383"/>
      <c r="K19" s="383"/>
      <c r="L19" s="384"/>
      <c r="N19" s="106"/>
    </row>
    <row r="20" spans="1:14" ht="21" customHeight="1" x14ac:dyDescent="0.4">
      <c r="B20" s="385"/>
      <c r="C20" s="386"/>
      <c r="D20" s="386"/>
      <c r="E20" s="386"/>
      <c r="F20" s="386"/>
      <c r="G20" s="386"/>
      <c r="H20" s="386"/>
      <c r="I20" s="386"/>
      <c r="J20" s="386"/>
      <c r="K20" s="386"/>
      <c r="L20" s="387"/>
      <c r="N20" s="106"/>
    </row>
    <row r="21" spans="1:14" ht="21" customHeight="1" x14ac:dyDescent="0.4">
      <c r="B21" s="385"/>
      <c r="C21" s="386"/>
      <c r="D21" s="386"/>
      <c r="E21" s="386"/>
      <c r="F21" s="386"/>
      <c r="G21" s="386"/>
      <c r="H21" s="386"/>
      <c r="I21" s="386"/>
      <c r="J21" s="386"/>
      <c r="K21" s="386"/>
      <c r="L21" s="387"/>
      <c r="N21" s="106"/>
    </row>
    <row r="22" spans="1:14" ht="21" customHeight="1" x14ac:dyDescent="0.4">
      <c r="B22" s="385"/>
      <c r="C22" s="386"/>
      <c r="D22" s="386"/>
      <c r="E22" s="386"/>
      <c r="F22" s="386"/>
      <c r="G22" s="386"/>
      <c r="H22" s="386"/>
      <c r="I22" s="386"/>
      <c r="J22" s="386"/>
      <c r="K22" s="386"/>
      <c r="L22" s="387"/>
      <c r="N22" s="106"/>
    </row>
    <row r="23" spans="1:14" ht="21" customHeight="1" x14ac:dyDescent="0.4">
      <c r="B23" s="385"/>
      <c r="C23" s="386"/>
      <c r="D23" s="386"/>
      <c r="E23" s="386"/>
      <c r="F23" s="386"/>
      <c r="G23" s="386"/>
      <c r="H23" s="386"/>
      <c r="I23" s="386"/>
      <c r="J23" s="386"/>
      <c r="K23" s="386"/>
      <c r="L23" s="387"/>
      <c r="N23" s="106"/>
    </row>
    <row r="24" spans="1:14" ht="21" customHeight="1" x14ac:dyDescent="0.4">
      <c r="B24" s="385"/>
      <c r="C24" s="386"/>
      <c r="D24" s="386"/>
      <c r="E24" s="386"/>
      <c r="F24" s="386"/>
      <c r="G24" s="386"/>
      <c r="H24" s="386"/>
      <c r="I24" s="386"/>
      <c r="J24" s="386"/>
      <c r="K24" s="386"/>
      <c r="L24" s="387"/>
      <c r="N24" s="106"/>
    </row>
    <row r="25" spans="1:14" ht="30.75" customHeight="1" x14ac:dyDescent="0.4">
      <c r="B25" s="388"/>
      <c r="C25" s="389"/>
      <c r="D25" s="389"/>
      <c r="E25" s="389"/>
      <c r="F25" s="389"/>
      <c r="G25" s="389"/>
      <c r="H25" s="389"/>
      <c r="I25" s="389"/>
      <c r="J25" s="389"/>
      <c r="K25" s="389"/>
      <c r="L25" s="390"/>
      <c r="N25" s="106"/>
    </row>
    <row r="26" spans="1:14" ht="21" customHeight="1" x14ac:dyDescent="0.4">
      <c r="B26" s="368" t="s">
        <v>614</v>
      </c>
      <c r="C26" s="369"/>
      <c r="D26" s="369"/>
      <c r="E26" s="369"/>
      <c r="F26" s="369"/>
      <c r="G26" s="369"/>
      <c r="H26" s="369"/>
      <c r="I26" s="369"/>
      <c r="J26" s="369"/>
      <c r="K26" s="369"/>
      <c r="L26" s="369"/>
      <c r="N26" s="106"/>
    </row>
    <row r="27" spans="1:14" ht="21" customHeight="1" x14ac:dyDescent="0.4">
      <c r="N27" s="106"/>
    </row>
    <row r="28" spans="1:14" ht="49.5" customHeight="1" x14ac:dyDescent="0.3">
      <c r="A28" s="13"/>
      <c r="B28" s="372" t="s">
        <v>615</v>
      </c>
      <c r="C28" s="228"/>
      <c r="D28" s="228"/>
      <c r="E28" s="229"/>
      <c r="F28" s="391" t="s">
        <v>616</v>
      </c>
      <c r="G28" s="392"/>
      <c r="H28" s="392"/>
      <c r="I28" s="392"/>
      <c r="J28" s="392"/>
      <c r="K28" s="392"/>
      <c r="L28" s="393"/>
      <c r="N28" s="35"/>
    </row>
    <row r="29" spans="1:14" ht="42" customHeight="1" x14ac:dyDescent="0.3">
      <c r="A29" s="13"/>
      <c r="B29" s="279"/>
      <c r="C29" s="369"/>
      <c r="D29" s="369"/>
      <c r="E29" s="280"/>
      <c r="F29" s="394"/>
      <c r="G29" s="395"/>
      <c r="H29" s="395"/>
      <c r="I29" s="395"/>
      <c r="J29" s="395"/>
      <c r="K29" s="395"/>
      <c r="L29" s="396"/>
      <c r="M29" s="37"/>
      <c r="N29" s="33"/>
    </row>
    <row r="30" spans="1:14" ht="46.5" customHeight="1" x14ac:dyDescent="0.3">
      <c r="A30" s="13"/>
      <c r="B30" s="230"/>
      <c r="C30" s="231"/>
      <c r="D30" s="231"/>
      <c r="E30" s="232"/>
      <c r="F30" s="397"/>
      <c r="G30" s="398"/>
      <c r="H30" s="398"/>
      <c r="I30" s="398"/>
      <c r="J30" s="398"/>
      <c r="K30" s="398"/>
      <c r="L30" s="399"/>
      <c r="M30" s="33"/>
      <c r="N30" s="33"/>
    </row>
    <row r="31" spans="1:14" ht="21" customHeight="1" x14ac:dyDescent="0.2">
      <c r="B31" s="370" t="s">
        <v>617</v>
      </c>
      <c r="C31" s="228"/>
      <c r="D31" s="228"/>
      <c r="E31" s="229"/>
      <c r="F31" s="391" t="s">
        <v>618</v>
      </c>
      <c r="G31" s="392"/>
      <c r="H31" s="392"/>
      <c r="I31" s="392"/>
      <c r="J31" s="392"/>
      <c r="K31" s="392"/>
      <c r="L31" s="393"/>
      <c r="N31" s="111"/>
    </row>
    <row r="32" spans="1:14" ht="21" customHeight="1" x14ac:dyDescent="0.2">
      <c r="B32" s="279"/>
      <c r="C32" s="369"/>
      <c r="D32" s="369"/>
      <c r="E32" s="280"/>
      <c r="F32" s="394"/>
      <c r="G32" s="395"/>
      <c r="H32" s="395"/>
      <c r="I32" s="395"/>
      <c r="J32" s="395"/>
      <c r="K32" s="395"/>
      <c r="L32" s="396"/>
      <c r="N32" s="111"/>
    </row>
    <row r="33" spans="2:14" ht="35.25" customHeight="1" x14ac:dyDescent="0.3">
      <c r="B33" s="279"/>
      <c r="C33" s="369"/>
      <c r="D33" s="369"/>
      <c r="E33" s="280"/>
      <c r="F33" s="394"/>
      <c r="G33" s="395"/>
      <c r="H33" s="395"/>
      <c r="I33" s="395"/>
      <c r="J33" s="395"/>
      <c r="K33" s="395"/>
      <c r="L33" s="396"/>
      <c r="N33" s="33"/>
    </row>
    <row r="34" spans="2:14" ht="29.25" customHeight="1" x14ac:dyDescent="0.3">
      <c r="B34" s="230"/>
      <c r="C34" s="231"/>
      <c r="D34" s="231"/>
      <c r="E34" s="232"/>
      <c r="F34" s="397"/>
      <c r="G34" s="398"/>
      <c r="H34" s="398"/>
      <c r="I34" s="398"/>
      <c r="J34" s="398"/>
      <c r="K34" s="398"/>
      <c r="L34" s="399"/>
      <c r="N34" s="33"/>
    </row>
    <row r="35" spans="2:14" ht="15.4" customHeight="1" x14ac:dyDescent="0.2"/>
    <row r="36" spans="2:14" ht="15.4" customHeight="1" x14ac:dyDescent="0.2"/>
    <row r="37" spans="2:14" ht="15.4" customHeight="1" x14ac:dyDescent="0.2"/>
    <row r="38" spans="2:14" ht="15.4" customHeight="1" x14ac:dyDescent="0.2"/>
    <row r="39" spans="2:14" ht="15.4" customHeight="1" x14ac:dyDescent="0.2"/>
    <row r="40" spans="2:14" ht="15.4" customHeight="1" x14ac:dyDescent="0.2"/>
    <row r="41" spans="2:14" ht="15.4" customHeight="1" x14ac:dyDescent="0.2"/>
    <row r="42" spans="2:14" ht="15.4" customHeight="1" x14ac:dyDescent="0.2"/>
    <row r="43" spans="2:14" ht="15.4" customHeight="1" x14ac:dyDescent="0.2"/>
    <row r="44" spans="2:14" ht="15.4" customHeight="1" x14ac:dyDescent="0.2"/>
    <row r="45" spans="2:14" ht="15.4" customHeight="1" x14ac:dyDescent="0.3">
      <c r="N45" s="33"/>
    </row>
  </sheetData>
  <sheetProtection sheet="1" objects="1" scenarios="1" formatColumns="0" formatRows="0"/>
  <mergeCells count="10">
    <mergeCell ref="B26:L26"/>
    <mergeCell ref="B31:E34"/>
    <mergeCell ref="B3:L4"/>
    <mergeCell ref="B17:L18"/>
    <mergeCell ref="B2:L2"/>
    <mergeCell ref="B28:E30"/>
    <mergeCell ref="B5:L15"/>
    <mergeCell ref="B19:L25"/>
    <mergeCell ref="F28:L30"/>
    <mergeCell ref="F31:L34"/>
  </mergeCells>
  <pageMargins left="0.25" right="0.25" top="0.75" bottom="0.75" header="0.3" footer="0.3"/>
  <pageSetup paperSize="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f57b53f-0493-42a0-86f6-b9b1333ab06d">
      <Terms xmlns="http://schemas.microsoft.com/office/infopath/2007/PartnerControls"/>
    </lcf76f155ced4ddcb4097134ff3c332f>
    <TaxCatchAll xmlns="3e02667f-0271-471b-bd6e-11a2e16def1d" xsi:nil="true"/>
    <ProjectTypeSubType2 xmlns="b8caa731-411c-4ce8-a2a6-5b517e250d33" xsi:nil="true"/>
    <Phase xmlns="b8caa731-411c-4ce8-a2a6-5b517e250d33">GEF - 7</Phase>
    <ProjectTitle xmlns="b8caa731-411c-4ce8-a2a6-5b517e250d33" xsi:nil="true"/>
    <ProjectTypeSubType1 xmlns="b8caa731-411c-4ce8-a2a6-5b517e250d33" xsi:nil="true"/>
    <DocClassification xmlns="b8caa731-411c-4ce8-a2a6-5b517e250d33">Public</DocClassification>
    <ProjectType xmlns="b8caa731-411c-4ce8-a2a6-5b517e250d33" xsi:nil="true"/>
    <GEFCountry xmlns="ceb00776-aa5c-4fc8-b6fe-5f035152e4b6">Ecuador</GEFCountry>
    <Classification xmlns="ceb00776-aa5c-4fc8-b6fe-5f035152e4b6">Public</Classification>
    <Country1 xmlns="ceb00776-aa5c-4fc8-b6fe-5f035152e4b6" xsi:nil="true"/>
    <DocPrefix xmlns="ceb00776-aa5c-4fc8-b6fe-5f035152e4b6">Project Implementation Report (PIR)</DocPrefix>
    <GEFID xmlns="ceb00776-aa5c-4fc8-b6fe-5f035152e4b6">10396</GEFID>
    <ProjectType xmlns="ceb00776-aa5c-4fc8-b6fe-5f035152e4b6">FSP</ProjectType>
    <DocCategory xmlns="b8caa731-411c-4ce8-a2a6-5b517e250d33" xsi:nil="true"/>
    <GEFProjectID xmlns="ceb00776-aa5c-4fc8-b6fe-5f035152e4b6">5bf8e665-34eb-e911-a844-000d3a375888</GEFProjectID>
    <DocActive xmlns="ceb00776-aa5c-4fc8-b6fe-5f035152e4b6">Active</DocActive>
    <DocCategory xmlns="ceb00776-aa5c-4fc8-b6fe-5f035152e4b6">M and E Document</DocCategory>
    <FocalArea xmlns="b8caa731-411c-4ce8-a2a6-5b517e250d33" xsi:nil="true"/>
    <FocalArea xmlns="ceb00776-aa5c-4fc8-b6fe-5f035152e4b6">Biodiversity</FocalArea>
    <ProjectStatus xmlns="b8caa731-411c-4ce8-a2a6-5b517e250d33">Under Implementation</ProjectStatus>
    <DocType xmlns="ceb00776-aa5c-4fc8-b6fe-5f035152e4b6">PIR 2</DocType>
    <ProjectTitle xmlns="ceb00776-aa5c-4fc8-b6fe-5f035152e4b6">Conservation and sustainable use of biodiversity within the sustainable use areas of the State Subsystem of Protected Areas (SEAP) of Ecuador and its buffer zones.</ProjectTitle>
    <RecordStatus xmlns="b8caa731-411c-4ce8-a2a6-5b517e250d33">Active</RecordStatus>
    <TrustFundType xmlns="ceb00776-aa5c-4fc8-b6fe-5f035152e4b6">GET</TrustFundType>
    <DocumentTitle xmlns="ceb00776-aa5c-4fc8-b6fe-5f035152e4b6">GEFID10396_2025PIR_FAO_Ecuador</DocumentTitle>
    <GEFID xmlns="b8caa731-411c-4ce8-a2a6-5b517e250d33" xsi:nil="true"/>
    <TrustFund xmlns="b8caa731-411c-4ce8-a2a6-5b517e250d33">GET</TrustFund>
  </documentManagement>
</p:properties>
</file>

<file path=customXml/item3.xml><?xml version="1.0" encoding="utf-8"?>
<ct:contentTypeSchema xmlns:ct="http://schemas.microsoft.com/office/2006/metadata/contentType" xmlns:ma="http://schemas.microsoft.com/office/2006/metadata/properties/metaAttributes" ct:_="" ma:_="" ma:contentTypeName="GEF Documents Content Type" ma:contentTypeID="0x01010000FE34C145B86045B63DA32DFB8FDDBE00F30692405A985C4A8B0A6D5A715BB992" ma:contentTypeVersion="28" ma:contentTypeDescription="" ma:contentTypeScope="" ma:versionID="89539d5874db385a1bce5bdad7c4460f">
  <xsd:schema xmlns:xsd="http://www.w3.org/2001/XMLSchema" xmlns:xs="http://www.w3.org/2001/XMLSchema" xmlns:p="http://schemas.microsoft.com/office/2006/metadata/properties" xmlns:ns2="ceb00776-aa5c-4fc8-b6fe-5f035152e4b6" xmlns:ns3="c7ede9f9-c657-4e65-88e7-7be717847d9e" xmlns:ns4="3e02667f-0271-471b-bd6e-11a2e16def1d" xmlns:ns5="ff57b53f-0493-42a0-86f6-b9b1333ab06d" xmlns:ns6="b8caa731-411c-4ce8-a2a6-5b517e250d33" targetNamespace="http://schemas.microsoft.com/office/2006/metadata/properties" ma:root="true" ma:fieldsID="4695750258b5d078ac10f26d822d74c8" ns2:_="" ns3:_="" ns4:_="" ns5:_="" ns6:_="">
    <xsd:import namespace="ceb00776-aa5c-4fc8-b6fe-5f035152e4b6"/>
    <xsd:import namespace="c7ede9f9-c657-4e65-88e7-7be717847d9e"/>
    <xsd:import namespace="3e02667f-0271-471b-bd6e-11a2e16def1d"/>
    <xsd:import namespace="ff57b53f-0493-42a0-86f6-b9b1333ab06d"/>
    <xsd:import namespace="b8caa731-411c-4ce8-a2a6-5b517e250d33"/>
    <xsd:element name="properties">
      <xsd:complexType>
        <xsd:sequence>
          <xsd:element name="documentManagement">
            <xsd:complexType>
              <xsd:all>
                <xsd:element ref="ns2:Classification" minOccurs="0"/>
                <xsd:element ref="ns2:Country1" minOccurs="0"/>
                <xsd:element ref="ns2:DocActive" minOccurs="0"/>
                <xsd:element ref="ns2:DocCategory" minOccurs="0"/>
                <xsd:element ref="ns2:DocPrefix" minOccurs="0"/>
                <xsd:element ref="ns2:DocType" minOccurs="0"/>
                <xsd:element ref="ns2:DocumentTitle" minOccurs="0"/>
                <xsd:element ref="ns2:FocalArea" minOccurs="0"/>
                <xsd:element ref="ns2:GEFID" minOccurs="0"/>
                <xsd:element ref="ns2:ProjectTitle" minOccurs="0"/>
                <xsd:element ref="ns2:ProjectType" minOccurs="0"/>
                <xsd:element ref="ns2:TrustFundType" minOccurs="0"/>
                <xsd:element ref="ns3:MediaServiceMetadata" minOccurs="0"/>
                <xsd:element ref="ns3:MediaServiceFastMetadata" minOccurs="0"/>
                <xsd:element ref="ns4:TaxCatchAll" minOccurs="0"/>
                <xsd:element ref="ns2:GEFCountry" minOccurs="0"/>
                <xsd:element ref="ns2:GEFProjectID" minOccurs="0"/>
                <xsd:element ref="ns5:MediaServiceAutoTags" minOccurs="0"/>
                <xsd:element ref="ns5:MediaServiceOCR" minOccurs="0"/>
                <xsd:element ref="ns6:SharedWithUsers" minOccurs="0"/>
                <xsd:element ref="ns6:SharedWithDetails" minOccurs="0"/>
                <xsd:element ref="ns5:MediaServiceDateTaken" minOccurs="0"/>
                <xsd:element ref="ns5:MediaServiceGenerationTime" minOccurs="0"/>
                <xsd:element ref="ns5:MediaServiceEventHashCode" minOccurs="0"/>
                <xsd:element ref="ns5:MediaServiceAutoKeyPoints" minOccurs="0"/>
                <xsd:element ref="ns5:MediaServiceKeyPoints" minOccurs="0"/>
                <xsd:element ref="ns5:MediaServiceLocation" minOccurs="0"/>
                <xsd:element ref="ns5:lcf76f155ced4ddcb4097134ff3c332f" minOccurs="0"/>
                <xsd:element ref="ns5:MediaLengthInSeconds" minOccurs="0"/>
                <xsd:element ref="ns5:MediaServiceObjectDetectorVersions" minOccurs="0"/>
                <xsd:element ref="ns5:MediaServiceSearchProperties" minOccurs="0"/>
                <xsd:element ref="ns6:ProjectTypeSubType1" minOccurs="0"/>
                <xsd:element ref="ns6:ProjectTypeSubType2" minOccurs="0"/>
                <xsd:element ref="ns6:DocCategory" minOccurs="0"/>
                <xsd:element ref="ns6:DocClassification" minOccurs="0"/>
                <xsd:element ref="ns6:FocalArea" minOccurs="0"/>
                <xsd:element ref="ns6:GEFID" minOccurs="0"/>
                <xsd:element ref="ns6:Phase" minOccurs="0"/>
                <xsd:element ref="ns6:ProjectStatus" minOccurs="0"/>
                <xsd:element ref="ns6:ProjectTitle" minOccurs="0"/>
                <xsd:element ref="ns6:ProjectType" minOccurs="0"/>
                <xsd:element ref="ns6:RecordStatus" minOccurs="0"/>
                <xsd:element ref="ns6:TrustFun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b00776-aa5c-4fc8-b6fe-5f035152e4b6" elementFormDefault="qualified">
    <xsd:import namespace="http://schemas.microsoft.com/office/2006/documentManagement/types"/>
    <xsd:import namespace="http://schemas.microsoft.com/office/infopath/2007/PartnerControls"/>
    <xsd:element name="Classification" ma:index="8" nillable="true" ma:displayName="Classification" ma:internalName="Classification">
      <xsd:simpleType>
        <xsd:restriction base="dms:Text">
          <xsd:maxLength value="255"/>
        </xsd:restriction>
      </xsd:simpleType>
    </xsd:element>
    <xsd:element name="Country1" ma:index="9" nillable="true" ma:displayName="Country" ma:internalName="Country1">
      <xsd:simpleType>
        <xsd:restriction base="dms:Text">
          <xsd:maxLength value="255"/>
        </xsd:restriction>
      </xsd:simpleType>
    </xsd:element>
    <xsd:element name="DocActive" ma:index="10" nillable="true" ma:displayName="DocActive" ma:default="Active" ma:format="Dropdown" ma:internalName="DocActive" ma:readOnly="false">
      <xsd:simpleType>
        <xsd:restriction base="dms:Choice">
          <xsd:enumeration value="Active"/>
          <xsd:enumeration value="InActive"/>
        </xsd:restriction>
      </xsd:simpleType>
    </xsd:element>
    <xsd:element name="DocCategory" ma:index="11" nillable="true" ma:displayName="DocCategory" ma:internalName="DocCategory">
      <xsd:simpleType>
        <xsd:restriction base="dms:Text">
          <xsd:maxLength value="255"/>
        </xsd:restriction>
      </xsd:simpleType>
    </xsd:element>
    <xsd:element name="DocPrefix" ma:index="12" nillable="true" ma:displayName="DocPrefix" ma:internalName="DocPrefix">
      <xsd:simpleType>
        <xsd:restriction base="dms:Text">
          <xsd:maxLength value="255"/>
        </xsd:restriction>
      </xsd:simpleType>
    </xsd:element>
    <xsd:element name="DocType" ma:index="13" nillable="true" ma:displayName="DocType" ma:internalName="DocType">
      <xsd:simpleType>
        <xsd:restriction base="dms:Text">
          <xsd:maxLength value="255"/>
        </xsd:restriction>
      </xsd:simpleType>
    </xsd:element>
    <xsd:element name="DocumentTitle" ma:index="14" nillable="true" ma:displayName="DocumentTitle" ma:internalName="DocumentTitle">
      <xsd:simpleType>
        <xsd:restriction base="dms:Text">
          <xsd:maxLength value="255"/>
        </xsd:restriction>
      </xsd:simpleType>
    </xsd:element>
    <xsd:element name="FocalArea" ma:index="15" nillable="true" ma:displayName="FocalArea" ma:internalName="FocalArea">
      <xsd:simpleType>
        <xsd:restriction base="dms:Text">
          <xsd:maxLength value="255"/>
        </xsd:restriction>
      </xsd:simpleType>
    </xsd:element>
    <xsd:element name="GEFID" ma:index="16" nillable="true" ma:displayName="GEFID" ma:internalName="GEFID">
      <xsd:simpleType>
        <xsd:restriction base="dms:Text">
          <xsd:maxLength value="255"/>
        </xsd:restriction>
      </xsd:simpleType>
    </xsd:element>
    <xsd:element name="ProjectTitle" ma:index="17" nillable="true" ma:displayName="ProjectTitle" ma:internalName="ProjectTitle" ma:readOnly="false">
      <xsd:simpleType>
        <xsd:restriction base="dms:Note">
          <xsd:maxLength value="255"/>
        </xsd:restriction>
      </xsd:simpleType>
    </xsd:element>
    <xsd:element name="ProjectType" ma:index="18" nillable="true" ma:displayName="ProjectType" ma:internalName="ProjectType">
      <xsd:simpleType>
        <xsd:restriction base="dms:Text">
          <xsd:maxLength value="255"/>
        </xsd:restriction>
      </xsd:simpleType>
    </xsd:element>
    <xsd:element name="TrustFundType" ma:index="19" nillable="true" ma:displayName="TrustFundType" ma:internalName="TrustFundType">
      <xsd:simpleType>
        <xsd:restriction base="dms:Text">
          <xsd:maxLength value="255"/>
        </xsd:restriction>
      </xsd:simpleType>
    </xsd:element>
    <xsd:element name="GEFCountry" ma:index="23" nillable="true" ma:displayName="GEFCountry" ma:internalName="GEFCountry">
      <xsd:simpleType>
        <xsd:restriction base="dms:Text">
          <xsd:maxLength value="255"/>
        </xsd:restriction>
      </xsd:simpleType>
    </xsd:element>
    <xsd:element name="GEFProjectID" ma:index="24" nillable="true" ma:displayName="GEFProjectID" ma:internalName="GEFProject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7ede9f9-c657-4e65-88e7-7be717847d9e" elementFormDefault="qualified">
    <xsd:import namespace="http://schemas.microsoft.com/office/2006/documentManagement/types"/>
    <xsd:import namespace="http://schemas.microsoft.com/office/infopath/2007/PartnerControls"/>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02667f-0271-471b-bd6e-11a2e16def1d"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3a0844f6-a59b-4fa4-b58a-6bc4e72871bd}" ma:internalName="TaxCatchAll" ma:showField="CatchAllData" ma:web="ceb00776-aa5c-4fc8-b6fe-5f035152e4b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f57b53f-0493-42a0-86f6-b9b1333ab06d" elementFormDefault="qualified">
    <xsd:import namespace="http://schemas.microsoft.com/office/2006/documentManagement/types"/>
    <xsd:import namespace="http://schemas.microsoft.com/office/infopath/2007/PartnerControls"/>
    <xsd:element name="MediaServiceAutoTags" ma:index="25" nillable="true" ma:displayName="MediaServiceAutoTags" ma:internalName="MediaServiceAutoTags" ma:readOnly="true">
      <xsd:simpleType>
        <xsd:restriction base="dms:Text"/>
      </xsd:simpleType>
    </xsd:element>
    <xsd:element name="MediaServiceOCR" ma:index="26" nillable="true" ma:displayName="MediaServiceOCR" ma:internalName="MediaServiceOCR" ma:readOnly="true">
      <xsd:simpleType>
        <xsd:restriction base="dms:Note">
          <xsd:maxLength value="255"/>
        </xsd:restriction>
      </xsd:simpleType>
    </xsd:element>
    <xsd:element name="MediaServiceDateTaken" ma:index="29" nillable="true" ma:displayName="MediaServiceDateTaken" ma:hidden="true" ma:internalName="MediaServiceDateTaken" ma:readOnly="true">
      <xsd:simpleType>
        <xsd:restriction base="dms:Text"/>
      </xsd:simple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MediaServiceLocation" ma:index="34" nillable="true" ma:displayName="Location" ma:internalName="MediaServiceLocation" ma:readOnly="true">
      <xsd:simpleType>
        <xsd:restriction base="dms:Text"/>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2a6c10d7-b926-4fc0-945e-3cbf5049f6bd" ma:termSetId="09814cd3-568e-fe90-9814-8d621ff8fb84" ma:anchorId="fba54fb3-c3e1-fe81-a776-ca4b69148c4d" ma:open="true" ma:isKeyword="false">
      <xsd:complexType>
        <xsd:sequence>
          <xsd:element ref="pc:Terms" minOccurs="0" maxOccurs="1"/>
        </xsd:sequence>
      </xsd:complexType>
    </xsd:element>
    <xsd:element name="MediaLengthInSeconds" ma:index="37" nillable="true" ma:displayName="MediaLengthInSeconds" ma:hidden="true" ma:internalName="MediaLengthInSeconds" ma:readOnly="true">
      <xsd:simpleType>
        <xsd:restriction base="dms:Unknown"/>
      </xsd:simpleType>
    </xsd:element>
    <xsd:element name="MediaServiceObjectDetectorVersions" ma:index="3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8caa731-411c-4ce8-a2a6-5b517e250d33" elementFormDefault="qualified">
    <xsd:import namespace="http://schemas.microsoft.com/office/2006/documentManagement/types"/>
    <xsd:import namespace="http://schemas.microsoft.com/office/infopath/2007/PartnerControls"/>
    <xsd:element name="SharedWithUsers" ma:index="2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8" nillable="true" ma:displayName="Shared With Details" ma:internalName="SharedWithDetails" ma:readOnly="true">
      <xsd:simpleType>
        <xsd:restriction base="dms:Note">
          <xsd:maxLength value="255"/>
        </xsd:restriction>
      </xsd:simpleType>
    </xsd:element>
    <xsd:element name="ProjectTypeSubType1" ma:index="40" nillable="true" ma:displayName="ProjectTypeSubType1" ma:internalName="ProjectTypeSubType1">
      <xsd:simpleType>
        <xsd:restriction base="dms:Text">
          <xsd:maxLength value="255"/>
        </xsd:restriction>
      </xsd:simpleType>
    </xsd:element>
    <xsd:element name="ProjectTypeSubType2" ma:index="41" nillable="true" ma:displayName="ProjectTypeSubType2" ma:internalName="ProjectTypeSubType2">
      <xsd:simpleType>
        <xsd:restriction base="dms:Text">
          <xsd:maxLength value="255"/>
        </xsd:restriction>
      </xsd:simpleType>
    </xsd:element>
    <xsd:element name="DocCategory" ma:index="42" nillable="true" ma:displayName="DocCategory" ma:default="" ma:internalName="DocCategory0">
      <xsd:simpleType>
        <xsd:restriction base="dms:Text">
          <xsd:maxLength value="255"/>
        </xsd:restriction>
      </xsd:simpleType>
    </xsd:element>
    <xsd:element name="DocClassification" ma:index="43" nillable="true" ma:displayName="DocClassification" ma:default="" ma:internalName="DocClassification">
      <xsd:simpleType>
        <xsd:restriction base="dms:Text">
          <xsd:maxLength value="255"/>
        </xsd:restriction>
      </xsd:simpleType>
    </xsd:element>
    <xsd:element name="FocalArea" ma:index="44" nillable="true" ma:displayName="FocalArea" ma:default="" ma:internalName="FocalArea0">
      <xsd:simpleType>
        <xsd:restriction base="dms:Text">
          <xsd:maxLength value="255"/>
        </xsd:restriction>
      </xsd:simpleType>
    </xsd:element>
    <xsd:element name="GEFID" ma:index="45" nillable="true" ma:displayName="GEFID" ma:default="" ma:internalName="GEFID0">
      <xsd:simpleType>
        <xsd:restriction base="dms:Text">
          <xsd:maxLength value="255"/>
        </xsd:restriction>
      </xsd:simpleType>
    </xsd:element>
    <xsd:element name="Phase" ma:index="46" nillable="true" ma:displayName="Phase" ma:default="" ma:indexed="true" ma:internalName="Phase">
      <xsd:simpleType>
        <xsd:restriction base="dms:Text">
          <xsd:maxLength value="255"/>
        </xsd:restriction>
      </xsd:simpleType>
    </xsd:element>
    <xsd:element name="ProjectStatus" ma:index="47" nillable="true" ma:displayName="ProjectStatus" ma:default="" ma:internalName="ProjectStatus">
      <xsd:simpleType>
        <xsd:restriction base="dms:Text">
          <xsd:maxLength value="255"/>
        </xsd:restriction>
      </xsd:simpleType>
    </xsd:element>
    <xsd:element name="ProjectTitle" ma:index="48" nillable="true" ma:displayName="ProjectTitle" ma:default="" ma:internalName="ProjectTitle0">
      <xsd:simpleType>
        <xsd:restriction base="dms:Text">
          <xsd:maxLength value="255"/>
        </xsd:restriction>
      </xsd:simpleType>
    </xsd:element>
    <xsd:element name="ProjectType" ma:index="49" nillable="true" ma:displayName="ProjectType" ma:default="" ma:internalName="ProjectType0">
      <xsd:simpleType>
        <xsd:restriction base="dms:Text">
          <xsd:maxLength value="255"/>
        </xsd:restriction>
      </xsd:simpleType>
    </xsd:element>
    <xsd:element name="RecordStatus" ma:index="50" nillable="true" ma:displayName="RecordStatus" ma:default="Active" ma:format="Dropdown" ma:internalName="RecordStatus">
      <xsd:simpleType>
        <xsd:restriction base="dms:Choice">
          <xsd:enumeration value="Active"/>
          <xsd:enumeration value="InActive"/>
        </xsd:restriction>
      </xsd:simpleType>
    </xsd:element>
    <xsd:element name="TrustFund" ma:index="51" nillable="true" ma:displayName="TrustFund" ma:default="" ma:internalName="TrustFund">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5B36647-567A-4836-A35B-5427106618FA}">
  <ds:schemaRefs>
    <ds:schemaRef ds:uri="http://schemas.microsoft.com/sharepoint/v3/contenttype/forms"/>
  </ds:schemaRefs>
</ds:datastoreItem>
</file>

<file path=customXml/itemProps2.xml><?xml version="1.0" encoding="utf-8"?>
<ds:datastoreItem xmlns:ds="http://schemas.openxmlformats.org/officeDocument/2006/customXml" ds:itemID="{84F1C12A-8270-4797-AB5B-5B4C36AE2ABD}">
  <ds:schemaRefs>
    <ds:schemaRef ds:uri="http://schemas.microsoft.com/office/2006/metadata/properties"/>
    <ds:schemaRef ds:uri="http://schemas.microsoft.com/office/infopath/2007/PartnerControls"/>
    <ds:schemaRef ds:uri="8ee1b74e-7669-4501-94fc-6efbadb3f685"/>
    <ds:schemaRef ds:uri="6c30f3ca-50f9-4980-896e-351f90903128"/>
  </ds:schemaRefs>
</ds:datastoreItem>
</file>

<file path=customXml/itemProps3.xml><?xml version="1.0" encoding="utf-8"?>
<ds:datastoreItem xmlns:ds="http://schemas.openxmlformats.org/officeDocument/2006/customXml" ds:itemID="{7F108D9A-1C03-4EEF-826F-0B4F6E62171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24</vt:i4>
      </vt:variant>
    </vt:vector>
  </HeadingPairs>
  <TitlesOfParts>
    <vt:vector size="44" baseType="lpstr">
      <vt:lpstr>_Calc</vt:lpstr>
      <vt:lpstr>Table of Contents</vt:lpstr>
      <vt:lpstr>1. Basic project data</vt:lpstr>
      <vt:lpstr>Countries</vt:lpstr>
      <vt:lpstr>TypeofTrustFund</vt:lpstr>
      <vt:lpstr>FocalArea</vt:lpstr>
      <vt:lpstr>2. Progress towards outcomes</vt:lpstr>
      <vt:lpstr>3. Implementation Progress</vt:lpstr>
      <vt:lpstr>4. Summary_Progress &amp; Challenge</vt:lpstr>
      <vt:lpstr>5. ESS Risk</vt:lpstr>
      <vt:lpstr>6. Risks to the Project</vt:lpstr>
      <vt:lpstr>7. Follow-up on Mid-term review</vt:lpstr>
      <vt:lpstr>8. Minor project amendments</vt:lpstr>
      <vt:lpstr>9. Stakeholders' Engagement</vt:lpstr>
      <vt:lpstr>10. Gender Mainstreaming</vt:lpstr>
      <vt:lpstr>11. Knowledge Management</vt:lpstr>
      <vt:lpstr>12. Indigenous &amp; Local Involve.</vt:lpstr>
      <vt:lpstr>13. Co-Financing Table</vt:lpstr>
      <vt:lpstr>14. GEO Location</vt:lpstr>
      <vt:lpstr>Annex</vt:lpstr>
      <vt:lpstr>Countries</vt:lpstr>
      <vt:lpstr>DevScore</vt:lpstr>
      <vt:lpstr>ImpCells</vt:lpstr>
      <vt:lpstr>ImpRatings</vt:lpstr>
      <vt:lpstr>ImpScore</vt:lpstr>
      <vt:lpstr>NumRating</vt:lpstr>
      <vt:lpstr>'1. Basic project data'!Print_Area</vt:lpstr>
      <vt:lpstr>'10. Gender Mainstreaming'!Print_Area</vt:lpstr>
      <vt:lpstr>'11. Knowledge Management'!Print_Area</vt:lpstr>
      <vt:lpstr>'12. Indigenous &amp; Local Involve.'!Print_Area</vt:lpstr>
      <vt:lpstr>'13. Co-Financing Table'!Print_Area</vt:lpstr>
      <vt:lpstr>'14. GEO Location'!Print_Area</vt:lpstr>
      <vt:lpstr>'3. Implementation Progress'!Print_Area</vt:lpstr>
      <vt:lpstr>'4. Summary_Progress &amp; Challenge'!Print_Area</vt:lpstr>
      <vt:lpstr>'5. ESS Risk'!Print_Area</vt:lpstr>
      <vt:lpstr>'6. Risks to the Project'!Print_Area</vt:lpstr>
      <vt:lpstr>'7. Follow-up on Mid-term review'!Print_Area</vt:lpstr>
      <vt:lpstr>'8. Minor project amendments'!Print_Area</vt:lpstr>
      <vt:lpstr>'9. Stakeholders'' Engagement'!Print_Area</vt:lpstr>
      <vt:lpstr>Annex!Print_Area</vt:lpstr>
      <vt:lpstr>'Table of Contents'!Print_Area</vt:lpstr>
      <vt:lpstr>TxtRating</vt:lpstr>
      <vt:lpstr>Weights</vt:lpstr>
      <vt:lpstr>Weights2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Wulseh, Chancelyne (OCBD)</dc:creator>
  <cp:keywords/>
  <dc:description/>
  <cp:lastModifiedBy>Brentan, Emilia (OCB)</cp:lastModifiedBy>
  <cp:revision/>
  <dcterms:created xsi:type="dcterms:W3CDTF">2025-03-28T08:41:42Z</dcterms:created>
  <dcterms:modified xsi:type="dcterms:W3CDTF">2025-09-10T09:39:41Z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0x01010000FE34C145B86045B63DA32DFB8FDDBE00F30692405A985C4A8B0A6D5A715BB992</vt:lpwstr>
  </property>
  <property fmtid="{D5CDD505-2E9C-101B-9397-08002B2CF9AE}" pid="3" name="MediaServiceImageTags">
    <vt:lpwstr/>
  </property>
  <property fmtid="{D5CDD505-2E9C-101B-9397-08002B2CF9AE}" pid="4" name="Order">
    <vt:r8>9433300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