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219" documentId="8_{4C89FAAC-4511-4511-933E-591C6002FE22}" xr6:coauthVersionLast="47" xr6:coauthVersionMax="47" xr10:uidLastSave="{98D6E54F-D379-4D56-82FA-AFDFB02B3ACF}"/>
  <bookViews>
    <workbookView xWindow="28680" yWindow="-120" windowWidth="29040" windowHeight="15720" tabRatio="775" activeTab="1" xr2:uid="{00000000-000D-0000-FFFF-FFFF00000000}"/>
  </bookViews>
  <sheets>
    <sheet name="Table of Contents" sheetId="1" r:id="rId1"/>
    <sheet name="1. Basic project data" sheetId="2" r:id="rId2"/>
    <sheet name="_Calc" sheetId="3" state="hidden"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Progress'!$D$83:$M$85</definedName>
    <definedName name="ImpRatings">'3. Implementation Progress'!$D$83:$M$85</definedName>
    <definedName name="ImpScore" localSheetId="6">#REF!</definedName>
    <definedName name="ImpScore">_Calc!$D$21</definedName>
    <definedName name="NumRating" localSheetId="6">#REF!</definedName>
    <definedName name="NumRating">_Calc!$B$2:$B$9</definedName>
    <definedName name="_xlnm.Print_Area" localSheetId="1">'1. Basic project data'!$A$1:$J$84</definedName>
    <definedName name="_xlnm.Print_Area" localSheetId="14">'10. Gender Mainstreaming'!$A$1:$K$26</definedName>
    <definedName name="_xlnm.Print_Area" localSheetId="15">'11. Knowledge Management'!$A$1:$K$49</definedName>
    <definedName name="_xlnm.Print_Area" localSheetId="16">'12. Indigenous &amp; Local Involve.'!$A$1:$K$48</definedName>
    <definedName name="_xlnm.Print_Area" localSheetId="17">'13. Co-Financing Table'!$A$1:$P$26</definedName>
    <definedName name="_xlnm.Print_Area" localSheetId="18">'14. GEO Location'!$A$1:$P$28</definedName>
    <definedName name="_xlnm.Print_Area" localSheetId="6">'2. Progress towards outcomes'!$B$1:$J$62</definedName>
    <definedName name="_xlnm.Print_Area" localSheetId="7">'3. Implementation Progress'!$A$1:$M$105</definedName>
    <definedName name="_xlnm.Print_Area" localSheetId="8">'4. Summary_Progress &amp; Challenge'!$A$1:$L$45</definedName>
    <definedName name="_xlnm.Print_Area" localSheetId="9">'5. ESS Risk'!$A$1:$K$56</definedName>
    <definedName name="_xlnm.Print_Area" localSheetId="10">'6. Risks to the Project'!$A$1:$P$78</definedName>
    <definedName name="_xlnm.Print_Area" localSheetId="11">'7. Follow-up on Mid-term review'!$A$1:$K$24</definedName>
    <definedName name="_xlnm.Print_Area" localSheetId="12">'8. Minor project amendments'!$A$1:$K$46</definedName>
    <definedName name="_xlnm.Print_Area" localSheetId="13">'9. Stakeholders'' Engagement'!$A$1:$L$53</definedName>
    <definedName name="_xlnm.Print_Area" localSheetId="19">Annex!$A$1:$A$32</definedName>
    <definedName name="_xlnm.Print_Area" localSheetId="0">'Table of Contents'!$A$1:$K$33</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a="1"/>
  <c r="D21" i="3" s="1"/>
  <c r="N17" i="18"/>
  <c r="E26" i="2" s="1"/>
  <c r="K17" i="18"/>
  <c r="E25" i="2" s="1"/>
  <c r="D30" i="7"/>
  <c r="C30" i="7"/>
  <c r="D20" i="3" s="1" a="1"/>
  <c r="D20" i="3" s="1"/>
  <c r="E33" i="2" s="1"/>
  <c r="B30" i="7"/>
  <c r="E35" i="2"/>
  <c r="B26" i="1"/>
  <c r="B25" i="1"/>
  <c r="B24" i="1"/>
  <c r="B23" i="1"/>
  <c r="B22" i="1"/>
  <c r="B21" i="1"/>
  <c r="B20" i="1"/>
  <c r="B19" i="1"/>
  <c r="B18" i="1"/>
  <c r="B17" i="1"/>
  <c r="B16" i="1"/>
  <c r="B15" i="1"/>
  <c r="B14" i="1"/>
  <c r="B13" i="1"/>
  <c r="B12" i="1"/>
  <c r="B11" i="1"/>
  <c r="B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<sst xmlns="http://schemas.openxmlformats.org/spreadsheetml/2006/main" count="1120" uniqueCount="933">
  <si>
    <t>FAO-GEF Project Implementation Report</t>
  </si>
  <si>
    <t>2025 – Revised Template</t>
  </si>
  <si>
    <t>Period covered: 1 July 2024 to 30 June 2025</t>
  </si>
  <si>
    <t xml:space="preserve">Table of Contents </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</si>
  <si>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</si>
  <si>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</si>
  <si>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</si>
  <si>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</si>
  <si>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</si>
  <si>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</si>
  <si>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</si>
  <si>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</si>
  <si>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Asia and the Pacific (RAP)</t>
  </si>
  <si>
    <t>Country(ies):</t>
  </si>
  <si>
    <t>Cambodia and Vietnam</t>
  </si>
  <si>
    <t>Project Title:</t>
  </si>
  <si>
    <t>Enhancing sustainability of the Transboundary Cambodia - Mekong River Delta Aquifer</t>
  </si>
  <si>
    <t xml:space="preserve">FAO Project Symbol: </t>
  </si>
  <si>
    <t>GCP /RAS/390/GFF</t>
  </si>
  <si>
    <t>GEF ID:</t>
  </si>
  <si>
    <t>Type of Trust Fund(s):</t>
  </si>
  <si>
    <t>Global Environment Facility Trust Fund (GFF)</t>
  </si>
  <si>
    <t xml:space="preserve">GEF Focal Area(s): </t>
  </si>
  <si>
    <t>International Waters</t>
  </si>
  <si>
    <t xml:space="preserve">Project Executing Partners: </t>
  </si>
  <si>
    <t>1. International Union for the Conservation of Nature (IUCN) – Lead Executing Partner
2. General Directorate of Environmental Protection (GDEP), Ministry of Environment (MoE), Cambodia
3. Department of Water Resources Management (DWRM), Ministry of Agriculture and Environment (MAE), Viet Nam
4. United Nations Educational, Scientific and Cultural Organization (UNESCO)
5. Mekong Region Futures Institute (MERFI)</t>
  </si>
  <si>
    <t>Initial project duration (years):</t>
  </si>
  <si>
    <t>5</t>
  </si>
  <si>
    <t>Project Dates</t>
  </si>
  <si>
    <t xml:space="preserve">GEF CEO Endorsement Date: </t>
  </si>
  <si>
    <t>Actual Agency Approval Date</t>
  </si>
  <si>
    <t xml:space="preserve">Project Implementation Start Date/EOD: </t>
  </si>
  <si>
    <t>First Disbursement Date</t>
  </si>
  <si>
    <r>
      <t>Planned Project End Date/NTE</t>
    </r>
    <r>
      <rPr>
        <vertAlign val="superscript"/>
        <sz val="9"/>
        <color rgb="FF000000"/>
        <rFont val="Arial"/>
        <family val="2"/>
      </rPr>
      <t>1</t>
    </r>
    <r>
      <rPr>
        <sz val="9"/>
        <color rgb="FF000000"/>
        <rFont val="Arial"/>
        <family val="2"/>
      </rPr>
      <t>:</t>
    </r>
  </si>
  <si>
    <t>Revised project implementation End date (if approved)2:</t>
  </si>
  <si>
    <t>N/A</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</si>
  <si>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</si>
  <si>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</si>
  <si>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</si>
  <si>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</si>
  <si>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</si>
  <si>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</si>
  <si>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</si>
  <si>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</si>
  <si>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</si>
  <si>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 xml:space="preserve">Expected Mid-term Review date5: </t>
  </si>
  <si>
    <t>29/02/2026</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</si>
  <si>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</si>
  <si>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</si>
  <si>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</si>
  <si>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</si>
  <si>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</si>
  <si>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Unsatisfactory (U)</t>
  </si>
  <si>
    <t xml:space="preserve">Overall risk rating: </t>
  </si>
  <si>
    <t>Status</t>
  </si>
  <si>
    <t>Implementation Status (1st PIR, 2nd PIR, etc. Final PIR):</t>
  </si>
  <si>
    <t>1st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</si>
  <si>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</si>
  <si>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</si>
  <si>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</si>
  <si>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</si>
  <si>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</si>
  <si>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</si>
  <si>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 xml:space="preserve">Andrew Wyatt, Acting CTA, IUCN </t>
  </si>
  <si>
    <t>andrew.wyatt@iucn.org</t>
  </si>
  <si>
    <t>Budget Holder (BH)</t>
  </si>
  <si>
    <t>Mr. Liao Chongguang (FAO)</t>
  </si>
  <si>
    <t xml:space="preserve"> Chongguang.Liao@fao.org</t>
  </si>
  <si>
    <t>GEF Operational Focal Point (GEF OFP)</t>
  </si>
  <si>
    <t>Viet Nam: Mr. Thuan Duc Nguyen, Director Viet Nam Environmental Protection Fund, Ministry of Agriculture and Environment (MAE)
Cambodia: H.E. San Vanty, Secretary of State, Ministry of Environment</t>
  </si>
  <si>
    <t>Viet Nam: ndthuan@mae.gov.vn; thuanmonre@gmail.com
Cambodia: san.vanty@moe.gov.kh; sum.thy@moe.gov.kh</t>
  </si>
  <si>
    <t>Lead Technical Officer (LTO)</t>
  </si>
  <si>
    <t>Mr. Waleed Abouelhassan (FAO)</t>
  </si>
  <si>
    <t>Waleed.Abouelhassan@fao.org</t>
  </si>
  <si>
    <t>GEF Technical Officer (GTO)</t>
  </si>
  <si>
    <t>Ms. Lucilla Minelli (FAO)</t>
  </si>
  <si>
    <t>Lucilla.Minelli@fao.org</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</si>
  <si>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</si>
  <si>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</si>
  <si>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</si>
  <si>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</si>
  <si>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</si>
  <si>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</si>
  <si>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Chief Technical Advisor (IUCN) a.i.</t>
  </si>
  <si>
    <t>Yes</t>
  </si>
  <si>
    <t>Acting as CTA a.i. after former CTA resigned on 3 July 2025 with 3 months notice. A new CTA is being recruited.</t>
  </si>
  <si>
    <t xml:space="preserve">National Coordinator – VN 
</t>
  </si>
  <si>
    <t>19 February 2024, Le Viet Minh, minh.leviet@iucn.org</t>
  </si>
  <si>
    <t xml:space="preserve">National Coordinator – KH </t>
  </si>
  <si>
    <t>13 March 2024, Sorn Pheakdey, Pheakdey.SORN@iucn.org</t>
  </si>
  <si>
    <t>CMDA Financial reporting</t>
  </si>
  <si>
    <t>2020, NGUYEN THI KIM Dung Dung.NGUYENTHIKIM@iucn.org</t>
  </si>
  <si>
    <t>CMDA Communication Lead</t>
  </si>
  <si>
    <t>2020 NGUYEN Thuy Anh ThuyAnh.NGUYEN@iucn.org</t>
  </si>
  <si>
    <t>Rating text</t>
  </si>
  <si>
    <t>Score</t>
  </si>
  <si>
    <t>Highly Unsatisfactory (HU)</t>
  </si>
  <si>
    <t>Moderately Unsatisfactory (MU)</t>
  </si>
  <si>
    <t>Moderately Satisfactory (MS)</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</si>
  <si>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</si>
  <si>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</si>
  <si>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</si>
  <si>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</si>
  <si>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</si>
  <si>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</si>
  <si>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</si>
  <si>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</si>
  <si>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</si>
  <si>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</si>
  <si>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</si>
  <si>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</si>
  <si>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</si>
  <si>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</si>
  <si>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</si>
  <si>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</si>
  <si>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</si>
  <si>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</si>
  <si>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</si>
  <si>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</si>
  <si>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</si>
  <si>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</si>
  <si>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</si>
  <si>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</si>
  <si>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</si>
  <si>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</si>
  <si>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</si>
  <si>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</si>
  <si>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</si>
  <si>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</si>
  <si>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</si>
  <si>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</si>
  <si>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</si>
  <si>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</si>
  <si>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</si>
  <si>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</si>
  <si>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</si>
  <si>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</si>
  <si>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</si>
  <si>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</si>
  <si>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</si>
  <si>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</si>
  <si>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</si>
  <si>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</si>
  <si>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</si>
  <si>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</si>
  <si>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</si>
  <si>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</si>
  <si>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</si>
  <si>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</si>
  <si>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</si>
  <si>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</si>
  <si>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</si>
  <si>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</si>
  <si>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</si>
  <si>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</si>
  <si>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</si>
  <si>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</si>
  <si>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</si>
  <si>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</si>
  <si>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</si>
  <si>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</si>
  <si>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</si>
  <si>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</si>
  <si>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</si>
  <si>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</si>
  <si>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</si>
  <si>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</si>
  <si>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</si>
  <si>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</si>
  <si>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</si>
  <si>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</si>
  <si>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</si>
  <si>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</si>
  <si>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</si>
  <si>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</si>
  <si>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</si>
  <si>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</si>
  <si>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</si>
  <si>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</si>
  <si>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</si>
  <si>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</si>
  <si>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</si>
  <si>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</si>
  <si>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</si>
  <si>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</si>
  <si>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</si>
  <si>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</si>
  <si>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</si>
  <si>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</si>
  <si>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</si>
  <si>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</si>
  <si>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</si>
  <si>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</si>
  <si>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</si>
  <si>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</si>
  <si>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</si>
  <si>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</si>
  <si>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</si>
  <si>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</si>
  <si>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</si>
  <si>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</si>
  <si>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</si>
  <si>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</si>
  <si>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</si>
  <si>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</si>
  <si>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</si>
  <si>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</si>
  <si>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</si>
  <si>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</si>
  <si>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</si>
  <si>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</si>
  <si>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</si>
  <si>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</si>
  <si>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</si>
  <si>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</si>
  <si>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</si>
  <si>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</si>
  <si>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</si>
  <si>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</si>
  <si>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</si>
  <si>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</si>
  <si>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</si>
  <si>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</si>
  <si>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</si>
  <si>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</si>
  <si>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</si>
  <si>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</si>
  <si>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</si>
  <si>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</si>
  <si>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</si>
  <si>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</si>
  <si>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</si>
  <si>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</si>
  <si>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</si>
  <si>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</si>
  <si>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</si>
  <si>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</si>
  <si>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</si>
  <si>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</si>
  <si>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</si>
  <si>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</si>
  <si>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</si>
  <si>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</si>
  <si>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</si>
  <si>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</si>
  <si>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</si>
  <si>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</si>
  <si>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</si>
  <si>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</si>
  <si>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</si>
  <si>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</si>
  <si>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</si>
  <si>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</si>
  <si>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</si>
  <si>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</si>
  <si>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</si>
  <si>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</si>
  <si>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</si>
  <si>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</si>
  <si>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</si>
  <si>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</si>
  <si>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</si>
  <si>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</si>
  <si>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</si>
  <si>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</si>
  <si>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</si>
  <si>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</si>
  <si>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</si>
  <si>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</si>
  <si>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</si>
  <si>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</si>
  <si>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</si>
  <si>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</si>
  <si>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</si>
  <si>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</si>
  <si>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</si>
  <si>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</si>
  <si>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</si>
  <si>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</si>
  <si>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</si>
  <si>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</si>
  <si>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</si>
  <si>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</si>
  <si>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</si>
  <si>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</si>
  <si>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</si>
  <si>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</si>
  <si>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</si>
  <si>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</si>
  <si>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</si>
  <si>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</si>
  <si>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</si>
  <si>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</si>
  <si>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</si>
  <si>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</si>
  <si>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</si>
  <si>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</si>
  <si>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</si>
  <si>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</si>
  <si>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</si>
  <si>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</si>
  <si>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</si>
  <si>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</si>
  <si>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</si>
  <si>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</si>
  <si>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</si>
  <si>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</si>
  <si>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</si>
  <si>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</si>
  <si>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</si>
  <si>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</si>
  <si>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</si>
  <si>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</si>
  <si>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</si>
  <si>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</si>
  <si>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</si>
  <si>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</si>
  <si>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</si>
  <si>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</si>
  <si>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</si>
  <si>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</si>
  <si>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</si>
  <si>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</si>
  <si>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</si>
  <si>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</si>
  <si>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</si>
  <si>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</si>
  <si>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</si>
  <si>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</si>
  <si>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</si>
  <si>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</si>
  <si>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</si>
  <si>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</si>
  <si>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</si>
  <si>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</si>
  <si>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</si>
  <si>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</si>
  <si>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</si>
  <si>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</si>
  <si>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</si>
  <si>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</si>
  <si>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</si>
  <si>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</si>
  <si>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</si>
  <si>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</si>
  <si>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</si>
  <si>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</si>
  <si>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</si>
  <si>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</si>
  <si>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</si>
  <si>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</si>
  <si>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</si>
  <si>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</si>
  <si>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</si>
  <si>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</si>
  <si>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</si>
  <si>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</si>
  <si>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</si>
  <si>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</si>
  <si>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</si>
  <si>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</si>
  <si>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</si>
  <si>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</si>
  <si>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</si>
  <si>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</si>
  <si>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</si>
  <si>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</si>
  <si>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</si>
  <si>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</si>
  <si>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</si>
  <si>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</si>
  <si>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</si>
  <si>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</si>
  <si>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</si>
  <si>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</si>
  <si>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</si>
  <si>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</si>
  <si>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</si>
  <si>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Land Degradation</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</si>
  <si>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</si>
  <si>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</si>
  <si>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</si>
  <si>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</si>
  <si>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</si>
  <si>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</si>
  <si>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</si>
  <si>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</si>
  <si>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</si>
  <si>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</si>
  <si>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</si>
  <si>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</si>
  <si>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Objective: To strengthen environmental sustainability and water security in the Lower Mekong Basin by investing, for the first time, in improved governance and sustainable utilization of the Cambodia-Mekong River Delta Transboundary Aquifer.
Component 1: Joint science-based diagnostic for groundwater dynamics (recharge and extraction) and effects on ecosystems (e.g. fish, wetlands) and livelihoods</t>
  </si>
  <si>
    <t>Outcome 1:
Consensus among countries on key transboundary and national concerns affecting the aquifer, reached through joint fact finding, opening pathways to concerted remedial actions.</t>
  </si>
  <si>
    <t>TDA and the Environmental Status Indicators (ESI) endorsed by the countries’ representatives in the Steering Committee.</t>
  </si>
  <si>
    <t>Knowledge on the TBA is uneven between the countries and transboundary implications have not been assessed nor agreed upon.</t>
  </si>
  <si>
    <t>Finalization of the assessment of the aquifer’s water resources current state and projected scenarios, as well as of the evaluation of dependent ecosystems.</t>
  </si>
  <si>
    <t>TDA with corresponding Environmental Status Indicators submitted for endorsement to the Steering Committee.</t>
  </si>
  <si>
    <t>Following the collective decision in the inception workshop (26 June 2024), the Detailed Technical Workplan (DTWP)  of TDA  was developed, further detailing the intially defined activities and adding methodological aspects. The DTWP was presented in December 2024 and revised based on inputs from N-PMUs and JTCs  from the two beneficiary countries. UNESCO has worked closely with MERFI throughout Q1 2025 to achieve a merged detailed workplan, with a clear pathway of the implentation and complementarity of the work developed by the two executing partners.
The recuitment of 12 national experts (1 per country in the disciplines of hydrogeology, groundwater monitoring, groundwater dependent ecosystems and ecohydrology, socioeconomics, groundwater monitoring, law and governance, and gender) which will work in paralel from Q3 2025, has allowed a breakdown of the TDA components which is foreseen to be completed in 11 months, instead of the 18 months initially foreseen - a compensatory measure to minimize the delay i the implementation of the TDA.</t>
  </si>
  <si>
    <t>Output.1.1
Assessment of current state of groundwater resources, recharge and extraction dynamics.</t>
  </si>
  <si>
    <t>Assessment report submitted for SC approval
F/M participation of officials from relevant ministries and institutions in the Assessment Team</t>
  </si>
  <si>
    <t>Only fragmented and sectoral sets of data exist so far.</t>
  </si>
  <si>
    <t>Assessment report cleared by the JTC. Availability of a state of the art model of the aquifer system allowing to quantitatively predict  the evolution of piezometric head, and land subsidence in spaced and time.</t>
  </si>
  <si>
    <t>Assessment reports cleared by the PMU.</t>
  </si>
  <si>
    <r>
      <rPr>
        <sz val="11"/>
        <color rgb="FF000000"/>
        <rFont val="Aptos Narrow"/>
        <family val="2"/>
      </rPr>
      <t>The ToRs for the recruitment of national experts for the development of the TDA (in the fields of hydrogeology, groundwater monitoring, groundwater dependent ecosystems and ecohydrology, socioeconomic, governance and law and gender) were cleared in late March 2025 (Cambodia) and late May  2025(Viet Nam), and the positions were advertised in both countries. As of 30 June 2025, the list of selected experts was cleared in Cambodia and will be shared with Viet Nam. National experts are expected to start working from Q3 2025.
UNESCO has accomodated the reques</t>
    </r>
    <r>
      <rPr>
        <sz val="11"/>
        <rFont val="Aptos Narrow"/>
        <family val="2"/>
      </rPr>
      <t>ts of beneficiary countries</t>
    </r>
    <r>
      <rPr>
        <sz val="11"/>
        <color rgb="FF000000"/>
        <rFont val="Aptos Narrow"/>
        <family val="2"/>
      </rPr>
      <t xml:space="preserve"> </t>
    </r>
    <r>
      <rPr>
        <strike/>
        <sz val="11"/>
        <rFont val="Aptos Narrow"/>
        <family val="2"/>
      </rPr>
      <t xml:space="preserve"> </t>
    </r>
    <r>
      <rPr>
        <sz val="11"/>
        <rFont val="Aptos Narrow"/>
        <family val="2"/>
      </rPr>
      <t>to strenghten the role of national experts in the TDA, working under technical and methodological guidance of international parters. This task assignment was clearly described in the DTWP and presented to beneficiary countries, as well as reflected in all the ToRs developed. Further, the ToRs of international experts and partners were likewise developed. From Q2 2024-Q1 2025, several discus</t>
    </r>
    <r>
      <rPr>
        <sz val="11"/>
        <color rgb="FF000000"/>
        <rFont val="Aptos Narrow"/>
        <family val="2"/>
      </rPr>
      <t xml:space="preserve">sions were held with the partner institutions (Univ. Wageningen, Univ. Padova, IGRAC), listed in the project document to discuss their involvment in the project and activities to be developed - mainly on capacity building and methodological guidance of the work of the national experts. 
The delays in the recruitment explain the 12/15 months misalignment, when compared to the original  workplan (in which an inception period was not foreseen and for which no clearance from countries was expected to happen). Countries asked to be consulted about any ToR and recruitment, something that was not foreseen and that created substantial delays.The internal restructuring of the ministries in Viet Nam has also caused significant delays and their availability to meet and review the shared documents. 
</t>
    </r>
  </si>
  <si>
    <t>Output 1.2
Analysis of groundwater related dependencies of related ecosystems</t>
  </si>
  <si>
    <t>Reports on groundwater dependent ecosystems submitted for PMU approval.
Gender and ethnic minority considerations included in the reports on the groundwater related dependencies of related ecosystems.</t>
  </si>
  <si>
    <t>Ecosystems in both basins threatened by unsustainable groundwater management.</t>
  </si>
  <si>
    <t>One report on ecosystems depending on groundwater in the Cambodia-Mekong Delta aquifer.</t>
  </si>
  <si>
    <t>One report cleared by the PMU.</t>
  </si>
  <si>
    <t xml:space="preserve">The team of national experts mentioned in Output 1.1. includes the recruitment of national experts in groundwater dependent ecosystems (GWDE) and gender aspects. Please refer to cells above for cumulative progress report.
The delays in the recruitment explain the 12/15 months misalignment, when compared to the original  workplan (in which an inception period was not foreseen and for which no clearance from countries was expected to happen). Countries asked to be consulted about any ToR and recruitment, something that was not foreseen and that created substantial delays.The internal restructuring of the ministries in Viet Nam has also caused significant delays and their availability to meet and review the shared documents. </t>
  </si>
  <si>
    <t>Output 1.3
Agreed upon Transboundary Diagnostic Analysis (TDA), including assessment of related governance, socio-economic, legal and gender aspects.</t>
  </si>
  <si>
    <t>TDA, including considerations of gender equality aspects and the use of disaggregated data,   endorsed by the countries ‘representatives in the Steering Committee.
Participation by F/M (female/male) members in the Steering Committee.</t>
  </si>
  <si>
    <t>Lack of consideration of transboundary groundwater management and aquifer recharge strategies.</t>
  </si>
  <si>
    <t>TDA cleared by Joint Technical Committee</t>
  </si>
  <si>
    <t>TDA cleared by PMU</t>
  </si>
  <si>
    <r>
      <rPr>
        <sz val="11"/>
        <color rgb="FF000000"/>
        <rFont val="Aptos Narrow"/>
        <family val="2"/>
      </rPr>
      <t>MERFI completed the contracting of all national and international experts for conducting the 3-staged TDA assessment. Multiple online workshops were held to coordinate the assessment methods for all four disciplines across both countries to ensure assessments are conducted using the same approach. At the end</t>
    </r>
    <r>
      <rPr>
        <sz val="11"/>
        <rFont val="Aptos Narrow"/>
        <family val="2"/>
      </rPr>
      <t xml:space="preserve"> of Q2 2025</t>
    </r>
    <r>
      <rPr>
        <sz val="11"/>
        <color rgb="FF000000"/>
        <rFont val="Aptos Narrow"/>
        <family val="2"/>
      </rPr>
      <t xml:space="preserve"> MERFI ran an in-person workshop with all consultants to discuss draft results, which will allow for the necessary fine tuning and the ultimate merging of national reports into CMDA-wide reports. In parallel, MERFI merged its DTWP with the one provided by UNESCO to respond to a request from the NPMUs and the JTC to have both TDA processes and methods presented in one consistent document.  MERFI also completed the design of a household survey instrument based on the data needs of all four disciplinary assessments within their mandate. To facilitate the approval process, MERFI developed an extensive Concept Note and presented it in various meetings to the JTC and the NPMUs.
The team of national experts mentioned in Output 1.1. includes the recruitment of national experts in socio-economic, governance and law and gender aspects. Please refer to cells above for cumulative progress report. The draft DTWP for the Gender component was presented by WWAP at an NPMU meeting on August 21, 2024, and recalled during NPMUs online and in-person meetings during Jan-Mar 2025. This DTWP includes specific activities and considerations for a comprehensive inclusion of gender equality across all project components. Gender balance participation in all project governance mechanisms has been promoted. 
MERFI presented their Detailed Technical Work Plan (DTWP) in August 2024, which was reviewed and discussed through to Q4 2024 with government partners (mainly Vietnam).  In Q1 2025, MERFI had received approval from both NPMUs to proceed with the hiring and contracting of all national coordinators and started the TDA Output 1.3 and 1.4. MERFI has run the JTC workshop for Environmental Indicators (Hanoi - Q1 2025) and written the first Concept Note for Household Survey which has been reviewed by the JTCs (Q2 2025). Stage 1 TDA reports are currently scheduled to be reviewed by IUCN in Q3 2025. </t>
    </r>
  </si>
  <si>
    <t>Output 1.4
Agreement reached on Environmental Status Indicators.</t>
  </si>
  <si>
    <t>ESI technically cleared by the SC, and submitted for adoption by the relevant authorities in the two countries.
Number of participatory consultation meetings with men and women from rural communities, including representatives of IP communities, vulnerable groups and private sectors.</t>
  </si>
  <si>
    <t>Environmental indicators are novel to the region</t>
  </si>
  <si>
    <t>Joint Technical Committee prepares proposal for ESI</t>
  </si>
  <si>
    <t>Report presenting sets of indicators for the aquifer</t>
  </si>
  <si>
    <t xml:space="preserve">MERFI advanced work on Environmental Status Indicators (ESI) by compiling initial aquifer and ecosystem datasets, designing a draft indicator framework, and presenting options for validation to the JTC. Countries have reviewed baseline approaches in the Joint TDA DTWPs and agreed on methodological steps for harmonizing monitoring between Cambodia and Viet Nam. The Joint TDA DTWP adopted in June 2025 incorporates the ESI design process and sets milestones for indicator testing and reporting. </t>
  </si>
  <si>
    <t>Component 2: Piloting solutions for improved transboundary groundwater management</t>
  </si>
  <si>
    <t>Outcome 2. 
Tested strategies for improved groundwater recharge, reduced extraction and mitigated ecosystem/ livelihoods trade-offs.</t>
  </si>
  <si>
    <t>Demonstration project designs, implementation reports, and upscaling-focused assessments for at least three demonstration projects for improved groundwater management (extraction and recharge) in each country. 
Demonstration projects include disaggregated data by gender and ethnic minorities.</t>
  </si>
  <si>
    <t>Transboundary aquifer management and aquifer recharge strategies and practices that the project will test on the ground are new to the region.</t>
  </si>
  <si>
    <t>Demonstration projects under implementation.</t>
  </si>
  <si>
    <t>At least 2 demonstration projects implemented in each country.</t>
  </si>
  <si>
    <t xml:space="preserve">FAO has been working with the Government partners in the development of their respective OPAs. IUCN provided a technical methodologies on the Pilot development process to aide the government partners to integrate their plans with the TDA and SAP process.  </t>
  </si>
  <si>
    <t>Output 2.1
Pilot demonstrations of innovative groundwater management and utilization after adequate feasibility studies</t>
  </si>
  <si>
    <t>Agreement on the selection and design of the pilot demonstrations reached including procedures for gender balance participation.
Participation of members of local communities and relevant stakeholders identified by gender, locality and ethnicity in the design and selection of pilot projects.</t>
  </si>
  <si>
    <t>The program and the design of the demonstration projects approved by the SC.</t>
  </si>
  <si>
    <t xml:space="preserve">In parallel with the ongoing TDA, FAO is working with the two Governments to prepare the OPAs in anticipatory of a potentially lengthy negotiation process. This proactive approach will help ensure that Governments are ready to proceed once TDA findings become available.
 </t>
  </si>
  <si>
    <t>Component 3: Transboundary cooperation mechanisms</t>
  </si>
  <si>
    <t>Outcome 3. 
Agreed improvements of transboundary cooperation improve aquifer transboundary governance.</t>
  </si>
  <si>
    <t>Agreement on the creation of a Bilateral coordination and consultation body (TCCB) signed by two countries.
Procedures for gender balanced participation in the TCCB including ethnic minority balance</t>
  </si>
  <si>
    <t>Neither country recognizes transboundary implications of aquifer management.</t>
  </si>
  <si>
    <t>Design and TORs of new cooperation mechanisms prepared by the Joint Technical Committee.</t>
  </si>
  <si>
    <t>Shared vision and design of new permanent cooperation frameworks and mechanisms submitted for clearance to the SC</t>
  </si>
  <si>
    <t>The TCCB, envisaged in the PRODOC to be formed by the start of the project’s second year, remains behind schedule. According to GEF-IW practice, the TCCB’s formation is expected once results from the TDA are available to inform transboundary policy discussions. This sequencing reflects the need to first consolidate technical cooperation through the JTC and ensure effective national cross-sectoral coordination via the IMCs before elevating to the transboundary policy level.
Under Output 4.1, IUCN (RPMU), with the N-PMUs, have formed and mobilised the Joint Technical Committee (JTC) in both countries, including three members per country with one gender expert each. IMC coordinators have also been contracted to work with the N-PMUs to establish Inter-Ministerial Committees (IMCs), with Cambodia’s IMC close to completion. These steps are essential precursors to the establishment of the Transboundary Coordination and Consultation Body (TCCB).</t>
  </si>
  <si>
    <t>Output 3.1
Harmonized design of groundwater monitoring networks and protocols</t>
  </si>
  <si>
    <t>Design of a harmonized and optimised monitoring network covering groundwater extraction and recharge, land subsidence, and their dependent ecosystems – prepared by the relevant JTC. 
Participation by F/M (female/male) within networks and protocols, including representatives of ethnic minorities</t>
  </si>
  <si>
    <t>Monitoring is so far sporadic and lacks transboundary harmonization.</t>
  </si>
  <si>
    <t>Draft design of monitoring networks ready  for first review by governments.</t>
  </si>
  <si>
    <t>Commonly agreed and developed  by the JTC monitoring design submitted to the SC for approval.</t>
  </si>
  <si>
    <t xml:space="preserve">The team of national experts recruited by UNESCO mentioned in Output 1.1. includes the recruitment of  expertise in groundwater monitoring. This implies that the development of activities under this output are being developed in parallell with the TDA (Component 1). The mapping of existing monitoring networks in the two countries and the identification of monitoring gaps both in terms of stations number and parameters monitored, is to led by national experts which have a priviledged access to information at the national and local level, with the methodological guidance of international partners. UNESCO has initiated the discussion of the terms of reference of such international partners, expected to be on board by Q3/Q4 2025.
As per 4.1, IUCN has established the JTCs who are available to work with the UNESCO groundwater monitoring experts. 
</t>
  </si>
  <si>
    <t>Output 3.2
Agreement on groundwater data exchange mechanisms and procedures.</t>
  </si>
  <si>
    <t>One data exchange mechanism designed and agreed by both countries.</t>
  </si>
  <si>
    <t>No data sharing agreement exists for groundwater resources.</t>
  </si>
  <si>
    <t>Draft design of data sharing protocols ready  for first review by governments.</t>
  </si>
  <si>
    <t>Commonly agreed and developed  by the JTC data sharing protocols submitted to the SC for approval.</t>
  </si>
  <si>
    <t>The agreement on groundwater data exchange mechanisms and procedures between relevant institutions from the two countries comes after the thorough mapping of the existing networks and identification of monitoring gaps, and the design of the optimised monitoring network (Output 3.1).  As such, the implementation of the activities under this output has not started yet. 
Similarly to Output 3.1 above, these activities will benefit from the engagement of international partners (IGRAC, University of Padova, University of Wageningen - TBC). The contractual modalities are under discussion and the partners expected to be on board by Q3/Q4 2025.</t>
  </si>
  <si>
    <t>Output 3.3
 Design of permanent transboundary consultation and coordination body (TCCB)</t>
  </si>
  <si>
    <t>The TOR of the TCCB and of the Secretariat, including its modus operandi and balanced gender representation approved by governments, and TCCB established.
Participation by F/M members in the TCCB, including in the leadership positions.</t>
  </si>
  <si>
    <t>No transboundary consultation and coordination body exists for the target aquifer. Some issues are partially coordinated through the MRC from a broader lower Mekong basin perspective.</t>
  </si>
  <si>
    <t>Draft TOR of the TCCB technically cleared by the SC.</t>
  </si>
  <si>
    <t>The TOR of the TCCB submitted to governments for approval</t>
  </si>
  <si>
    <t xml:space="preserve">The foundations of the TCCB are being developed, with the JTC formed and operating, and the Cambodian IMC planned to be set up by Cambodia in Q4 2025.  More importantly, progress on the TDA and Pilots is required to help provide outputs in order to assist with the identification of the agencies and members for a TCCB. Without all TDA outputs being delivered it is presently difficult to gain government support to establish the TCCB. </t>
  </si>
  <si>
    <t>Component 4: Joint strategies and action programs</t>
  </si>
  <si>
    <t>Outcome 4
 Commitment reached among countries on implementing priority legal, institutional and policy reforms and investments for the protection and equitable utilization of the shared aquifer and its' dependent ecosystem.</t>
  </si>
  <si>
    <t>SAP approved/signed by the relevant Minister(s) in each country.</t>
  </si>
  <si>
    <t>Countries’ actions lack strategic vison and transboundary coordination</t>
  </si>
  <si>
    <t>SAP being drafted based on TDA findings
 and shared Vision</t>
  </si>
  <si>
    <t>SAP submitted for signature by at least one Minister in each country</t>
  </si>
  <si>
    <t xml:space="preserve">To adapt to the delays with the TDA, IUCN worked with MERFI in Q1 and Q2 of 2025 to start on the SAP whilst the TDA continues with its start up. A workshop was held on the 2nd July in Hanoi to provide an overview of the SAP process to the JTCs, NPMUs and other executing partners. </t>
  </si>
  <si>
    <t>Output 4.1
 Countries establish Joint Technical Committees (JTCs) and ad hoc inter-ministerial committees (IMCs).</t>
  </si>
  <si>
    <t>Regional gender and ethnic minority balanced JTCs established and operational.
IMCs established in each country, and operational.</t>
  </si>
  <si>
    <t>Lack of consideration in countries’ planning of the water-food-energy-ecosystems nexus.</t>
  </si>
  <si>
    <t>JTCs and IMCs established.</t>
  </si>
  <si>
    <t>JTCs and IMCs actively engaged in the drafting of SAP.</t>
  </si>
  <si>
    <t xml:space="preserve">IUCN/MERFI set aside funding for the JTC members and jointly identified members with the N-PMUs. The JTC members have been working to support the CMDA project since. The TOR (reviewed by WWAP for gender inclusiveness) has 3 members for each country including 1 Gender expert for KH and VN.  IUCN has also advertised and contracted IMC coordinators to help work with the government NPMUs to develop the IMCs. This process is the precursor to the establishment of the TCCB. The Cambodian NPMU has mobilised and is nearly completed setting up their IMC to support this project and to help support their pilot programme. </t>
  </si>
  <si>
    <t>Output 4.2
 A shared long-term Vision (horizon 20 years) including the agreement on environmental quality targets.</t>
  </si>
  <si>
    <t>Number of long term Vision and EQ targets for the transboundary aquifer and dependent ecosystems.
Gender equality indicators and ethnic minority concerns included in the shared long-term vision.</t>
  </si>
  <si>
    <t>Countries' plans and development strategies relevant for the transboundary aquifer lack harmonization and common targets.</t>
  </si>
  <si>
    <t>Two long term visions and corresponding EQ targets submitted to the SC for approval.</t>
  </si>
  <si>
    <t>One vision and corresponding EQ targets  inform the SAP.</t>
  </si>
  <si>
    <t xml:space="preserve">Workshop currently scheduled with JTCs, NPMUs and IMC members for Q4 2025. </t>
  </si>
  <si>
    <t>Output 4.3
 Strategic Action Program (SAP) with horizon of 5 years, consistent with the Shared Vision.</t>
  </si>
  <si>
    <t>SAP, including reforms and investments, and incorporating the Gender Action Plan (5.3) completed. 
Ethnic and gender-responsive indicators for programme and project design, and legal frameworks.</t>
  </si>
  <si>
    <t>Lack of joint strategies for transboundary aquifer management.</t>
  </si>
  <si>
    <t>SAP being drafted based on TDA findings and shared Vision.</t>
  </si>
  <si>
    <t>SAP submitted for signature at Minister level.</t>
  </si>
  <si>
    <t xml:space="preserve">Draft outline for the SAP is being prepared. 2025 Annual Work Plan currently has draft outline of SAP (following October workshop) being delivered in Q4 2025. </t>
  </si>
  <si>
    <t>Component 5: Reinforced institutional capacity, improved participation, gender mainstreaming, monitoring and coordination.</t>
  </si>
  <si>
    <t>Outcome 5
 Implementation of project mechanisms for monitoring, improved stakeholder consultation, gender mainstreaming, dissemination, coordination and monitoring progress enhance long-term sustainability of achievements.</t>
  </si>
  <si>
    <t>Skills and knowledge on transboundary issues of 100 gender-balanced national staff increased by 50% over baseline levels.
Number of staff by gender, locality and age in capacity development activities and stakeholders engagement 
events. 
Guidelines on gender and ethnicity integration into TBA.</t>
  </si>
  <si>
    <t>Land and water administrators relevant for groundwater extraction and recharge lack experience in transboundary aspects.</t>
  </si>
  <si>
    <t>At least 100 land/water administrators received training and attended SMs.</t>
  </si>
  <si>
    <t xml:space="preserve">The design of a structured capacity building/training program is being developed by IUCN at present, and guidelines on gender and ethnicity integration into Transboundary Aquifers (TBA) is being developed by UNESCO-WWAP (literature review and zero draft). 
As a part of it's stakeholder engagement, IUCN has been working to assist the NPMUs to raise the awareness, skills and knowledge of land and water administrators through targeted stakeholder consultations, gender-inclusive workshops, and coordinated policy forums in both Viet Nam and Cambodia. These have included the Viet Nam Water Law Conference, Cambodia’s Strategic Environment Workshop, and the Siem Reap MOWRAM Sustainable Groundwater Management Workshop — the first of its kind in Cambodia — with strong participation from women scientists, ministry staff, and water users. These events have provided technical knowledge on sustainable groundwater management, policy frameworks, and transboundary coordination, contributing toward the target of training at least 100 land and water administrators. By embedding gender considerations and fostering multi-sector participation, these activities are laying the groundwork to enhance stakeholder capacity and supporting the long-term sustainability of project achievements. </t>
  </si>
  <si>
    <t>Output 5.1
 Structured capacity building in groundwater governance for decision makers and other stakeholders.</t>
  </si>
  <si>
    <t>Number of training courses held during the project lifetime.
Number of trained experts (F/M) from Cambodia and Vietnam in dynamic modelling 
Number of trainees by gender, locality and age.</t>
  </si>
  <si>
    <t>5 courses held
2 experts trained in dynamic modelling 
At least 50 trainees</t>
  </si>
  <si>
    <t>10 courses held
2 experts trained in dynamic modelling 
At least 100 trainees</t>
  </si>
  <si>
    <t xml:space="preserve">The preparation of a draft Training Programme concept note for review has been discussed by NPMUs and JTC. As the IUCN has shifted to an Adaptive Managment Strategy to get the SAP process started, the Training Programme preparation was delayed and will be shared with the NPMUs in Q4 2025. Results from TDA Stage 1 and 2 reports are dependent factors for helping design the types of training with international experts supporting the final plans for training. IUCN currrent Annual work plan is to present concept note for approval in Q4 2025. Actual implementation is a TDA dependent activity. </t>
  </si>
  <si>
    <t>Output 5.2
 Annual stocktaking and awareness raising meetings with relevant stakeholders (e.g. local, national and regional meetings).</t>
  </si>
  <si>
    <t>Number of Stocktaking Meetings (SM). 
Participation by F/M of relevant stakeholders with balanced representation by locality and ethnicity.</t>
  </si>
  <si>
    <t>2 SMs held</t>
  </si>
  <si>
    <t>4 SMs held</t>
  </si>
  <si>
    <t xml:space="preserve">Progress on UNESCO-WWAP starting the TDA and IUCN working with stakeholders identified by IMC coordinators is required for this activity to commence as planned. 
IUCN’s plan is to schedule the first SMs in both countries once the results of the TDA stage 1/2 reports are available, ensuring these events are informed by concrete findings and discussion points for stakeholder feedback. The SAP process will also contribute content for these meetings. With MERFI Stage 1 and 2 TDA reports anticipated to be finalised in Q3/4 2025, the first stocktaking meetings can be organised as early as Q4 2025, with subsequent meetings held annually to meet the output target.
In the meantime, IUCN has contributed significantly to stakeholder engagement and awareness raising through workshops, field visits, regional and local conferences, and province-level meetings in both Viet Nam and Cambodia. This outreach, supported by IUCN national technical experts, has produced a stakeholder summary for each country, providing the foundation for the annual stocktaking meetings.  </t>
  </si>
  <si>
    <t>Output 5.3
Water and Gender Action Plans and indicators, based on results of Component 1, adopted by relevant authorities in both countries.</t>
  </si>
  <si>
    <t>Water and Gender Action Plans and indicators completed. 
Gender-responsive Monitoring and Evaluation (M&amp;E) system using data disaggregated by sex, age and etchnicity.</t>
  </si>
  <si>
    <t>Lack of Water and Gender Action Plans and indicators for transboundary groundwater management.</t>
  </si>
  <si>
    <t>At least one Water and Gender Action Plan with set of indicators being drafted based on results of Component 1, and budgeted.</t>
  </si>
  <si>
    <t>Water and Gender Action Plan with set of indicators submitted for signature at Minister level.
Gender-responsive Monitoring and Evaluation (M&amp;E) system in place.</t>
  </si>
  <si>
    <t>TDA outputs expected by MERFI in Q3 and 4 of 2025. UNESCO outputs not expected until 2026.
UNESCO-WWAP has made good progress in the recruitment of national and international gender experts, that will both contribute to the gender-related aspects of the TDA (Componnet 1), but also to the development of Water and Gender Action plans. These experts are expected to be on board by Q3 2025, and their work will be extended to accompany the project's several activities to ensure that the gender outcomes of the project are achieved.
IUCN will work with MERFI, UNESCO, and WWAP to ensure the development of Water and Gender Action Plans and related indicators is fully informed by the results of Component 1. The TDA outputs from MERFI, expected in Q3–Q4 2025, will provide the technical basis for identifying priority actions, while UNESCO’s thematic inputs in 2026 will contribute to the integration of gender-responsive measures. UNESCO-WWAP will lead the drafting process in collaboration with national IMC coordinators to ensure balanced representation and data disaggregation by sex, age, and ethnicity, aligning with GEF gender policy. IUCN will facilitate stakeholder consultation workshops in both countries during 2026 to review draft plans, validate indicators, and agree on implementation arrangements. The final Water and Gender Action Plans will then be submitted for ministerial signature, with an M&amp;E system established to track progress using the agreed indicators.</t>
  </si>
  <si>
    <t>Output 5.4
 Periodic events for the coordination with other ongoing initiatives organized by the PMU/TCCB.</t>
  </si>
  <si>
    <t>Number of dissemination events and experience notes / documents / videos including on gender activities.
Coordination mechanisms with relevant national and international stakeholders implementing NRM, water and agricultural fisheries activities.</t>
  </si>
  <si>
    <t>5 events 
10 documents
 1 video</t>
  </si>
  <si>
    <t>10 events 
30 documents
 2 videos</t>
  </si>
  <si>
    <t>IUCN has presented the TDA overview and a framework for SAP based on Sustainable Groundwater Management at 4 events in Cambodia and 4 events in Vietnam, and other international worskhops including IWC10 in Uruguay in September 2024 and ASEAN Groundwater Resources Management 18-25 May 2025 in Bangkok, Thailand. CMDA IUCN budget also used in 2024 for the Vietnam Water Law Conference (Can Tho City 16 September 2024 ) and the Cambodia Environmental Conference (Phnom Penh 29 November 2024) in which CMDA was presented and sustainable groundwater management knowledge shared. A total of 481 direct beneficiaries, comprising 135 females and 346 males, were identified as co-beneficiaries of the GEF investment, based on the participant list.</t>
  </si>
  <si>
    <t>Output 5.5 
Full participation to GEF IW LEARN activities, creation of a project website, and preparation of experience notes.</t>
  </si>
  <si>
    <t>The CMDA gender integration project approach has been reported to a IWLearn consultation conducted during June 2025. The CMDA gender integration experience will be incorporated into a IW:Learn guideline for gender mainstreaming in GEF IW projects to be published by the end of 2025 (in preparation).
IUCN has developed a draft Comms Strategy, draft IW:Learn CMDA website, 9 webstories (IUCN website), and worked with the IW:Learn web-design team to draft the website in three languages. In Sept 2024 IUCN also organised a delegation from the 2 NPMUs to attend the IW:Learn Conference in Uruguay for their first exposure to the IW:Learn platform.</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</si>
  <si>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</si>
  <si>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</si>
  <si>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</si>
  <si>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</si>
  <si>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</si>
  <si>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</si>
  <si>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t>
  </si>
  <si>
    <t>Lead Technical Officer13</t>
  </si>
  <si>
    <t>GEF Operational Focal Point</t>
  </si>
  <si>
    <t>Comments/reasons¹² justifying the ratings for FY2025 and any changes (positive or negative) in the ratings since the previous reporting period</t>
  </si>
  <si>
    <t xml:space="preserve">Under the previous CTA, who resigned on 3 July 2025, the CMDA project has experienced significant challenges including start-up delays with the Transboundary Diagnostic Analysis (TDA) due to the late mobilisation of the TDA team under UNESCO, an executing partner contracted via FAO’s UN-to-UN agreement. Despite attempts to address the delays, the UNESCO team was not able to mobilise as expected. UNESCO management of the project was transferred from Jakarta to Bangkok in mid-2024 and a new team had to restart the TDA preparations. Consequently, key subcontractors were not able to be engaged during the reporting period, and core deliverables such as the Annual Work Plan and Budget (AWP/B) and technical outputs were delayed. These delays—outside IUCN’s control as Lead Executing Agency—have had a direct and cascading effect on all TDA-dependent components, including the Strategic Action Programme (SAP) and pilot implementation. This has required IUCN to expend significant staff time managing process delays and troubleshooting issues.
Government partner-related factors have also affected progress. The formation and management of the Joint Technical Committee (JTC)—a government responsibility under the PRODOC—were delayed, slowing mobilisation of data and decision-making for the TDA. To avoid further delays, IUCN took over the responsibility to establish and contract the JTC on behalf of the governments. Limited resources within the N-PMUs, competing priorities, and governance risks have required further effort from IUCN to maintain progress. With these constraints, IUCN has tried to maintain project visibility and readiness through regular coordination meetings, technical workshops, and SAP preparatory activities, ensuring that once the TDA outputs are available, subsequent phases can proceed without further delay. 
However, the compounding problems including a failure to deliver key project governance documents and a critical health issue has led to the resignation of the CTA which needs to be addressed by IUCN. IUCN will undertake to strengthen it's management and coordination of the project with the recruitment of a replacement CTA with strong GEF experience.  
 </t>
  </si>
  <si>
    <t>The 2024 overall rating has been changed to Moderately Unsatisfactory due to several interrelated operational and managerial challenges. The resignation of the CTA created a leadership gap that exacerbated the pre-existing coordination issues. This is particularly evident between IUCN/MERFI and UNESCO, whose divergent approaches to government engagement led to fragmentation and conflicting communications. 
While initial coordination had improved following the Inception Workshop, implementation still faced significant delays including limited deliveries from UNESCO and IUCN. Significant delays happened in submitting financial and narrative reports that were presented with low accuracy in terms of quality, and weak coordination among executing partners. Executing partners struggled to submit essential AWP/B documents for RPSC review on time due to poor coordination from IUCN. Governments requested detailed documentation—including work plans, budgets, and ToRs—before granting no-objection for key project activities. These factors, compounded by delivery delays reported in progress and financial reports, have affected project coherence and slowed implementation. FAO continues to work with and support IUCN to address these gaps and ensure improved project management and reporting moving forward. Progresses have been made in the OPA finalization with the government partners for the pilots implementation phase</t>
  </si>
  <si>
    <t>The project has made limited progress amid persistent implementation challenges. UNESCO has initiated the Transboundary Diagnostic Analysis (TDA) despite the difficulties in mobilizing national teams to commence project activities The recruitment progress was hindered by substantial delays from the government counterparts in approving  the ToRs for the National Consultants. In addition, limited support was provided by the CTA in liaising with the governments to unblock the issues 
MERFI has begun work on the TDA and made some headway with the initial assessment and household survey. As of March 2025, the executing partners agreed on the decoupling of the activities of Component 1 (TDA) and Component 2 (pilot sites), so as to avoid cascading delays, Coordination between IUCN and UNESCO has improved in the first half of 2025, further efforts are needed from both parties to align activities, outputs, and deliverables in order to accelerate progress and recover lost time.
The recent resignation of the Chief Technical Advisor (CTA) poses an additional risk to the already slow-moving project. It is imperative that IUCN take immediate action to appoint a qualified replacement with strong experience in GEF-funded projects to lead implementation and facilitate coordination with executing partners and government stakeholders. Moreover, IUCN’s management oversight and quality assurance must be significantly strengthened, as these have not been adequately demonstrated to date.
Project management by IUCN, the Lead Executing Agency, has been inadequate. IUCN has failed to meet several key obligations, including:
•	Poor organization of governance milestones, such as procedurally aligned RPSC meetings;
•	Late submission of critical documents to FAO and RPSC members;
•	Reporting that does not align with GEF standards, hindering formal approval processes and disrupting governance;
For example, the Annual Workplan and Budget was submitted in an inconsistent format just days before the 2025 RPSC meeting, resulting in only provisional endorsement and necessitating a follow-up meeting in August 2025.
Additionally, several essential documents and tools remain incomplete, including Grievance Redress Mechanism (GRM), Monitoring and Evaluation (M&amp;E) Plan, Communications Plan, RPSC Terms of Reference (TOR).
Government requests for concept notes and detailed financial breakdowns at the output/activity level prior to granting no-objection to the Annual Workplan and Budget have further raised procedural concerns and contributed to implementation delays.
These challenges highlight the urgent need for strengthened project governance and coordination, improved compliance with GEF-FAO standards, greater transparency in partner engagement and decision-making
Given the extent of these issues, a no-cost extension request may need to be considered at a later stage to ensure the project’s objectives can be met.</t>
  </si>
  <si>
    <t xml:space="preserve">Due to significant delays in the submission of the first draft of the PIR by the PMU, there was insufficient time to formally consult with the GEF Operational Focal Point  before the finalization of this report. While the OFP’s input is highly valued, the time constraints associated with the GEF portal submission deadline did not allow for a full review and feedback process	
	</t>
  </si>
  <si>
    <t>Progress toward achieving the outcomes is rated as Unsatisfactory (U), with several key challenges posing potential risks to achieving the project’s intended outcomes. As Lead Executing Agency, IUCN has demonstrated limited capacity and competence to effectively manage and coordinate a GEF project, with insufficient/reluctant observance of the rules and regulations of both the donor and the Implementing Agency. This situation has required an exceptional level of engagement from the FAO Project Task Force to support the IUCN-led PMU in addressing capacity gaps and ensuring compliance with minimum project requirements. Despite this close monitoring and mentoring, the project has failed to deliver key milestone products and mechanisms (as described across this PIR and in the BH and LTO comments), leading to the concern that outcomes may be at risk of achievement or at minimum delayed. The delivery delays accumulated by UNESCO on the TDA, compounded by a very low expenditure rate, have negatively impacted the overall progress of the project as the completion of the TDA is a fundamental steppingstone for the next set of activities, namely the country pilots and the SAP.  Both Cambodia and Vietnam are voicing support to the project as the intended deliverables, notably the TDA-SAP, represent much anticipated policy instruments for transboundary water management across the two countries. The reported co-financing is  &gt; 24 USD mln which nonetheless shows a commitment from the project Partners. FAO has initiated a dialogue with IUCN to discuss urgent and immediate risk mitigation strategies aimed at ensuring that the Partners operate in accordance with GEF-FAO standards, that funding is utilized in line with the IW focal area requirements, and that the project achieves its intended outcomes. If these strategies are agreed upon, effectively implemented, and prove successful, the goal is to improve the current rating by 2026.</t>
  </si>
  <si>
    <t>Measures to address MS, MU, U and HU ratings on Section 2 above</t>
  </si>
  <si>
    <t>Outcome</t>
  </si>
  <si>
    <t>Action(s) to be taken</t>
  </si>
  <si>
    <t>By whom?</t>
  </si>
  <si>
    <t>By When?</t>
  </si>
  <si>
    <t>Outcome 1: (MU)
Consensus among countries on key transboundary and national concerns affecting the aquifer, reached through joint fact finding, opening pathways to concerted remedial actions.</t>
  </si>
  <si>
    <t xml:space="preserve">Complete recuitment of 12 national experts.
</t>
  </si>
  <si>
    <t xml:space="preserve">UNESCO
</t>
  </si>
  <si>
    <t xml:space="preserve">Q3 2025
</t>
  </si>
  <si>
    <t xml:space="preserve">Completion of TDA components within 11 months rather than the initially foreseen 18 month timeframe. </t>
  </si>
  <si>
    <t>UNESCO/MERFI</t>
  </si>
  <si>
    <t>Q4 2026</t>
  </si>
  <si>
    <t>IUCN to strengthen partner coordination with recruitment of new CTA.</t>
  </si>
  <si>
    <t>IUCN</t>
  </si>
  <si>
    <t>Q4 2025</t>
  </si>
  <si>
    <t>Outcome 2. (MS)
Tested strategies for improved groundwater recharge, reduced extraction and mitigated ecosystem/ livelihoods trade-offs.</t>
  </si>
  <si>
    <t>In parallel with the ongoing TDA, FAO is working with the two Governments to prepare the OPAs in anticipatory of a potentially lengthy negotiation process. This proactive approach will help ensure that Governments are ready to proceed once TDA findings become available.</t>
  </si>
  <si>
    <t>FAO and Government Partners</t>
  </si>
  <si>
    <t>Outcome 3. (MU)
Agreed improvements of transboundary cooperation improve aquifer transboundary governance.</t>
  </si>
  <si>
    <t xml:space="preserve">3.1-3.2 Complete recruitment of national experts and the sub-contracting of international partners (IGRAC, University of Padova, University of Wageningen - TBC).  
</t>
  </si>
  <si>
    <t>UNESCO</t>
  </si>
  <si>
    <t xml:space="preserve">Q3/4 2025
</t>
  </si>
  <si>
    <t>3.3  Share first draft of TCCB ToR with the IMCs.</t>
  </si>
  <si>
    <t>Q4 2005</t>
  </si>
  <si>
    <t>Outcome 5 (MS)
 Implementation of project mechanisms for monitoring, improved stakeholder consultation, gender mainstreaming, dissemination, coordination and monitoring progress enhance long-term sustainability of achievements.</t>
  </si>
  <si>
    <t>5.1 Deliver capacity buidling needs assessment</t>
  </si>
  <si>
    <t>UNESCO-WWAP</t>
  </si>
  <si>
    <t xml:space="preserve">5.1 Complete ToRs and contracting for the design and delivery of a targetted stakeholder training program by the 2 training sub-contractors, HCM University of Technology (HCMUT) and the Institute of Technology Cambodia (ITC). Dependent on delivery of capacity building needs assessment by UNESCO-WWAP.
</t>
  </si>
  <si>
    <t>Q1 2026</t>
  </si>
  <si>
    <t>5.2 Hold first stoctaking meeting when MERFI Stage 1 and 2 TDA reports available.</t>
  </si>
  <si>
    <t>5.3 Complete recruitment of national and international gender experts.</t>
  </si>
  <si>
    <t>5.4-5.5 Completion and approval of the project Communications Strategy</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</si>
  <si>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</si>
  <si>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</si>
  <si>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</si>
  <si>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</si>
  <si>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</si>
  <si>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</si>
  <si>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</si>
  <si>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Outcome 1.TDA  Consensus among countries on key transboundary and national concerns affecting the aquifer, reached through joint fact finding, opening pathways to concerted remedial actions.</t>
  </si>
  <si>
    <t>Output 1.1 - Assessment of current state of groundwater resources, recharge and extraction dynamics.</t>
  </si>
  <si>
    <t>UNESCO made significant progress in the recruitment of national experts from the two countries for the development of the TDA. The Detail Technical Work Plan for TDA was developed and ToRs for national experts submitted to National PMUs in Dec 2024 for the clearance/no-objection by Government Partners. The no-objection of TORs for national experts was received in late March 2025 for Cambodia and late May 2025 for Vietnam.  Feedback from these consultations was incorporated into the final version.
In Vietnam, due to limited qualified applications, the advertisement closed in 29 June 2025, and the recruitment process is to be finalized with the shortlist of national experts to be shared with N-PMU for the no-objection. 
In Cambodia, the recruitment of national experts was advertised from March 14 to April 18, 2025 at UNESCO Website, Cambodian popular job website and circulated through professional networks as well as MOE. Applications were comprehensively reviewed and evaluated by UNESCO and submitted to the N-PMU for no-objection approval from the Ministry of Environment, which endorsed the selected candidates in June 2025. Contract arrangements are currently underway and expected to be finalized by early July.
In order to compensate the delays accumulated, the duration of the TDA has, in agreement with IUCN and MERFI in March 2025, been reduced to 11 months in which the national experts will work in parallel to produce scientifical reports in each of the following disciplines: hydrogeology, groundwater monitoring, groundwater dependent ecosystems and ecohydrology, socioeconomics, governance and law, and gender.</t>
  </si>
  <si>
    <t>(valid for all outputs of Outcome 1)
• From its original design, the project did not include an inception phase, with the implementation of activities starting on Q1 of Y1 (2024).
• The previous CTA started in March of 2024 and planning by IUCN began immediately with the CTA engaging the then UNESCO team leader to develop a Detailed Technical Workplan (DTWP) for the TDA in late March/early April 2024 so that it could be presented at a June 2024 project inception workshop. 
• At the inception workshop which took place on 26 June 2024 (to conclude the inception), because the UNESCO DTWP was not yet available to merge with the MERFI DTWP, the completion of the DTWP was kickstarted again with a new UNESCO team (leadership was transferred from Jakarta to Bangkok office) and finally presented to the countries in December 2024. 
• Countries asked to be consulted about any ToR and recruitment, something that was not foreseen and that created substantial delays. The ToRs of 12 of UNESCO's national experts, 6 per beneficiary country, were drafted after the DTWP was prepared and were also submitted for clearance to countries in December 2024. Only in late March 2025 (Cambodia) and late May 2025 (Viet Nam), UNESCO received the final clearance of the ToRs, and the positions were advertised.
• The sometimes ineffective support from the previous CTA in liaising with the two government parties has contributed to some of the delays, with overlapping communication and conflicting instructions with regards to the recruitment processes, and revision of workplan and budget.
• The internal restructuring of the ministries in Viet Nam has also caused significant delays and their availability to meet and review the shared documents. 
• In sum, the duration of this inception phase and the issues with recruitment explain the 12/15 months misalignment, when compared to the original UN-UN workplan (in which an inception period was not foreseen and for which no clearance from countries was expected to happen).</t>
  </si>
  <si>
    <t>Output 1.2 - Analysis of
groundwater related
dependencies of
related ecosystems.</t>
  </si>
  <si>
    <t xml:space="preserve">Further to the DTWP and recruitment progress reported above (Output 1.1) and which also concerns Output 1.2, three field missions were conducted for the analysis of groundwater related dependencies of related ecosystems in Svay Rieng, Prey Veng and Takeo provinces (Cambodia) in August and November 2024, and February 2025. These missions involved technical officers from various departments under the Ministry of Environment and the Ministry of Water Resources and Meteorology, as well as the Institute of Technology of Cambodia. The missions allowed to assess groundwater conditions, including recharge and extraction dynamics, groundwater-dependent ecosystems, and water quality and quantity, while addressing data gaps at the provincial and commune levels.
A series of consultations with national stakeholders—including the Ministry of Environment, Ministry of Water Resources and Meteorology, Ministry of Rural Development, Cambodia National Mekong River Commission, Tonle Sap Authority, Institute of Technology of Cambodia, Cambodia IUCN, and others—were conducted on December 2, 2024, and again in March 2025. These technical discussions of UNESCO's activities and workplan allowed accomodating the national stakeholder's feedback and recommendations into the documents.
</t>
  </si>
  <si>
    <t>Output 1.3 - Agreed upon
Transboundary
Diagnostic Analysis
(TDA), including
assessment of
related governance,
socio-economic,
legal and gender
aspects.</t>
  </si>
  <si>
    <t>TDA, including considerations
of gender equality aspects and
the use of disaggregated data,
endorsed by the
countries’representatives in the
Steering Committee.  
Participation by F/M
(female/male) members in the
Steering Committee.</t>
  </si>
  <si>
    <t xml:space="preserve">MERFI completed the contracting of all national and international experts for conducting the 3-staged TDA assessment. Multiple online workshops were held to coordinate the assessment methods for all four disciplines across both countries to ensure assessments are conducted using the same approach. At the end of Q2 2025 MERFI ran an in-person workshop with all consultants to discuss draft results, which will allow for the necessary fine tuning and the ultimate merging of national reports for the CMDA project area. In parallel, MERFI merged its DTWP with the one provided by UNESCO to respond to a request from the NPMUs and the JTC to have both TDA processes and methods presented in one consistent document. MERFI also completed the design of a household survey instrument based on the data needs of all four disciplinary assessments within their mandate. To facilitate the approval process, MERFI developed an extensive Concept Note and presented it in various meetings to the JTC and the NPMUs. 
For the gender integration team, the recruitment process is expected to be finalized by WWAP during August 2025 including closure of readvertisement of two positions due to re-adjustment to the project recruitment process; inteviews to shortlisted candidates and contract signature.
</t>
  </si>
  <si>
    <t>Output 1.4 - Agreement reached on Environmental
Status Indicators.</t>
  </si>
  <si>
    <t>ESI technically cleared by the
SC, and submitted for adoption
by the relevant authorities in the
two countries.      
Number of participatory
consultation meetings with men
and women from rural
communities, including
representatives of IP
communities and private
sectors.</t>
  </si>
  <si>
    <t xml:space="preserve">MERFI advanced work on Environmental Status Indicators (ESI) by compiling initial aquifer and ecosystem datasets, designing a draft indicator framework, and presenting options for validation to the JTC. Countries have reviewed baseline approaches in the Joint TDA DTWPs and agreed on methodological steps for harmonizing monitoring between Cambodia and Viet Nam. The Joint TDA DTWP adopted in June 2025 incorporates the ESI design process and sets milestones for indicator testing and reporting. These steps represent substantial progress toward a shared vision and design of cooperation frameworks, to be submitted for clearance to the RPSC once indicator sets are finalized. 
</t>
  </si>
  <si>
    <t>Outcome 2. Tested strategies for improved groundwater recharge, reduced extraction and mitigated ecosystem/livelihoods trade-offs.</t>
  </si>
  <si>
    <t>Output 2.1 - Pilot demonstrations of innovative groundwater management and utilization after adequate feasibility studies.</t>
  </si>
  <si>
    <t>Agreement on the selection and design of the pilot demonstrations reached including procedures for gender balance participation.
Participation of members of local communities and relevant stakeholders identified by gender, locality and ethnicity in the design and selection of pilot projects.</t>
  </si>
  <si>
    <t>IUCN developed an adaptive methodology (Q1 2025) for the NPMUS to consider in the development of the Pilot programme and structing their OPAs with FAO. Included revising the TDA DTWP to include guidance on Pilot Options from TDA Stage 1 Reporting.
In parallel with the ongoing TDA implementation, FAO is progressing with the development of OPAs in collaboration with the respective governments. This proactive approach aims to ensure that the OPAs are ready for signature as soon as preliminary TDA results become available, enabling timely validation and launch of the pilot activities in both countries.</t>
  </si>
  <si>
    <t>The identification and development of pilot projects have not yet progressed as initially planned due to delays in the launch of the TDA. As a result, the necessary data and findings that inform the design of pilot interventions and define the geographic areas of focus are not yet available. The pilot projects are expected to be formulated once preliminary TDA results are completed and validated, providing the technical basis for selecting intervention areas and aligning activities with priority issues identified through the analysis.</t>
  </si>
  <si>
    <t>Outcome 3. Agreed improvements of transboundary cooperation improve aquifer transboundary governance.</t>
  </si>
  <si>
    <t>Output 3.1 - Harmonized design of groundwater monitoring networks and protocols</t>
  </si>
  <si>
    <t>Design of a harmonized and
optimised monitoring network covering groundwater extraction and recharge, land subsidence, and their dependent ecosystems – prepared by the relevant JTC. 
Participation by F/M (female/male) within networks and protocols, including representatives of ethnic minorities</t>
  </si>
  <si>
    <t>IUCN and UNESCO engaged with ministries and research institutions in Cambodia and Viet Nam to gather existing groundwater monitoring data and assess current programmes. The UNESCO National Team, to be formed in Q3 2025, will consolidate an inventory of existing monitoring networks as a foundation for the harmonized design. Subcontracted support from ITC (KH) and HCMUT (VN) provided a stakeholder overview, identifying key actors for both policy (SAP) and technical input to the monitoring programme.</t>
  </si>
  <si>
    <t>Progress is behind schedule as the harmonized design depends on completion of the monitoring inventory and data consolidation led by the UNESCO national team. This sequencing was not originally anticipated, delaying design activities until foundational information is available.</t>
  </si>
  <si>
    <t>Output 3.2 - Agreement on groundwater data exchange mechanisms and procedures.</t>
  </si>
  <si>
    <t>Starting in Q3 2024 and concluding in Q2 2025, IUCN commissioned two national groundwater experts to prepare a technical summary of groundwater data availability, ownership, and key institutional stakeholders in both countries. Their work provided a baseline understanding of current data systems and institutional arrangements relevant to transboundary groundwater governance.
In Q2 2025, IUCN hosted an online workshop to present and discuss these findings, bringing the experts together with the MERFI team working on the TDA groundwater governance outputs. This coordinated effort will provide a critical foundation for identifying feasible data-sharing approaches under the CMDA project and will inform future steps toward establishing formal mechanisms for bilateral groundwater data exchange.</t>
  </si>
  <si>
    <t>Work on data-sharing fundamentals, including field visits and meetings with key ministries responsible for data collection and management in both Viet Nam and Cambodia, began earlier than planned to mitigate TDA delays and enable Output 3.2 to progress in parallel. Early completion of this baseline will allow the formal mechanism design to start promptly once TDA governance outputs are available.</t>
  </si>
  <si>
    <t>Output 3.3  - Design of permanent transboundary consultation and coordination body (TCCB)</t>
  </si>
  <si>
    <t>The TOR of the TCCB and of the Secretariat, including its modus operandi and balanced gender representation approved by governments, and TCCB
Participation by F/M members in the TCCB, including in the leadership positions.</t>
  </si>
  <si>
    <t xml:space="preserve">Cambodia has moved to form their IMC (Q3 2025 expected offical approval) which sets the foundations and leads by example for Vietnam to follow suit. 
The development of the TCCB is directly dependent on the formation of the JTCs and subsequently the formation of the IMCs. Outputs and information from the TDA (stage 1 reports in 2025) are key information required to set up and invite TCCB members at the government level where they are decision makers and leaders. </t>
  </si>
  <si>
    <t xml:space="preserve">Delays with the TDA have impacted the timing of the formation of the TCCBs. Having tangible TDA results to present is critical to ensuring that senior decision-makers view participation in the TCCB as worthwhile. </t>
  </si>
  <si>
    <t>Outcome 4 - Commitment reached among countries on implementing priority legal, institutional and policy reforms and investments for the protection and equitable utilization of the shared aquifer and its' dependent ecosystem.</t>
  </si>
  <si>
    <t xml:space="preserve">Output 4.1 Countries establish Joint Technical Committees (JTCs) and ad hoc inter-ministerial committees (IMCs). </t>
  </si>
  <si>
    <t>Regional gender and ethnic minority balanced JTCs established and operational.
IMCs established in each country, and operational.</t>
  </si>
  <si>
    <t xml:space="preserve">A critical achievement has been the development and activation of the Joint Technical Committee (JTC), a government responsibility under the ProDoc. To avoid protracted delays when the governments could not commit funds to establish them, IUCN took over the responsibility to establish and contract the JTC on behalf of the governments. IUCN drafted the Terms of Reference, facilitated government endorsement, and now manages the JTC on behalf of the government, which plays a key advisory and review role. To date, the JTC has provided structured technical feedback on the Draft Detailed Technical Work Plan (DTWP) and MERFI’s initial concept note on household surveys, helping to ensure alignment with national priorities and scientific integrity.
</t>
  </si>
  <si>
    <t>While the PRODOC anticipated IMCs would be established in the first year, their formation is dependent on the JTCs being operational - additional time was spent resolving the lack of government financial support for the JTC - and on key outputs from Stage 1 of the TDA to inform membership and mandate. This sequencing ensures that IMC members—who are senior decision-makers—have actual material from the TDA/SAP to review and consider, and therefore a defined role before committing. Cambodia has advanced towards IMC establishment, with formal approval expected in Q3 2025, setting a precedent for Viet Nam. The delay reflects a strategic decision to secure informed and engaged participation, rather than meeting the deadline without substantive grounding.</t>
  </si>
  <si>
    <t>Output 4.2 - A shared long-term Vision (horizon 20 years) including the agreement on environmental quality targets</t>
  </si>
  <si>
    <t>Number of long term Vision and EQ targets for the transboundary aquifer and dependent ecosystems.
Gender equality indicators and ethnic minority concerns included in the shared long-term vision.</t>
  </si>
  <si>
    <t>Progress under Output 4.2 began in early 2025 with the first Joint Technical Committee (JTC) workshop held in Hanoi. Led by MERFI with support from IUCN, this workshop focused on developing a core set of CMDA indicators to support the long-term vision and environmental quality targets. The workshop marked a key initial step in establishing a shared scientific and policy framework for the TDA and provided the foundation for MERFI’s work under Outputs 1.3 and 1.4. The agreed indicators have since been integrated into the broader TDA process and will serve as reference points for defining and monitoring the long-term transboundary vision.</t>
  </si>
  <si>
    <t>Progress on Output 4.2 started later than planned due to its dependency on forming the JTC and aligning the long-term vision indicators with TDA findings. The initial workshop in early 2025 was therefore the first opportunity to bring national experts together to agree on a core set of indicators. This sequencing ensures the long-term vision is grounded in a shared scientific and policy framework and directly supports MERFI’s analytical work under Outputs 1.3 and 1.4.</t>
  </si>
  <si>
    <t>Output 4.3 - Strategic Action Program (SAP) with horizon of 5 years, consistent with the Shared Vision.</t>
  </si>
  <si>
    <t>SAP, including reforms and investments, and incorporating the Gender Action Plan (5.3)  completed. 
Ethnic and gender-responsive indicators for programme and project design, and legal frameworks.</t>
  </si>
  <si>
    <t xml:space="preserve">Over the past year, IUCN, in coordination with MERFI, has developed an adaptive management strategy to guide the SAP process in parallel with the TDA. This approach responds to TDA delays while ensuring core technical commitments under the CMDA project remain on track.
A key step has been the recruitment of Inter-Ministerial Committee (IMC) coordinators in both Cambodia and Viet Nam. These positions—requested by government partners as dedicated liaison roles—are driving momentum toward IMC establishment following the successful formation of the JTC. The IMC coordinators are tasked with facilitating inter-ministerial engagement, aligning national inputs with SAP and TCCB processes, and ensuring continuous communication between government and project teams.
Additional progress included planning for a SAP orientation workshop in Q2 2025 and scheduling the first SAP JTC scoping workshop for Q4 2025. In Q2 2025, IUCN also contributed technical inputs to the Cambodia Government’s “Cambodia Groundwater Framework” workshop in Siem Reap, providing national context to shape the SAP’s direction and priorities in Cambodia. </t>
  </si>
  <si>
    <t xml:space="preserve">The PRODOC anticipated SAP activities would follow the TDA sequentially. Due to TDA delays, IUCN introduced an adaptive management approach in Q1 2025 to progress SAP preparations in parallel. The recruitment of IMC coordinators was not in the original PRODOC but was implemented as a practical solution to accelerate IMC formation and lay the groundwork for the TCCB. This adjustment has proven effective in sustaining progress and meeting government requests for dedicated liaison capacity. </t>
  </si>
  <si>
    <t>Outcome 5. Reinforced institutional capacity, improved participation, gender mainstreaming, monitoring and coordination</t>
  </si>
  <si>
    <t xml:space="preserve">Output 5.1 - Structured capacity building in groundwater governance for decision makers and other stakeholders. </t>
  </si>
  <si>
    <t>Number of training courses held during the project lifetime.
Number of trained experts (F/M) from Cambodia and Vietnam in dynamic modelling. 
Number of trainees by gender, locality and age.</t>
  </si>
  <si>
    <t xml:space="preserve">No formal CMDA training courses have been held to date. Draft ToRs for the design and delivery of a targetted stakeholder training program by the 2 training sub-contractors, HCM University of Technology (HCMUT) and the Institute of Technology Cambodia (ITC), were developed in Q1 2025. These drafts were shared with the NPMUs who then requested the development of a country-specific Training Programme Concept Note (presently in zero-draft form) to ensure that training activities are aligned with national priorities and directly informed by TDA outputs. Training content will be shaped by UNESCO’s work on TBA monitoring, as well as MERFI’s socio-economic studies (Stage 1 and Stage 2 reports), ensuring that technical instruction is targeted and relevant. 
</t>
  </si>
  <si>
    <t xml:space="preserve">The PRODOC anticipated delivery of formal training events early in the project. However, due to sequencing requirements, finalising of the training programme design in the sub-contractors ToRs has been postponed until TDA Stage 1 and Stage 2 outputs and UNESCO’s work on TBA monitoring are available in Q3/4 25 to ensure content is technically robust and aligned with national needs. </t>
  </si>
  <si>
    <t xml:space="preserve">Output 5.2 -  Annual stocktaking and awareness raising meetings with relevant stakeholders (e.g. local, national and regional meetings).
 </t>
  </si>
  <si>
    <t>Number of Stocktaking Meetings (SM). 
Participation by F/M of relevant stakeholders with balanced representation by locality and ethnicity.</t>
  </si>
  <si>
    <t>In preparation for the annual stocktaking and awareness-raising meetings envisaged in the ProDoc, IUCN and UNESCO have engaged with ministries, research institutes, and technical stakeholders in both Cambodia and Viet Nam. These discussions have taken place alongside targeted workshops, bilateral meetings, and TDA scoping activities, allowing the project team to identify priority themes, information needs, and potential participant groups for future SMs.
While full-scale SMs for broader water users and external stakeholders have not yet been held, these preparatory engagements have been strategic in building relationships, clarifying roles, and aligning expectations ahead of the formal stocktaking process. This approach ensures that once TDA Stage 1 and Stage 2 outputs are available, the SMs can present substantive, evidence-based content—covering technical findings, lessons learned, and SAP linkages—rather than being limited to presenting the project ProDoc.</t>
  </si>
  <si>
    <t>The ProDoc planned for annual stocktaking meetings with wide stakeholder participation from the outset. In practice, the first year focused on preparatory engagement with government ministries, research institutes, and key technical stakeholders, in order to lay the groundwork for meaningful and well-attended SMs. The delay with the TDA also meant delaying a first year SM since there was no CMDA generated results to ensure that the event will be able to share concrete results from the CMDA TDA and SAP processes, raise the project profile, and encourage inclusive participation by women, youth, and ethnic minorities.</t>
  </si>
  <si>
    <t>Output 5.3  - Water and Gender Action Plans and indicators, based on results of Component 1, adopted by relevant authorities in both countries.</t>
  </si>
  <si>
    <t>Water and Gender Action Plans and indicators completed
Gender-responsive Monitoring and Evaluation system using data disaggregated by sex, age, and ethnicity.</t>
  </si>
  <si>
    <t>Progress on Output 5.3 has been minimal due to delays with the TDA, which is the foundation for developing the Water and Gender Action Plans (GAPs). 
During this period, IUCN has coordinated with UNESCO-WWAP to ensure that the GAP process will be fully integrated with the TDA’s gender-responsive data collection and analysis. WWAP has developed a DTWP for gender integration, which outlines data needs, analysis methods, and engagement processes for national experts.</t>
  </si>
  <si>
    <t>The ProDoc workplan anticipated initiating GAP development in the first year. This has not occurred due to the dependency on TDA outputs, particularly the gender-disaggregated data to be collected and analysed by WWAP under Component 1 which is planned to begin in Q4 2025. Without these baseline findings, it is not possible to prepare GAPs that are relevant, evidence-based, and acceptable to national authorities. The delay also reflects the time required for WWAP to finalise its Detailed Technical Work Plan and mobilise national experts. This sequencing was considered necessary to avoid producing plans without a robust analytical foundation, ensuring that adoption by relevant authorities will be meaningful and actionable.</t>
  </si>
  <si>
    <t>Output 5.4 - Periodic events for the coordination with other ongoing initiatives organised by the PMU/TCCB.</t>
  </si>
  <si>
    <t>Number of dissemination events and experience notes / documents / videos including on gender activities.</t>
  </si>
  <si>
    <t>Throughout the reporting period, IUCN and UNESCO have contributed to a range of national and regional events that align CMDA activities with other ongoing initiatives, supporting the coordination role of the PMU and laying the groundwork for future TCCB engagement.
The CMDA participated in 5 key events during the reporting period:
1. Water Law Conference, Can Tho (Viet Nam - Q3 2024) – Contributed expertise on water governance frameworks and relevance to the CMDA project.
2. Environmental Conference/Workshop, Cambodia, Q3 2024 (with MoE) – Provided technical context linking CMDA objectives to broader environmental policy initiatives.
3. Managed Aquifer Recharge (MAR) Workshop, Can Tho (Viet Nam, Q1 2025) – Supported development of the Component 2 Overarching Pilot Area (OPA) strategy and introduced practical tools for sustainable groundwater management.
4. Cambodia Groundwater Management Framework Workshop, Siem Reap (Q2 2025) – First national groundwater management conference, where IUCN contributed technical insights to guide national priorities and linkages with the CMDA Strategic Action Programme.
5. ASEAN Groundwater Resources Management in Bangkok, Thailand (18-25 May 2025).
In all these events, IUCN has presented the CMDA project overview and a high-level vision for the SAP. These activities have maintained CMDA visibility, strengthened partnerships, and ensured alignment with related national and regional initiatives.</t>
  </si>
  <si>
    <t>While the ProDoc envisaged periodic coordination events showcasing CMDA technical results and achievements, the delay in TDA outputs has meant that presentations to date have focused on the project overview, strategic vision, and SAP foundations rather than detailed results. Full integration of TDA findings into these events will enable future sessions to present concrete progress and evidence, thereby increasing their impact and value for stakeholders.</t>
  </si>
  <si>
    <t>Output 5.5  - Full participation to GEF IW LEARN activities, creation of a project website, and preparation of experience notes.</t>
  </si>
  <si>
    <t>Coordination mechanisms with relevant national and international stakeholders implementing NRM, water and agricultural fisheries activities.</t>
  </si>
  <si>
    <t xml:space="preserve">In Q4 2024, IUCN led a delegation from the CMDA project to the IW:LEARN International Waters Conference in Uruguay. This delegation included representatives from both Cambodia and Viet Nam NPMUs for their first exposure to the IW:Learn platform. 
During the reporting period, IUCN also worked closely with the IW:LEARN team to initiate the development of the CMDA project website, with draft content prepared in English, Vietnamese, and Khmer versions. To support this and broader outreach, IUCN established a CMDA Communications Workgroup to coordinate IW:LEARN and project-level communications. A draft CMDA Communications Strategy was shared with FAO in Q4 2024 and is planned to be finalised in Q3/4 2025.
The CMDA gender integration project approach has been reported by WWAP to a IWLearn consultation conducted during June 2025. The CMDA gender integration experience will be incorporated into a IW:Learn guideline for gender mainstreaming in GEF IW projects to be published by the end of 2025 (in preparation).
To extend project visibility and stakeholder engagement, targeted fanpages were launched to reach women, rural water users, and grassroots stakeholders. These platforms offer simple, accessible information about groundwater and promote awareness of CMDA activities and objectives across the transboundary project area.
</t>
  </si>
  <si>
    <t xml:space="preserve">No variations to this output </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</si>
  <si>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</si>
  <si>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</si>
  <si>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</si>
  <si>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Lead Technical Officer</t>
  </si>
  <si>
    <t>GEF Operational Focal Point (OFP)</t>
  </si>
  <si>
    <t>FY2025 Implementation Objective rating10</t>
  </si>
  <si>
    <t>Comments/reasons justifying the ratings for FY2025 and any changes (positive or negative) in the ratings since the previous reporting period</t>
  </si>
  <si>
    <t xml:space="preserve">Under the previous CTA, who resigned on 3 July 2025, the CMDA project has experienced significant challenges including start-up delays with the Transboundary Diagnostic Analysis (TDA) due to the late mobilisation of the TDA team under UNESCO, an executing partner contracted via FAO’s UN-to-UN agreement. Despite attempts to address the delays, the UNESCO team was not able to mobilise as expected. UNESCO management of the project was transferred from Jakarta to Bangkok in mid-2024 and a new team had to restart the TDA preparations. Consequently, key subcontractors were not able to be engaged during the reporting period, and core deliverables such as the Annual Work Plan and Budget (AWP/B) and technical outputs were delayed. These delays—outside IUCN’s control as Lead Executing Agency—have had a direct and cascading effect on all TDA-dependent components, including the Strategic Action Programme (SAP) and pilot implementation. This has required IUCN to expend significant staff time managing process delays and troubleshooting issues.
Government partner-related factors have also affected progress. The formation and management of the Joint Technical Committee (JTC)—a government responsibility under the PRODOC—were delayed, slowing mobilisation of data and decision-making for the TDA. To avoid further delays, IUCN took over the responsibility to establish and contract the JTC on behalf of the governments. Limited resources within the N-PMUs, competing priorities, and governance risks have required further effort from IUCN to maintain progress. With these constraints, IUCN has tried to maintain project visibility and readiness through regular coordination meetings, technical workshops, and SAP preparatory activities, ensuring that once the TDA outputs are available, subsequent phases can proceed without further delay. 
However, the compounding problems including a failure to deliver key project governance documents and a critical health issue has led to the resignation of the CTA which needs to be addressed by IUCN. IUCN will undertake to strengthen it's management and coordination of the project with the recruitment of a replacement CTA with strong GEF experience. </t>
  </si>
  <si>
    <t>The 2024 overall rating has been changed to Unsatisfactory due to several interrelated operational and managerial challenges. The resignation of the CTA created a leadership gap that exacerbated the pre-existing coordination issues. This is particularly evident between IUCN/MERFI and UNESCO, whose divergent approaches to government engagement led to fragmentation and conflicting communications. 
While initial coordination had improved following the Inception Workshop, implementation still faced significant delays including limited deliveries from UNESCO and IUCN. Significant delays happened in submitting financial and narrative reports that were presented with low accuracy in terms of quality, and weak coordination among executing partners. Executing partners struggled to submit essential AWP/B documents for RPSC review on time due to poor coordination from IUCN. Governments requested detailed documentation—including work plans, budgets, and ToRs—before granting no-objection for key project activities. These factors, compounded by delivery delays reported in progress and financial reports, have affected project coherence and slowed implementation. FAO continues to work with and support IUCN to address these gaps and ensure improved project management and reporting moving forward. Progresses have been made in the OPA finalization with the government partners for the pilots implementation phase</t>
  </si>
  <si>
    <t>The implementation progress is Unsatisfactory (U) as challenges hindering project execution have become more acute and apparent in the last twelve months. The capacity of IUCN as Lead Executing Agency has proven insufficient to fulfil its role, requiring continuous monitoring and mentoring by the IA. The project has faced considerable delays in the preparation of the TDA jointly led by UNESCO and MERFI, raising concerns over the ability to achieve outputs and outcomes intertwined in a sequential process (TDA-Country Pilots-SAP), each step feeding the next one following a classic International Waters approach. The delays accumulated by UNESCO have prevented cumulative progress also from other Partners who in turn advanced to the maximum possible extent on their respective deliverables, like for example MERFI, demonstrating proactive and adaptive management attitudes. The Governments of Cambodia and Vietnam remain committed to the project and look forward to its results informing policy-making, although they have expressed frustration over delays in implementation and voiced negative feedback on the Executing Partners. At the same time, enhanced cooperation from both Project countries would significantly improve project execution, particularly by streamlining national procedures to facilitate recruitment and operations in accordance with the approved project document and the legal agreements governing its implementation. FAO has initiated a dialogue with IUCN to identify and advance urgent risk mitigation measures aimed at ensuring compliance with GEF-FAO standards and appropriate use of funding in line with International Waters focal area requirements.</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</si>
  <si>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</si>
  <si>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</si>
  <si>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</si>
  <si>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 xml:space="preserve">From Q3 2024 to Q2 2025, the CMDA project made progress despite the delayed start of the Transboundary Diagnostic Analysis (TDA). UNESCO developed a Detailed Technical Work Plan (DTWP) tailored to the Cambodia-Mekong Aquifer, focusing on Components 1, 3, and 5. The DTWP was prepared with input from Cambodia and Viet Nam, detailing objectives, methodology, and recruitment strategies. It emphasized national expert engagement in TDA activities under international guidance. The UNESCO and MERFI DTWPs were merged by MERFI and jointly presented to the governments in May 2025. 
MERFI finalized it's national consultant recruitments after government-requested replacements in Q2 2025. TDA Stage 1 assessments began for all four MERFI-led disciplines, with findings presented and refined during a multi-purpose workshop (30 June–1 July 2025). Stage 2 methodology design followed. However, the household survey was delayed due to extended JTC and NPMU review and pending government no-objection on ToRs for the service provider. Despite this, Stage 1 reports remain on track for submission in early August.
Following no-objection from the NPMUs, UNESCO initiated recruitment of national experts in hydrogeology, groundwater-dependent ecosystems, governance, law, socioeconomics, and gender, with candidates expected to begin in July 2025. Three field missions were conducted in Cambodia to assess groundwater conditions and improve governance. Stakeholder engagement was strengthened through national and international workshops and collaboration with IUCN, MERFI, and UNESCO.
IUCN, as lead agency, took a proactive role in stakeholder engagement and technical coordination. It supported foundational work—data availability, governance assessments, and stakeholder mapping—with two national experts assessing groundwater data systems. Their findings were presented in a Q2 2025 workshop coordinated with MERFI’s TDA team. Joint Technical Committees (JTCs), initially planned for the SAP phase, were established early in the TDA phase by IUCN, with ToRs, contracting, and facilitation led by IUCN.
Regular coordination was maintained via monthly NPMU, Executing Partner, and All-Partner meetings, as well as ad-hoc sessions. IUCN and MERFI co-led capacity-building events, including the MAR Workshop in Can Tho (Q1 2025), technical site visits, and the Cambodia Groundwater Framework Workshop (Q2 2025). In Q4 2025, IUCN led a delegation to the IW:LEARN International Waters Conference in Uruguay, hosted a TDA planning session, and launched the CMDA IW:LEARN website. A communications working group and outreach materials were developed.
Priorities for the next period include completing TDA Stage 1, launching Stage 2 assessments, finalising the household surveys, and accelerating the SAP and pilot design activities to meet project objectives and timeline.
</t>
  </si>
  <si>
    <t>Please provide a summary paragraph on challenges of project implementation consistent with the information reported in section 2 and 3 of the PIR (Max 400 words) (This section will be uploaded to the GEF portal)</t>
  </si>
  <si>
    <t>The project faced significant implementation challenges over the past 12 months, beginning with the delayed inception meeting in Q2 2024, which created at least a six-month misalignment with the original workplan. 
Although UNESCO had been requested to contribute to a Detailed Technical Work Plan (DTWP) in March/April 2024 for endorsement by June, the request was only formally actioned in June, and UNESCO’s DTWP was finalised and presented to the government partners in December 2024. In Q1 2025, the NPMUs requested that the UNESCO and MERFI DTWPs be reviewed and merged into a single TDA DTWP, which was completed in Q2 2025. Combined with delays in NPMU approval of ToRs and recruitment of national expert teams, this has resulted in a 12–18 month delay in starting the TDA. 
Following the DTWPs' completion, both beneficiary countries requested to review and approve all Terms of Reference (ToRs) and recruitment processes—requirements not foreseen in the project design—which led to substantial delays in starting technical TDA activities. In Viet Nam, internal restructuring within key ministries further slowed document review and validation, compounded by requests to scrutinise concept notes and budgets in detail at the activity/output level, raising concerns about scope creep.
To minimize further delays, UNESCO shortened Component 1’s TDA timeline from 18 to 11 months without compromising quality, while IUCN and MERFI redirected efforts to foundational work (data assessments and stakeholder mapping). National experts were contracted to assess groundwater data systems, and their findings informed regional coordination. IUCN had to assume full responsibility for establishing and managing the Joint Technical Committees (JTCs), originally assigned to governments, which added further administrative burden. While the JTCs have become central to reviewing the DTWPs and partner deliverables, their operations remain slow, often requiring weeks for member responses.
Coordination between partners has been a persistent challenge. While MERFI and IUCN eventually aligned, coordination with UNESCO remained difficult. UNESCO’s preference for direct government engagement—combined with unclear guidance from the former CTA—led to fragmentation, mixed messages, and inconsistent government feedback. UNESCO's shift from Jakarta to Bangkok HQ, limited regional staffing, and absence of a dedicated coordinator in the project countries hindered timely action early on.
Finally, in preparation for a July 2025 RPSC meeting, IUCN failed to submit workplans and budgets to FAO for clearance or share them properly with government partners. UNESCO also failed to share budget details to IUCN in time because of a differing budget reporting format. This resulted in circulation of inaccurate documents and led the Steering Committee to withhold endorsement due to confusion and non-compliance with GEF/FAO formats.</t>
  </si>
  <si>
    <t>Implementation of Exit Strategy</t>
  </si>
  <si>
    <t xml:space="preserve">Has the project developed an Exit Strategy? If yes, please describe the progress to implement it.
</t>
  </si>
  <si>
    <t>No</t>
  </si>
  <si>
    <t xml:space="preserve">How is the project enhancing institutional capacities to foster country ownership for more durable / sustained results?
</t>
  </si>
  <si>
    <r>
      <rPr>
        <sz val="9"/>
        <color rgb="FF000000"/>
        <rFont val="Arial"/>
        <family val="2"/>
      </rPr>
      <t xml:space="preserve">The CMDA project has prioritized strengthening institutional capacities and fostering country ownership by embedding national leadership across key project functions. Both Cambodia and Viet Nam have established active National Project Management Units (NPMUs), which participate in regular coordination meetings and technical planning processes. These structures have enabled direct government involvement in reviewing technical documents so they thoroughly understand the TDA and SAP components.
The project has supported capacity building by engaging national technical experts to assess groundwater data systems, supporting national understanding of institutional mandates and data-sharing constraints. The creation and management of Joint Technical Committees (JTCs), with government-nominated members and IUCN support, has enhanced national technical review capacity and facilitated shared decision-making on deliverables such as the DTWP and MERFI’s household survey concept.
The project has also aligned its activities with national policy processes. In Cambodia, IUCN contributed to the Ministry of Environment’s Environmental Strategic Plan and participated in the national Groundwater Framework Workshop. In Viet Nam, IUCN supported national planning for pilot activities through the MAR Workshop and ongoing dialogue with NPMU technical teams.
To sustain stakeholder engagement, the project established a Communications Workgroup and launched outreach platforms targeting rural communities and women, helping build a broader base of support and awareness. These measures are designed to ensure that institutional knowledge, policy alignment, and public engagement are embedded in national processes, promoting ownership and durability of results beyond the project’s duration.The Detailed Technical </t>
    </r>
    <r>
      <rPr>
        <sz val="9"/>
        <rFont val="Arial"/>
        <family val="2"/>
      </rPr>
      <t>Work Plan (DTWP) and Terms of Reference (ToRs) for national experts under the TDA were developed through a participatory approach and comprehensive discussions with beneficiary countries</t>
    </r>
    <r>
      <rPr>
        <sz val="9"/>
        <color rgb="FF000000"/>
        <rFont val="Arial"/>
        <family val="2"/>
      </rPr>
      <t xml:space="preserve">. All feedback received from government stakeholders was incorporated into the modification and revision of these documents. To ensure national ownership, the proposed national experts were submitted to the </t>
    </r>
    <r>
      <rPr>
        <sz val="9"/>
        <rFont val="Arial"/>
        <family val="2"/>
      </rPr>
      <t xml:space="preserve">NPMU and Minister of Environment for no-objection and approval. </t>
    </r>
  </si>
  <si>
    <t>5. Environmental and Social Safeguards (ESS): risks from the project</t>
  </si>
  <si>
    <t>Initial ESS Risk Classification (at CEO Endorsement/Approval Stage)</t>
  </si>
  <si>
    <t xml:space="preserve"> Low risk</t>
  </si>
  <si>
    <t>New environmental and social risks.</t>
  </si>
  <si>
    <t>No new risks identified</t>
  </si>
  <si>
    <t>Progress made towards implementing the Enivronmental and Social Management Plan (ESMP) (only for Moderate and High Risk Projects)</t>
  </si>
  <si>
    <t>Not applicable</t>
  </si>
  <si>
    <t>Grievance Redress Mechanism (GRM)</t>
  </si>
  <si>
    <t>A project grievance redress mechanism is being established for use prior to the pilot phase, in line with FAO requirements. Project workshops will display grievance contact information for IUCN and FAO, and the PMU will finalize and disseminate the GRM to all stakeholders.
During the reporting period, one formal grievance was received by IUCN regarding concerns over contractor recruitment. The matter was formally logged through the GRM process and is being addressed jointly by IUCN and FAO in consultation with the relevant national authorities. The process has followed agreed protocols to ensure transparency, confidentiality, and due process, and remains under active review.</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</si>
  <si>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</si>
  <si>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</si>
  <si>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</si>
  <si>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</si>
  <si>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</si>
  <si>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</si>
  <si>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</si>
  <si>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Institutional</t>
  </si>
  <si>
    <t>Moderate</t>
  </si>
  <si>
    <t>Due to potential disparities in technical and institutional capacities in groundwater management between Cambodia and Vietnam, there may be challenges in assuring the overall quality of deliverables, in reference to Component 1 and 3.</t>
  </si>
  <si>
    <t>1. Scrutinize the technical and institutional capacity gap in more detail and assess training needs 2.
2. Organize joint capacity building training/ workshop for the two countries to ensure common understanding on issues under Component 5 in collaboration to standardize ESI and joint monitoring.</t>
  </si>
  <si>
    <t>Substantial</t>
  </si>
  <si>
    <t xml:space="preserve">Government partners are treating this project like a GEF STAR funded project and not as a GEF IW project, which involves the governments wanting to influence the TDA process. This leads to very lengthy approval processes for every single activity and in particular, the recruitment of national experts and consultants.  </t>
  </si>
  <si>
    <t>We continue to nurture the partnership and explain GEF IW rules to minimise risks to this project and the completion of a successful SAP.</t>
  </si>
  <si>
    <t>Operational &amp; Logistical</t>
  </si>
  <si>
    <t xml:space="preserve">While contracting of the national experts is progressing well now, contracting delays with major international expertise (eg. IGRAC) for Outputs 1.1 and 1.2 could significantly delay the start up of these outputs in the TDA. Such delays are related to government agencies request to transfer some of the activities (and associated budget) initially foreseen for the IPs to national institutes.  </t>
  </si>
  <si>
    <t>UNESCO is accelerating. The two NPMUs will work on a joint list of national institutions, including a proposed budget, and capacity to deliver the pro doc activities. The recruitment of IPs is expected to be finalized by Q3/Q4 2025.</t>
  </si>
  <si>
    <t>Former CTA Transition and Gaps: The former CTA’s lack of follow-up on project progress, quality assurance, and partner coordination created management gaps that continue to impact implementation despite the leadership transition</t>
  </si>
  <si>
    <t>IUCN senior management acting as CTA a.i. until new CTA is recruited.</t>
  </si>
  <si>
    <t>Partnership &amp; Coordination</t>
  </si>
  <si>
    <t>Potential risk of delays and fragmented implementation arising from gaps in coordination and communication between executing partners.</t>
  </si>
  <si>
    <t xml:space="preserve">RPMU scheduled recurrent meetings with all executing partners </t>
  </si>
  <si>
    <t>UNESCO low spending rate and delivery</t>
  </si>
  <si>
    <t>FAO and UNESCO to explore possible solutions. The reason behind the low expenditure rate is that UNESCO has not charged recovery cost for staff members-- in the Regional Office in Bangkok, Viet Nam or Phnom penh-- including financial officers and project assistants, as the project was considered to be on an 'inception phase'. From Q3 2025 UNESCO will start including  staff costs</t>
  </si>
  <si>
    <t>Government Documentation Requirements: Governments—particularly Viet Nam—have introduced increasingly detailed and time-consuming documentation requirements for no-objection approvals, causing significant delays in recruitment and activity implementation.</t>
  </si>
  <si>
    <t>FAO is currently discussing the matter with senior management and will propose possible solutions.</t>
  </si>
  <si>
    <t>High</t>
  </si>
  <si>
    <t>Ensuring effective multi-stakeholder involvement from both countries can be time and resource consuming – specially to ensure that people and institutions involved effectively represent their sector or stakeholders</t>
  </si>
  <si>
    <t xml:space="preserve">IUCN is prioritising the formation of the IMCs and plans to  operationalise them with a review of the first knowledge products to come from the TDA - the MERFI Stage 1 and 2 assessments in Q4 2025. Cambodia IMC has recently been approved and established. Need to accelerate the formation of the Vietnam IMC.  </t>
  </si>
  <si>
    <t>Environmental</t>
  </si>
  <si>
    <t>Climate risks including incorrect assumptions regarding future climate change trajectories.</t>
  </si>
  <si>
    <t>The latest government approved climate change scenarios are being utilised in the TDA assessments. The differing adaptive
capacities between the two countries will be considered when devising strategies to manage climate risks.</t>
  </si>
  <si>
    <t>Demonstration projects are successfully designed for current climate conditions but
fail for future climate conditions (e.g. increasing variability).</t>
  </si>
  <si>
    <t xml:space="preserve">The demonstration projects will be assessed against the backdrop of a wide range of climate change scenarios and safeguards will be applied. </t>
  </si>
  <si>
    <t>Political</t>
  </si>
  <si>
    <t>Lack of sustained political support to establishing transboundary cooperation frameworks.</t>
  </si>
  <si>
    <t xml:space="preserve">The two beneficiary countries, represented by their project directors and PMUs, have made strong commitments towards working with each other at the 2nd RPSC meeting. This is an important step as the project begins the process of jointly designing the TCCB with them in the next year. </t>
  </si>
  <si>
    <t>Social</t>
  </si>
  <si>
    <t>Limited interest or involvement by target stakeholders, local communities and the inhabitants of the two basins.</t>
  </si>
  <si>
    <t xml:space="preserve">IUCN will hold the first Annual Stocktaking meeting in Q4 2025 as the first knowledge products come out of the TDA. Community level engagement will begin once the demonstration project locations, combined with the TDA stakeholder assessments, are determined.  </t>
  </si>
  <si>
    <t>National processes – particularly approvals for plans and legal mechanisms – may be complex and lead to uneven progress between countries that may undermine different countries interest/ engagement.</t>
  </si>
  <si>
    <t xml:space="preserve">IUCN invited and led a delegation including the project directors and PMU members to the 2024 IW:Learns conference to provide them with exposure to and a learning opportunity from other International Waters projects. Progress in Cambodia is ahead of Vietnam with respect to institutional developments, such as the approval for the IMC. IUCN has hired dedicated IMC coordinators/liaison officers in Q2 2025 to accelerate the process of establishing and operationalising the IMCs.   </t>
  </si>
  <si>
    <t>Strategic</t>
  </si>
  <si>
    <t>Weak participatory processes, with no meaningful integration of the often under represented (marginalized) households depending on irrigated agriculture and aquaculture.</t>
  </si>
  <si>
    <t xml:space="preserve">The locations and beneficiaries of the demonstration projects have not yet been determined. These risks will be dealt with as more clarity around the interventions and the communities is known. </t>
  </si>
  <si>
    <t>Project overall risk rating (Low, Moderate, Substantial or High):</t>
  </si>
  <si>
    <t>FY2024 rating</t>
  </si>
  <si>
    <t>FY2025 rating</t>
  </si>
  <si>
    <t>Comments/reason for the rating for FY2025 and any changes (positive or negative) in the rating since the previous reporting period</t>
  </si>
  <si>
    <t>Low</t>
  </si>
  <si>
    <t xml:space="preserve">Overall project risk classification is now moderate due to TDA delays and institutional friction from the government's wish to treat this IW project like a GEF funded STAR project. </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</si>
  <si>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</si>
  <si>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</si>
  <si>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</si>
  <si>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</si>
  <si>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</si>
  <si>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r>
      <rPr>
        <b/>
        <sz val="9"/>
        <color theme="1"/>
        <rFont val="Arial"/>
        <family val="2"/>
      </rPr>
      <t>Recommendation 1:</t>
    </r>
    <r>
      <rPr>
        <sz val="9"/>
        <color theme="1"/>
        <rFont val="Arial"/>
        <family val="2"/>
      </rPr>
      <t xml:space="preserve"> IUCN to receive feedback from government partners on suggested procedures for procurement and recruitment of national consultants and consult IUCN HQ to determine whether government partners’ revisions align with IUCN’s internal rules and procedures.  If the revisions do not align, FAO can again communicate that such a process could result in auditors halting the project.</t>
    </r>
  </si>
  <si>
    <t>IUCN led a series of all partners PMU meetings and NPMU meetings, along with bilateral discussions and written exchanges in Q2–Q3 2024, to request and consolidate feedback from government partners on procurement and recruitment procedures. Feedback was reviewed with IUCN HQ to assess alignment with internal rules and donor requirements. Where proposed revisions did not align, IUCN informed FAO and government partners, highlighting the risk of project delays or audit issues, and requested FAO to reiterate these risks in its communications. This process resulted in the development of a final Procurement Policy, now incorporated into the IUCN Project Implementation Manual, and was documented through meeting minutes, email correspondence, and PMU records. The activity required considerable staff time; however, application of the agreed policy remains inconsistently followed and is often challenged or ignored by Vietnamese NPMU members, creating ongoing challenges.</t>
  </si>
  <si>
    <r>
      <rPr>
        <b/>
        <sz val="9"/>
        <color theme="1"/>
        <rFont val="Arial"/>
        <family val="2"/>
      </rPr>
      <t>Recommendation 2:</t>
    </r>
    <r>
      <rPr>
        <sz val="9"/>
        <color theme="1"/>
        <rFont val="Arial"/>
        <family val="2"/>
      </rPr>
      <t xml:space="preserve"> FAO, IUCN and the respective government partners to follow up with MERFI on the recruitment of national consultants.  Given some of the MERFI consultants were consulted on and selected many years ago, we will have to take a pragmatic approach in a step-by-step process.</t>
    </r>
  </si>
  <si>
    <t>Through the agreed procurement guidance in IUCN's Project Implementation Manual, MERFI worked with government partners via the No Objection process to recruit national consultants. Some originally proposed consultants were unavailable, while others were formally objected to by government partners. By Q1 2025, MERFI successfully assembled its national expert team. UNESCO is now undertaking the same process, which will require close monitoring to ensure timely and compliant recruitment.</t>
  </si>
  <si>
    <r>
      <rPr>
        <b/>
        <sz val="9"/>
        <color theme="1"/>
        <rFont val="Arial"/>
        <family val="2"/>
      </rPr>
      <t>Recommendation 3</t>
    </r>
    <r>
      <rPr>
        <sz val="9"/>
        <color theme="1"/>
        <rFont val="Arial"/>
        <family val="2"/>
      </rPr>
      <t>: IUCN to get in touch with GEF IWLEARN, copying FAO communication specialist Jamie Kemsey, to discuss hosting project data and information post-project closure</t>
    </r>
  </si>
  <si>
    <t>IUCN has been and continues to work with GEF IW:LEARN to build the draft CMDA website on the IW:LEARN platform (cmda.iwlearn.org), working closely with their team. To finalise, FAO communications specialist Jamie Kemsey is being informed through the finalisation of the CMDA Comms Strategy in Q3/4 2025. Quarterly meetings of an already established CMDA Communications Working Group will support ongoing coordination among partners and with FAO communications specialist and GEF IW:LEARN, ensuring coordination on hosting project data and information through to post-project closure.</t>
  </si>
  <si>
    <r>
      <rPr>
        <b/>
        <sz val="9"/>
        <color theme="1"/>
        <rFont val="Arial"/>
        <family val="2"/>
      </rPr>
      <t xml:space="preserve">Recommendation 4: </t>
    </r>
    <r>
      <rPr>
        <sz val="9"/>
        <color theme="1"/>
        <rFont val="Arial"/>
        <family val="2"/>
      </rPr>
      <t xml:space="preserve">Liaison position. IUCN will arrange further discussions about how this might be funded.  CTA will compile a TOR.  Deliverables should be detailed so the project can ensure the Liaison Officer is contributing to the project.   </t>
    </r>
  </si>
  <si>
    <t>Government partners requested support to help them liase and coordinate the IMC during the SAP process. It is foreseen there will be considerable coordination effort required because multiple agencies and provincial/local level governments will also be engaged during the SAP process. IUCN developed a term-defined (9 mths aligned with SAP activities) consultant ToR including clear role and deliverables for a P/T national IMC Liaison/Coordination Officer for each country. Competitive recruitment was completed in late June 2025 and the 2 positions are being funded from IUCN's national consultant budget.</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</si>
  <si>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</si>
  <si>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</si>
  <si>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</si>
  <si>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</si>
  <si>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</si>
  <si>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</si>
  <si>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</si>
  <si>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</si>
  <si>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No change.</t>
  </si>
  <si>
    <t>Components and cost</t>
  </si>
  <si>
    <t>IUCN submitted 2 OPA budget revisions for FAO endorsement in August 2024 and January 2025. These budget revision resulted in a decrease in the PMC and M&amp;E to align to GEF requirements on budget limitations, and re-allocation to component 3 and 4. The justifications provided have been considered appropriate from a techncial standpoint by FAO.</t>
  </si>
  <si>
    <t>August 2024 and January 2025</t>
  </si>
  <si>
    <t>FAO BH</t>
  </si>
  <si>
    <t xml:space="preserve">Institutional and implementation arrangements </t>
  </si>
  <si>
    <t>RPMU took over funding, development, and management of JTCs, originally assigned to government partners in the PRODOC. USD 120,000 was removed from the MERFI contract and reallocated, approved by FAO BH in October 2024. This shift increased IUCN staff workload as it required additional time with 6 additional consultant contracts to manage, reducing capacity for other CMDA activities.</t>
  </si>
  <si>
    <t>October 2024</t>
  </si>
  <si>
    <t>Financial management</t>
  </si>
  <si>
    <t>No change</t>
  </si>
  <si>
    <t>Implementation schedule</t>
  </si>
  <si>
    <t>Implementation is significantly delayed by 12 to 18 mths due to the late start of the TDA. AWP revised.</t>
  </si>
  <si>
    <t>January 2025</t>
  </si>
  <si>
    <t>RPSC to approve AWP at next meeting.</t>
  </si>
  <si>
    <t>Executing Entity</t>
  </si>
  <si>
    <t>Executing Entity Category</t>
  </si>
  <si>
    <t>Minor project objective change</t>
  </si>
  <si>
    <t>Safeguards</t>
  </si>
  <si>
    <t>Risk analysis</t>
  </si>
  <si>
    <t>Increase of GEF project financing up to 5%</t>
  </si>
  <si>
    <t>Co-financing</t>
  </si>
  <si>
    <t>Viet Nam Ministry of Agricutlure and Environment to provide a revised list of projects eligible for CMDA co-financing as the projects included in the original list at the time of ProDoc approval have now expired</t>
  </si>
  <si>
    <t>Forthcoming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</si>
  <si>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</si>
  <si>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</si>
  <si>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</si>
  <si>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</si>
  <si>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</si>
  <si>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</si>
  <si>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</si>
  <si>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</si>
  <si>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</si>
  <si>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CAMBODIA</t>
  </si>
  <si>
    <t>Government Institutions</t>
  </si>
  <si>
    <t>Ministry of Environment, Cambodia
General Directorate of Environmental Protection (GDEP)
Department of Water Quality Management</t>
  </si>
  <si>
    <t>CMDA Focal Point (C-NPMU and C-PSC)</t>
  </si>
  <si>
    <t>Ministry of Water Resources and Meteorology, Cambodia
Department of Water Supply and Sanitation</t>
  </si>
  <si>
    <t>Main national counterpart in Cambodia for Output 1.1, 1.2, 3.1 and 3.2</t>
  </si>
  <si>
    <t>Cambodia National Mekong Committee (CNMC)</t>
  </si>
  <si>
    <t>National counterpart for Output 3.3</t>
  </si>
  <si>
    <t>&gt; IUCN - on 29 March 2024, IUCN CMDA Team met with Groundwater Focal Point at CNMC (H.E Sok Sokhom and Mr. Chheang Hong) to discuss on CMDA Project Overview and planning for collaboration.</t>
  </si>
  <si>
    <t>Department of Geology and Minerals, 
Ministry of Mines and Energy, Cambodia</t>
  </si>
  <si>
    <t>National counterpart for Output 1.1 and 1.2</t>
  </si>
  <si>
    <t>&gt; UNESCO - Department of Geology  from Ministry of Mines and Energy, Cambodia, participated to pilot project by CCOP-KIGAM to establish the joint  groundwater monitoring network project.</t>
  </si>
  <si>
    <t>Ministry of Rural Development, Cambodia</t>
  </si>
  <si>
    <t>National counterpart for 1.2</t>
  </si>
  <si>
    <t>&gt; UNESCO - Monitoring of water quality and supply water in rural areas through the use of dug wells. Consultation with the Ministry in March 2025.
&gt; C-NPMU - on 18 March 2025, MoE sent a request letter to MRD for nomination a representative to join a member of Inter-Ministerial Committee (IMC) for the CMDA Project.
&gt; C-NPMU - on 21 March 2025, MoE received a nomination letter from MRD for nomination a representative to join a member of Inter-Ministerial Committee (IMC) for the CMDA Project.</t>
  </si>
  <si>
    <t>Ministry of Agriculture, Forestry and Fisheries (MAFF), Cambodia</t>
  </si>
  <si>
    <t>National counterpart for 1.3</t>
  </si>
  <si>
    <t>&gt; C-NPMU - on 18 March 2025, MoE sent a request letter to MAFF for nomination a representative to join a member of Inter-Ministerial Committee (IMC) for the CMDA Project.
&gt; C-NPMU - on 01 April 2025, MoE received a nomination letter from MAFF for nomination a representative to join a member of Inter-Ministerial Committee (IMC) for the CMDA Project.</t>
  </si>
  <si>
    <t>Ministry of Industry, Science, Technology &amp; Innovation (MISTI), Cambodia</t>
  </si>
  <si>
    <t>National counterpart for Output 1.1</t>
  </si>
  <si>
    <t>&gt; UNESCO - Regular communication with MISTI, which is responsible for water and sanitation supplies in urban areas.</t>
  </si>
  <si>
    <t xml:space="preserve">Others </t>
  </si>
  <si>
    <t>Institute of Technology of Cambodia (ITC)</t>
  </si>
  <si>
    <t>NA</t>
  </si>
  <si>
    <t>Prey Veng Province (Provincial administration), Cambodia</t>
  </si>
  <si>
    <t>Provincial Department of Water Resources and Meteorology</t>
  </si>
  <si>
    <t>All outputs</t>
  </si>
  <si>
    <t xml:space="preserve">
&gt; IUCN - on 25 November 2024, debriefed the CMDA Project overview to PDoWRAM during field visit in Prey Veng province and discussed on the existing groundwater monitoring wells.
&gt; UNESCO - Debriefed project activities to relevant stakeholders within the territory of Prey Veng Administration. Learned and discussed topics related to groundwater, water resources, and socio-economic situations. Visited the monitoring wells (August and November 2024, and February 2025).</t>
  </si>
  <si>
    <t>Provincial Department of Environment</t>
  </si>
  <si>
    <t>Provincial Department of Agriculture, Forestry and Fisheries</t>
  </si>
  <si>
    <t>Provincial Department of Rural Development</t>
  </si>
  <si>
    <t>Provincial Department of Women’s Affair</t>
  </si>
  <si>
    <t>District Administrations and Communes in Svay Rieng Province</t>
  </si>
  <si>
    <t>Svay Reing Province (Provincial administration), Cambodia</t>
  </si>
  <si>
    <t>&gt; IUCN - on 26 November 2024, debriefed the CMDA Project overview to PDoWRAM during field visit in Svay Rieng province and discussed on the existing groundwater monitoring wells.
&gt; UNESCO - Debriefed project activities to relevant stakeholders within the territory of Svay Rieng Administration. Learned and discussed topics related to groundwater, water resources, and socio-economic situations. Visited the monitoring wells. (August and November 2024, and February 2025).</t>
  </si>
  <si>
    <t>Takeo Province, Cambodia</t>
  </si>
  <si>
    <t>Provincial Department of Environment (PDoE)</t>
  </si>
  <si>
    <t xml:space="preserve">&gt; IUCN &amp; UNESCO - on 17-18 February 2025, debriefed the CMDP project overview to the PDoE during field visit in Boeung Prek Lapov Protected Landscape to visit the existing groundwater monitoring wells and wetlands conservation initiatives.  </t>
  </si>
  <si>
    <t>NGOs</t>
  </si>
  <si>
    <t xml:space="preserve">Wildfowl and Wetlands Trust (WWT) </t>
  </si>
  <si>
    <t>&gt; IUCN &amp; UNESCO - on 17-18 February 2025, debriefed the CMDP project overview to the WWT during field visit in Boeung Prek Lapov Protected Landscape to visit the existing groundwater monitoring wells and wetlands conservation initiatives.  Discussing on knowledge sharing on local plants, water quality monitoring and groundwater data monitoring.</t>
  </si>
  <si>
    <t>NatureLife Cambodia.</t>
  </si>
  <si>
    <t>&gt; IUCN &amp; UNESCO - on 17-18 February 2025, provided a CMDA project overview to the NatureLife during field visit in Boeung Prek Lapov Protected Landscape to visit the existing groundwater monitoring wells and wetlands conservation initiatives.  Discussing on knowledge sharing on wetlands and biodiversity consrvation, water quality monitoring and groundwater data monitoring.</t>
  </si>
  <si>
    <t>VIET NAM</t>
  </si>
  <si>
    <t>Department of Water Resources - Ministry of Agriculture and Environment, Viet Nam</t>
  </si>
  <si>
    <t>CMDA Focal Point (N-PMU and N-PSC)</t>
  </si>
  <si>
    <t xml:space="preserve">Regular communication and consultation are conducted with the N-PMU and N-PSC, as they are serving as the focal point
&gt; IUCN - 15 to 17 December 2024, IUCN / CMDA Team met in person with DWRM and other ministries, research institutes and the FAO in Hanoi. Purpose was to discuss the CMDA project, talk about future development of TDA and SAP, and host an in-person Vietnam NPMU meeting.  
&gt; UNESCO - March 2025, UNESCO Hanoi held the consultation meeting on the Detailed Technical Workplan for the TDA, and the TORs of national experts with the DWRM and Joint Technical Committee.
</t>
  </si>
  <si>
    <t>Division of Water Resources Planning and Investigation for the South of Vietnam (DWRPIS)</t>
  </si>
  <si>
    <t>Local Stakeholders</t>
  </si>
  <si>
    <t>&gt; IUCN - On 1 October 2024, IUCN / CMDA Team visited DWRPIS’s office to exchange about groundwater modelling and groundwater distribution in the Vietnamese Mekong Delta</t>
  </si>
  <si>
    <t>MARD and MONRE
Department of Agriculture and Rural Development (DARD) and Department of Natural Resources and Environment (DONRE) and other institutions</t>
  </si>
  <si>
    <t xml:space="preserve">Stakeholders for Component 2, 4, and 5 </t>
  </si>
  <si>
    <t xml:space="preserve">On 06 December 12, 2024, Central Government of Vietnam issued the official document to merge ministries, and this take effect from 1 March 2025. After this date, many government institutions will be merged, their functions and structures also will be restructured. 
From 1 July 2025, Vietnam will undertake its provincial level mergers, from 63 to 34 Provinces and Cities, 13 delta provinces merged into 5 provinces consisting of Dong Thap (Dong Thap + Tien Giang), Vinh Long (Vinh Long + Ben Tre + Tra Vinh), Can Tho (Can Tho, Soc Trang, Hau Giang), Ca Mau (Ca Mau + Bac Lieu) and An Giang (An Giang + Kien Giang). This process is planned to be completed by Q4, 2025. Therefore, IUCN/CMDA will plan to meet with these stakeholders once they finalize their re-structuring. </t>
  </si>
  <si>
    <t>Viet Nam National Mekong Committee (VNMC)</t>
  </si>
  <si>
    <t>&gt; UNESCO - In March 2025, UNESCO Hanoi had met the Vietnam National Mekong Committee to brief and consult about the project, learnt the availability of water monitoring data etc.</t>
  </si>
  <si>
    <t>Institute of Meteorology, Hydrology and Climate Change - IHP Vietnam National Committee - Ministry of Agriculture and Environment</t>
  </si>
  <si>
    <t>Potential partner
Output 1.1 &amp; 1.2</t>
  </si>
  <si>
    <t>&gt; UNESCO - Met to share knowledge about the project, learnt about the Viet Nam Climate Change scenarios (Feb 2025). Official endorsement by DWRM for engaging IMHEN.</t>
  </si>
  <si>
    <t>National Center for  for Water Resources Planning and Investigation (NAWAPI),  Ministry of Agriculture and Environment</t>
  </si>
  <si>
    <t>Potential partner
Output 1.1 &amp; 3.1 and 3.2</t>
  </si>
  <si>
    <t>&gt; UNESCO - Knowledge sharing about the project, and the groundwater monitoring system in Viet Nam which operated by NAWAPI. Official endorsement by Department of Water Resources for engaging NAWAPI.</t>
  </si>
  <si>
    <t xml:space="preserve">Academia </t>
  </si>
  <si>
    <t>Thuyloi University 
(specialized in water resources)</t>
  </si>
  <si>
    <t>Stakeholders
Output 5.1</t>
  </si>
  <si>
    <t>&gt; UNESCO - In February 2025, UNESCO Hanoi met Thuy loi university and share about the project.</t>
  </si>
  <si>
    <t>IGRAC - International Groundwater Resources Assessment Centre</t>
  </si>
  <si>
    <t>Component 1 and 3</t>
  </si>
  <si>
    <t>&gt; UNESCO - Exploratory calls in Q3-Q4 2024, and Q2 2025 to provide project updates and discuss potential participation in the project, overview of tasks to be performed, costs and logistical requirements.</t>
  </si>
  <si>
    <t>University of Padova</t>
  </si>
  <si>
    <t>Component 1 and 4</t>
  </si>
  <si>
    <t>&gt; UNESCO - Exploratory calls in Q3-Q4 2024 to provide project updates and discuss potential participation in the project, overview of tasks to be performed, costs and logistical requirements.</t>
  </si>
  <si>
    <t>University of Wageningen</t>
  </si>
  <si>
    <t>Component 1 and 5</t>
  </si>
  <si>
    <t>ASEAN regional meeting (SEI, MRC, IWMI, Thailand's Department of Groundwater Resources (DGR))</t>
  </si>
  <si>
    <t>&gt; IUCN + UNESCO - 18 to 22 May 2025, IUCN and UNESCO participated in Q2 2025 at the ASEAN regional meeting held in Bangkok, Thailand to provide project details, discusion on  potential participation and the overview of tasks to be performed.</t>
  </si>
  <si>
    <t>Private Sector entities</t>
  </si>
  <si>
    <t>The Coca-Cola Foundation</t>
  </si>
  <si>
    <t>Stakeholder for Component 2</t>
  </si>
  <si>
    <t xml:space="preserve">&gt; IUCN - 9-10 October 2024, IUCN / CMDA took a field trip to Vietnam Mekong Delta to visit flood-based livelihood and exchanged about groundwater management related to Component 2 - pilots
&gt; IUCN - Met with Coca Cola and Suntory Company to present the CMDA project and exchange ideas. Coca Cola recently moved their production plant from HCMC to the Mekong Delta. They are a large groundwater user and are interested in piloting MAR projects if feasible. </t>
  </si>
  <si>
    <t>GEF IWC10 in Uruguay</t>
  </si>
  <si>
    <t>Stakeholder for Component 5</t>
  </si>
  <si>
    <t>&gt; IUCN - 18 to 29 September, 2024 IUCN / CMDA invited NPMUs members to attend and collaborate with global water governance professionals, FAO representatives, and key partners in the GEF family.</t>
  </si>
  <si>
    <t>Tra Vinh University</t>
  </si>
  <si>
    <t>Stakeholder for Component 2 and 5</t>
  </si>
  <si>
    <t>&gt; IUCN - On 24 October 2025, IUCN / CMDA Team met with Tra Vinh University to visit the alternative solutions to groundwater at household level (Con Chim Island)</t>
  </si>
  <si>
    <t>Ho Chi Minh City University of Technology (HCMUT)</t>
  </si>
  <si>
    <t>Stakeholder for Component 2, 3, 4 and 5</t>
  </si>
  <si>
    <t xml:space="preserve">&gt; IUCN - 14 to 15 November 2024, IUCN / CMDA Team visited the borehole implementing HCMUT to monitor the groundwater arsenic concentration in An Phu, An Giang Province located near Vietnam-Cambodia boundary. </t>
  </si>
  <si>
    <t>Hau Giang Water Supply and Sewerage Joint Stock Company (HAWASUCO) and BGR, Deltares, NAWAPI</t>
  </si>
  <si>
    <t>&gt; IUCN - On 27 February 2025, IUCN/CMDA Team attended the workshop of Managed aquifer recharge (MAR) as a possible solution for groundwater management and water supply in the Mekong Delta to present CMDA and to exchange MAR.</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</si>
  <si>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</si>
  <si>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</si>
  <si>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</si>
  <si>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</si>
  <si>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</si>
  <si>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Indicate in which results area(s) the project is expected to contribute to gender equality (as identified at project design stage):</t>
  </si>
  <si>
    <t>a. Closing gender gaps in access to and control overall natural resources</t>
  </si>
  <si>
    <t>The project has designed specific activities for ensuring gender equality considerations are integrated across the project components. During the reporting period, the project has pursued a gender-inclusive recruitment of short- and long-term positions (staff and consultants) within the project, such as appropriate advertisement and balanced shortlisted of qualified women and men. The JTCs include at least one member per country that is experienced on gender issues. The project has started to draft gender mainstreaming guidelines that will be validated and socialised with relevant project participants.</t>
  </si>
  <si>
    <t>b. Improving women's participation and decision making</t>
  </si>
  <si>
    <t xml:space="preserve"> RPMU has worked with WWAP in the development of communications and TORs as part of the overall CMDA Gender Action Plan. This resulted in a Gender Expert being appointed to the Cambodia and Vietnam National Joint Technical committees to ensure gender remains a key part of the overall project outcomes. Gender inclusive recruitment has been ensured; the JTC includes one gender focal person per country, who have provided revision and feedback to the gender TWP aspects. . 
Women’s participation under Component 1 (TDA) was highly prioritized and actively implemented. The gender integration approach that UNESCO (WWAP) designed for the project has ensured gender considerations are mainstraimed across project components. For example, efforts have been made to ensure the recruitment of a balanced number of women and men as staff and national experts. Other TDA-related activities, including field missions and consultations with high-level decision-makers—such as deputy provincial governors and women´s water user groups—were conducted to gather input. These contributions were integrated into the planning and implementation of TDA activities.</t>
  </si>
  <si>
    <t>c. generating socio-economic benefits or services for women</t>
  </si>
  <si>
    <t>Considerations for ensuring women's benefits from the project results have been included in the Detailed Technical Work Plan (DTWP). These will be mostly reflected during the implementation of pilot demonstrations (by ensuring an equitable participation and share of project benefits of women and minority groups) and during SAP development (ensuring equal participation and share of project benefits).</t>
  </si>
  <si>
    <t>Any other good practices on gender</t>
  </si>
  <si>
    <t>A key innovative aspect of CMDA is the  integration and budgeting of a comprehensive gender equality and ethnic minority approach from the project design phase through the development of the DTWP. A gender integration guideline for the CMDA is under development. Inclusive and gender-sensitive language is being considered in the development of the project communication strategy. A gender team is in process of recruiment consisting on an international senior gender expert to support the overall project implementation, and a senior national water and gender expert and a national gender and data management expert per country. The Gender Team will also form a Gender Focal Points system (conformed by experts and relevant stakeholders from each country) that will serve as advisory mechanisms and will help monitor the progress on gender integration across the project-related activities. For the TDA phase, water, gender and livelihood studies in both countries will inform the integrative TDA project analyses. During the TDA phase, trainings on gender integration and the collection of sex-disaggregated water data and the use of gender responsive indicators (following the UNESCO WWAP approach "Toolkit on Water and Gender" - which has been also integrated into the IW Learn recommended resources) will be design and implemented addressing technical project personnel.</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</si>
  <si>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</si>
  <si>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</si>
  <si>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</si>
  <si>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</si>
  <si>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 xml:space="preserve"> If NO, how does the project identify, collect and document good practices? </t>
  </si>
  <si>
    <t>A Knowledge Management Plan will be developed as a part of the M&amp;E plan to be finalised in Q1 2026 with the new CTA.
During this reporting period, initial KML activities have focused on establishing the foundation for systematic knowledge capture, organisation, and sharing. While early work has included development of the CMDA IW:Learn website to store knowledge products and multilingual outreach materials, the project’s core KML approach is tied to the sequencing of technical and capacity-building outputs, most of which will begin in earnest once the TDA and associated training programmes are underway.
The KML framework, as outlined in the ProDoc, will use the project’s M&amp;E programme to track success and collect structured feedback through surveys, discussions, and post-event evaluations. Feedback from workshops and trainings will be documented and used to adapt implementation and share lessons learned with national and regional stakeholders.
Planned knowledge products include TDA and SAP reports, thematic technical briefs, training manuals, and toolkits on groundwater governance and management, as well as guidance on gender and stakeholder engagement. These will be stored in a dedicated knowledge repository linked to the CMDA IW:Learn site and shared through learning exchanges, annual stocktaking workshops, and targeted partner networks.
Much of this work will require substantive technical workshops, training sessions, and stakeholder exchanges to be initiated during the next phase, providing the content and lessons that underpin the project’s value as a learning and capacity development platform.</t>
  </si>
  <si>
    <t xml:space="preserve">Please list good practices, including key-technical and/or institutional innovations, from the project thus far. </t>
  </si>
  <si>
    <t>Gender equality and social inclusion considerations budgeted and integrating across project components since the project design.</t>
  </si>
  <si>
    <t>Communication strategy:
Does the project have a communication strategy?</t>
  </si>
  <si>
    <t xml:space="preserve"> Please provide a brief overview of the communications successes and challenges this fiscal year.</t>
  </si>
  <si>
    <t>During this fiscal year, the CMDA project advanced its communications work with the development and review of a draft Communications Strategy with the guidance of the FAO communications specialist. This strategy emphasises producing project materials—print, digital, and web—in Vietnamese and Khmer as well as English, ensuring accessibility for the project’s actual audience, including water users, women, and local stakeholders in the CMDA area. A key output has been the creation of dedicated social media fanpages in both national languages, which extend outreach beyond traditional English-only IW:Learn channels and engage directly with communities in the project region.
Challenges have centred on meeting FAO/GEF IW requirements—often involving a 12-step approval process—and aligning outputs with the communication protocols of other Executing Partners. Despite these procedural constraints, maintaining a strong focus on national languages and culturally relevant messaging has positioned the CMDA communications approach as a practical and impactful tool for fostering local engagement and ownership.</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</si>
  <si>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</si>
  <si>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In 2025, Cambodia hosted its first-ever conference on Sustainable Groundwater Management, bringing together scientists, policymakers, water managers, and community representatives from across the country. As part of the strategic discussions on where Cambodia should begin, technical experts emphasised modelling and data, while managers spoke about funding priorities. Among the participants was a woman school principal from a rural community, who shared that her students were frequently falling ill because the school had no safe drinking water. IUCN's CTA for the CMDA project intervened to reframe the conversation.
“Groundwater governance is about more than numerical models and budgets and policies—it’s about people’s lives. If children cannot drink safely at school, then we have failed before we have begun. Protecting human health, especially for children, must be at the top of our list, not second, sixth, or tenth.” (Bob Bower, June 2025) 
That intervention resonated across the room, shifting the dialogue toward urgent, people-centred priorities. It also reinforced the CMDA project’s commitment to linking national groundwater management strategies directly to the health and wellbeing of communities, particularly vulnerable groups. This exchange helped to catalyse further discussion among Cambodian authorities and stakeholders on targeting investments to improve water safety in schools and health facilities, with potential benefits including reduced illness, better school attendance, and greater equity in access to safe water.</t>
  </si>
  <si>
    <t>Please provide links to related website, social media account</t>
  </si>
  <si>
    <t>(Work in Progress)                                                                                                                                                         UNESCO dedicated website: https://www.unesco.org/en/articles/enhancing-sustainability-transboundary-cambodia-mekong-river-delta-aquifer?hub=68140</t>
  </si>
  <si>
    <t xml:space="preserve">Please provide a list of publications, leaflets, video materials, newsletters, or other communications assets publised on the web, if any. </t>
  </si>
  <si>
    <t>* CMDA Standee in Khmer, Vietnamse and English
* CMDA Brochure in Khmer, Vietnamse and English</t>
  </si>
  <si>
    <t>Please indicate the Communication and/or knowledge management focal point's name and contact detais.</t>
  </si>
  <si>
    <t>IUCN: Nguyen Thuy Anh, ThuyAnh.NGUYEN@iucn.org
UNESCO: Joseph Peter Hincks, jp.hincks@unesco.org
FAO: James Kemsey, James.Kemsey@fao.org</t>
  </si>
  <si>
    <t xml:space="preserve">12. Indigenous Peoples and Local Communites Involvement </t>
  </si>
  <si>
    <t>Are Indigenous Peoples and local communities involved in the project (as per the approved Project Document)? If yes, please briefly explain.</t>
  </si>
  <si>
    <t xml:space="preserve">If applicable, please describe the process and current status of on-going/completed, legitimate consultations to obtain Free, Prior and Informed Consent (FPIC) with the indigenous communities. 
Do indigenous peoples and/or local communities have an active partcipation in the project activities? If yes, briefly describe how.
There has been no active engagement with indigenous/ethnic minority communities as yet. Community level stakeholder assessments to be conducted by WWAP and MERFI are yet to begin - scheduled for Q4 2025.    </t>
  </si>
  <si>
    <t>13. Co-Financing Table</t>
  </si>
  <si>
    <t>Sources of Co-financing</t>
  </si>
  <si>
    <t>Name of Co-financer</t>
  </si>
  <si>
    <t>Type of Co-financing</t>
  </si>
  <si>
    <t>Amount Confirmed at CEO endorsement/approval (in USD)</t>
  </si>
  <si>
    <t>Actual Amount Materialized at 30 June 2025 (in USD)</t>
  </si>
  <si>
    <t>Recipient Country</t>
  </si>
  <si>
    <t>Cambodia
Ministry of Agriculture,
Forestry and Fisheries</t>
  </si>
  <si>
    <t>Public Investment</t>
  </si>
  <si>
    <t>Cambodia
Ministry of Environment</t>
  </si>
  <si>
    <t>Cambodia
Ministry of Rural Development</t>
  </si>
  <si>
    <t>Cambodia
Ministry of Water Resources
and Meteorology</t>
  </si>
  <si>
    <t>Viet Nam
Ministry of Natural Resources and Environment</t>
  </si>
  <si>
    <t>GEF Agency</t>
  </si>
  <si>
    <t>Food and Agriculture
Organization (FAO)</t>
  </si>
  <si>
    <t>In-kind</t>
  </si>
  <si>
    <t>Donor Agency</t>
  </si>
  <si>
    <t>International Union for
Conservation of Nature (IUCN)</t>
  </si>
  <si>
    <t>United Nations Educational,
Scientific and Cultural
Organization (UNESCO)</t>
  </si>
  <si>
    <t>United Nations Educational,
Scientific and Cultural
Organization (UNESCO)--WWAP</t>
  </si>
  <si>
    <t>Foundation and Trusts</t>
  </si>
  <si>
    <t>Mekong Region Futures
Institute (MERFI)</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</si>
  <si>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</si>
  <si>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</si>
  <si>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</si>
  <si>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</si>
  <si>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</si>
  <si>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</si>
  <si>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</si>
  <si>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</si>
  <si>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</si>
  <si>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</si>
  <si>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</si>
  <si>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</si>
  <si>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</si>
  <si>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</si>
  <si>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</si>
  <si>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</si>
  <si>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</si>
  <si>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</si>
  <si>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</si>
  <si>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 xml:space="preserve">&gt; UNESCO - Regular communication and consultation are conducted with the C-NPMU and C-PSC, as they are serving as the focal point
&gt; IUCN - on 01 August 2024 collaborated with GDEP/MoE to establish Cambodia National Project Management Unit (C-NPMU), nominated by the Ministry of Environment.
&gt; IUCN - on 21-26 September 2024 coordinated with the C-NPMU leadership team, Dr. Chou Monidarin and Mr. Phin Rady in attending the 10th GEF International Conference in Uruguay.
&gt; IUCN - on 13 November 2024 collaborated with C-NPMU to establish the Cambodia Joint Technical Committee (JTC) members, nominated by the Ministry of Environment.
&gt; IUCN - on 15 November 2024 collaborated with ITC and C-NPMU to identify the list of national experts for sharing with UNESCO and MERFI.
&gt; IUCN - starting in October 2024, collaborated with C-NPMU to organize regular the NPMU monthly meeting to ensure effective and timely organization, coordination, and implementation of the project. Agenda items and other pre-circulated documents for the meetings will be shared one week in advance, including project updates, key milestones, risks and issues, resource allocation, and any other relevant topics.
&gt; IUCN - on 25-26 November 2024, collaborated with C-NPMU organized a two-day field visit in Prey Veng and Svay Rieng provinces to collect initial information on groundwater monitoring wells and resource utilization for the CMDA project. 
&gt; IUCN - on 29 November 2024, CMDA Project Support for Policy Events: Collaborated with Cambodia’s General Directorate of Environmental Protection to finalize the Environmental Protection Strategic Plan (EPSP) 2024-2028 through a consultation workshop.
&gt; IUCN - on 17-18 February 2025, collaborated with C-NPMU organized a field visit in Boeung Prek Lapov Protected Landscape to visit the existing groundwater monitoring wells and wetlands conservation initiatives.
&gt; IUCN - on February 20, 2025, collaborated with C-NPMU organized the initial face-to-face NPMU-JTC-IUCN meeting to discuss important CMDA updates, government responses to DTWPs of UNESCO and MERFI, and upcoming action plans related to the CMDA initiative.
&gt; IUCN - on 05 March 2025, the monthly C-NPMU meeting, organized by CMDA IUCN and NPMU Cambodia, focused on key updates regarding CMDA progress, CTA technical advice for supporting the FAO-GDEP/NPMU OPA development, and upcoming action plans.
&gt; IUCN - on 02 April 2025, IUCN and C-NPMU organized the Monthly C-NPMU Meeting to share the CMDA Progress and discuss on the OPA documents and CMDA 2025 Annual Workplan. Overall, NPMU has improved their coordination role and made a good progress on their coordination with CMDA Partners.
</t>
  </si>
  <si>
    <r>
      <t xml:space="preserve">&gt; IUCN - on 25-26 November 2024, IUCN Cambodia organized a two-day field visit in Prey Veng and Svay Rieng provinces to collect initial information on groundwater monitoring wells and resource utilization for the CMDA project. The visit involved stakeholder meetings and site visits to groundwater monitoring wells, with H.E. Dr. Oeurng Chantha, Undersecretary of State of the Ministry of Water Resources and Meteorology (MoWRAM), and Dr. Chou Monidarin, the CMDA Project Director of Cambodia National Project Management Unit (C-NPMU) leading the delegation. The visit was attended by 20 participants from organizations such as GDEP, MoE, Provincial Department of Water Resources and Meteorology (PDoRAM), UNESCO, and ITC. Dr. Chantha discussed the CMDA project and expressed interest in the GEF-IW-funded project, while Dr. Chou Monidarin provided updates on the project's status. PDoWRAM of Prey Veng and Svay Rieng shared their progress on groundwater monitoring wells and facilitated visits to existing monitoring wells.
&gt; IUCN - on 11 June 2025 – Cambodia hosted a National Consultation on Groundwater Governance Policy Dialogue in Siem Reap, marking a major milestone in sustainable groundwater resource management. The event was jointly organized by the </t>
    </r>
    <r>
      <rPr>
        <b/>
        <sz val="8.5"/>
        <rFont val="Arial"/>
        <family val="2"/>
      </rPr>
      <t>Ministry of Water Resources and Meteorology (MoWRAM)</t>
    </r>
    <r>
      <rPr>
        <sz val="8.5"/>
        <rFont val="Arial"/>
        <family val="2"/>
      </rPr>
      <t xml:space="preserve">, SEI Asia, and the Asian Institute of Technology (AIT), with support from SUMERNET (funded by Sida) and the Mekong Thought Leadership and Think Tanks Network (MTT) funded by DFAT. Representing the Cambodia Mekong Delta Aquifer (CMDA) project, the Chief Technical Adviser (CTA), and the Cambodian National Coordinator, participated in the consultation. The CTA presented the project’s progress, including the Transboundary Diagnostic Analysis (TDA), pilot Managed Aquifer Recharge (MAR) activities, and the Strategic Action Program (SAP). Their contribution highlighted CMDA’s alignment with </t>
    </r>
    <r>
      <rPr>
        <b/>
        <sz val="8.5"/>
        <rFont val="Arial"/>
        <family val="2"/>
      </rPr>
      <t>Cambodia’s Draft Groundwater Governance Framework</t>
    </r>
    <r>
      <rPr>
        <sz val="8.5"/>
        <rFont val="Arial"/>
        <family val="2"/>
      </rPr>
      <t xml:space="preserve"> by offering practical, science-based tools, field-tested solutions, and capacity-building efforts to support sustainable and climate-resilient groundwater management. 
&gt; C-NPMU - on 18 March 2025, MoE sent a request letter to MoWRAM for nomination a representative to join a member of Inter-Ministerial Committee (IMC) for the CMDA Project.
&gt; C-NPMU - on 26 March 2025, MoE received a nomination letter from MoWRAM for nomination a representative to join a member of Inter-Ministerial Committee (IMC) for the CMDA Project.
From August 28-30, 2024, two officials from the Ministry of Water Resources and Meteorology joined a trip to the GEF-target provinces. The purpose of the trip was to introduce the project concept, discuss potential collaboration, and gather information on groundwater, water resources, and the socio-economic conditions in the area.
On November 25-26, 2024, UNESCO PNP Office joined a trip with MoWRAM to the CMDA target provinces. The trip included high-level participation from the Under Secretary of State and two technical officers. The purpose was to gather relevant groundwater data and assess existing groundwater works.
On December 2, a consultation meeting was held with MOWRAM, presided over by H.E. Dr. Oeun Chantha, Under Secretary of State in charge of groundwater resources, to discuss the progress and planned activities of the CMDA Project.
February 17–18, 2025: Conducted a field visit to Takeo Province, a CMDA target area, to assess wetland resources and monitoring wells.
March 2025: Held a consultation with MOWRAM to explore potential collaboration opportunities for the Transboundary Diagnostic Analysis (TDA).</t>
    </r>
  </si>
  <si>
    <r>
      <rPr>
        <sz val="9"/>
        <color rgb="FF000000"/>
        <rFont val="Arial"/>
        <family val="2"/>
      </rPr>
      <t>&gt; IUCN - On 15 November 2024 collaborated with ITC and C-NPMU to identify the list of national experts for sharing with UNESCO and MERFI.
&gt; IUCN - On 25-26 November 2024, IUCN Cambodia organized field visit in Prey Veng and Svay Rieng provinces to collect initial information on groundwater monitoring wells and resource utilization for the CMDA project. The visit involved stakeholder meetings and site visits to groundwater monitoring wells, with H.E. Dr. Oeurng Chantha, Undersecretary of State of the Ministry of Water Resources and Meteorology (MoWRAM), and Dr. Chou Monidarin, the CMDA Project Director of Cambodia National Project Management Unit (C-NPMU) leading the delegation. The visit was attended by 20 participants from organizations such as GDEP, MoE, Provincial Department of Water Resources and Meteorology (PDoRAM), UNESCO, and ITC. Dr. Chantha discussed the CMDA project and expressed interest in the GEF-IW-funded project, while Dr. Chou Monidarin provided updates on the project's status. PDoWRAM of Prey Veng and Svay Rieng shared their progress on groundwater monitoring wells and facilitated visits to existing monitoring wells.
&gt; IUCN - On 17-18 February 2025, collaborated with C-NPMU and ITC organized a field visit in Boeung Prek Lapov Protected Landscape to visit the existing groundwater monitoring wells and wetlands conservation initiatives.  
&gt; UNESCO - Consultation and exchange knowledge in Marc</t>
    </r>
    <r>
      <rPr>
        <sz val="9"/>
        <rFont val="Arial"/>
        <family val="2"/>
      </rPr>
      <t>h 2025</t>
    </r>
    <r>
      <rPr>
        <sz val="9"/>
        <color rgb="FFFF0000"/>
        <rFont val="Arial"/>
        <family val="2"/>
      </rPr>
      <t xml:space="preserve"> </t>
    </r>
    <r>
      <rPr>
        <sz val="9"/>
        <rFont val="Arial"/>
        <family val="2"/>
      </rPr>
      <t>and, May and June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</si>
</sst>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67" x14ac:knownFonts="1">
    <font>
      <sz val="11"/>
      <color theme="1"/>
      <name val="Aptos Narrow"/>
      <family val="2"/>
      <scheme val="minor"/>
    </font>
    <font>
      <sz val="12"/>
      <color theme="1"/>
      <name val="Arial"/>
      <family val="2"/>
    </font>
    <font>
      <b/>
      <sz val="14"/>
      <color theme="1"/>
      <name val="Arial"/>
      <family val="2"/>
    </font>
    <font>
      <b/>
      <sz val="12"/>
      <color theme="1"/>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8.5"/>
      <color theme="1"/>
      <name val="Arial"/>
      <family val="2"/>
    </font>
    <font>
      <b/>
      <sz val="11"/>
      <color theme="1"/>
      <name val="Arial"/>
      <family val="2"/>
    </font>
    <font>
      <b/>
      <sz val="9"/>
      <name val="Arial"/>
      <family val="2"/>
    </font>
    <font>
      <b/>
      <sz val="11"/>
      <color theme="1"/>
      <name val="Aptos Narrow"/>
      <family val="2"/>
      <scheme val="minor"/>
    </font>
    <font>
      <sz val="11"/>
      <color rgb="FFFF0000"/>
      <name val="Aptos Narrow"/>
      <family val="2"/>
      <scheme val="minor"/>
    </font>
    <font>
      <sz val="9"/>
      <color rgb="FF000000"/>
      <name val="Arial"/>
      <family val="2"/>
    </font>
    <font>
      <b/>
      <sz val="8"/>
      <color theme="1"/>
      <name val="Arial"/>
      <family val="2"/>
    </font>
    <font>
      <i/>
      <sz val="9"/>
      <name val="Arial"/>
      <family val="2"/>
    </font>
    <font>
      <sz val="8.6999999999999993"/>
      <color theme="1"/>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b/>
      <sz val="13"/>
      <color theme="1"/>
      <name val="Aptos Narrow"/>
      <family val="2"/>
      <scheme val="minor"/>
    </font>
    <font>
      <sz val="13"/>
      <color theme="1"/>
      <name val="Aptos Narrow"/>
      <family val="2"/>
      <scheme val="minor"/>
    </font>
    <font>
      <sz val="13"/>
      <color rgb="FF000000"/>
      <name val="Calibri"/>
      <family val="2"/>
    </font>
    <font>
      <sz val="11"/>
      <name val="Aptos Narrow"/>
      <family val="2"/>
      <scheme val="minor"/>
    </font>
    <font>
      <b/>
      <sz val="11"/>
      <name val="Aptos Narrow"/>
      <family val="2"/>
      <scheme val="minor"/>
    </font>
    <font>
      <b/>
      <sz val="13"/>
      <color rgb="FFFF0000"/>
      <name val="Aptos Narrow"/>
      <family val="2"/>
      <scheme val="minor"/>
    </font>
    <font>
      <vertAlign val="superscript"/>
      <sz val="9"/>
      <color rgb="FF000000"/>
      <name val="Arial"/>
      <family val="2"/>
    </font>
    <font>
      <sz val="11"/>
      <color rgb="FF000000"/>
      <name val="Aptos Narrow"/>
      <family val="2"/>
    </font>
    <font>
      <b/>
      <sz val="11"/>
      <color rgb="FF000000"/>
      <name val="Aptos Narrow"/>
      <family val="2"/>
    </font>
    <font>
      <b/>
      <sz val="10"/>
      <name val="Arial"/>
      <family val="2"/>
    </font>
    <font>
      <u/>
      <sz val="11"/>
      <name val="Aptos Narrow"/>
      <family val="2"/>
      <scheme val="minor"/>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11"/>
      <name val="Aptos Narrow"/>
      <family val="2"/>
    </font>
    <font>
      <sz val="8"/>
      <name val="Arial"/>
      <family val="2"/>
    </font>
    <font>
      <sz val="11"/>
      <color rgb="FF0000FF"/>
      <name val="Aptos Narrow"/>
      <family val="2"/>
      <scheme val="minor"/>
    </font>
    <font>
      <i/>
      <sz val="9"/>
      <color rgb="FF0000FF"/>
      <name val="Arial"/>
      <family val="2"/>
    </font>
    <font>
      <sz val="8"/>
      <name val="Aptos Narrow"/>
      <family val="2"/>
      <scheme val="minor"/>
    </font>
    <font>
      <b/>
      <u/>
      <sz val="12"/>
      <color theme="9" tint="-0.249977111117893"/>
      <name val="Arial"/>
      <family val="2"/>
    </font>
    <font>
      <sz val="11"/>
      <color theme="9" tint="-0.249977111117893"/>
      <name val="Aptos Narrow"/>
      <family val="2"/>
      <scheme val="minor"/>
    </font>
    <font>
      <sz val="9"/>
      <color rgb="FFFF0000"/>
      <name val="Arial"/>
      <family val="2"/>
    </font>
    <font>
      <sz val="11"/>
      <color theme="1"/>
      <name val="Aptos Narrow"/>
      <family val="2"/>
      <scheme val="minor"/>
    </font>
    <font>
      <b/>
      <sz val="13"/>
      <name val="Arial"/>
      <family val="2"/>
    </font>
    <font>
      <sz val="11"/>
      <name val="Arial"/>
      <family val="2"/>
    </font>
    <font>
      <b/>
      <sz val="8"/>
      <name val="Arial"/>
      <family val="2"/>
    </font>
    <font>
      <b/>
      <i/>
      <sz val="9"/>
      <name val="Arial"/>
      <family val="2"/>
    </font>
    <font>
      <sz val="9"/>
      <color theme="1"/>
      <name val="Aptos Narrow"/>
      <family val="2"/>
    </font>
    <font>
      <sz val="11"/>
      <color theme="1"/>
      <name val="Aptos Narrow"/>
      <family val="2"/>
    </font>
    <font>
      <strike/>
      <sz val="11"/>
      <name val="Aptos Narrow"/>
      <family val="2"/>
    </font>
    <font>
      <sz val="8.5"/>
      <color theme="1"/>
      <name val="Aptos Narrow"/>
      <family val="2"/>
      <scheme val="minor"/>
    </font>
    <font>
      <sz val="8.5"/>
      <name val="Aptos Narrow"/>
      <family val="2"/>
      <scheme val="minor"/>
    </font>
    <font>
      <b/>
      <sz val="8.5"/>
      <name val="Arial"/>
      <family val="2"/>
    </font>
  </fonts>
  <fills count="15">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89999084444715716"/>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indexed="64"/>
      </bottom>
      <diagonal/>
    </border>
    <border>
      <left style="thin">
        <color indexed="64"/>
      </left>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rgb="FF000000"/>
      </top>
      <bottom style="thin">
        <color rgb="FF000000"/>
      </bottom>
      <diagonal/>
    </border>
  </borders>
  <cellStyleXfs count="3">
    <xf numFmtId="0" fontId="0" fillId="0" borderId="0"/>
    <xf numFmtId="0" fontId="11" fillId="0" borderId="0"/>
    <xf numFmtId="0" fontId="56" fillId="0" borderId="49"/>
  </cellStyleXfs>
  <cellXfs count="588">
    <xf numFmtId="0" fontId="0" fillId="0" borderId="0" xfId="0"/>
    <xf numFmtId="0" fontId="6" fillId="0" borderId="0" xfId="0" applyFont="1"/>
    <xf numFmtId="0" fontId="0" fillId="0" borderId="0" xfId="0" applyAlignment="1">
      <alignment vertical="top"/>
    </xf>
    <xf numFmtId="0" fontId="9" fillId="0" borderId="0" xfId="0" applyFont="1"/>
    <xf numFmtId="0" fontId="12" fillId="6" borderId="13" xfId="0" applyFont="1" applyFill="1" applyBorder="1" applyAlignment="1">
      <alignment vertical="top" wrapText="1"/>
    </xf>
    <xf numFmtId="0" fontId="12" fillId="7" borderId="13" xfId="0" applyFont="1" applyFill="1" applyBorder="1" applyAlignment="1">
      <alignment vertical="top" wrapText="1"/>
    </xf>
    <xf numFmtId="0" fontId="6" fillId="0" borderId="0" xfId="0" applyFont="1" applyAlignment="1">
      <alignment wrapText="1"/>
    </xf>
    <xf numFmtId="0" fontId="6" fillId="0" borderId="0" xfId="0" applyFont="1" applyAlignment="1">
      <alignment vertical="top"/>
    </xf>
    <xf numFmtId="0" fontId="14" fillId="0" borderId="0" xfId="1" applyFont="1" applyAlignment="1">
      <alignment horizontal="left"/>
    </xf>
    <xf numFmtId="0" fontId="9" fillId="0" borderId="0" xfId="0" applyFont="1" applyAlignment="1">
      <alignment horizontal="left"/>
    </xf>
    <xf numFmtId="0" fontId="6" fillId="0" borderId="0" xfId="0" applyFont="1" applyAlignment="1">
      <alignment vertical="top" wrapText="1"/>
    </xf>
    <xf numFmtId="0" fontId="6" fillId="0" borderId="0" xfId="0" applyFont="1" applyAlignment="1">
      <alignment horizontal="center" vertical="center"/>
    </xf>
    <xf numFmtId="0" fontId="7" fillId="0" borderId="0" xfId="0" applyFont="1" applyAlignment="1">
      <alignment horizontal="center"/>
    </xf>
    <xf numFmtId="0" fontId="7" fillId="0" borderId="0" xfId="0" applyFont="1" applyAlignment="1">
      <alignment horizontal="center" vertical="top" wrapText="1"/>
    </xf>
    <xf numFmtId="0" fontId="10" fillId="0" borderId="0" xfId="0" applyFont="1" applyAlignment="1">
      <alignment horizontal="left"/>
    </xf>
    <xf numFmtId="0" fontId="9" fillId="0" borderId="0" xfId="0" quotePrefix="1" applyFont="1" applyAlignment="1">
      <alignment horizontal="left"/>
    </xf>
    <xf numFmtId="0" fontId="9" fillId="0" borderId="0" xfId="0" quotePrefix="1" applyFont="1"/>
    <xf numFmtId="0" fontId="6" fillId="0" borderId="1" xfId="0" applyFont="1" applyBorder="1" applyAlignment="1">
      <alignment vertical="top" wrapText="1"/>
    </xf>
    <xf numFmtId="0" fontId="7" fillId="0" borderId="0" xfId="0" applyFont="1" applyAlignment="1">
      <alignment horizontal="left"/>
    </xf>
    <xf numFmtId="0" fontId="4" fillId="0" borderId="0" xfId="0" applyFont="1" applyAlignment="1">
      <alignment horizontal="left"/>
    </xf>
    <xf numFmtId="0" fontId="11" fillId="0" borderId="0" xfId="1"/>
    <xf numFmtId="0" fontId="22" fillId="0" borderId="0" xfId="0" applyFont="1"/>
    <xf numFmtId="0" fontId="7" fillId="0" borderId="0" xfId="0" applyFont="1"/>
    <xf numFmtId="0" fontId="0" fillId="0" borderId="0" xfId="0" applyAlignment="1">
      <alignment vertical="center" wrapText="1"/>
    </xf>
    <xf numFmtId="0" fontId="29" fillId="0" borderId="0" xfId="1" applyFont="1" applyAlignment="1">
      <alignment wrapText="1"/>
    </xf>
    <xf numFmtId="0" fontId="20" fillId="0" borderId="0" xfId="0" applyFont="1" applyAlignment="1">
      <alignment horizontal="left"/>
    </xf>
    <xf numFmtId="0" fontId="13" fillId="0" borderId="0" xfId="0" applyFont="1" applyAlignment="1">
      <alignment vertical="top" wrapText="1"/>
    </xf>
    <xf numFmtId="0" fontId="30" fillId="0" borderId="0" xfId="0" applyFont="1" applyAlignment="1">
      <alignment wrapText="1"/>
    </xf>
    <xf numFmtId="0" fontId="0" fillId="0" borderId="0" xfId="0" applyAlignment="1">
      <alignment horizontal="left"/>
    </xf>
    <xf numFmtId="0" fontId="6" fillId="0" borderId="0" xfId="0" applyFont="1" applyAlignment="1">
      <alignment horizontal="left"/>
    </xf>
    <xf numFmtId="0" fontId="35" fillId="0" borderId="0" xfId="0" applyFont="1"/>
    <xf numFmtId="0" fontId="11" fillId="0" borderId="0" xfId="1" applyAlignment="1">
      <alignment horizontal="left"/>
    </xf>
    <xf numFmtId="0" fontId="42" fillId="0" borderId="0" xfId="1" applyFont="1"/>
    <xf numFmtId="0" fontId="0" fillId="8" borderId="41" xfId="0" applyFill="1" applyBorder="1" applyAlignment="1">
      <alignment vertical="center" wrapText="1"/>
    </xf>
    <xf numFmtId="0" fontId="0" fillId="8" borderId="40" xfId="0" applyFill="1" applyBorder="1" applyAlignment="1">
      <alignment vertical="center" wrapText="1"/>
    </xf>
    <xf numFmtId="0" fontId="0" fillId="11" borderId="41" xfId="0" applyFill="1" applyBorder="1" applyAlignment="1">
      <alignment vertical="center" wrapText="1"/>
    </xf>
    <xf numFmtId="0" fontId="0" fillId="11" borderId="40" xfId="0" applyFill="1" applyBorder="1" applyAlignment="1">
      <alignment vertical="center" wrapText="1"/>
    </xf>
    <xf numFmtId="0" fontId="22" fillId="9" borderId="34" xfId="0" applyFont="1" applyFill="1" applyBorder="1" applyAlignment="1">
      <alignment vertical="center" wrapText="1"/>
    </xf>
    <xf numFmtId="0" fontId="22" fillId="9" borderId="36" xfId="0" applyFont="1" applyFill="1" applyBorder="1" applyAlignment="1">
      <alignment vertical="center" wrapText="1"/>
    </xf>
    <xf numFmtId="0" fontId="0" fillId="9" borderId="37" xfId="0" applyFill="1" applyBorder="1" applyAlignment="1">
      <alignment vertical="center" wrapText="1"/>
    </xf>
    <xf numFmtId="0" fontId="0" fillId="9" borderId="38" xfId="0" applyFill="1" applyBorder="1" applyAlignment="1">
      <alignment vertical="center" wrapText="1"/>
    </xf>
    <xf numFmtId="0" fontId="39" fillId="10" borderId="32" xfId="0" applyFont="1" applyFill="1" applyBorder="1"/>
    <xf numFmtId="0" fontId="39" fillId="10" borderId="33" xfId="0" applyFont="1" applyFill="1" applyBorder="1"/>
    <xf numFmtId="0" fontId="40" fillId="10" borderId="34" xfId="0" applyFont="1" applyFill="1" applyBorder="1" applyAlignment="1">
      <alignment wrapText="1"/>
    </xf>
    <xf numFmtId="0" fontId="40" fillId="10" borderId="36" xfId="0" applyFont="1" applyFill="1" applyBorder="1" applyAlignment="1">
      <alignment wrapText="1"/>
    </xf>
    <xf numFmtId="0" fontId="39" fillId="10" borderId="37" xfId="0" applyFont="1" applyFill="1" applyBorder="1" applyAlignment="1">
      <alignment wrapText="1"/>
    </xf>
    <xf numFmtId="0" fontId="39" fillId="10" borderId="38" xfId="0" applyFont="1" applyFill="1" applyBorder="1" applyAlignment="1">
      <alignment wrapText="1"/>
    </xf>
    <xf numFmtId="0" fontId="43" fillId="10" borderId="0" xfId="0" applyFont="1" applyFill="1" applyAlignment="1">
      <alignment wrapText="1"/>
    </xf>
    <xf numFmtId="0" fontId="43" fillId="10" borderId="35" xfId="0" applyFont="1" applyFill="1" applyBorder="1" applyAlignment="1">
      <alignment wrapText="1"/>
    </xf>
    <xf numFmtId="0" fontId="44" fillId="9" borderId="32" xfId="0" applyFont="1" applyFill="1" applyBorder="1"/>
    <xf numFmtId="0" fontId="44" fillId="9" borderId="33" xfId="0" applyFont="1" applyFill="1" applyBorder="1"/>
    <xf numFmtId="0" fontId="44" fillId="9" borderId="0" xfId="0" applyFont="1" applyFill="1" applyAlignment="1">
      <alignment vertical="center" wrapText="1"/>
    </xf>
    <xf numFmtId="0" fontId="44" fillId="9" borderId="35" xfId="0" applyFont="1" applyFill="1" applyBorder="1" applyAlignment="1">
      <alignment vertical="center" wrapText="1"/>
    </xf>
    <xf numFmtId="0" fontId="45" fillId="8" borderId="39" xfId="0" applyFont="1" applyFill="1" applyBorder="1" applyAlignment="1">
      <alignment horizontal="center" vertical="center" wrapText="1"/>
    </xf>
    <xf numFmtId="0" fontId="45" fillId="11" borderId="39" xfId="0" applyFont="1" applyFill="1" applyBorder="1" applyAlignment="1">
      <alignment horizontal="center" vertical="center" wrapText="1"/>
    </xf>
    <xf numFmtId="0" fontId="46" fillId="9" borderId="31" xfId="0" applyFont="1" applyFill="1" applyBorder="1"/>
    <xf numFmtId="0" fontId="46" fillId="10" borderId="31" xfId="0" applyFont="1" applyFill="1" applyBorder="1"/>
    <xf numFmtId="0" fontId="36" fillId="12" borderId="31" xfId="0" applyFont="1" applyFill="1" applyBorder="1"/>
    <xf numFmtId="0" fontId="36" fillId="12" borderId="32" xfId="0" applyFont="1" applyFill="1" applyBorder="1"/>
    <xf numFmtId="0" fontId="36" fillId="12" borderId="33" xfId="0" applyFont="1" applyFill="1" applyBorder="1"/>
    <xf numFmtId="0" fontId="23" fillId="12" borderId="34" xfId="0" applyFont="1" applyFill="1" applyBorder="1"/>
    <xf numFmtId="0" fontId="23" fillId="12" borderId="0" xfId="0" applyFont="1" applyFill="1"/>
    <xf numFmtId="0" fontId="35" fillId="12" borderId="30" xfId="0" applyFont="1" applyFill="1" applyBorder="1"/>
    <xf numFmtId="0" fontId="23" fillId="12" borderId="35" xfId="0" applyFont="1" applyFill="1" applyBorder="1"/>
    <xf numFmtId="0" fontId="35" fillId="12" borderId="40" xfId="0" applyFont="1" applyFill="1" applyBorder="1"/>
    <xf numFmtId="0" fontId="23" fillId="12" borderId="36" xfId="0" applyFont="1" applyFill="1" applyBorder="1"/>
    <xf numFmtId="0" fontId="23" fillId="12" borderId="37" xfId="0" applyFont="1" applyFill="1" applyBorder="1"/>
    <xf numFmtId="0" fontId="23" fillId="12" borderId="38" xfId="0" applyFont="1" applyFill="1" applyBorder="1"/>
    <xf numFmtId="0" fontId="55" fillId="0" borderId="0" xfId="0" applyFont="1" applyAlignment="1">
      <alignment vertical="top" wrapText="1"/>
    </xf>
    <xf numFmtId="0" fontId="35" fillId="0" borderId="49" xfId="0" applyFont="1" applyBorder="1"/>
    <xf numFmtId="0" fontId="15" fillId="0" borderId="0" xfId="0" applyFont="1" applyAlignment="1">
      <alignment horizontal="center" vertical="center"/>
    </xf>
    <xf numFmtId="0" fontId="15" fillId="0" borderId="0" xfId="0" applyFont="1"/>
    <xf numFmtId="0" fontId="15" fillId="0" borderId="0" xfId="0" applyFont="1" applyAlignment="1">
      <alignment vertical="top" wrapText="1"/>
    </xf>
    <xf numFmtId="0" fontId="21" fillId="5" borderId="4" xfId="0" applyFont="1" applyFill="1" applyBorder="1" applyAlignment="1">
      <alignment vertical="top" wrapText="1"/>
    </xf>
    <xf numFmtId="0" fontId="21" fillId="5" borderId="5" xfId="0" applyFont="1" applyFill="1" applyBorder="1" applyAlignment="1">
      <alignment vertical="top" wrapText="1"/>
    </xf>
    <xf numFmtId="0" fontId="35" fillId="0" borderId="6" xfId="0" applyFont="1" applyBorder="1" applyAlignment="1">
      <alignment wrapText="1"/>
    </xf>
    <xf numFmtId="0" fontId="21" fillId="5" borderId="3" xfId="0" applyFont="1" applyFill="1" applyBorder="1" applyAlignment="1">
      <alignment vertical="top" wrapText="1"/>
    </xf>
    <xf numFmtId="0" fontId="21" fillId="5" borderId="0" xfId="0" applyFont="1" applyFill="1" applyAlignment="1">
      <alignment vertical="top" wrapText="1"/>
    </xf>
    <xf numFmtId="0" fontId="35" fillId="0" borderId="7" xfId="0" applyFont="1" applyBorder="1" applyAlignment="1">
      <alignment wrapText="1"/>
    </xf>
    <xf numFmtId="0" fontId="21" fillId="5" borderId="8" xfId="0" applyFont="1" applyFill="1" applyBorder="1" applyAlignment="1">
      <alignment vertical="top" wrapText="1"/>
    </xf>
    <xf numFmtId="0" fontId="21" fillId="5" borderId="2" xfId="0" applyFont="1" applyFill="1" applyBorder="1" applyAlignment="1">
      <alignment vertical="top" wrapText="1"/>
    </xf>
    <xf numFmtId="0" fontId="35" fillId="0" borderId="9" xfId="0" applyFont="1" applyBorder="1" applyAlignment="1">
      <alignment wrapText="1"/>
    </xf>
    <xf numFmtId="0" fontId="21" fillId="0" borderId="0" xfId="0" applyFont="1" applyAlignment="1">
      <alignment horizontal="center" vertical="top" wrapText="1"/>
    </xf>
    <xf numFmtId="0" fontId="59" fillId="3" borderId="1" xfId="0" applyFont="1" applyFill="1" applyBorder="1" applyAlignment="1">
      <alignment horizontal="center" vertical="center" wrapText="1"/>
    </xf>
    <xf numFmtId="0" fontId="35" fillId="0" borderId="27" xfId="0" applyFont="1" applyBorder="1"/>
    <xf numFmtId="0" fontId="26" fillId="0" borderId="1" xfId="0" applyFont="1" applyBorder="1" applyAlignment="1">
      <alignment vertical="center" wrapText="1"/>
    </xf>
    <xf numFmtId="0" fontId="15"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49" xfId="0" applyFont="1" applyBorder="1" applyAlignment="1">
      <alignment vertical="center" wrapText="1"/>
    </xf>
    <xf numFmtId="0" fontId="26" fillId="0" borderId="49" xfId="0" applyFont="1" applyBorder="1" applyAlignment="1">
      <alignment horizontal="left" vertical="top" wrapText="1"/>
    </xf>
    <xf numFmtId="49" fontId="15" fillId="0" borderId="1" xfId="0" applyNumberFormat="1" applyFont="1" applyBorder="1" applyAlignment="1">
      <alignment vertical="center" wrapText="1"/>
    </xf>
    <xf numFmtId="0" fontId="2" fillId="0" borderId="0" xfId="0" applyFont="1" applyAlignment="1">
      <alignment horizontal="center" vertical="center"/>
    </xf>
    <xf numFmtId="0" fontId="0" fillId="0" borderId="0" xfId="0"/>
    <xf numFmtId="0" fontId="1" fillId="0" borderId="0" xfId="0" applyFont="1" applyAlignment="1">
      <alignment horizontal="center" vertical="center"/>
    </xf>
    <xf numFmtId="0" fontId="15" fillId="0" borderId="1" xfId="0" applyFont="1" applyBorder="1" applyAlignment="1">
      <alignment vertical="top" wrapText="1"/>
    </xf>
    <xf numFmtId="0" fontId="35" fillId="0" borderId="5" xfId="0" applyFont="1" applyBorder="1"/>
    <xf numFmtId="0" fontId="35" fillId="0" borderId="6" xfId="0" applyFont="1" applyBorder="1"/>
    <xf numFmtId="0" fontId="35" fillId="0" borderId="8" xfId="0" applyFont="1" applyBorder="1"/>
    <xf numFmtId="0" fontId="35" fillId="0" borderId="2" xfId="0" applyFont="1" applyBorder="1"/>
    <xf numFmtId="0" fontId="35" fillId="0" borderId="9" xfId="0" applyFont="1" applyBorder="1"/>
    <xf numFmtId="0" fontId="6" fillId="0" borderId="1" xfId="0" applyFont="1" applyBorder="1" applyAlignment="1">
      <alignment vertical="center" wrapText="1"/>
    </xf>
    <xf numFmtId="0" fontId="0" fillId="0" borderId="10" xfId="0" applyBorder="1"/>
    <xf numFmtId="0" fontId="0" fillId="0" borderId="11" xfId="0" applyBorder="1"/>
    <xf numFmtId="0" fontId="6" fillId="0" borderId="1" xfId="0" applyFont="1" applyBorder="1" applyAlignment="1">
      <alignment vertical="top" wrapText="1"/>
    </xf>
    <xf numFmtId="0" fontId="0" fillId="0" borderId="5" xfId="0" applyBorder="1"/>
    <xf numFmtId="0" fontId="0" fillId="0" borderId="6" xfId="0" applyBorder="1"/>
    <xf numFmtId="0" fontId="0" fillId="0" borderId="8" xfId="0" applyBorder="1"/>
    <xf numFmtId="0" fontId="0" fillId="0" borderId="2" xfId="0" applyBorder="1"/>
    <xf numFmtId="0" fontId="0" fillId="0" borderId="9" xfId="0" applyBorder="1"/>
    <xf numFmtId="0" fontId="35" fillId="0" borderId="16" xfId="0" applyFont="1" applyBorder="1"/>
    <xf numFmtId="0" fontId="0" fillId="0" borderId="16" xfId="0" applyBorder="1"/>
    <xf numFmtId="0" fontId="15" fillId="0" borderId="1" xfId="0" applyFont="1" applyBorder="1" applyAlignment="1">
      <alignment horizontal="left" vertical="top" wrapText="1"/>
    </xf>
    <xf numFmtId="0" fontId="35" fillId="0" borderId="8" xfId="0" applyFont="1" applyBorder="1" applyAlignment="1">
      <alignment horizontal="left"/>
    </xf>
    <xf numFmtId="0" fontId="35" fillId="0" borderId="9" xfId="0" applyFont="1" applyBorder="1" applyAlignment="1">
      <alignment horizontal="left"/>
    </xf>
    <xf numFmtId="0" fontId="35" fillId="0" borderId="50" xfId="0" applyFont="1" applyBorder="1"/>
    <xf numFmtId="0" fontId="6" fillId="0" borderId="0" xfId="0" applyFont="1" applyAlignment="1">
      <alignment vertical="top" wrapText="1"/>
    </xf>
    <xf numFmtId="0" fontId="27" fillId="0" borderId="0" xfId="0" applyFont="1" applyAlignment="1">
      <alignment horizontal="center" vertical="top" wrapText="1"/>
    </xf>
    <xf numFmtId="0" fontId="35" fillId="0" borderId="6" xfId="0" applyFont="1" applyBorder="1" applyAlignment="1">
      <alignment horizontal="left" vertical="top"/>
    </xf>
    <xf numFmtId="0" fontId="35" fillId="0" borderId="3" xfId="0" applyFont="1" applyBorder="1" applyAlignment="1">
      <alignment horizontal="left" vertical="top"/>
    </xf>
    <xf numFmtId="0" fontId="35" fillId="0" borderId="7" xfId="0" applyFont="1" applyBorder="1" applyAlignment="1">
      <alignment horizontal="left" vertical="top"/>
    </xf>
    <xf numFmtId="0" fontId="35" fillId="0" borderId="8" xfId="0" applyFont="1" applyBorder="1" applyAlignment="1">
      <alignment horizontal="left" vertical="top"/>
    </xf>
    <xf numFmtId="0" fontId="35" fillId="0" borderId="9" xfId="0" applyFont="1" applyBorder="1" applyAlignment="1">
      <alignment horizontal="left" vertical="top"/>
    </xf>
    <xf numFmtId="0" fontId="18" fillId="0" borderId="0" xfId="0" applyFont="1" applyAlignment="1">
      <alignment wrapText="1"/>
    </xf>
    <xf numFmtId="0" fontId="15" fillId="0" borderId="16" xfId="0" applyFont="1" applyBorder="1" applyAlignment="1">
      <alignment vertical="top" wrapText="1"/>
    </xf>
    <xf numFmtId="0" fontId="35" fillId="0" borderId="7" xfId="0" applyFont="1" applyBorder="1" applyAlignment="1">
      <alignment vertical="top" wrapText="1"/>
    </xf>
    <xf numFmtId="0" fontId="35" fillId="0" borderId="3" xfId="0" applyFont="1" applyBorder="1" applyAlignment="1">
      <alignment vertical="top" wrapText="1"/>
    </xf>
    <xf numFmtId="0" fontId="35" fillId="0" borderId="8" xfId="0" applyFont="1" applyBorder="1" applyAlignment="1">
      <alignment vertical="top" wrapText="1"/>
    </xf>
    <xf numFmtId="0" fontId="35" fillId="0" borderId="9" xfId="0" applyFont="1" applyBorder="1" applyAlignment="1">
      <alignment vertical="top" wrapText="1"/>
    </xf>
    <xf numFmtId="0" fontId="35" fillId="0" borderId="0" xfId="0" applyFont="1"/>
    <xf numFmtId="0" fontId="35" fillId="0" borderId="7" xfId="0" applyFont="1" applyBorder="1"/>
    <xf numFmtId="0" fontId="35" fillId="0" borderId="3" xfId="0" applyFont="1" applyBorder="1"/>
    <xf numFmtId="0" fontId="26" fillId="0" borderId="53" xfId="0" applyFont="1" applyBorder="1" applyAlignment="1">
      <alignment vertical="top" wrapText="1"/>
    </xf>
    <xf numFmtId="0" fontId="15" fillId="0" borderId="29" xfId="0" applyFont="1" applyBorder="1" applyAlignment="1">
      <alignment vertical="top" wrapText="1"/>
    </xf>
    <xf numFmtId="0" fontId="15" fillId="0" borderId="3" xfId="0" applyFont="1" applyBorder="1" applyAlignment="1">
      <alignment vertical="top" wrapText="1"/>
    </xf>
    <xf numFmtId="0" fontId="15" fillId="0" borderId="7" xfId="0" applyFont="1" applyBorder="1" applyAlignment="1">
      <alignment vertical="top" wrapText="1"/>
    </xf>
    <xf numFmtId="0" fontId="15" fillId="3" borderId="46" xfId="0" applyFont="1" applyFill="1" applyBorder="1" applyAlignment="1">
      <alignment vertical="top"/>
    </xf>
    <xf numFmtId="0" fontId="35" fillId="0" borderId="51" xfId="0" applyFont="1" applyBorder="1"/>
    <xf numFmtId="0" fontId="5" fillId="0" borderId="0" xfId="0" applyFont="1" applyAlignment="1">
      <alignment horizontal="center" vertical="center"/>
    </xf>
    <xf numFmtId="0" fontId="35" fillId="0" borderId="6" xfId="0" applyFont="1" applyBorder="1" applyAlignment="1">
      <alignment vertical="top"/>
    </xf>
    <xf numFmtId="0" fontId="35" fillId="0" borderId="3" xfId="0" applyFont="1" applyBorder="1" applyAlignment="1">
      <alignment vertical="top"/>
    </xf>
    <xf numFmtId="0" fontId="35" fillId="0" borderId="7" xfId="0" applyFont="1" applyBorder="1" applyAlignment="1">
      <alignment vertical="top"/>
    </xf>
    <xf numFmtId="0" fontId="35" fillId="0" borderId="8" xfId="0" applyFont="1" applyBorder="1" applyAlignment="1">
      <alignment vertical="top"/>
    </xf>
    <xf numFmtId="0" fontId="35" fillId="0" borderId="9" xfId="0" applyFont="1" applyBorder="1" applyAlignment="1">
      <alignment vertical="top"/>
    </xf>
    <xf numFmtId="0" fontId="4" fillId="2" borderId="17" xfId="0" applyFont="1" applyFill="1" applyBorder="1" applyAlignment="1">
      <alignment horizontal="center" vertical="center" wrapText="1"/>
    </xf>
    <xf numFmtId="0" fontId="0" fillId="0" borderId="29" xfId="0" applyBorder="1"/>
    <xf numFmtId="0" fontId="0" fillId="0" borderId="42" xfId="0" applyBorder="1"/>
    <xf numFmtId="0" fontId="4" fillId="2" borderId="18" xfId="0" applyFont="1" applyFill="1" applyBorder="1" applyAlignment="1">
      <alignment horizontal="center" vertical="center" wrapText="1"/>
    </xf>
    <xf numFmtId="0" fontId="41" fillId="2" borderId="18" xfId="0" applyFont="1" applyFill="1" applyBorder="1" applyAlignment="1">
      <alignment horizontal="center" vertical="center" wrapText="1"/>
    </xf>
    <xf numFmtId="0" fontId="35" fillId="0" borderId="23" xfId="0" applyFont="1" applyBorder="1"/>
    <xf numFmtId="0" fontId="35" fillId="0" borderId="29" xfId="0" applyFont="1" applyBorder="1"/>
    <xf numFmtId="0" fontId="16" fillId="0" borderId="0" xfId="0" applyFont="1" applyAlignment="1">
      <alignment horizontal="center" vertical="center"/>
    </xf>
    <xf numFmtId="0" fontId="21" fillId="2" borderId="46" xfId="0" applyFont="1" applyFill="1" applyBorder="1" applyAlignment="1">
      <alignment horizontal="center" vertical="center" wrapText="1"/>
    </xf>
    <xf numFmtId="0" fontId="35" fillId="0" borderId="24" xfId="0" applyFont="1" applyBorder="1"/>
    <xf numFmtId="0" fontId="35" fillId="0" borderId="25" xfId="0" applyFont="1" applyBorder="1"/>
    <xf numFmtId="0" fontId="35" fillId="0" borderId="26" xfId="0" applyFont="1" applyBorder="1"/>
    <xf numFmtId="0" fontId="35" fillId="0" borderId="19" xfId="0" applyFont="1" applyBorder="1"/>
    <xf numFmtId="0" fontId="35" fillId="0" borderId="21" xfId="0" applyFont="1" applyBorder="1"/>
    <xf numFmtId="0" fontId="15" fillId="5" borderId="16" xfId="0" applyFont="1" applyFill="1" applyBorder="1" applyAlignment="1">
      <alignment horizontal="center" vertical="center"/>
    </xf>
    <xf numFmtId="0" fontId="15" fillId="5" borderId="18" xfId="0" applyFont="1" applyFill="1" applyBorder="1" applyAlignment="1">
      <alignment horizontal="left" vertical="center"/>
    </xf>
    <xf numFmtId="0" fontId="35" fillId="0" borderId="29" xfId="0" applyFont="1" applyBorder="1" applyAlignment="1">
      <alignment horizontal="left"/>
    </xf>
    <xf numFmtId="0" fontId="35" fillId="0" borderId="3" xfId="0" applyFont="1" applyBorder="1" applyAlignment="1">
      <alignment horizontal="left"/>
    </xf>
    <xf numFmtId="0" fontId="35" fillId="0" borderId="7" xfId="0" applyFont="1" applyBorder="1" applyAlignment="1">
      <alignment horizontal="left"/>
    </xf>
    <xf numFmtId="0" fontId="3" fillId="5" borderId="0" xfId="0" applyFont="1" applyFill="1" applyAlignment="1">
      <alignment horizontal="center"/>
    </xf>
    <xf numFmtId="0" fontId="15" fillId="3" borderId="46" xfId="0" applyFont="1" applyFill="1" applyBorder="1" applyAlignment="1">
      <alignment vertical="top" wrapText="1"/>
    </xf>
    <xf numFmtId="0" fontId="15" fillId="5" borderId="16" xfId="0" applyFont="1" applyFill="1" applyBorder="1" applyAlignment="1">
      <alignment horizontal="left" vertical="center"/>
    </xf>
    <xf numFmtId="0" fontId="21" fillId="2" borderId="11" xfId="0" applyFont="1" applyFill="1" applyBorder="1" applyAlignment="1">
      <alignment horizontal="center" vertical="center" wrapText="1"/>
    </xf>
    <xf numFmtId="0" fontId="6" fillId="0" borderId="1" xfId="0" applyFont="1" applyBorder="1" applyAlignment="1">
      <alignment horizontal="left" vertical="top" wrapText="1"/>
    </xf>
    <xf numFmtId="0" fontId="7" fillId="2" borderId="1" xfId="0" applyFont="1" applyFill="1" applyBorder="1" applyAlignment="1">
      <alignment horizontal="center" vertical="center" wrapText="1"/>
    </xf>
    <xf numFmtId="0" fontId="0" fillId="0" borderId="3" xfId="0" applyBorder="1"/>
    <xf numFmtId="0" fontId="0" fillId="0" borderId="7" xfId="0" applyBorder="1"/>
    <xf numFmtId="0" fontId="6" fillId="5" borderId="16" xfId="0" applyFont="1" applyFill="1" applyBorder="1" applyAlignment="1">
      <alignment horizontal="left" vertical="center"/>
    </xf>
    <xf numFmtId="0" fontId="15" fillId="3" borderId="54" xfId="0" applyFont="1" applyFill="1" applyBorder="1" applyAlignment="1">
      <alignment vertical="top" wrapText="1"/>
    </xf>
    <xf numFmtId="0" fontId="15" fillId="3" borderId="55" xfId="0" applyFont="1" applyFill="1" applyBorder="1" applyAlignment="1">
      <alignment vertical="top"/>
    </xf>
    <xf numFmtId="0" fontId="15" fillId="3" borderId="56" xfId="0" applyFont="1" applyFill="1" applyBorder="1" applyAlignment="1">
      <alignment vertical="top"/>
    </xf>
    <xf numFmtId="0" fontId="7" fillId="2" borderId="46" xfId="0" applyFont="1" applyFill="1" applyBorder="1" applyAlignment="1">
      <alignment horizontal="center" vertical="center" wrapText="1"/>
    </xf>
    <xf numFmtId="0" fontId="0" fillId="0" borderId="24" xfId="0" applyBorder="1"/>
    <xf numFmtId="0" fontId="0" fillId="0" borderId="25" xfId="0" applyBorder="1"/>
    <xf numFmtId="0" fontId="0" fillId="0" borderId="26" xfId="0" applyBorder="1"/>
    <xf numFmtId="0" fontId="0" fillId="0" borderId="19" xfId="0" applyBorder="1"/>
    <xf numFmtId="0" fontId="0" fillId="0" borderId="21" xfId="0" applyBorder="1"/>
    <xf numFmtId="0" fontId="15" fillId="3" borderId="54" xfId="0" applyFont="1" applyFill="1" applyBorder="1" applyAlignment="1">
      <alignment vertical="top"/>
    </xf>
    <xf numFmtId="0" fontId="15" fillId="0" borderId="16" xfId="0" applyFont="1" applyBorder="1" applyAlignment="1">
      <alignment vertical="center" wrapText="1"/>
    </xf>
    <xf numFmtId="0" fontId="15" fillId="0" borderId="12" xfId="0" applyFont="1" applyBorder="1" applyAlignment="1">
      <alignment vertical="top" wrapText="1"/>
    </xf>
    <xf numFmtId="0" fontId="35" fillId="0" borderId="5" xfId="0" applyFont="1" applyBorder="1" applyAlignment="1">
      <alignment vertical="top"/>
    </xf>
    <xf numFmtId="0" fontId="35" fillId="0" borderId="0" xfId="0" applyFont="1" applyAlignment="1">
      <alignment vertical="top"/>
    </xf>
    <xf numFmtId="0" fontId="35" fillId="0" borderId="2" xfId="0" applyFont="1" applyBorder="1" applyAlignment="1">
      <alignment vertical="top"/>
    </xf>
    <xf numFmtId="0" fontId="35" fillId="0" borderId="1" xfId="0" applyFont="1" applyBorder="1"/>
    <xf numFmtId="0" fontId="57" fillId="0" borderId="0" xfId="0" applyFont="1" applyAlignment="1">
      <alignment horizontal="center"/>
    </xf>
    <xf numFmtId="0" fontId="15" fillId="0" borderId="0" xfId="0" applyFont="1"/>
    <xf numFmtId="0" fontId="41" fillId="0" borderId="1" xfId="0" applyFont="1" applyBorder="1" applyAlignment="1">
      <alignment vertical="center" wrapText="1"/>
    </xf>
    <xf numFmtId="0" fontId="57" fillId="0" borderId="0" xfId="0" applyFont="1" applyAlignment="1">
      <alignment horizontal="center" vertical="center"/>
    </xf>
    <xf numFmtId="0" fontId="41" fillId="0" borderId="1" xfId="0" applyFont="1" applyBorder="1" applyAlignment="1">
      <alignment horizontal="left" vertical="center"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24" xfId="0" applyFont="1" applyBorder="1" applyAlignment="1">
      <alignment horizontal="left" vertical="top" wrapText="1"/>
    </xf>
    <xf numFmtId="0" fontId="15" fillId="0" borderId="25" xfId="0" applyFont="1" applyBorder="1" applyAlignment="1">
      <alignment horizontal="left" vertical="top" wrapText="1"/>
    </xf>
    <xf numFmtId="0" fontId="15" fillId="0" borderId="49" xfId="0" applyFont="1" applyBorder="1" applyAlignment="1">
      <alignment horizontal="left" vertical="top" wrapText="1"/>
    </xf>
    <xf numFmtId="0" fontId="15" fillId="0" borderId="26" xfId="0" applyFont="1" applyBorder="1" applyAlignment="1">
      <alignment horizontal="left" vertical="top" wrapText="1"/>
    </xf>
    <xf numFmtId="0" fontId="15" fillId="0" borderId="19" xfId="0" applyFont="1" applyBorder="1" applyAlignment="1">
      <alignment horizontal="left" vertical="top" wrapText="1"/>
    </xf>
    <xf numFmtId="0" fontId="15" fillId="0" borderId="20" xfId="0" applyFont="1" applyBorder="1" applyAlignment="1">
      <alignment horizontal="left" vertical="top" wrapText="1"/>
    </xf>
    <xf numFmtId="0" fontId="15" fillId="0" borderId="21" xfId="0" applyFont="1" applyBorder="1" applyAlignment="1">
      <alignment horizontal="left" vertical="top" wrapText="1"/>
    </xf>
    <xf numFmtId="0" fontId="15" fillId="0" borderId="42" xfId="0" applyFont="1" applyBorder="1" applyAlignment="1">
      <alignment horizontal="left" vertical="top" wrapText="1"/>
    </xf>
    <xf numFmtId="0" fontId="15" fillId="0" borderId="2" xfId="0" applyFont="1" applyBorder="1" applyAlignment="1">
      <alignment horizontal="left" vertical="top" wrapText="1"/>
    </xf>
    <xf numFmtId="0" fontId="15" fillId="0" borderId="52" xfId="0" applyFont="1" applyBorder="1" applyAlignment="1">
      <alignment horizontal="left" vertical="top" wrapText="1"/>
    </xf>
    <xf numFmtId="0" fontId="21" fillId="5" borderId="49" xfId="0" applyFont="1" applyFill="1" applyBorder="1" applyAlignment="1">
      <alignment horizontal="center" vertical="top" wrapText="1"/>
    </xf>
    <xf numFmtId="0" fontId="15" fillId="5" borderId="4" xfId="0" applyFont="1" applyFill="1" applyBorder="1" applyAlignment="1">
      <alignment vertical="top" wrapText="1"/>
    </xf>
    <xf numFmtId="0" fontId="15" fillId="5" borderId="5" xfId="0" applyFont="1" applyFill="1" applyBorder="1" applyAlignment="1">
      <alignment vertical="top" wrapText="1"/>
    </xf>
    <xf numFmtId="0" fontId="15" fillId="5" borderId="6" xfId="0" applyFont="1" applyFill="1" applyBorder="1" applyAlignment="1">
      <alignment vertical="top" wrapText="1"/>
    </xf>
    <xf numFmtId="0" fontId="15" fillId="5" borderId="3" xfId="0" applyFont="1" applyFill="1" applyBorder="1" applyAlignment="1">
      <alignment vertical="top" wrapText="1"/>
    </xf>
    <xf numFmtId="0" fontId="15" fillId="5" borderId="49" xfId="0" applyFont="1" applyFill="1" applyBorder="1" applyAlignment="1">
      <alignment vertical="top" wrapText="1"/>
    </xf>
    <xf numFmtId="0" fontId="15" fillId="5" borderId="7" xfId="0" applyFont="1" applyFill="1" applyBorder="1" applyAlignment="1">
      <alignment vertical="top" wrapText="1"/>
    </xf>
    <xf numFmtId="0" fontId="15" fillId="5" borderId="8" xfId="0" applyFont="1" applyFill="1" applyBorder="1" applyAlignment="1">
      <alignment vertical="top" wrapText="1"/>
    </xf>
    <xf numFmtId="0" fontId="15" fillId="5" borderId="2" xfId="0" applyFont="1" applyFill="1" applyBorder="1" applyAlignment="1">
      <alignment vertical="top" wrapText="1"/>
    </xf>
    <xf numFmtId="0" fontId="15" fillId="5" borderId="9" xfId="0" applyFont="1" applyFill="1" applyBorder="1" applyAlignment="1">
      <alignment vertical="top" wrapText="1"/>
    </xf>
    <xf numFmtId="0" fontId="5" fillId="0" borderId="0" xfId="0" applyFont="1" applyAlignment="1">
      <alignment horizontal="center" vertical="top" wrapText="1"/>
    </xf>
    <xf numFmtId="0" fontId="6" fillId="0" borderId="1" xfId="0" applyFont="1" applyBorder="1" applyAlignment="1">
      <alignment horizontal="left"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2" xfId="0" applyBorder="1" applyAlignment="1">
      <alignment horizontal="left" vertical="center"/>
    </xf>
    <xf numFmtId="0" fontId="0" fillId="0" borderId="9" xfId="0" applyBorder="1" applyAlignment="1">
      <alignment horizontal="left" vertical="center"/>
    </xf>
    <xf numFmtId="0" fontId="4" fillId="2" borderId="1" xfId="0" applyFont="1" applyFill="1" applyBorder="1" applyAlignment="1">
      <alignment vertical="top" wrapText="1"/>
    </xf>
    <xf numFmtId="0" fontId="35" fillId="0" borderId="5" xfId="0" applyFont="1" applyBorder="1" applyAlignment="1">
      <alignment horizontal="left" vertical="top"/>
    </xf>
    <xf numFmtId="0" fontId="35" fillId="0" borderId="0" xfId="0" applyFont="1" applyAlignment="1">
      <alignment horizontal="left" vertical="top"/>
    </xf>
    <xf numFmtId="0" fontId="35" fillId="0" borderId="2" xfId="0" applyFont="1" applyBorder="1" applyAlignment="1">
      <alignment horizontal="left" vertical="top"/>
    </xf>
    <xf numFmtId="0" fontId="51" fillId="0" borderId="1" xfId="0" applyFont="1" applyBorder="1" applyAlignment="1">
      <alignment horizontal="center" vertical="center" wrapText="1"/>
    </xf>
    <xf numFmtId="0" fontId="50" fillId="0" borderId="5" xfId="0" applyFont="1" applyBorder="1" applyAlignment="1">
      <alignment horizontal="center" vertical="center"/>
    </xf>
    <xf numFmtId="0" fontId="50" fillId="0" borderId="6" xfId="0" applyFont="1" applyBorder="1" applyAlignment="1">
      <alignment horizontal="center" vertical="center"/>
    </xf>
    <xf numFmtId="0" fontId="6" fillId="0" borderId="1" xfId="0" applyFont="1" applyBorder="1" applyAlignment="1">
      <alignment horizontal="center" vertical="top" wrapText="1"/>
    </xf>
    <xf numFmtId="0" fontId="0" fillId="0" borderId="15" xfId="0" applyBorder="1"/>
    <xf numFmtId="0" fontId="35" fillId="0" borderId="15" xfId="0" applyFont="1" applyBorder="1"/>
    <xf numFmtId="0" fontId="35" fillId="0" borderId="5" xfId="0" applyFont="1" applyBorder="1" applyAlignment="1">
      <alignment wrapText="1"/>
    </xf>
    <xf numFmtId="0" fontId="35" fillId="0" borderId="6" xfId="0" applyFont="1" applyBorder="1" applyAlignment="1">
      <alignment wrapText="1"/>
    </xf>
    <xf numFmtId="0" fontId="35" fillId="0" borderId="3" xfId="0" applyFont="1" applyBorder="1" applyAlignment="1">
      <alignment wrapText="1"/>
    </xf>
    <xf numFmtId="0" fontId="35" fillId="0" borderId="0" xfId="0" applyFont="1" applyAlignment="1">
      <alignment wrapText="1"/>
    </xf>
    <xf numFmtId="0" fontId="35" fillId="0" borderId="7" xfId="0" applyFont="1" applyBorder="1" applyAlignment="1">
      <alignment wrapText="1"/>
    </xf>
    <xf numFmtId="0" fontId="35" fillId="0" borderId="8" xfId="0" applyFont="1" applyBorder="1" applyAlignment="1">
      <alignment wrapText="1"/>
    </xf>
    <xf numFmtId="0" fontId="35" fillId="0" borderId="2" xfId="0" applyFont="1" applyBorder="1" applyAlignment="1">
      <alignment wrapText="1"/>
    </xf>
    <xf numFmtId="0" fontId="35" fillId="0" borderId="9" xfId="0" applyFont="1" applyBorder="1" applyAlignment="1">
      <alignment wrapText="1"/>
    </xf>
    <xf numFmtId="0" fontId="15" fillId="5" borderId="1" xfId="0" applyFont="1" applyFill="1" applyBorder="1" applyAlignment="1">
      <alignment vertical="top" wrapText="1"/>
    </xf>
    <xf numFmtId="0" fontId="15" fillId="0" borderId="1" xfId="0" applyFont="1" applyBorder="1" applyAlignment="1">
      <alignment horizontal="center" vertical="top" wrapText="1"/>
    </xf>
    <xf numFmtId="0" fontId="41" fillId="2" borderId="1" xfId="0" applyFont="1" applyFill="1" applyBorder="1" applyAlignment="1">
      <alignment vertical="center" wrapText="1"/>
    </xf>
    <xf numFmtId="0" fontId="41" fillId="2" borderId="1" xfId="0" applyFont="1" applyFill="1" applyBorder="1" applyAlignment="1">
      <alignment horizontal="center" vertical="center" wrapText="1"/>
    </xf>
    <xf numFmtId="0" fontId="58" fillId="0" borderId="12" xfId="0" applyFont="1" applyBorder="1" applyAlignment="1">
      <alignment vertical="top" wrapText="1"/>
    </xf>
    <xf numFmtId="0" fontId="58" fillId="0" borderId="10" xfId="0" applyFont="1" applyBorder="1" applyAlignment="1">
      <alignment vertical="top" wrapText="1"/>
    </xf>
    <xf numFmtId="0" fontId="58" fillId="0" borderId="11" xfId="0" applyFont="1" applyBorder="1" applyAlignment="1">
      <alignment vertical="top" wrapText="1"/>
    </xf>
    <xf numFmtId="0" fontId="41" fillId="2" borderId="1" xfId="0" applyFont="1" applyFill="1" applyBorder="1" applyAlignment="1">
      <alignment vertical="top" wrapText="1"/>
    </xf>
    <xf numFmtId="0" fontId="6" fillId="0" borderId="12" xfId="0" applyFont="1" applyBorder="1" applyAlignment="1">
      <alignment horizontal="center" vertical="center" wrapText="1"/>
    </xf>
    <xf numFmtId="0" fontId="15" fillId="0" borderId="4" xfId="0" applyFont="1" applyBorder="1" applyAlignment="1">
      <alignment horizontal="center" vertical="top" wrapText="1"/>
    </xf>
    <xf numFmtId="0" fontId="15" fillId="0" borderId="5" xfId="0" applyFont="1" applyBorder="1" applyAlignment="1">
      <alignment horizontal="center" vertical="top" wrapText="1"/>
    </xf>
    <xf numFmtId="0" fontId="15" fillId="0" borderId="8" xfId="0" applyFont="1" applyBorder="1" applyAlignment="1">
      <alignment horizontal="center" vertical="top" wrapText="1"/>
    </xf>
    <xf numFmtId="0" fontId="15" fillId="0" borderId="2" xfId="0" applyFont="1" applyBorder="1" applyAlignment="1">
      <alignment horizontal="center" vertical="top" wrapText="1"/>
    </xf>
    <xf numFmtId="0" fontId="6" fillId="5" borderId="1" xfId="0" applyFont="1" applyFill="1" applyBorder="1" applyAlignment="1">
      <alignment vertical="top" wrapText="1"/>
    </xf>
    <xf numFmtId="0" fontId="6" fillId="4" borderId="1" xfId="0" applyFont="1" applyFill="1" applyBorder="1" applyAlignment="1">
      <alignment vertical="top" wrapText="1"/>
    </xf>
    <xf numFmtId="0" fontId="4" fillId="2" borderId="1" xfId="0" applyFont="1" applyFill="1" applyBorder="1" applyAlignment="1">
      <alignment horizontal="center" vertical="center" wrapText="1"/>
    </xf>
    <xf numFmtId="0" fontId="5" fillId="0" borderId="0" xfId="0" applyFont="1" applyAlignment="1">
      <alignment horizontal="center"/>
    </xf>
    <xf numFmtId="0" fontId="15" fillId="0" borderId="1" xfId="0" applyFont="1" applyBorder="1" applyAlignment="1">
      <alignment vertical="center" wrapText="1"/>
    </xf>
    <xf numFmtId="0" fontId="15" fillId="0" borderId="4" xfId="0" applyFont="1" applyBorder="1" applyAlignment="1">
      <alignment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5" fillId="0" borderId="8" xfId="0" applyFont="1" applyBorder="1" applyAlignment="1">
      <alignment vertical="center" wrapText="1"/>
    </xf>
    <xf numFmtId="0" fontId="15" fillId="0" borderId="2" xfId="0" applyFont="1" applyBorder="1" applyAlignment="1">
      <alignment vertical="center" wrapText="1"/>
    </xf>
    <xf numFmtId="0" fontId="15" fillId="0" borderId="9" xfId="0" applyFont="1" applyBorder="1" applyAlignment="1">
      <alignment vertical="center" wrapText="1"/>
    </xf>
    <xf numFmtId="0" fontId="15" fillId="0" borderId="1" xfId="0" applyFont="1" applyBorder="1" applyAlignment="1">
      <alignment horizontal="left" vertical="center" wrapText="1"/>
    </xf>
    <xf numFmtId="0" fontId="35" fillId="0" borderId="6" xfId="0" applyFont="1" applyBorder="1" applyAlignment="1">
      <alignment horizontal="left" vertical="center"/>
    </xf>
    <xf numFmtId="0" fontId="35" fillId="0" borderId="3"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0" fontId="35" fillId="0" borderId="9" xfId="0" applyFont="1" applyBorder="1" applyAlignment="1">
      <alignment horizontal="left" vertical="center"/>
    </xf>
    <xf numFmtId="49" fontId="15" fillId="0" borderId="1" xfId="0" applyNumberFormat="1" applyFont="1" applyBorder="1" applyAlignment="1">
      <alignment vertical="center" wrapText="1"/>
    </xf>
    <xf numFmtId="49" fontId="35" fillId="0" borderId="16" xfId="0" applyNumberFormat="1" applyFont="1" applyBorder="1"/>
    <xf numFmtId="49" fontId="15" fillId="0" borderId="1" xfId="0" applyNumberFormat="1" applyFont="1" applyBorder="1" applyAlignment="1">
      <alignment horizontal="left" vertical="center" wrapText="1"/>
    </xf>
    <xf numFmtId="49" fontId="35" fillId="0" borderId="15" xfId="0" applyNumberFormat="1" applyFont="1" applyBorder="1" applyAlignment="1">
      <alignment horizontal="left" vertical="center"/>
    </xf>
    <xf numFmtId="49" fontId="35" fillId="0" borderId="16" xfId="0" applyNumberFormat="1" applyFont="1" applyBorder="1" applyAlignment="1">
      <alignment horizontal="left" vertical="center"/>
    </xf>
    <xf numFmtId="0" fontId="35" fillId="0" borderId="5" xfId="0" applyFont="1" applyBorder="1" applyAlignment="1">
      <alignment vertical="center"/>
    </xf>
    <xf numFmtId="0" fontId="35" fillId="0" borderId="6" xfId="0" applyFont="1" applyBorder="1" applyAlignment="1">
      <alignment vertical="center"/>
    </xf>
    <xf numFmtId="0" fontId="35" fillId="0" borderId="3" xfId="0" applyFont="1" applyBorder="1" applyAlignment="1">
      <alignment vertical="center"/>
    </xf>
    <xf numFmtId="0" fontId="35" fillId="0" borderId="0" xfId="0" applyFont="1" applyAlignment="1">
      <alignment vertical="center"/>
    </xf>
    <xf numFmtId="0" fontId="35" fillId="0" borderId="7" xfId="0" applyFont="1" applyBorder="1" applyAlignment="1">
      <alignment vertical="center"/>
    </xf>
    <xf numFmtId="0" fontId="35" fillId="0" borderId="8" xfId="0" applyFont="1" applyBorder="1" applyAlignment="1">
      <alignment vertical="center"/>
    </xf>
    <xf numFmtId="0" fontId="35" fillId="0" borderId="2" xfId="0" applyFont="1" applyBorder="1" applyAlignment="1">
      <alignment vertical="center"/>
    </xf>
    <xf numFmtId="0" fontId="35" fillId="0" borderId="9" xfId="0" applyFont="1" applyBorder="1" applyAlignment="1">
      <alignment vertical="center"/>
    </xf>
    <xf numFmtId="0" fontId="25" fillId="2" borderId="1" xfId="0" applyFont="1" applyFill="1" applyBorder="1" applyAlignment="1">
      <alignment horizontal="center" vertical="center" wrapText="1"/>
    </xf>
    <xf numFmtId="0" fontId="35" fillId="0" borderId="16" xfId="0" applyFont="1" applyBorder="1" applyAlignment="1">
      <alignment vertical="top"/>
    </xf>
    <xf numFmtId="0" fontId="31" fillId="0" borderId="0" xfId="1" applyFont="1" applyAlignment="1">
      <alignment horizontal="left" wrapText="1"/>
    </xf>
    <xf numFmtId="0" fontId="0" fillId="0" borderId="0" xfId="0" applyAlignment="1">
      <alignment horizontal="left"/>
    </xf>
    <xf numFmtId="0" fontId="6" fillId="0" borderId="1" xfId="0" applyFont="1" applyBorder="1" applyAlignment="1">
      <alignment vertical="center"/>
    </xf>
    <xf numFmtId="0" fontId="26" fillId="0" borderId="12" xfId="0" applyFont="1" applyBorder="1" applyAlignment="1">
      <alignment horizontal="left" vertical="center" wrapText="1"/>
    </xf>
    <xf numFmtId="0" fontId="26" fillId="0" borderId="11" xfId="0" applyFont="1" applyBorder="1" applyAlignment="1">
      <alignment horizontal="left" vertical="center" wrapText="1"/>
    </xf>
    <xf numFmtId="0" fontId="26" fillId="0" borderId="1" xfId="0" applyFont="1" applyBorder="1" applyAlignment="1">
      <alignment vertical="center" wrapText="1"/>
    </xf>
    <xf numFmtId="0" fontId="35" fillId="0" borderId="11" xfId="0" applyFont="1" applyBorder="1"/>
    <xf numFmtId="0" fontId="26" fillId="0" borderId="12" xfId="0" applyFont="1" applyBorder="1" applyAlignment="1">
      <alignment vertical="center" wrapText="1"/>
    </xf>
    <xf numFmtId="0" fontId="26" fillId="0" borderId="11" xfId="0" applyFont="1" applyBorder="1" applyAlignment="1">
      <alignment vertical="center" wrapText="1"/>
    </xf>
    <xf numFmtId="0" fontId="41" fillId="0" borderId="12" xfId="0" applyFont="1" applyBorder="1" applyAlignment="1">
      <alignment horizontal="left" vertical="center" wrapText="1"/>
    </xf>
    <xf numFmtId="0" fontId="41" fillId="0" borderId="10" xfId="0" applyFont="1" applyBorder="1" applyAlignment="1">
      <alignment horizontal="left" vertical="center" wrapText="1"/>
    </xf>
    <xf numFmtId="0" fontId="26" fillId="0" borderId="12" xfId="0" applyFont="1" applyBorder="1" applyAlignment="1">
      <alignment horizontal="center" vertical="center" wrapText="1"/>
    </xf>
    <xf numFmtId="0" fontId="26" fillId="0" borderId="11" xfId="0" applyFont="1" applyBorder="1" applyAlignment="1">
      <alignment horizontal="center" vertical="center" wrapText="1"/>
    </xf>
    <xf numFmtId="0" fontId="35" fillId="0" borderId="10" xfId="0" applyFont="1" applyBorder="1"/>
    <xf numFmtId="0" fontId="35" fillId="0" borderId="28" xfId="0" applyFont="1" applyBorder="1"/>
    <xf numFmtId="0" fontId="60" fillId="0" borderId="12" xfId="0" applyFont="1" applyBorder="1" applyAlignment="1">
      <alignment horizontal="center" vertical="center" wrapText="1"/>
    </xf>
    <xf numFmtId="0" fontId="60" fillId="0" borderId="10" xfId="0" applyFont="1" applyBorder="1" applyAlignment="1">
      <alignment horizontal="center" vertical="center" wrapText="1"/>
    </xf>
    <xf numFmtId="0" fontId="60" fillId="0" borderId="28" xfId="0" applyFont="1" applyBorder="1" applyAlignment="1">
      <alignment horizontal="center" vertical="center" wrapText="1"/>
    </xf>
    <xf numFmtId="0" fontId="8" fillId="0" borderId="1" xfId="0" applyFont="1" applyBorder="1" applyAlignment="1">
      <alignment vertical="center" wrapText="1"/>
    </xf>
    <xf numFmtId="0" fontId="41" fillId="3" borderId="14" xfId="0" applyFont="1" applyFill="1" applyBorder="1" applyAlignment="1">
      <alignment horizontal="center" vertical="center" wrapText="1"/>
    </xf>
    <xf numFmtId="0" fontId="57" fillId="0" borderId="0" xfId="0" applyFont="1" applyAlignment="1">
      <alignment horizontal="center" vertical="top" wrapText="1"/>
    </xf>
    <xf numFmtId="0" fontId="41" fillId="3" borderId="45" xfId="0" applyFont="1" applyFill="1" applyBorder="1" applyAlignment="1">
      <alignment horizontal="center" vertical="center" wrapText="1"/>
    </xf>
    <xf numFmtId="0" fontId="35" fillId="0" borderId="27" xfId="0" applyFont="1" applyBorder="1"/>
    <xf numFmtId="0" fontId="21" fillId="2" borderId="12" xfId="0" applyFont="1" applyFill="1" applyBorder="1" applyAlignment="1">
      <alignment horizontal="left" vertical="top" wrapText="1"/>
    </xf>
    <xf numFmtId="0" fontId="41" fillId="3" borderId="1" xfId="0" applyFont="1" applyFill="1" applyBorder="1" applyAlignment="1">
      <alignment horizontal="center" vertical="center" wrapText="1"/>
    </xf>
    <xf numFmtId="0" fontId="6" fillId="0" borderId="1" xfId="0" applyFont="1" applyBorder="1" applyAlignment="1">
      <alignment horizontal="left" vertical="top" wrapText="1" indent="1"/>
    </xf>
    <xf numFmtId="0" fontId="4" fillId="3" borderId="1" xfId="0" applyFont="1" applyFill="1" applyBorder="1" applyAlignment="1">
      <alignment vertical="top" wrapText="1"/>
    </xf>
    <xf numFmtId="0" fontId="41" fillId="3" borderId="1" xfId="0" applyFont="1" applyFill="1" applyBorder="1" applyAlignment="1">
      <alignment vertical="top" wrapText="1"/>
    </xf>
    <xf numFmtId="0" fontId="7" fillId="2" borderId="1" xfId="0" applyFont="1" applyFill="1" applyBorder="1" applyAlignment="1">
      <alignment horizontal="left" vertical="top" wrapText="1"/>
    </xf>
    <xf numFmtId="0" fontId="24" fillId="0" borderId="1" xfId="0" applyFont="1" applyBorder="1" applyAlignment="1">
      <alignment horizontal="left" vertical="top" wrapText="1"/>
    </xf>
    <xf numFmtId="0" fontId="6" fillId="0" borderId="4" xfId="0" applyFont="1" applyBorder="1" applyAlignment="1">
      <alignment vertical="top" wrapText="1"/>
    </xf>
    <xf numFmtId="0" fontId="24" fillId="0" borderId="1" xfId="0" applyFont="1" applyBorder="1" applyAlignment="1">
      <alignment vertical="top" wrapText="1"/>
    </xf>
    <xf numFmtId="0" fontId="35" fillId="0" borderId="1" xfId="0" applyFont="1" applyBorder="1" applyAlignment="1">
      <alignment horizontal="left" vertical="center"/>
    </xf>
    <xf numFmtId="0" fontId="35" fillId="0" borderId="1" xfId="0" applyFont="1" applyBorder="1" applyAlignment="1">
      <alignment horizontal="left" vertical="top"/>
    </xf>
    <xf numFmtId="0" fontId="6" fillId="0" borderId="4" xfId="0" applyFont="1" applyBorder="1" applyAlignment="1">
      <alignment horizontal="left" vertical="top" wrapText="1"/>
    </xf>
    <xf numFmtId="0" fontId="15" fillId="0" borderId="1" xfId="0" applyFont="1" applyBorder="1" applyAlignment="1">
      <alignment horizontal="center" vertical="center" wrapText="1"/>
    </xf>
    <xf numFmtId="0" fontId="35" fillId="0" borderId="1" xfId="0" applyFont="1" applyBorder="1" applyAlignment="1">
      <alignment horizontal="center" vertical="center"/>
    </xf>
    <xf numFmtId="0" fontId="4" fillId="2" borderId="1" xfId="0" applyFont="1" applyFill="1" applyBorder="1" applyAlignment="1">
      <alignment horizontal="left" vertical="top" wrapText="1"/>
    </xf>
    <xf numFmtId="166" fontId="15" fillId="0" borderId="1" xfId="0" applyNumberFormat="1" applyFont="1" applyBorder="1" applyAlignment="1">
      <alignment vertical="top" wrapText="1"/>
    </xf>
    <xf numFmtId="0" fontId="15" fillId="0" borderId="12" xfId="0" applyFont="1" applyBorder="1" applyAlignment="1">
      <alignment horizontal="left" vertical="top" wrapText="1"/>
    </xf>
    <xf numFmtId="0" fontId="15" fillId="0" borderId="11" xfId="0" applyFont="1" applyBorder="1" applyAlignment="1">
      <alignment horizontal="left" vertical="top" wrapText="1"/>
    </xf>
    <xf numFmtId="0" fontId="15" fillId="5" borderId="0" xfId="0" applyFont="1" applyFill="1" applyAlignment="1">
      <alignment vertical="top" wrapText="1"/>
    </xf>
    <xf numFmtId="0" fontId="47" fillId="2" borderId="1" xfId="0" applyFont="1" applyFill="1" applyBorder="1" applyAlignment="1">
      <alignment horizontal="center" vertical="center" wrapText="1"/>
    </xf>
    <xf numFmtId="0" fontId="47" fillId="2" borderId="1" xfId="0" applyFont="1" applyFill="1" applyBorder="1" applyAlignment="1">
      <alignment horizontal="center" vertical="center"/>
    </xf>
    <xf numFmtId="0" fontId="28" fillId="0" borderId="0" xfId="1" applyFont="1" applyAlignment="1">
      <alignment wrapText="1"/>
    </xf>
    <xf numFmtId="0" fontId="21" fillId="0" borderId="1" xfId="0" applyFont="1" applyBorder="1" applyAlignment="1">
      <alignment horizontal="center" vertical="top" wrapText="1"/>
    </xf>
    <xf numFmtId="0" fontId="7" fillId="0" borderId="3" xfId="0" applyFont="1" applyBorder="1" applyAlignment="1">
      <alignment vertical="top" wrapText="1"/>
    </xf>
    <xf numFmtId="166" fontId="15" fillId="0" borderId="1" xfId="0" applyNumberFormat="1" applyFont="1" applyBorder="1" applyAlignment="1">
      <alignment horizontal="right" vertical="top" wrapText="1"/>
    </xf>
    <xf numFmtId="0" fontId="35" fillId="0" borderId="10" xfId="0" applyFont="1" applyBorder="1" applyAlignment="1">
      <alignment horizontal="right"/>
    </xf>
    <xf numFmtId="0" fontId="35" fillId="0" borderId="11" xfId="0" applyFont="1" applyBorder="1" applyAlignment="1">
      <alignment horizontal="right"/>
    </xf>
    <xf numFmtId="166" fontId="15" fillId="0" borderId="12" xfId="0" applyNumberFormat="1" applyFont="1" applyBorder="1" applyAlignment="1">
      <alignment vertical="top" wrapText="1"/>
    </xf>
    <xf numFmtId="0" fontId="35" fillId="0" borderId="10" xfId="0" applyFont="1" applyBorder="1" applyAlignment="1">
      <alignment horizontal="right" vertical="top"/>
    </xf>
    <xf numFmtId="0" fontId="35" fillId="0" borderId="11" xfId="0" applyFont="1" applyBorder="1" applyAlignment="1">
      <alignment horizontal="right" vertical="top"/>
    </xf>
    <xf numFmtId="166" fontId="15" fillId="0" borderId="12" xfId="0" applyNumberFormat="1" applyFont="1" applyBorder="1" applyAlignment="1">
      <alignment horizontal="right" vertical="top" wrapText="1"/>
    </xf>
    <xf numFmtId="166" fontId="15" fillId="0" borderId="10" xfId="0" applyNumberFormat="1" applyFont="1" applyBorder="1" applyAlignment="1">
      <alignment horizontal="right" vertical="top" wrapText="1"/>
    </xf>
    <xf numFmtId="166" fontId="15" fillId="0" borderId="11" xfId="0" applyNumberFormat="1" applyFont="1" applyBorder="1" applyAlignment="1">
      <alignment horizontal="right" vertical="top" wrapText="1"/>
    </xf>
    <xf numFmtId="165" fontId="15" fillId="0" borderId="1" xfId="0" applyNumberFormat="1" applyFont="1" applyBorder="1" applyAlignment="1">
      <alignment vertical="top" wrapText="1"/>
    </xf>
    <xf numFmtId="166" fontId="47" fillId="8" borderId="1" xfId="0" applyNumberFormat="1" applyFont="1" applyFill="1" applyBorder="1" applyAlignment="1">
      <alignment vertical="top" wrapText="1"/>
    </xf>
    <xf numFmtId="0" fontId="47" fillId="0" borderId="1" xfId="0" applyFont="1" applyBorder="1" applyAlignment="1">
      <alignment vertical="top" wrapText="1"/>
    </xf>
    <xf numFmtId="0" fontId="4" fillId="2" borderId="1" xfId="0" applyFont="1" applyFill="1" applyBorder="1" applyAlignment="1">
      <alignment horizontal="center" vertical="top" wrapText="1"/>
    </xf>
    <xf numFmtId="0" fontId="24" fillId="0" borderId="0" xfId="0" applyFont="1" applyAlignment="1">
      <alignment horizontal="center" vertical="top" wrapText="1"/>
    </xf>
    <xf numFmtId="0" fontId="6" fillId="0" borderId="0" xfId="0" applyFont="1" applyAlignment="1">
      <alignment vertical="top"/>
    </xf>
    <xf numFmtId="0" fontId="53" fillId="5" borderId="0" xfId="0" applyFont="1" applyFill="1" applyAlignment="1">
      <alignment horizontal="center" vertical="center"/>
    </xf>
    <xf numFmtId="0" fontId="54" fillId="5" borderId="0" xfId="0" applyFont="1" applyFill="1"/>
    <xf numFmtId="0" fontId="18" fillId="0" borderId="1" xfId="0" applyFont="1" applyBorder="1" applyAlignment="1">
      <alignment horizontal="left" vertical="top" wrapText="1"/>
    </xf>
    <xf numFmtId="0" fontId="64" fillId="0" borderId="6" xfId="0" applyFont="1" applyBorder="1" applyAlignment="1">
      <alignment horizontal="left" vertical="top"/>
    </xf>
    <xf numFmtId="0" fontId="17" fillId="0" borderId="1" xfId="0" applyFont="1" applyBorder="1" applyAlignment="1">
      <alignment horizontal="left" vertical="top" wrapText="1"/>
    </xf>
    <xf numFmtId="0" fontId="65" fillId="0" borderId="6" xfId="0" applyFont="1" applyBorder="1" applyAlignment="1">
      <alignment horizontal="left" vertical="top"/>
    </xf>
    <xf numFmtId="0" fontId="64" fillId="0" borderId="3" xfId="0" applyFont="1" applyBorder="1" applyAlignment="1">
      <alignment horizontal="left" vertical="top"/>
    </xf>
    <xf numFmtId="0" fontId="64" fillId="0" borderId="7" xfId="0" applyFont="1" applyBorder="1" applyAlignment="1">
      <alignment horizontal="left" vertical="top"/>
    </xf>
    <xf numFmtId="0" fontId="65" fillId="0" borderId="3" xfId="0" applyFont="1" applyBorder="1" applyAlignment="1">
      <alignment horizontal="left" vertical="top"/>
    </xf>
    <xf numFmtId="0" fontId="65" fillId="0" borderId="7" xfId="0" applyFont="1" applyBorder="1" applyAlignment="1">
      <alignment horizontal="left" vertical="top"/>
    </xf>
    <xf numFmtId="0" fontId="64" fillId="0" borderId="8" xfId="0" applyFont="1" applyBorder="1" applyAlignment="1">
      <alignment horizontal="left" vertical="top"/>
    </xf>
    <xf numFmtId="0" fontId="64" fillId="0" borderId="9" xfId="0" applyFont="1" applyBorder="1" applyAlignment="1">
      <alignment horizontal="left" vertical="top"/>
    </xf>
    <xf numFmtId="0" fontId="65" fillId="0" borderId="8" xfId="0" applyFont="1" applyBorder="1" applyAlignment="1">
      <alignment horizontal="left" vertical="top"/>
    </xf>
    <xf numFmtId="0" fontId="65" fillId="0" borderId="9" xfId="0" applyFont="1" applyBorder="1" applyAlignment="1">
      <alignment horizontal="left" vertical="top"/>
    </xf>
    <xf numFmtId="0" fontId="21" fillId="14" borderId="43" xfId="0" applyFont="1" applyFill="1" applyBorder="1" applyAlignment="1">
      <alignment vertical="center" wrapText="1"/>
    </xf>
    <xf numFmtId="0" fontId="35" fillId="14" borderId="23" xfId="0" applyFont="1" applyFill="1" applyBorder="1" applyAlignment="1">
      <alignment vertical="center"/>
    </xf>
    <xf numFmtId="0" fontId="35" fillId="14" borderId="24" xfId="0" applyFont="1" applyFill="1" applyBorder="1" applyAlignment="1">
      <alignment vertical="center"/>
    </xf>
    <xf numFmtId="0" fontId="35" fillId="14" borderId="25" xfId="0" applyFont="1" applyFill="1" applyBorder="1" applyAlignment="1">
      <alignment vertical="center"/>
    </xf>
    <xf numFmtId="0" fontId="15" fillId="14" borderId="0" xfId="0" applyFont="1" applyFill="1" applyAlignment="1">
      <alignment vertical="center"/>
    </xf>
    <xf numFmtId="0" fontId="35" fillId="14" borderId="26" xfId="0" applyFont="1" applyFill="1" applyBorder="1" applyAlignment="1">
      <alignment vertical="center"/>
    </xf>
    <xf numFmtId="0" fontId="21" fillId="14" borderId="43" xfId="0" applyFont="1" applyFill="1" applyBorder="1" applyAlignment="1">
      <alignment vertical="top" wrapText="1"/>
    </xf>
    <xf numFmtId="0" fontId="35" fillId="14" borderId="23" xfId="0" applyFont="1" applyFill="1" applyBorder="1" applyAlignment="1">
      <alignment vertical="top"/>
    </xf>
    <xf numFmtId="0" fontId="35" fillId="14" borderId="24" xfId="0" applyFont="1" applyFill="1" applyBorder="1" applyAlignment="1">
      <alignment vertical="top"/>
    </xf>
    <xf numFmtId="0" fontId="35" fillId="14" borderId="25" xfId="0" applyFont="1" applyFill="1" applyBorder="1" applyAlignment="1">
      <alignment vertical="top"/>
    </xf>
    <xf numFmtId="0" fontId="15" fillId="14" borderId="0" xfId="0" applyFont="1" applyFill="1" applyAlignment="1">
      <alignment vertical="top"/>
    </xf>
    <xf numFmtId="0" fontId="35" fillId="14" borderId="26" xfId="0" applyFont="1" applyFill="1" applyBorder="1" applyAlignment="1">
      <alignment vertical="top"/>
    </xf>
    <xf numFmtId="0" fontId="0" fillId="0" borderId="5" xfId="0" applyFont="1" applyBorder="1" applyAlignment="1">
      <alignment horizontal="left" vertical="center"/>
    </xf>
    <xf numFmtId="0" fontId="0" fillId="0" borderId="6" xfId="0" applyFont="1" applyBorder="1" applyAlignment="1">
      <alignment horizontal="left" vertical="center"/>
    </xf>
    <xf numFmtId="0" fontId="0" fillId="0" borderId="3" xfId="0" applyFont="1" applyBorder="1" applyAlignment="1">
      <alignment horizontal="left" vertical="center"/>
    </xf>
    <xf numFmtId="0" fontId="0" fillId="0" borderId="0" xfId="0" applyFont="1" applyAlignment="1">
      <alignment horizontal="left" vertical="center"/>
    </xf>
    <xf numFmtId="0" fontId="0" fillId="0" borderId="7" xfId="0" applyFont="1" applyBorder="1" applyAlignment="1">
      <alignment horizontal="left" vertical="center"/>
    </xf>
    <xf numFmtId="0" fontId="0" fillId="0" borderId="8" xfId="0" applyFont="1" applyBorder="1" applyAlignment="1">
      <alignment horizontal="left" vertical="center"/>
    </xf>
    <xf numFmtId="0" fontId="0" fillId="0" borderId="2" xfId="0" applyFont="1" applyBorder="1" applyAlignment="1">
      <alignment horizontal="left" vertical="center"/>
    </xf>
    <xf numFmtId="0" fontId="0" fillId="0" borderId="9" xfId="0" applyFont="1" applyBorder="1" applyAlignment="1">
      <alignment horizontal="left" vertical="center"/>
    </xf>
    <xf numFmtId="0" fontId="35" fillId="0" borderId="10" xfId="0" applyFont="1" applyBorder="1" applyAlignment="1">
      <alignment vertical="top"/>
    </xf>
    <xf numFmtId="0" fontId="35" fillId="0" borderId="28" xfId="0" applyFont="1" applyBorder="1" applyAlignment="1">
      <alignment vertical="top"/>
    </xf>
    <xf numFmtId="0" fontId="65" fillId="0" borderId="10" xfId="0" applyFont="1" applyBorder="1" applyAlignment="1">
      <alignment vertical="top"/>
    </xf>
    <xf numFmtId="0" fontId="65" fillId="0" borderId="28" xfId="0" applyFont="1" applyBorder="1" applyAlignment="1">
      <alignment vertical="top"/>
    </xf>
    <xf numFmtId="0" fontId="15" fillId="0" borderId="44" xfId="0" applyFont="1" applyBorder="1" applyAlignment="1">
      <alignment vertical="center" wrapText="1"/>
    </xf>
    <xf numFmtId="0" fontId="17" fillId="0" borderId="44" xfId="0" applyFont="1" applyBorder="1" applyAlignment="1">
      <alignment vertical="top" wrapText="1"/>
    </xf>
    <xf numFmtId="0" fontId="15" fillId="0" borderId="10" xfId="0" applyFont="1" applyBorder="1" applyAlignment="1">
      <alignment horizontal="left" vertical="top" wrapText="1"/>
    </xf>
    <xf numFmtId="0" fontId="15" fillId="0" borderId="28" xfId="0" applyFont="1" applyBorder="1" applyAlignment="1">
      <alignment horizontal="left" vertical="top" wrapText="1"/>
    </xf>
    <xf numFmtId="0" fontId="15" fillId="0" borderId="44" xfId="0" applyFont="1" applyBorder="1" applyAlignment="1">
      <alignment vertical="top" wrapText="1"/>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0" borderId="27" xfId="0" applyFont="1" applyBorder="1" applyAlignment="1">
      <alignment horizontal="left" vertical="center" wrapText="1"/>
    </xf>
    <xf numFmtId="0" fontId="15" fillId="0" borderId="3" xfId="0" applyFont="1" applyBorder="1" applyAlignment="1">
      <alignment horizontal="left" vertical="center" wrapText="1"/>
    </xf>
    <xf numFmtId="0" fontId="15" fillId="0" borderId="49" xfId="0" applyFont="1" applyBorder="1" applyAlignment="1">
      <alignment horizontal="left" vertical="center" wrapText="1"/>
    </xf>
    <xf numFmtId="0" fontId="15" fillId="0" borderId="26" xfId="0" applyFont="1" applyBorder="1" applyAlignment="1">
      <alignment horizontal="left" vertical="center" wrapText="1"/>
    </xf>
    <xf numFmtId="0" fontId="15" fillId="0" borderId="8" xfId="0" applyFont="1" applyBorder="1" applyAlignment="1">
      <alignment horizontal="left" vertical="center" wrapText="1"/>
    </xf>
    <xf numFmtId="0" fontId="15" fillId="0" borderId="2" xfId="0" applyFont="1" applyBorder="1" applyAlignment="1">
      <alignment horizontal="left" vertical="center" wrapText="1"/>
    </xf>
    <xf numFmtId="0" fontId="15" fillId="0" borderId="52" xfId="0" applyFont="1" applyBorder="1" applyAlignment="1">
      <alignment horizontal="left" vertical="center" wrapText="1"/>
    </xf>
    <xf numFmtId="0" fontId="15" fillId="0" borderId="12"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15" fillId="0" borderId="28" xfId="0" applyFont="1" applyBorder="1" applyAlignment="1">
      <alignment horizontal="left" vertical="center" wrapText="1"/>
    </xf>
    <xf numFmtId="0" fontId="7" fillId="14" borderId="1" xfId="0" applyFont="1" applyFill="1" applyBorder="1" applyAlignment="1">
      <alignment horizontal="left" vertical="top" wrapText="1"/>
    </xf>
    <xf numFmtId="0" fontId="0" fillId="14" borderId="5" xfId="0" applyFill="1" applyBorder="1"/>
    <xf numFmtId="0" fontId="0" fillId="14" borderId="6" xfId="0" applyFill="1" applyBorder="1"/>
    <xf numFmtId="0" fontId="0" fillId="14" borderId="8" xfId="0" applyFill="1" applyBorder="1"/>
    <xf numFmtId="0" fontId="0" fillId="14" borderId="2" xfId="0" applyFill="1" applyBorder="1"/>
    <xf numFmtId="0" fontId="0" fillId="14" borderId="9" xfId="0" applyFill="1" applyBorder="1"/>
    <xf numFmtId="0" fontId="0" fillId="0" borderId="8" xfId="0" applyBorder="1" applyAlignment="1">
      <alignment horizontal="center" wrapText="1"/>
    </xf>
    <xf numFmtId="0" fontId="0" fillId="0" borderId="2" xfId="0" applyBorder="1" applyAlignment="1">
      <alignment horizontal="center" wrapText="1"/>
    </xf>
    <xf numFmtId="0" fontId="0" fillId="0" borderId="9" xfId="0" applyBorder="1" applyAlignment="1">
      <alignment horizontal="center" wrapText="1"/>
    </xf>
    <xf numFmtId="0" fontId="0" fillId="0" borderId="0" xfId="0" applyProtection="1"/>
    <xf numFmtId="0" fontId="5" fillId="0" borderId="0" xfId="0" applyFont="1" applyAlignment="1" applyProtection="1">
      <alignment horizontal="center" vertical="top"/>
    </xf>
    <xf numFmtId="0" fontId="0" fillId="0" borderId="0" xfId="0" applyProtection="1"/>
    <xf numFmtId="0" fontId="4" fillId="0" borderId="0" xfId="0" applyFont="1" applyProtection="1"/>
    <xf numFmtId="0" fontId="6" fillId="2" borderId="1" xfId="0" applyFont="1" applyFill="1" applyBorder="1" applyAlignment="1" applyProtection="1">
      <alignment vertical="center" wrapText="1"/>
    </xf>
    <xf numFmtId="0" fontId="0" fillId="0" borderId="10" xfId="0" applyBorder="1" applyProtection="1"/>
    <xf numFmtId="0" fontId="0" fillId="0" borderId="11" xfId="0" applyBorder="1" applyProtection="1"/>
    <xf numFmtId="0" fontId="6" fillId="5" borderId="1" xfId="0" applyFont="1" applyFill="1" applyBorder="1" applyAlignment="1" applyProtection="1">
      <alignment vertical="center" wrapText="1"/>
    </xf>
    <xf numFmtId="0" fontId="6" fillId="0" borderId="1" xfId="0" applyFont="1" applyBorder="1" applyAlignment="1" applyProtection="1">
      <alignment vertical="center" wrapText="1"/>
    </xf>
    <xf numFmtId="0" fontId="6" fillId="2" borderId="1" xfId="0" applyFont="1" applyFill="1" applyBorder="1" applyAlignment="1" applyProtection="1">
      <alignment horizontal="left" vertical="center" wrapText="1"/>
    </xf>
    <xf numFmtId="0" fontId="6" fillId="5" borderId="1" xfId="0" applyFont="1" applyFill="1" applyBorder="1" applyAlignment="1" applyProtection="1">
      <alignment horizontal="left" vertical="center" wrapText="1"/>
    </xf>
    <xf numFmtId="0" fontId="0" fillId="0" borderId="10" xfId="0" applyBorder="1" applyAlignment="1" applyProtection="1">
      <alignment horizontal="left"/>
    </xf>
    <xf numFmtId="0" fontId="0" fillId="0" borderId="11" xfId="0" applyBorder="1" applyAlignment="1" applyProtection="1">
      <alignment horizontal="left"/>
    </xf>
    <xf numFmtId="0" fontId="4" fillId="0" borderId="0" xfId="0" applyFont="1" applyAlignment="1" applyProtection="1">
      <alignment wrapText="1"/>
    </xf>
    <xf numFmtId="14" fontId="15" fillId="5" borderId="1" xfId="0" applyNumberFormat="1" applyFont="1" applyFill="1" applyBorder="1" applyAlignment="1" applyProtection="1">
      <alignment horizontal="left" vertical="center" wrapText="1"/>
    </xf>
    <xf numFmtId="0" fontId="35" fillId="0" borderId="10" xfId="0" applyFont="1" applyBorder="1" applyAlignment="1" applyProtection="1">
      <alignment horizontal="left"/>
    </xf>
    <xf numFmtId="0" fontId="35" fillId="0" borderId="11" xfId="0" applyFont="1" applyBorder="1" applyAlignment="1" applyProtection="1">
      <alignment horizontal="left"/>
    </xf>
    <xf numFmtId="14" fontId="6" fillId="0" borderId="1" xfId="0" applyNumberFormat="1" applyFont="1" applyBorder="1" applyAlignment="1" applyProtection="1">
      <alignment horizontal="left" vertical="center" wrapText="1"/>
    </xf>
    <xf numFmtId="0" fontId="24" fillId="2" borderId="1" xfId="0" applyFont="1" applyFill="1" applyBorder="1" applyAlignment="1" applyProtection="1">
      <alignment vertical="center" wrapText="1"/>
    </xf>
    <xf numFmtId="14" fontId="6" fillId="5" borderId="1" xfId="0" applyNumberFormat="1" applyFont="1" applyFill="1" applyBorder="1" applyAlignment="1" applyProtection="1">
      <alignment horizontal="left" vertical="center" wrapText="1"/>
    </xf>
    <xf numFmtId="0" fontId="7" fillId="0" borderId="10" xfId="0" applyFont="1" applyBorder="1" applyAlignment="1" applyProtection="1">
      <alignment wrapText="1"/>
    </xf>
    <xf numFmtId="0" fontId="7" fillId="0" borderId="0" xfId="0" applyFont="1" applyAlignment="1" applyProtection="1">
      <alignment wrapText="1"/>
    </xf>
    <xf numFmtId="164" fontId="6" fillId="5" borderId="12" xfId="0" applyNumberFormat="1" applyFont="1" applyFill="1" applyBorder="1" applyAlignment="1" applyProtection="1">
      <alignment vertical="center" wrapText="1"/>
    </xf>
    <xf numFmtId="164" fontId="6" fillId="5" borderId="10" xfId="0" applyNumberFormat="1" applyFont="1" applyFill="1" applyBorder="1" applyAlignment="1" applyProtection="1">
      <alignment vertical="center" wrapText="1"/>
    </xf>
    <xf numFmtId="164" fontId="6" fillId="5" borderId="11" xfId="0" applyNumberFormat="1" applyFont="1" applyFill="1" applyBorder="1" applyAlignment="1" applyProtection="1">
      <alignment vertical="center" wrapText="1"/>
    </xf>
    <xf numFmtId="164" fontId="6" fillId="5" borderId="1" xfId="0" applyNumberFormat="1" applyFont="1" applyFill="1" applyBorder="1" applyAlignment="1" applyProtection="1">
      <alignment vertical="center" wrapText="1"/>
    </xf>
    <xf numFmtId="0" fontId="7" fillId="0" borderId="0" xfId="0" applyFont="1" applyAlignment="1" applyProtection="1">
      <alignment wrapText="1"/>
    </xf>
    <xf numFmtId="0" fontId="7" fillId="5" borderId="0" xfId="0" applyFont="1" applyFill="1" applyAlignment="1" applyProtection="1">
      <alignment wrapText="1"/>
    </xf>
    <xf numFmtId="0" fontId="13" fillId="0" borderId="10" xfId="0" applyFont="1" applyBorder="1" applyProtection="1"/>
    <xf numFmtId="0" fontId="13" fillId="0" borderId="11" xfId="0" applyFont="1" applyBorder="1" applyProtection="1"/>
    <xf numFmtId="0" fontId="7" fillId="0" borderId="0" xfId="0" applyFont="1" applyProtection="1"/>
    <xf numFmtId="0" fontId="13" fillId="0" borderId="0" xfId="0" applyFont="1" applyProtection="1"/>
    <xf numFmtId="0" fontId="7" fillId="0" borderId="0" xfId="0" applyFont="1" applyProtection="1"/>
    <xf numFmtId="0" fontId="6" fillId="0" borderId="1" xfId="0" applyFont="1" applyBorder="1" applyAlignment="1" applyProtection="1">
      <alignment vertical="center"/>
    </xf>
    <xf numFmtId="0" fontId="21" fillId="5" borderId="0" xfId="0" applyFont="1" applyFill="1" applyAlignment="1" applyProtection="1">
      <alignment vertical="center" wrapText="1"/>
    </xf>
    <xf numFmtId="0" fontId="15" fillId="5" borderId="0" xfId="0" applyFont="1" applyFill="1" applyAlignment="1" applyProtection="1">
      <alignment vertical="center" wrapText="1"/>
    </xf>
    <xf numFmtId="0" fontId="26" fillId="0" borderId="0" xfId="0" applyFont="1" applyAlignment="1" applyProtection="1">
      <alignment vertical="center" wrapText="1"/>
    </xf>
    <xf numFmtId="0" fontId="17" fillId="5" borderId="0" xfId="0" applyFont="1" applyFill="1" applyAlignment="1" applyProtection="1">
      <alignment horizontal="left" wrapText="1"/>
    </xf>
    <xf numFmtId="0" fontId="17" fillId="5" borderId="0" xfId="0" applyFont="1" applyFill="1" applyAlignment="1" applyProtection="1">
      <alignment horizontal="left" wrapText="1"/>
    </xf>
    <xf numFmtId="0" fontId="7" fillId="2" borderId="1" xfId="0" applyFont="1" applyFill="1" applyBorder="1" applyAlignment="1" applyProtection="1">
      <alignment horizontal="center" vertical="center"/>
    </xf>
    <xf numFmtId="0" fontId="15" fillId="2" borderId="1" xfId="0" applyFont="1" applyFill="1" applyBorder="1" applyAlignment="1" applyProtection="1">
      <alignment vertical="center"/>
    </xf>
    <xf numFmtId="0" fontId="35" fillId="0" borderId="10" xfId="0" applyFont="1" applyBorder="1" applyProtection="1"/>
    <xf numFmtId="0" fontId="35" fillId="0" borderId="11" xfId="0" applyFont="1" applyBorder="1" applyProtection="1"/>
    <xf numFmtId="0" fontId="15" fillId="0" borderId="1" xfId="0" applyFont="1" applyBorder="1" applyAlignment="1" applyProtection="1">
      <alignment vertical="center" wrapText="1"/>
    </xf>
    <xf numFmtId="0" fontId="35" fillId="0" borderId="10" xfId="0" applyFont="1" applyBorder="1" applyAlignment="1" applyProtection="1">
      <alignment wrapText="1"/>
    </xf>
    <xf numFmtId="0" fontId="35" fillId="0" borderId="11" xfId="0" applyFont="1" applyBorder="1" applyAlignment="1" applyProtection="1">
      <alignment wrapText="1"/>
    </xf>
    <xf numFmtId="0" fontId="15" fillId="0" borderId="1" xfId="0" applyFont="1" applyBorder="1" applyAlignment="1" applyProtection="1">
      <alignment horizontal="left" vertical="top" wrapText="1"/>
    </xf>
    <xf numFmtId="0" fontId="35" fillId="0" borderId="10" xfId="0" applyFont="1" applyBorder="1" applyAlignment="1" applyProtection="1">
      <alignment horizontal="left" vertical="top" wrapText="1"/>
    </xf>
    <xf numFmtId="0" fontId="35" fillId="0" borderId="11" xfId="0" applyFont="1" applyBorder="1" applyAlignment="1" applyProtection="1">
      <alignment horizontal="left" vertical="top" wrapText="1"/>
    </xf>
    <xf numFmtId="0" fontId="15" fillId="0" borderId="1" xfId="0" applyFont="1" applyBorder="1" applyAlignment="1" applyProtection="1">
      <alignment vertical="top" wrapText="1"/>
    </xf>
    <xf numFmtId="0" fontId="35" fillId="0" borderId="11" xfId="0" applyFont="1" applyBorder="1" applyAlignment="1" applyProtection="1">
      <alignment vertical="top" wrapText="1"/>
    </xf>
    <xf numFmtId="0" fontId="15" fillId="5" borderId="1" xfId="0" applyFont="1" applyFill="1" applyBorder="1" applyAlignment="1" applyProtection="1">
      <alignment vertical="center"/>
    </xf>
    <xf numFmtId="0" fontId="6" fillId="5" borderId="0" xfId="0" applyFont="1" applyFill="1" applyAlignment="1" applyProtection="1">
      <alignment vertical="center"/>
    </xf>
    <xf numFmtId="0" fontId="6" fillId="0" borderId="0" xfId="0" applyFont="1" applyAlignment="1" applyProtection="1">
      <alignment vertical="center"/>
    </xf>
    <xf numFmtId="0" fontId="3" fillId="0" borderId="0" xfId="0" applyFont="1" applyAlignment="1" applyProtection="1">
      <alignment horizontal="left" vertical="top"/>
    </xf>
    <xf numFmtId="0" fontId="7" fillId="0" borderId="0" xfId="0" applyFont="1" applyAlignment="1" applyProtection="1">
      <alignment horizontal="left" vertical="top"/>
    </xf>
    <xf numFmtId="0" fontId="0" fillId="0" borderId="5" xfId="0" applyBorder="1" applyProtection="1"/>
    <xf numFmtId="0" fontId="0" fillId="0" borderId="6" xfId="0" applyBorder="1" applyProtection="1"/>
    <xf numFmtId="0" fontId="0" fillId="0" borderId="8" xfId="0" applyBorder="1" applyProtection="1"/>
    <xf numFmtId="0" fontId="0" fillId="0" borderId="2" xfId="0" applyBorder="1" applyProtection="1"/>
    <xf numFmtId="0" fontId="0" fillId="0" borderId="9" xfId="0" applyBorder="1" applyProtection="1"/>
    <xf numFmtId="0" fontId="6" fillId="0" borderId="12" xfId="0" applyFont="1" applyBorder="1" applyAlignment="1" applyProtection="1">
      <alignment vertical="top" wrapText="1"/>
    </xf>
    <xf numFmtId="0" fontId="7"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center" wrapText="1"/>
    </xf>
    <xf numFmtId="0" fontId="0" fillId="0" borderId="16" xfId="0" applyBorder="1" applyProtection="1"/>
    <xf numFmtId="0" fontId="35" fillId="0" borderId="5" xfId="0" applyFont="1" applyBorder="1" applyProtection="1"/>
    <xf numFmtId="0" fontId="35" fillId="0" borderId="6" xfId="0" applyFont="1" applyBorder="1" applyProtection="1"/>
    <xf numFmtId="0" fontId="35" fillId="0" borderId="8" xfId="0" applyFont="1" applyBorder="1" applyProtection="1"/>
    <xf numFmtId="0" fontId="35" fillId="0" borderId="2" xfId="0" applyFont="1" applyBorder="1" applyProtection="1"/>
    <xf numFmtId="0" fontId="35" fillId="0" borderId="9" xfId="0" applyFont="1" applyBorder="1" applyProtection="1"/>
    <xf numFmtId="0" fontId="35" fillId="0" borderId="16" xfId="0" applyFont="1" applyBorder="1" applyProtection="1"/>
    <xf numFmtId="0" fontId="35" fillId="0" borderId="5" xfId="0" applyFont="1" applyBorder="1" applyAlignment="1" applyProtection="1">
      <alignment horizontal="left"/>
    </xf>
    <xf numFmtId="0" fontId="35" fillId="0" borderId="6" xfId="0" applyFont="1" applyBorder="1" applyAlignment="1" applyProtection="1">
      <alignment horizontal="left"/>
    </xf>
    <xf numFmtId="0" fontId="35" fillId="0" borderId="8" xfId="0" applyFont="1" applyBorder="1" applyAlignment="1" applyProtection="1">
      <alignment horizontal="left"/>
    </xf>
    <xf numFmtId="0" fontId="35" fillId="0" borderId="2" xfId="0" applyFont="1" applyBorder="1" applyAlignment="1" applyProtection="1">
      <alignment horizontal="left"/>
    </xf>
    <xf numFmtId="0" fontId="35" fillId="0" borderId="9" xfId="0" applyFont="1" applyBorder="1" applyAlignment="1" applyProtection="1">
      <alignment horizontal="left"/>
    </xf>
    <xf numFmtId="0" fontId="6" fillId="0" borderId="1" xfId="0" applyFont="1" applyBorder="1" applyAlignment="1" applyProtection="1">
      <alignment vertical="top" wrapText="1"/>
    </xf>
    <xf numFmtId="0" fontId="6" fillId="0" borderId="0" xfId="0" applyFont="1" applyAlignment="1" applyProtection="1">
      <alignment vertical="top" wrapText="1"/>
    </xf>
    <xf numFmtId="0" fontId="5" fillId="0" borderId="0" xfId="0" applyFont="1" applyAlignment="1" applyProtection="1">
      <alignment horizontal="center" vertical="center" wrapText="1"/>
    </xf>
    <xf numFmtId="0" fontId="35" fillId="0" borderId="0" xfId="0" applyFont="1" applyProtection="1"/>
    <xf numFmtId="0" fontId="0" fillId="0" borderId="0" xfId="0" applyAlignment="1" applyProtection="1">
      <alignment wrapText="1"/>
    </xf>
    <xf numFmtId="0" fontId="16" fillId="0" borderId="0" xfId="0" applyFont="1" applyAlignment="1" applyProtection="1">
      <alignment horizontal="center" vertical="top" wrapText="1"/>
    </xf>
    <xf numFmtId="0" fontId="8" fillId="0" borderId="0" xfId="0" applyFont="1" applyAlignment="1" applyProtection="1">
      <alignment vertical="top" wrapText="1"/>
    </xf>
    <xf numFmtId="0" fontId="26" fillId="0" borderId="0" xfId="0" applyFont="1" applyAlignment="1" applyProtection="1">
      <alignment vertical="top" wrapText="1"/>
    </xf>
    <xf numFmtId="0" fontId="8" fillId="0" borderId="46" xfId="0" applyFont="1" applyBorder="1" applyAlignment="1" applyProtection="1">
      <alignment vertical="top" wrapText="1"/>
    </xf>
    <xf numFmtId="0" fontId="0" fillId="0" borderId="51" xfId="0" applyBorder="1" applyProtection="1"/>
    <xf numFmtId="0" fontId="0" fillId="0" borderId="50" xfId="0" applyBorder="1" applyProtection="1"/>
    <xf numFmtId="0" fontId="0" fillId="0" borderId="49" xfId="0" applyBorder="1" applyAlignment="1" applyProtection="1">
      <alignment wrapText="1"/>
    </xf>
    <xf numFmtId="0" fontId="47" fillId="13" borderId="46" xfId="0" applyFont="1" applyFill="1" applyBorder="1" applyAlignment="1" applyProtection="1">
      <alignment vertical="top" wrapText="1"/>
    </xf>
    <xf numFmtId="0" fontId="48" fillId="0" borderId="43" xfId="0" applyFont="1" applyBorder="1" applyAlignment="1" applyProtection="1">
      <alignment vertical="top" wrapText="1"/>
    </xf>
    <xf numFmtId="0" fontId="48" fillId="0" borderId="46" xfId="0" applyFont="1" applyBorder="1" applyAlignment="1" applyProtection="1">
      <alignment vertical="top" wrapText="1"/>
    </xf>
    <xf numFmtId="10" fontId="48" fillId="0" borderId="46" xfId="0" applyNumberFormat="1" applyFont="1" applyBorder="1" applyAlignment="1" applyProtection="1">
      <alignment vertical="top" wrapText="1"/>
    </xf>
    <xf numFmtId="0" fontId="50" fillId="0" borderId="49" xfId="0" applyFont="1" applyBorder="1" applyAlignment="1" applyProtection="1">
      <alignment wrapText="1"/>
    </xf>
    <xf numFmtId="0" fontId="48" fillId="0" borderId="47" xfId="0" applyFont="1" applyBorder="1" applyAlignment="1" applyProtection="1">
      <alignment vertical="top" wrapText="1"/>
    </xf>
    <xf numFmtId="0" fontId="48" fillId="5" borderId="46" xfId="0" applyFont="1" applyFill="1" applyBorder="1" applyAlignment="1" applyProtection="1">
      <alignment vertical="top" wrapText="1"/>
    </xf>
    <xf numFmtId="10" fontId="48" fillId="5" borderId="46" xfId="0" applyNumberFormat="1" applyFont="1" applyFill="1" applyBorder="1" applyAlignment="1" applyProtection="1">
      <alignment vertical="top" wrapText="1"/>
    </xf>
    <xf numFmtId="0" fontId="48" fillId="0" borderId="48" xfId="0" applyFont="1" applyBorder="1" applyAlignment="1" applyProtection="1">
      <alignment vertical="top" wrapText="1"/>
    </xf>
    <xf numFmtId="0" fontId="48" fillId="0" borderId="46" xfId="0" applyFont="1" applyBorder="1" applyAlignment="1" applyProtection="1">
      <alignment vertical="top" wrapText="1"/>
    </xf>
    <xf numFmtId="0" fontId="0" fillId="0" borderId="48" xfId="0" applyBorder="1" applyProtection="1"/>
    <xf numFmtId="0" fontId="62" fillId="0" borderId="46" xfId="0" applyFont="1" applyBorder="1" applyAlignment="1" applyProtection="1">
      <alignment vertical="top" wrapText="1"/>
    </xf>
    <xf numFmtId="0" fontId="32" fillId="0" borderId="49" xfId="0" applyFont="1" applyBorder="1" applyAlignment="1" applyProtection="1">
      <alignment wrapText="1"/>
    </xf>
    <xf numFmtId="0" fontId="33" fillId="0" borderId="0" xfId="0" applyFont="1" applyProtection="1"/>
    <xf numFmtId="0" fontId="0" fillId="0" borderId="47" xfId="0" applyBorder="1" applyProtection="1"/>
    <xf numFmtId="0" fontId="33" fillId="0" borderId="49" xfId="0" applyFont="1" applyBorder="1" applyAlignment="1" applyProtection="1">
      <alignment wrapText="1"/>
    </xf>
    <xf numFmtId="0" fontId="34" fillId="0" borderId="49" xfId="0" applyFont="1" applyBorder="1" applyAlignment="1" applyProtection="1">
      <alignment wrapText="1"/>
    </xf>
    <xf numFmtId="1" fontId="48" fillId="5" borderId="46" xfId="0" applyNumberFormat="1" applyFont="1" applyFill="1" applyBorder="1" applyAlignment="1" applyProtection="1">
      <alignment vertical="top" wrapText="1"/>
    </xf>
    <xf numFmtId="2" fontId="48" fillId="0" borderId="46" xfId="0" applyNumberFormat="1" applyFont="1" applyBorder="1" applyAlignment="1" applyProtection="1">
      <alignment vertical="top" wrapText="1"/>
    </xf>
    <xf numFmtId="0" fontId="37" fillId="0" borderId="49" xfId="0" applyFont="1" applyBorder="1" applyAlignment="1" applyProtection="1">
      <alignment wrapText="1"/>
    </xf>
    <xf numFmtId="0" fontId="7" fillId="0" borderId="49" xfId="0" applyFont="1" applyBorder="1" applyAlignment="1" applyProtection="1">
      <alignment vertical="top"/>
    </xf>
    <xf numFmtId="2" fontId="7" fillId="0" borderId="49" xfId="0" applyNumberFormat="1" applyFont="1" applyBorder="1" applyAlignment="1" applyProtection="1">
      <alignment horizontal="center" vertical="center" wrapText="1"/>
    </xf>
    <xf numFmtId="0" fontId="6" fillId="0" borderId="49" xfId="0" applyFont="1" applyBorder="1" applyAlignment="1" applyProtection="1">
      <alignment vertical="top" wrapText="1"/>
    </xf>
    <xf numFmtId="0" fontId="15" fillId="0" borderId="49" xfId="0" applyFont="1" applyBorder="1" applyAlignment="1" applyProtection="1">
      <alignment vertical="top" wrapText="1"/>
    </xf>
    <xf numFmtId="0" fontId="35" fillId="0" borderId="49" xfId="0" applyFont="1" applyBorder="1" applyProtection="1"/>
    <xf numFmtId="0" fontId="33" fillId="0" borderId="0" xfId="0" applyFont="1" applyAlignment="1" applyProtection="1">
      <alignment wrapText="1"/>
    </xf>
    <xf numFmtId="2" fontId="47" fillId="13" borderId="46" xfId="0" applyNumberFormat="1" applyFont="1" applyFill="1" applyBorder="1" applyAlignment="1" applyProtection="1">
      <alignment vertical="top" wrapText="1"/>
    </xf>
    <xf numFmtId="10" fontId="7" fillId="0" borderId="46" xfId="0" applyNumberFormat="1" applyFont="1" applyBorder="1" applyAlignment="1" applyProtection="1">
      <alignment vertical="top"/>
    </xf>
    <xf numFmtId="10" fontId="7" fillId="0" borderId="46" xfId="0" applyNumberFormat="1" applyFont="1" applyBorder="1" applyAlignment="1" applyProtection="1">
      <alignment horizontal="center" vertical="center" wrapText="1"/>
    </xf>
    <xf numFmtId="10" fontId="6" fillId="0" borderId="46" xfId="0" applyNumberFormat="1" applyFont="1" applyBorder="1" applyAlignment="1" applyProtection="1">
      <alignment vertical="top" wrapText="1"/>
    </xf>
    <xf numFmtId="0" fontId="3" fillId="5" borderId="49" xfId="0" applyFont="1" applyFill="1" applyBorder="1" applyAlignment="1" applyProtection="1">
      <alignment horizontal="center" vertical="center"/>
    </xf>
    <xf numFmtId="0" fontId="0" fillId="0" borderId="49" xfId="0" applyBorder="1" applyProtection="1"/>
    <xf numFmtId="0" fontId="6" fillId="0" borderId="49" xfId="0" applyFont="1" applyBorder="1" applyAlignment="1" applyProtection="1">
      <alignment horizontal="center" vertical="top"/>
    </xf>
    <xf numFmtId="0" fontId="3" fillId="0" borderId="49" xfId="0" applyFont="1" applyBorder="1" applyAlignment="1" applyProtection="1">
      <alignment vertical="top" wrapText="1"/>
    </xf>
    <xf numFmtId="0" fontId="6" fillId="0" borderId="49" xfId="0" applyFont="1" applyBorder="1" applyAlignment="1" applyProtection="1">
      <alignment horizontal="left" vertical="top" wrapText="1"/>
    </xf>
    <xf numFmtId="0" fontId="15" fillId="0" borderId="49" xfId="0" applyFont="1" applyBorder="1" applyAlignment="1" applyProtection="1">
      <alignment horizontal="left" vertical="top" wrapText="1"/>
    </xf>
    <xf numFmtId="0" fontId="47" fillId="0" borderId="49" xfId="0" applyFont="1" applyBorder="1" applyAlignment="1" applyProtection="1">
      <alignment horizontal="center" vertical="center"/>
    </xf>
    <xf numFmtId="0" fontId="6" fillId="0" borderId="49" xfId="0" applyFont="1" applyBorder="1" applyAlignment="1" applyProtection="1">
      <alignment vertical="top" wrapText="1"/>
    </xf>
    <xf numFmtId="0" fontId="0" fillId="0" borderId="47" xfId="0" applyBorder="1" applyProtection="1"/>
    <xf numFmtId="0" fontId="61" fillId="0" borderId="43" xfId="0" applyFont="1" applyBorder="1" applyAlignment="1" applyProtection="1">
      <alignment horizontal="left" vertical="top" wrapText="1"/>
    </xf>
    <xf numFmtId="0" fontId="6" fillId="0" borderId="43" xfId="0" applyFont="1" applyBorder="1" applyAlignment="1" applyProtection="1">
      <alignment horizontal="left" vertical="top" wrapText="1"/>
    </xf>
    <xf numFmtId="0" fontId="15" fillId="0" borderId="43" xfId="0" applyFont="1" applyBorder="1" applyAlignment="1" applyProtection="1">
      <alignment horizontal="left" vertical="top" wrapText="1"/>
    </xf>
    <xf numFmtId="0" fontId="47" fillId="13" borderId="1" xfId="0" applyFont="1" applyFill="1" applyBorder="1" applyAlignment="1" applyProtection="1">
      <alignment vertical="top" wrapText="1"/>
    </xf>
    <xf numFmtId="0" fontId="62" fillId="0" borderId="14" xfId="0" applyFont="1" applyBorder="1" applyAlignment="1" applyProtection="1">
      <alignment horizontal="left" vertical="top" wrapText="1"/>
    </xf>
    <xf numFmtId="0" fontId="6" fillId="0" borderId="1" xfId="0" applyFont="1" applyBorder="1" applyAlignment="1" applyProtection="1">
      <alignment horizontal="left" vertical="top" wrapText="1"/>
    </xf>
    <xf numFmtId="0" fontId="22" fillId="0" borderId="0" xfId="0" applyFont="1" applyAlignment="1" applyProtection="1">
      <alignment wrapText="1"/>
    </xf>
    <xf numFmtId="0" fontId="62" fillId="0" borderId="16" xfId="0" applyFont="1" applyBorder="1" applyAlignment="1" applyProtection="1">
      <alignment horizontal="left" vertical="top" wrapText="1"/>
    </xf>
    <xf numFmtId="0" fontId="6" fillId="4" borderId="0" xfId="0" applyFont="1" applyFill="1" applyAlignment="1" applyProtection="1">
      <alignment vertical="center" wrapText="1"/>
    </xf>
    <xf numFmtId="0" fontId="7" fillId="0" borderId="0" xfId="0" applyFont="1" applyAlignment="1" applyProtection="1">
      <alignment vertical="top" wrapText="1"/>
    </xf>
    <xf numFmtId="0" fontId="6" fillId="0" borderId="0" xfId="0" applyFont="1" applyAlignment="1" applyProtection="1">
      <alignment vertical="top" wrapText="1"/>
    </xf>
    <xf numFmtId="0" fontId="18" fillId="0" borderId="49" xfId="0" applyFont="1" applyBorder="1" applyAlignment="1" applyProtection="1">
      <alignment horizontal="left" wrapText="1"/>
    </xf>
    <xf numFmtId="0" fontId="47" fillId="13" borderId="46" xfId="0" applyFont="1" applyFill="1" applyBorder="1" applyAlignment="1" applyProtection="1">
      <alignment vertical="top" wrapText="1"/>
    </xf>
    <xf numFmtId="0" fontId="35" fillId="0" borderId="50" xfId="0" applyFont="1" applyBorder="1" applyProtection="1"/>
    <xf numFmtId="0" fontId="0" fillId="0" borderId="22" xfId="0" applyBorder="1" applyAlignment="1" applyProtection="1">
      <alignment vertical="top" wrapText="1"/>
    </xf>
    <xf numFmtId="0" fontId="0" fillId="0" borderId="24" xfId="0" applyBorder="1" applyAlignment="1" applyProtection="1">
      <alignment vertical="top"/>
    </xf>
    <xf numFmtId="0" fontId="0" fillId="0" borderId="46" xfId="0" applyBorder="1" applyAlignment="1" applyProtection="1">
      <alignment vertical="top" wrapText="1"/>
    </xf>
    <xf numFmtId="0" fontId="0" fillId="0" borderId="50" xfId="0" applyBorder="1" applyAlignment="1" applyProtection="1">
      <alignment vertical="top"/>
    </xf>
    <xf numFmtId="0" fontId="35" fillId="0" borderId="46" xfId="0" applyFont="1" applyBorder="1" applyAlignment="1" applyProtection="1">
      <alignment vertical="top" wrapText="1"/>
    </xf>
    <xf numFmtId="0" fontId="35" fillId="0" borderId="50" xfId="0" applyFont="1" applyBorder="1" applyAlignment="1" applyProtection="1">
      <alignment vertical="top"/>
    </xf>
    <xf numFmtId="0" fontId="0" fillId="0" borderId="25" xfId="0" applyBorder="1" applyAlignment="1" applyProtection="1">
      <alignment vertical="top"/>
    </xf>
    <xf numFmtId="0" fontId="0" fillId="0" borderId="26" xfId="0" applyBorder="1" applyAlignment="1" applyProtection="1">
      <alignment vertical="top"/>
    </xf>
    <xf numFmtId="0" fontId="0" fillId="0" borderId="57" xfId="0" applyBorder="1" applyAlignment="1" applyProtection="1">
      <alignment vertical="top" wrapText="1"/>
    </xf>
    <xf numFmtId="0" fontId="35" fillId="0" borderId="57" xfId="0" applyFont="1" applyBorder="1" applyAlignment="1" applyProtection="1">
      <alignment vertical="top" wrapText="1"/>
    </xf>
    <xf numFmtId="0" fontId="0" fillId="0" borderId="19" xfId="0" applyBorder="1" applyAlignment="1" applyProtection="1">
      <alignment vertical="top"/>
    </xf>
    <xf numFmtId="0" fontId="0" fillId="0" borderId="21" xfId="0" applyBorder="1" applyAlignment="1" applyProtection="1">
      <alignment vertical="top"/>
    </xf>
    <xf numFmtId="0" fontId="0" fillId="0" borderId="57" xfId="0" applyBorder="1" applyAlignment="1" applyProtection="1">
      <alignment vertical="top" wrapText="1"/>
    </xf>
    <xf numFmtId="0" fontId="0" fillId="0" borderId="50" xfId="0" applyBorder="1" applyAlignment="1" applyProtection="1">
      <alignment vertical="top"/>
    </xf>
    <xf numFmtId="0" fontId="0" fillId="5" borderId="46" xfId="0" applyFill="1" applyBorder="1" applyAlignment="1" applyProtection="1">
      <alignment vertical="top" wrapText="1"/>
    </xf>
    <xf numFmtId="0" fontId="0" fillId="5" borderId="50" xfId="0" applyFill="1" applyBorder="1" applyAlignment="1" applyProtection="1">
      <alignment vertical="top" wrapText="1"/>
    </xf>
    <xf numFmtId="0" fontId="0" fillId="5" borderId="46" xfId="0" applyFill="1" applyBorder="1" applyAlignment="1" applyProtection="1">
      <alignment vertical="top"/>
    </xf>
    <xf numFmtId="0" fontId="0" fillId="5" borderId="50" xfId="0" applyFill="1" applyBorder="1" applyAlignment="1" applyProtection="1">
      <alignment vertical="top"/>
    </xf>
    <xf numFmtId="0" fontId="35" fillId="5" borderId="46" xfId="0" applyFont="1" applyFill="1" applyBorder="1" applyAlignment="1" applyProtection="1">
      <alignment vertical="top"/>
    </xf>
    <xf numFmtId="0" fontId="35" fillId="5" borderId="50" xfId="0" applyFont="1" applyFill="1" applyBorder="1" applyAlignment="1" applyProtection="1">
      <alignment vertical="top"/>
    </xf>
    <xf numFmtId="0" fontId="0" fillId="0" borderId="46" xfId="0" applyBorder="1" applyAlignment="1" applyProtection="1">
      <alignment vertical="top"/>
    </xf>
    <xf numFmtId="0" fontId="0" fillId="0" borderId="57" xfId="0" applyBorder="1" applyAlignment="1" applyProtection="1">
      <alignment horizontal="left" vertical="top" wrapText="1"/>
    </xf>
    <xf numFmtId="0" fontId="35" fillId="0" borderId="57" xfId="0" applyFont="1" applyBorder="1" applyAlignment="1" applyProtection="1">
      <alignment vertical="top" wrapText="1"/>
    </xf>
    <xf numFmtId="0" fontId="0" fillId="0" borderId="1" xfId="0" applyBorder="1" applyAlignment="1" applyProtection="1">
      <alignment vertical="top" wrapText="1"/>
    </xf>
    <xf numFmtId="0" fontId="0" fillId="0" borderId="1" xfId="0" applyBorder="1" applyAlignment="1" applyProtection="1">
      <alignment vertical="top"/>
    </xf>
    <xf numFmtId="0" fontId="0" fillId="0" borderId="49" xfId="0" applyBorder="1" applyAlignment="1" applyProtection="1">
      <alignment horizontal="left" vertical="top"/>
    </xf>
    <xf numFmtId="0" fontId="35" fillId="0" borderId="46" xfId="0" applyFont="1" applyBorder="1" applyAlignment="1" applyProtection="1">
      <alignment vertical="top"/>
    </xf>
    <xf numFmtId="0" fontId="0" fillId="0" borderId="50" xfId="0" applyBorder="1" applyAlignment="1" applyProtection="1">
      <alignment vertical="top" wrapText="1"/>
    </xf>
    <xf numFmtId="0" fontId="0" fillId="0" borderId="57" xfId="0" applyBorder="1" applyAlignment="1" applyProtection="1">
      <alignment vertical="top"/>
    </xf>
    <xf numFmtId="0" fontId="35" fillId="0" borderId="57" xfId="0" applyFont="1" applyBorder="1" applyAlignment="1" applyProtection="1">
      <alignment vertical="top"/>
    </xf>
    <xf numFmtId="0" fontId="0" fillId="0" borderId="50" xfId="0" applyBorder="1" applyAlignment="1" applyProtection="1">
      <alignment horizontal="left" vertical="top" wrapText="1"/>
    </xf>
    <xf numFmtId="0" fontId="0" fillId="0" borderId="50" xfId="0" applyBorder="1" applyAlignment="1" applyProtection="1">
      <alignment horizontal="left" vertical="top"/>
    </xf>
    <xf numFmtId="0" fontId="49" fillId="0" borderId="49" xfId="0" applyFont="1" applyBorder="1" applyAlignment="1" applyProtection="1">
      <alignment vertical="top" wrapText="1"/>
    </xf>
  </cellXfs>
  <cellStyles count="3">
    <cellStyle name="Hyperlink" xfId="1" builtinId="8"/>
    <cellStyle name="Normal" xfId="0" builtinId="0"/>
    <cellStyle name="Normal 2" xfId="2" xr:uid="{87348D8F-3CEE-44CE-A019-47FA5B3DFB43}"/>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outcomes'!$B$29</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outcomes'!$B$30</c:f>
              <c:numCache>
                <c:formatCode>0.00%</c:formatCode>
                <c:ptCount val="1"/>
                <c:pt idx="0">
                  <c:v>7.0952380952380975E-2</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5C30-4E66-8C68-68D86C6077A0}"/>
            </c:ext>
          </c:extLst>
        </c:ser>
        <c:ser>
          <c:idx val="1"/>
          <c:order val="1"/>
          <c:tx>
            <c:strRef>
              <c:f>'2. Progress towards outcomes'!$C$29</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outcomes'!$C$30</c:f>
              <c:numCache>
                <c:formatCode>0.00%</c:formatCode>
                <c:ptCount val="1"/>
                <c:pt idx="0">
                  <c:v>0.36418400876232204</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5C30-4E66-8C68-68D86C6077A0}"/>
            </c:ext>
          </c:extLst>
        </c:ser>
        <c:ser>
          <c:idx val="2"/>
          <c:order val="2"/>
          <c:tx>
            <c:strRef>
              <c:f>'2. Progress towards outcomes'!$D$29</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outcomes'!$D$30</c:f>
              <c:numCache>
                <c:formatCode>0.00%</c:formatCode>
                <c:ptCount val="1"/>
                <c:pt idx="0">
                  <c:v>0.2676132</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5C30-4E66-8C68-68D86C6077A0}"/>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635000</xdr:colOff>
      <xdr:row>28</xdr:row>
      <xdr:rowOff>0</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mailto:Waleed.Abouelhassan@fao.org" TargetMode="External"/><Relationship Id="rId2" Type="http://schemas.openxmlformats.org/officeDocument/2006/relationships/hyperlink" Target="mailto:Lucilla.Minelli@fao.org" TargetMode="External"/><Relationship Id="rId1" Type="http://schemas.openxmlformats.org/officeDocument/2006/relationships/hyperlink" Target="mailto:andrew.wyatt@iucn.org"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6:K34"/>
  <sheetViews>
    <sheetView showGridLines="0" view="pageBreakPreview" zoomScaleNormal="100" zoomScaleSheetLayoutView="100" workbookViewId="0">
      <selection activeCell="R8" sqref="R8"/>
    </sheetView>
  </sheetViews>
  <sheetFormatPr defaultColWidth="8.85546875" defaultRowHeight="15" x14ac:dyDescent="0.25"/>
  <cols>
    <col min="1" max="1" width="2.140625" customWidth="1"/>
    <col min="3" max="3" width="10.42578125" customWidth="1"/>
    <col min="4" max="5" width="8.42578125" customWidth="1"/>
    <col min="6" max="6" width="16.42578125" customWidth="1"/>
    <col min="7" max="7" width="10.140625" customWidth="1"/>
    <col min="8" max="8" width="6.85546875" customWidth="1"/>
    <col min="9" max="9" width="6.140625" customWidth="1"/>
  </cols>
  <sheetData>
    <row r="6" spans="2:11" ht="25.35" customHeight="1" x14ac:dyDescent="0.25">
      <c r="B6" s="91" t="s">
        <v>0</v>
      </c>
      <c r="C6" s="92"/>
      <c r="D6" s="92"/>
      <c r="E6" s="92"/>
      <c r="F6" s="92"/>
      <c r="G6" s="92"/>
      <c r="H6" s="92"/>
      <c r="I6" s="92"/>
      <c r="J6" s="92"/>
      <c r="K6" s="92"/>
    </row>
    <row r="7" spans="2:11" ht="25.35" customHeight="1" x14ac:dyDescent="0.25">
      <c r="B7" s="349" t="s">
        <v>1</v>
      </c>
      <c r="C7" s="350"/>
      <c r="D7" s="350"/>
      <c r="E7" s="350"/>
      <c r="F7" s="350"/>
      <c r="G7" s="350"/>
      <c r="H7" s="350"/>
      <c r="I7" s="350"/>
      <c r="J7" s="350"/>
      <c r="K7" s="350"/>
    </row>
    <row r="8" spans="2:11" ht="25.35" customHeight="1" x14ac:dyDescent="0.25">
      <c r="B8" s="93" t="s">
        <v>2</v>
      </c>
      <c r="C8" s="92"/>
      <c r="D8" s="92"/>
      <c r="E8" s="92"/>
      <c r="F8" s="92"/>
      <c r="G8" s="92"/>
      <c r="H8" s="92"/>
      <c r="I8" s="92"/>
      <c r="J8" s="92"/>
      <c r="K8" s="92"/>
    </row>
    <row r="9" spans="2:11" ht="30" customHeight="1" x14ac:dyDescent="0.25">
      <c r="B9" s="19" t="s">
        <v>3</v>
      </c>
      <c r="C9" s="14"/>
      <c r="D9" s="14"/>
      <c r="E9" s="14"/>
      <c r="F9" s="14"/>
      <c r="G9" s="14"/>
      <c r="H9" s="14"/>
      <c r="I9" s="14"/>
      <c r="J9" s="14"/>
      <c r="K9" s="14"/>
    </row>
    <row r="10" spans="2:11" ht="30" customHeight="1" x14ac:dyDescent="0.25">
      <c r="B10" s="31" t="str">
        <f>HYPERLINK("#'1. Basic project data'!N10","1. BASIC PROJECT DATA")</f>
        <v>1. BASIC PROJECT DATA</v>
      </c>
      <c r="C10" s="8"/>
      <c r="D10" s="15"/>
      <c r="E10" s="9"/>
      <c r="F10" s="9"/>
      <c r="G10" s="9"/>
      <c r="H10" s="9"/>
      <c r="I10" s="9"/>
      <c r="J10" s="9"/>
      <c r="K10" s="9"/>
    </row>
    <row r="11" spans="2:11" ht="30" customHeight="1" x14ac:dyDescent="0.25">
      <c r="B11" s="31" t="str">
        <f>HYPERLINK("#'2. Progress towards outcomes'!N11","2. PROGRESS TOWARDS ACHIEVING PROJECT OBJECTIVE(S) (DEVELOPMENT OBJECTIVE)")</f>
        <v>2. PROGRESS TOWARDS ACHIEVING PROJECT OBJECTIVE(S) (DEVELOPMENT OBJECTIVE)</v>
      </c>
      <c r="C11" s="8"/>
      <c r="D11" s="8"/>
      <c r="E11" s="8"/>
      <c r="F11" s="8"/>
      <c r="G11" s="8"/>
      <c r="H11" s="8"/>
      <c r="I11" s="15"/>
      <c r="J11" s="15"/>
      <c r="K11" s="15"/>
    </row>
    <row r="12" spans="2:11" ht="30" customHeight="1" x14ac:dyDescent="0.25">
      <c r="B12" s="31" t="str">
        <f>HYPERLINK("#'3. Implementation Progress'!N12","3. IMPLEMENTATION PROGRESS (IP)")</f>
        <v>3. IMPLEMENTATION PROGRESS (IP)</v>
      </c>
      <c r="C12" s="9"/>
      <c r="D12" s="9"/>
      <c r="E12" s="15"/>
      <c r="F12" s="9"/>
      <c r="G12" s="9"/>
      <c r="H12" s="9"/>
      <c r="I12" s="9"/>
      <c r="J12" s="9"/>
      <c r="K12" s="9"/>
    </row>
    <row r="13" spans="2:11" ht="30" customHeight="1" x14ac:dyDescent="0.25">
      <c r="B13" s="31" t="str">
        <f>HYPERLINK("#'4. Summary on progress'!N13","4. SUMMARY ON PROGRESS AND CHALLENGES")</f>
        <v>4. SUMMARY ON PROGRESS AND CHALLENGES</v>
      </c>
      <c r="C13" s="8"/>
      <c r="D13" s="8"/>
      <c r="E13" s="8"/>
      <c r="F13" s="8"/>
      <c r="G13" s="15"/>
      <c r="H13" s="15"/>
      <c r="I13" s="15"/>
      <c r="J13" s="15"/>
      <c r="K13" s="15"/>
    </row>
    <row r="14" spans="2:11" ht="30" customHeight="1" x14ac:dyDescent="0.25">
      <c r="B14" s="31" t="str">
        <f>HYPERLINK("#'5. ESS Risk'!N14","5.ENVIRONMENTAL AND SOCIAL SAFEGUARDS (ESS):RISKS FROM THE PROJECT")</f>
        <v>5.ENVIRONMENTAL AND SOCIAL SAFEGUARDS (ESS):RISKS FROM THE PROJECT</v>
      </c>
      <c r="C14" s="8"/>
      <c r="D14" s="8"/>
      <c r="E14" s="8"/>
      <c r="F14" s="8"/>
      <c r="G14" s="8"/>
      <c r="H14" s="15"/>
      <c r="I14" s="15"/>
      <c r="J14" s="15"/>
      <c r="K14" s="15"/>
    </row>
    <row r="15" spans="2:11" ht="30" customHeight="1" x14ac:dyDescent="0.25">
      <c r="B15" s="31" t="str">
        <f>HYPERLINK("#'6. Risks to the project'!N15","6. RISKS TO THE PROJECT")</f>
        <v>6. RISKS TO THE PROJECT</v>
      </c>
      <c r="C15" s="9"/>
      <c r="D15" s="15"/>
      <c r="E15" s="9"/>
      <c r="F15" s="9"/>
      <c r="G15" s="9"/>
      <c r="H15" s="9"/>
      <c r="I15" s="9"/>
      <c r="J15" s="9"/>
      <c r="K15" s="9"/>
    </row>
    <row r="16" spans="2:11" ht="30" customHeight="1" x14ac:dyDescent="0.25">
      <c r="B16" s="31" t="str">
        <f>HYPERLINK("#'7. Follow-up on Mid-term review'!N16","7. FOLLOW-UP ON MID-TERM REVIEW OR SUPERVISION MISSION")</f>
        <v>7. FOLLOW-UP ON MID-TERM REVIEW OR SUPERVISION MISSION</v>
      </c>
      <c r="C16" s="9"/>
      <c r="D16" s="9"/>
      <c r="E16" s="9"/>
      <c r="F16" s="9"/>
      <c r="G16" s="15"/>
      <c r="H16" s="9"/>
      <c r="I16" s="9"/>
      <c r="J16" s="9"/>
      <c r="K16" s="9"/>
    </row>
    <row r="17" spans="2:11" ht="30" customHeight="1" x14ac:dyDescent="0.25">
      <c r="B17" s="31" t="str">
        <f>HYPERLINK("#'8. Minor project amendments'!N17","8. MINOR PROJECT AMENDMENTS")</f>
        <v>8. MINOR PROJECT AMENDMENTS</v>
      </c>
      <c r="C17" s="9"/>
      <c r="D17" s="9"/>
      <c r="E17" s="15"/>
      <c r="F17" s="9"/>
      <c r="G17" s="9"/>
      <c r="H17" s="9"/>
      <c r="I17" s="9"/>
      <c r="J17" s="9"/>
      <c r="K17" s="9"/>
    </row>
    <row r="18" spans="2:11" ht="30" customHeight="1" x14ac:dyDescent="0.25">
      <c r="B18" s="31" t="str">
        <f>HYPERLINK("#'9. Stakeholders' Engagement'!N18","9. STAKEHOLDERS' ENGAGEMENT")</f>
        <v>9. STAKEHOLDERS' ENGAGEMENT</v>
      </c>
      <c r="C18" s="9"/>
      <c r="D18" s="9"/>
      <c r="E18" s="15"/>
      <c r="F18" s="9"/>
      <c r="G18" s="9"/>
      <c r="H18" s="9"/>
      <c r="I18" s="9"/>
      <c r="J18" s="9"/>
      <c r="K18" s="9"/>
    </row>
    <row r="19" spans="2:11" ht="30" customHeight="1" x14ac:dyDescent="0.25">
      <c r="B19" s="31" t="str">
        <f>HYPERLINK("#'10. Gender Mainstreaming'!N19","10. GENDER MAINSTREAMING")</f>
        <v>10. GENDER MAINSTREAMING</v>
      </c>
      <c r="C19" s="9"/>
      <c r="D19" s="9"/>
      <c r="E19" s="15"/>
      <c r="F19" s="9"/>
      <c r="G19" s="9"/>
      <c r="H19" s="9"/>
      <c r="I19" s="9"/>
      <c r="J19" s="9"/>
      <c r="K19" s="9"/>
    </row>
    <row r="20" spans="2:11" ht="30" customHeight="1" x14ac:dyDescent="0.25">
      <c r="B20" s="31" t="str">
        <f>HYPERLINK("#'11. Knowledge Management'!N20","11. KNOWLEDGE MANAGEMENT ACTIVITIES")</f>
        <v>11. KNOWLEDGE MANAGEMENT ACTIVITIES</v>
      </c>
      <c r="C20" s="9"/>
      <c r="D20" s="9"/>
      <c r="E20" s="9"/>
      <c r="F20" s="15"/>
      <c r="G20" s="9"/>
      <c r="H20" s="9"/>
      <c r="I20" s="9"/>
      <c r="J20" s="9"/>
      <c r="K20" s="9"/>
    </row>
    <row r="21" spans="2:11" ht="30" customHeight="1" x14ac:dyDescent="0.25">
      <c r="B21" s="31" t="str">
        <f>HYPERLINK("#'12. Indigenous &amp; Local Involve.'!N21","12. INDIGENOUS PEOPLES AND LOCAL COMMUNITIES INVOLVEMENT")</f>
        <v>12. INDIGENOUS PEOPLES AND LOCAL COMMUNITIES INVOLVEMENT</v>
      </c>
      <c r="C21" s="9"/>
      <c r="D21" s="9"/>
      <c r="E21" s="9"/>
      <c r="F21" s="9"/>
      <c r="G21" s="15"/>
      <c r="H21" s="9"/>
      <c r="I21" s="9"/>
      <c r="J21" s="9"/>
      <c r="K21" s="9"/>
    </row>
    <row r="22" spans="2:11" ht="30" customHeight="1" x14ac:dyDescent="0.25">
      <c r="B22" s="31" t="str">
        <f>HYPERLINK("#'13. Co-Financing Table'!N22","13. CO-FINANCING TABLE")</f>
        <v>13. CO-FINANCING TABLE</v>
      </c>
      <c r="C22" s="9"/>
      <c r="D22" s="15"/>
      <c r="E22" s="9"/>
      <c r="F22" s="9"/>
      <c r="G22" s="9"/>
      <c r="H22" s="9"/>
      <c r="I22" s="9"/>
      <c r="J22" s="9"/>
      <c r="K22" s="9"/>
    </row>
    <row r="23" spans="2:11" ht="30" customHeight="1" x14ac:dyDescent="0.25">
      <c r="B23" s="31" t="str">
        <f>HYPERLINK("#'14. GEO Location'!N23","14. GEO LOCATION INFORMATION")</f>
        <v>14. GEO LOCATION INFORMATION</v>
      </c>
      <c r="C23" s="9"/>
      <c r="D23" s="9"/>
      <c r="E23" s="15"/>
      <c r="F23" s="9"/>
      <c r="G23" s="9"/>
      <c r="H23" s="9"/>
      <c r="I23" s="9"/>
      <c r="J23" s="9"/>
      <c r="K23" s="9"/>
    </row>
    <row r="24" spans="2:11" ht="30" customHeight="1" x14ac:dyDescent="0.25">
      <c r="B24" s="20" t="str">
        <f>HYPERLINK("#' GEF-5 LDCF Indicators'!N27"," GEF-5 LDCF Indicators")</f>
        <v xml:space="preserve"> GEF-5 LDCF Indicators</v>
      </c>
    </row>
    <row r="25" spans="2:11" ht="30" customHeight="1" x14ac:dyDescent="0.25">
      <c r="B25" s="20" t="str">
        <f>HYPERLINK("#'GEF6&amp;7 LDCF Core Indicators'!N28"," GEF 6&amp;7 LDCF Core Indicators")</f>
        <v xml:space="preserve"> GEF 6&amp;7 LDCF Core Indicators</v>
      </c>
    </row>
    <row r="26" spans="2:11" ht="30" customHeight="1" x14ac:dyDescent="0.25">
      <c r="B26" s="20" t="str">
        <f>HYPERLINK("#'Annex'!N26","Annex. Monitoring Area-based GEF Core Indicator Commitments and Progress with FERM")</f>
        <v>Annex. Monitoring Area-based GEF Core Indicator Commitments and Progress with FERM</v>
      </c>
      <c r="C26" s="3"/>
      <c r="D26" s="3"/>
      <c r="E26" s="3"/>
      <c r="F26" s="3"/>
      <c r="G26" s="3"/>
      <c r="H26" s="3"/>
      <c r="I26" s="3"/>
      <c r="J26" s="16"/>
      <c r="K26" s="3"/>
    </row>
    <row r="29" spans="2:11" x14ac:dyDescent="0.25">
      <c r="B29" s="21" t="s">
        <v>4</v>
      </c>
      <c r="C29" s="21"/>
    </row>
    <row r="30" spans="2:11" x14ac:dyDescent="0.25">
      <c r="B30" t="s">
        <v>5</v>
      </c>
      <c r="C30" s="21"/>
    </row>
    <row r="31" spans="2:11" x14ac:dyDescent="0.25">
      <c r="B31" s="32" t="s">
        <v>6</v>
      </c>
    </row>
    <row r="32" spans="2:11" x14ac:dyDescent="0.25">
      <c r="B32" t="s">
        <v>7</v>
      </c>
    </row>
    <row r="33" spans="2:2" x14ac:dyDescent="0.25">
      <c r="B33" t="s">
        <v>8</v>
      </c>
    </row>
    <row r="34" spans="2:2" ht="19.5" customHeight="1" x14ac:dyDescent="0.25"/>
  </sheetData>
  <sheetProtection sheet="1" objects="1" scenarios="1" formatColumns="0" formatRows="0"/>
  <mergeCells count="3">
    <mergeCell ref="B7:K7"/>
    <mergeCell ref="B6:K6"/>
    <mergeCell ref="B8:K8"/>
  </mergeCells>
  <hyperlinks>
    <hyperlink ref="B29" r:id="rId1" display="DISCLAIMER: All data and text entered in the PIR will be publicly available on the GEF website (click here). " xr:uid="{00000000-0004-0000-0000-000000000000}"/>
    <hyperlink ref="B30" r:id="rId2" display="All data and text entered in the PIR will be publicly available on the GEF website (click here). " xr:uid="{00000000-0004-0000-0000-000001000000}"/>
    <hyperlink ref="B31"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K56"/>
  <sheetViews>
    <sheetView showGridLines="0" view="pageBreakPreview" zoomScaleNormal="100" zoomScaleSheetLayoutView="100" workbookViewId="0">
      <selection activeCell="V17" sqref="V17"/>
    </sheetView>
  </sheetViews>
  <sheetFormatPr defaultColWidth="8.85546875" defaultRowHeight="15" x14ac:dyDescent="0.25"/>
  <cols>
    <col min="1" max="1" width="1.42578125" customWidth="1"/>
  </cols>
  <sheetData>
    <row r="1" spans="1:11" ht="19.5" customHeight="1" x14ac:dyDescent="0.25">
      <c r="A1" s="10"/>
      <c r="B1" s="10"/>
      <c r="C1" s="10"/>
      <c r="D1" s="10"/>
      <c r="E1" s="10"/>
      <c r="F1" s="10"/>
      <c r="G1" s="10"/>
      <c r="H1" s="10"/>
      <c r="I1" s="10"/>
      <c r="J1" s="10"/>
      <c r="K1" s="10"/>
    </row>
    <row r="2" spans="1:11" ht="17.100000000000001" customHeight="1" x14ac:dyDescent="0.25">
      <c r="A2" s="10"/>
      <c r="B2" s="214" t="s">
        <v>650</v>
      </c>
      <c r="C2" s="92"/>
      <c r="D2" s="92"/>
      <c r="E2" s="92"/>
      <c r="F2" s="92"/>
      <c r="G2" s="92"/>
      <c r="H2" s="92"/>
      <c r="I2" s="92"/>
      <c r="J2" s="92"/>
      <c r="K2" s="92"/>
    </row>
    <row r="3" spans="1:11" ht="17.100000000000001" customHeight="1" x14ac:dyDescent="0.25">
      <c r="A3" s="10"/>
      <c r="B3" s="10"/>
      <c r="C3" s="10"/>
      <c r="D3" s="10"/>
      <c r="E3" s="10"/>
      <c r="F3" s="10"/>
      <c r="G3" s="10"/>
      <c r="H3" s="10"/>
      <c r="I3" s="10"/>
      <c r="J3" s="10"/>
      <c r="K3" s="10"/>
    </row>
    <row r="4" spans="1:11" ht="14.85" customHeight="1" x14ac:dyDescent="0.25">
      <c r="A4" s="10"/>
      <c r="B4" s="224" t="s">
        <v>651</v>
      </c>
      <c r="C4" s="104"/>
      <c r="D4" s="105"/>
      <c r="E4" s="215" t="s">
        <v>652</v>
      </c>
      <c r="F4" s="216"/>
      <c r="G4" s="216"/>
      <c r="H4" s="216"/>
      <c r="I4" s="216"/>
      <c r="J4" s="216"/>
      <c r="K4" s="217"/>
    </row>
    <row r="5" spans="1:11" ht="14.85" customHeight="1" x14ac:dyDescent="0.25">
      <c r="A5" s="10"/>
      <c r="B5" s="168"/>
      <c r="C5" s="92"/>
      <c r="D5" s="169"/>
      <c r="E5" s="218"/>
      <c r="F5" s="219"/>
      <c r="G5" s="219"/>
      <c r="H5" s="219"/>
      <c r="I5" s="219"/>
      <c r="J5" s="219"/>
      <c r="K5" s="220"/>
    </row>
    <row r="6" spans="1:11" ht="27" customHeight="1" x14ac:dyDescent="0.25">
      <c r="A6" s="10"/>
      <c r="B6" s="106"/>
      <c r="C6" s="107"/>
      <c r="D6" s="108"/>
      <c r="E6" s="221"/>
      <c r="F6" s="222"/>
      <c r="G6" s="222"/>
      <c r="H6" s="222"/>
      <c r="I6" s="222"/>
      <c r="J6" s="222"/>
      <c r="K6" s="223"/>
    </row>
    <row r="7" spans="1:11" ht="14.85" customHeight="1" x14ac:dyDescent="0.25">
      <c r="A7" s="10"/>
      <c r="B7" s="224" t="s">
        <v>653</v>
      </c>
      <c r="C7" s="104"/>
      <c r="D7" s="105"/>
      <c r="E7" s="215" t="s">
        <v>654</v>
      </c>
      <c r="F7" s="375"/>
      <c r="G7" s="375"/>
      <c r="H7" s="375"/>
      <c r="I7" s="375"/>
      <c r="J7" s="375"/>
      <c r="K7" s="376"/>
    </row>
    <row r="8" spans="1:11" ht="17.100000000000001" customHeight="1" x14ac:dyDescent="0.25">
      <c r="A8" s="10"/>
      <c r="B8" s="168"/>
      <c r="C8" s="92"/>
      <c r="D8" s="169"/>
      <c r="E8" s="377"/>
      <c r="F8" s="378"/>
      <c r="G8" s="378"/>
      <c r="H8" s="378"/>
      <c r="I8" s="378"/>
      <c r="J8" s="378"/>
      <c r="K8" s="379"/>
    </row>
    <row r="9" spans="1:11" x14ac:dyDescent="0.25">
      <c r="A9" s="10"/>
      <c r="B9" s="168"/>
      <c r="C9" s="92"/>
      <c r="D9" s="169"/>
      <c r="E9" s="377"/>
      <c r="F9" s="378"/>
      <c r="G9" s="378"/>
      <c r="H9" s="378"/>
      <c r="I9" s="378"/>
      <c r="J9" s="378"/>
      <c r="K9" s="379"/>
    </row>
    <row r="10" spans="1:11" ht="17.100000000000001" customHeight="1" x14ac:dyDescent="0.25">
      <c r="A10" s="10"/>
      <c r="B10" s="168"/>
      <c r="C10" s="92"/>
      <c r="D10" s="169"/>
      <c r="E10" s="377"/>
      <c r="F10" s="378"/>
      <c r="G10" s="378"/>
      <c r="H10" s="378"/>
      <c r="I10" s="378"/>
      <c r="J10" s="378"/>
      <c r="K10" s="379"/>
    </row>
    <row r="11" spans="1:11" ht="17.100000000000001" customHeight="1" x14ac:dyDescent="0.25">
      <c r="A11" s="10"/>
      <c r="B11" s="168"/>
      <c r="C11" s="92"/>
      <c r="D11" s="169"/>
      <c r="E11" s="377"/>
      <c r="F11" s="378"/>
      <c r="G11" s="378"/>
      <c r="H11" s="378"/>
      <c r="I11" s="378"/>
      <c r="J11" s="378"/>
      <c r="K11" s="379"/>
    </row>
    <row r="12" spans="1:11" ht="17.100000000000001" customHeight="1" x14ac:dyDescent="0.25">
      <c r="A12" s="10"/>
      <c r="B12" s="168"/>
      <c r="C12" s="92"/>
      <c r="D12" s="169"/>
      <c r="E12" s="377"/>
      <c r="F12" s="378"/>
      <c r="G12" s="378"/>
      <c r="H12" s="378"/>
      <c r="I12" s="378"/>
      <c r="J12" s="378"/>
      <c r="K12" s="379"/>
    </row>
    <row r="13" spans="1:11" x14ac:dyDescent="0.25">
      <c r="A13" s="10"/>
      <c r="B13" s="168"/>
      <c r="C13" s="92"/>
      <c r="D13" s="169"/>
      <c r="E13" s="377"/>
      <c r="F13" s="378"/>
      <c r="G13" s="378"/>
      <c r="H13" s="378"/>
      <c r="I13" s="378"/>
      <c r="J13" s="378"/>
      <c r="K13" s="379"/>
    </row>
    <row r="14" spans="1:11" x14ac:dyDescent="0.25">
      <c r="A14" s="10"/>
      <c r="B14" s="106"/>
      <c r="C14" s="107"/>
      <c r="D14" s="108"/>
      <c r="E14" s="380"/>
      <c r="F14" s="381"/>
      <c r="G14" s="381"/>
      <c r="H14" s="381"/>
      <c r="I14" s="381"/>
      <c r="J14" s="381"/>
      <c r="K14" s="382"/>
    </row>
    <row r="15" spans="1:11" ht="14.85" customHeight="1" x14ac:dyDescent="0.25">
      <c r="A15" s="10"/>
      <c r="B15" s="224" t="s">
        <v>655</v>
      </c>
      <c r="C15" s="104"/>
      <c r="D15" s="105"/>
      <c r="E15" s="215" t="s">
        <v>656</v>
      </c>
      <c r="F15" s="375"/>
      <c r="G15" s="375"/>
      <c r="H15" s="375"/>
      <c r="I15" s="375"/>
      <c r="J15" s="375"/>
      <c r="K15" s="376"/>
    </row>
    <row r="16" spans="1:11" ht="17.100000000000001" customHeight="1" x14ac:dyDescent="0.25">
      <c r="A16" s="10"/>
      <c r="B16" s="168"/>
      <c r="C16" s="92"/>
      <c r="D16" s="169"/>
      <c r="E16" s="377"/>
      <c r="F16" s="378"/>
      <c r="G16" s="378"/>
      <c r="H16" s="378"/>
      <c r="I16" s="378"/>
      <c r="J16" s="378"/>
      <c r="K16" s="379"/>
    </row>
    <row r="17" spans="1:11" ht="17.100000000000001" customHeight="1" x14ac:dyDescent="0.25">
      <c r="A17" s="10"/>
      <c r="B17" s="168"/>
      <c r="C17" s="92"/>
      <c r="D17" s="169"/>
      <c r="E17" s="377"/>
      <c r="F17" s="378"/>
      <c r="G17" s="378"/>
      <c r="H17" s="378"/>
      <c r="I17" s="378"/>
      <c r="J17" s="378"/>
      <c r="K17" s="379"/>
    </row>
    <row r="18" spans="1:11" ht="17.100000000000001" customHeight="1" x14ac:dyDescent="0.25">
      <c r="A18" s="10"/>
      <c r="B18" s="168"/>
      <c r="C18" s="92"/>
      <c r="D18" s="169"/>
      <c r="E18" s="377"/>
      <c r="F18" s="378"/>
      <c r="G18" s="378"/>
      <c r="H18" s="378"/>
      <c r="I18" s="378"/>
      <c r="J18" s="378"/>
      <c r="K18" s="379"/>
    </row>
    <row r="19" spans="1:11" x14ac:dyDescent="0.25">
      <c r="A19" s="10"/>
      <c r="B19" s="168"/>
      <c r="C19" s="92"/>
      <c r="D19" s="169"/>
      <c r="E19" s="377"/>
      <c r="F19" s="378"/>
      <c r="G19" s="378"/>
      <c r="H19" s="378"/>
      <c r="I19" s="378"/>
      <c r="J19" s="378"/>
      <c r="K19" s="379"/>
    </row>
    <row r="20" spans="1:11" x14ac:dyDescent="0.25">
      <c r="A20" s="10"/>
      <c r="B20" s="168"/>
      <c r="C20" s="92"/>
      <c r="D20" s="169"/>
      <c r="E20" s="377"/>
      <c r="F20" s="378"/>
      <c r="G20" s="378"/>
      <c r="H20" s="378"/>
      <c r="I20" s="378"/>
      <c r="J20" s="378"/>
      <c r="K20" s="379"/>
    </row>
    <row r="21" spans="1:11" x14ac:dyDescent="0.25">
      <c r="A21" s="10"/>
      <c r="B21" s="168"/>
      <c r="C21" s="92"/>
      <c r="D21" s="169"/>
      <c r="E21" s="377"/>
      <c r="F21" s="378"/>
      <c r="G21" s="378"/>
      <c r="H21" s="378"/>
      <c r="I21" s="378"/>
      <c r="J21" s="378"/>
      <c r="K21" s="379"/>
    </row>
    <row r="22" spans="1:11" x14ac:dyDescent="0.25">
      <c r="A22" s="10"/>
      <c r="B22" s="106"/>
      <c r="C22" s="107"/>
      <c r="D22" s="108"/>
      <c r="E22" s="380"/>
      <c r="F22" s="381"/>
      <c r="G22" s="381"/>
      <c r="H22" s="381"/>
      <c r="I22" s="381"/>
      <c r="J22" s="381"/>
      <c r="K22" s="382"/>
    </row>
    <row r="23" spans="1:11" ht="14.85" customHeight="1" x14ac:dyDescent="0.25">
      <c r="A23" s="10"/>
      <c r="B23" s="224" t="s">
        <v>657</v>
      </c>
      <c r="C23" s="104"/>
      <c r="D23" s="105"/>
      <c r="E23" s="111" t="s">
        <v>658</v>
      </c>
      <c r="F23" s="225"/>
      <c r="G23" s="225"/>
      <c r="H23" s="225"/>
      <c r="I23" s="225"/>
      <c r="J23" s="225"/>
      <c r="K23" s="117"/>
    </row>
    <row r="24" spans="1:11" ht="14.85" customHeight="1" x14ac:dyDescent="0.25">
      <c r="A24" s="10"/>
      <c r="B24" s="168"/>
      <c r="C24" s="92"/>
      <c r="D24" s="169"/>
      <c r="E24" s="118"/>
      <c r="F24" s="226"/>
      <c r="G24" s="226"/>
      <c r="H24" s="226"/>
      <c r="I24" s="226"/>
      <c r="J24" s="226"/>
      <c r="K24" s="119"/>
    </row>
    <row r="25" spans="1:11" ht="14.85" customHeight="1" x14ac:dyDescent="0.25">
      <c r="A25" s="10"/>
      <c r="B25" s="168"/>
      <c r="C25" s="92"/>
      <c r="D25" s="169"/>
      <c r="E25" s="118"/>
      <c r="F25" s="226"/>
      <c r="G25" s="226"/>
      <c r="H25" s="226"/>
      <c r="I25" s="226"/>
      <c r="J25" s="226"/>
      <c r="K25" s="119"/>
    </row>
    <row r="26" spans="1:11" ht="14.85" customHeight="1" x14ac:dyDescent="0.25">
      <c r="A26" s="10"/>
      <c r="B26" s="168"/>
      <c r="C26" s="92"/>
      <c r="D26" s="169"/>
      <c r="E26" s="118"/>
      <c r="F26" s="226"/>
      <c r="G26" s="226"/>
      <c r="H26" s="226"/>
      <c r="I26" s="226"/>
      <c r="J26" s="226"/>
      <c r="K26" s="119"/>
    </row>
    <row r="27" spans="1:11" x14ac:dyDescent="0.25">
      <c r="A27" s="10"/>
      <c r="B27" s="168"/>
      <c r="C27" s="92"/>
      <c r="D27" s="169"/>
      <c r="E27" s="118"/>
      <c r="F27" s="226"/>
      <c r="G27" s="226"/>
      <c r="H27" s="226"/>
      <c r="I27" s="226"/>
      <c r="J27" s="226"/>
      <c r="K27" s="119"/>
    </row>
    <row r="28" spans="1:11" ht="17.100000000000001" customHeight="1" x14ac:dyDescent="0.25">
      <c r="A28" s="10"/>
      <c r="B28" s="168"/>
      <c r="C28" s="92"/>
      <c r="D28" s="169"/>
      <c r="E28" s="118"/>
      <c r="F28" s="226"/>
      <c r="G28" s="226"/>
      <c r="H28" s="226"/>
      <c r="I28" s="226"/>
      <c r="J28" s="226"/>
      <c r="K28" s="119"/>
    </row>
    <row r="29" spans="1:11" x14ac:dyDescent="0.25">
      <c r="A29" s="10"/>
      <c r="B29" s="168"/>
      <c r="C29" s="92"/>
      <c r="D29" s="169"/>
      <c r="E29" s="118"/>
      <c r="F29" s="226"/>
      <c r="G29" s="226"/>
      <c r="H29" s="226"/>
      <c r="I29" s="226"/>
      <c r="J29" s="226"/>
      <c r="K29" s="119"/>
    </row>
    <row r="30" spans="1:11" ht="40.5" customHeight="1" x14ac:dyDescent="0.25">
      <c r="A30" s="10"/>
      <c r="B30" s="168"/>
      <c r="C30" s="92"/>
      <c r="D30" s="169"/>
      <c r="E30" s="120"/>
      <c r="F30" s="227"/>
      <c r="G30" s="227"/>
      <c r="H30" s="227"/>
      <c r="I30" s="227"/>
      <c r="J30" s="227"/>
      <c r="K30" s="121"/>
    </row>
    <row r="31" spans="1:11" x14ac:dyDescent="0.25">
      <c r="A31" s="10"/>
      <c r="B31" s="106"/>
      <c r="C31" s="107"/>
      <c r="D31" s="108"/>
      <c r="E31" s="228"/>
      <c r="F31" s="229"/>
      <c r="G31" s="229"/>
      <c r="H31" s="229"/>
      <c r="I31" s="229"/>
      <c r="J31" s="229"/>
      <c r="K31" s="230"/>
    </row>
    <row r="32" spans="1:11" x14ac:dyDescent="0.25">
      <c r="A32" s="10"/>
      <c r="B32" s="10"/>
      <c r="C32" s="10"/>
      <c r="D32" s="10"/>
      <c r="E32" s="10"/>
      <c r="F32" s="10"/>
      <c r="G32" s="10"/>
      <c r="H32" s="10"/>
      <c r="I32" s="10"/>
      <c r="J32" s="10"/>
      <c r="K32" s="10"/>
    </row>
    <row r="33" spans="1:11" x14ac:dyDescent="0.25">
      <c r="A33" s="10"/>
      <c r="B33" s="10"/>
      <c r="C33" s="10"/>
      <c r="D33" s="10"/>
      <c r="E33" s="10"/>
      <c r="F33" s="10"/>
      <c r="G33" s="10"/>
      <c r="H33" s="10"/>
      <c r="I33" s="10"/>
      <c r="J33" s="10"/>
      <c r="K33" s="10"/>
    </row>
    <row r="34" spans="1:11" ht="19.5" customHeight="1" x14ac:dyDescent="0.25">
      <c r="A34" s="10"/>
      <c r="B34" s="10"/>
      <c r="C34" s="10"/>
      <c r="D34" s="10"/>
      <c r="E34" s="10"/>
      <c r="F34" s="10"/>
      <c r="G34" s="10"/>
      <c r="H34" s="10"/>
      <c r="I34" s="10"/>
      <c r="J34" s="10"/>
      <c r="K34" s="10"/>
    </row>
    <row r="35" spans="1:11" x14ac:dyDescent="0.25">
      <c r="A35" s="10"/>
      <c r="B35" s="10"/>
      <c r="C35" s="10"/>
      <c r="D35" s="10"/>
      <c r="E35" s="10"/>
      <c r="F35" s="10"/>
      <c r="G35" s="10"/>
      <c r="H35" s="10"/>
      <c r="I35" s="10"/>
      <c r="J35" s="10"/>
      <c r="K35" s="10"/>
    </row>
    <row r="36" spans="1:11" x14ac:dyDescent="0.25">
      <c r="A36" s="10"/>
      <c r="B36" s="10"/>
      <c r="C36" s="10"/>
      <c r="D36" s="10"/>
      <c r="E36" s="10"/>
      <c r="F36" s="10"/>
      <c r="G36" s="10"/>
      <c r="H36" s="10"/>
      <c r="I36" s="10"/>
      <c r="J36" s="10"/>
      <c r="K36" s="10"/>
    </row>
    <row r="37" spans="1:11" x14ac:dyDescent="0.25">
      <c r="A37" s="10"/>
      <c r="B37" s="10"/>
      <c r="C37" s="10"/>
      <c r="D37" s="10"/>
      <c r="E37" s="10"/>
      <c r="F37" s="10"/>
      <c r="G37" s="10"/>
      <c r="H37" s="10"/>
      <c r="I37" s="10"/>
      <c r="J37" s="10"/>
      <c r="K37" s="10"/>
    </row>
    <row r="38" spans="1:11" x14ac:dyDescent="0.25">
      <c r="A38" s="10"/>
      <c r="B38" s="10"/>
      <c r="C38" s="10"/>
      <c r="D38" s="10"/>
      <c r="E38" s="10"/>
      <c r="F38" s="10"/>
      <c r="G38" s="10"/>
      <c r="H38" s="10"/>
      <c r="I38" s="10"/>
      <c r="J38" s="10"/>
      <c r="K38" s="10"/>
    </row>
    <row r="39" spans="1:11" x14ac:dyDescent="0.25">
      <c r="A39" s="10"/>
      <c r="B39" s="10"/>
      <c r="C39" s="10"/>
      <c r="D39" s="10"/>
      <c r="E39" s="10"/>
      <c r="F39" s="10"/>
      <c r="G39" s="10"/>
      <c r="H39" s="10"/>
      <c r="I39" s="10"/>
      <c r="J39" s="10"/>
      <c r="K39" s="10"/>
    </row>
    <row r="40" spans="1:11" x14ac:dyDescent="0.25">
      <c r="A40" s="10"/>
      <c r="B40" s="10"/>
      <c r="C40" s="10"/>
      <c r="D40" s="10"/>
      <c r="E40" s="10"/>
      <c r="F40" s="10"/>
      <c r="G40" s="10"/>
      <c r="H40" s="10"/>
      <c r="I40" s="10"/>
      <c r="J40" s="10"/>
      <c r="K40" s="10"/>
    </row>
    <row r="41" spans="1:11" x14ac:dyDescent="0.25">
      <c r="A41" s="10"/>
      <c r="B41" s="10"/>
      <c r="C41" s="10"/>
      <c r="D41" s="10"/>
      <c r="E41" s="10"/>
      <c r="F41" s="10"/>
      <c r="G41" s="10"/>
      <c r="H41" s="10"/>
      <c r="I41" s="10"/>
      <c r="J41" s="10"/>
      <c r="K41" s="10"/>
    </row>
    <row r="42" spans="1:11" x14ac:dyDescent="0.25">
      <c r="A42" s="10"/>
      <c r="B42" s="10"/>
      <c r="C42" s="10"/>
      <c r="D42" s="10"/>
      <c r="E42" s="10"/>
      <c r="F42" s="10"/>
      <c r="G42" s="10"/>
      <c r="H42" s="10"/>
      <c r="I42" s="10"/>
      <c r="J42" s="10"/>
      <c r="K42" s="10"/>
    </row>
    <row r="43" spans="1:11" x14ac:dyDescent="0.25">
      <c r="A43" s="10"/>
      <c r="B43" s="10"/>
      <c r="C43" s="10"/>
      <c r="D43" s="10"/>
      <c r="E43" s="10"/>
      <c r="F43" s="10"/>
      <c r="G43" s="10"/>
      <c r="H43" s="10"/>
      <c r="I43" s="10"/>
      <c r="J43" s="10"/>
      <c r="K43" s="10"/>
    </row>
    <row r="44" spans="1:11" x14ac:dyDescent="0.25">
      <c r="A44" s="10"/>
      <c r="B44" s="10"/>
      <c r="C44" s="10"/>
      <c r="D44" s="10"/>
      <c r="E44" s="10"/>
      <c r="F44" s="10"/>
      <c r="G44" s="10"/>
      <c r="H44" s="10"/>
      <c r="I44" s="10"/>
      <c r="J44" s="10"/>
      <c r="K44" s="10"/>
    </row>
    <row r="45" spans="1:11" x14ac:dyDescent="0.25">
      <c r="A45" s="10"/>
      <c r="B45" s="10"/>
      <c r="C45" s="10"/>
      <c r="D45" s="10"/>
      <c r="E45" s="10"/>
      <c r="F45" s="10"/>
      <c r="G45" s="10"/>
      <c r="H45" s="10"/>
      <c r="I45" s="10"/>
      <c r="J45" s="10"/>
      <c r="K45" s="10"/>
    </row>
    <row r="46" spans="1:11" x14ac:dyDescent="0.25">
      <c r="A46" s="10"/>
      <c r="B46" s="10"/>
      <c r="C46" s="10"/>
      <c r="D46" s="10"/>
      <c r="E46" s="10"/>
      <c r="F46" s="10"/>
      <c r="G46" s="10"/>
      <c r="H46" s="10"/>
      <c r="I46" s="10"/>
      <c r="J46" s="10"/>
      <c r="K46" s="10"/>
    </row>
    <row r="47" spans="1:11" x14ac:dyDescent="0.25">
      <c r="A47" s="10"/>
      <c r="B47" s="10"/>
      <c r="C47" s="10"/>
      <c r="D47" s="10"/>
      <c r="E47" s="10"/>
      <c r="F47" s="10"/>
      <c r="G47" s="10"/>
      <c r="H47" s="10"/>
      <c r="I47" s="10"/>
      <c r="J47" s="10"/>
      <c r="K47" s="10"/>
    </row>
    <row r="48" spans="1:11" x14ac:dyDescent="0.25">
      <c r="A48" s="10"/>
      <c r="B48" s="10"/>
      <c r="C48" s="10"/>
      <c r="D48" s="10"/>
      <c r="E48" s="10"/>
      <c r="F48" s="10"/>
      <c r="G48" s="10"/>
      <c r="H48" s="10"/>
      <c r="I48" s="10"/>
      <c r="J48" s="10"/>
      <c r="K48" s="10"/>
    </row>
    <row r="49" spans="1:11" ht="14.85" customHeight="1" x14ac:dyDescent="0.25">
      <c r="A49" s="10"/>
      <c r="B49" s="122"/>
      <c r="C49" s="92"/>
      <c r="D49" s="92"/>
      <c r="E49" s="92"/>
      <c r="F49" s="92"/>
      <c r="G49" s="92"/>
      <c r="H49" s="92"/>
      <c r="I49" s="92"/>
      <c r="J49" s="92"/>
      <c r="K49" s="92"/>
    </row>
    <row r="50" spans="1:11" x14ac:dyDescent="0.25">
      <c r="A50" s="10"/>
      <c r="B50" s="92"/>
      <c r="C50" s="92"/>
      <c r="D50" s="92"/>
      <c r="E50" s="92"/>
      <c r="F50" s="92"/>
      <c r="G50" s="92"/>
      <c r="H50" s="92"/>
      <c r="I50" s="92"/>
      <c r="J50" s="92"/>
      <c r="K50" s="92"/>
    </row>
    <row r="51" spans="1:11" x14ac:dyDescent="0.25">
      <c r="A51" s="10"/>
      <c r="B51" s="92"/>
      <c r="C51" s="92"/>
      <c r="D51" s="92"/>
      <c r="E51" s="92"/>
      <c r="F51" s="92"/>
      <c r="G51" s="92"/>
      <c r="H51" s="92"/>
      <c r="I51" s="92"/>
      <c r="J51" s="92"/>
      <c r="K51" s="92"/>
    </row>
    <row r="52" spans="1:11" x14ac:dyDescent="0.25">
      <c r="A52" s="10"/>
      <c r="B52" s="92"/>
      <c r="C52" s="92"/>
      <c r="D52" s="92"/>
      <c r="E52" s="92"/>
      <c r="F52" s="92"/>
      <c r="G52" s="92"/>
      <c r="H52" s="92"/>
      <c r="I52" s="92"/>
      <c r="J52" s="92"/>
      <c r="K52" s="92"/>
    </row>
    <row r="53" spans="1:11" x14ac:dyDescent="0.25">
      <c r="A53" s="10"/>
      <c r="B53" s="92"/>
      <c r="C53" s="92"/>
      <c r="D53" s="92"/>
      <c r="E53" s="92"/>
      <c r="F53" s="92"/>
      <c r="G53" s="92"/>
      <c r="H53" s="92"/>
      <c r="I53" s="92"/>
      <c r="J53" s="92"/>
      <c r="K53" s="92"/>
    </row>
    <row r="54" spans="1:11" ht="15.6" customHeight="1" x14ac:dyDescent="0.25">
      <c r="A54" s="10"/>
      <c r="B54" s="92"/>
      <c r="C54" s="92"/>
      <c r="D54" s="92"/>
      <c r="E54" s="92"/>
      <c r="F54" s="92"/>
      <c r="G54" s="92"/>
      <c r="H54" s="92"/>
      <c r="I54" s="92"/>
      <c r="J54" s="92"/>
      <c r="K54" s="92"/>
    </row>
    <row r="55" spans="1:11" x14ac:dyDescent="0.25">
      <c r="A55" s="10"/>
      <c r="B55" s="92"/>
      <c r="C55" s="92"/>
      <c r="D55" s="92"/>
      <c r="E55" s="92"/>
      <c r="F55" s="92"/>
      <c r="G55" s="92"/>
      <c r="H55" s="92"/>
      <c r="I55" s="92"/>
      <c r="J55" s="92"/>
      <c r="K55" s="92"/>
    </row>
    <row r="56" spans="1:11" x14ac:dyDescent="0.25">
      <c r="A56" s="10"/>
      <c r="B56" s="92"/>
      <c r="C56" s="92"/>
      <c r="D56" s="92"/>
      <c r="E56" s="92"/>
      <c r="F56" s="92"/>
      <c r="G56" s="92"/>
      <c r="H56" s="92"/>
      <c r="I56" s="92"/>
      <c r="J56" s="92"/>
      <c r="K56" s="92"/>
    </row>
  </sheetData>
  <sheetProtection sheet="1" objects="1" scenarios="1" formatColumns="0" formatRows="0"/>
  <mergeCells count="11">
    <mergeCell ref="B2:K2"/>
    <mergeCell ref="E4:K6"/>
    <mergeCell ref="B15:D22"/>
    <mergeCell ref="B7:D14"/>
    <mergeCell ref="B49:K56"/>
    <mergeCell ref="E7:K14"/>
    <mergeCell ref="B23:D31"/>
    <mergeCell ref="B4:D6"/>
    <mergeCell ref="E15:K22"/>
    <mergeCell ref="E23:K30"/>
    <mergeCell ref="E31:K31"/>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P78"/>
  <sheetViews>
    <sheetView showGridLines="0" view="pageBreakPreview" zoomScaleNormal="85" zoomScaleSheetLayoutView="100" workbookViewId="0">
      <selection activeCell="X12" sqref="X12"/>
    </sheetView>
  </sheetViews>
  <sheetFormatPr defaultColWidth="8.85546875" defaultRowHeight="15" x14ac:dyDescent="0.25"/>
  <cols>
    <col min="1" max="1" width="1.42578125" customWidth="1"/>
    <col min="2" max="2" width="7.42578125" customWidth="1"/>
    <col min="5" max="5" width="12.85546875" customWidth="1"/>
    <col min="6" max="6" width="13" customWidth="1"/>
    <col min="11" max="11" width="23.140625" customWidth="1"/>
    <col min="16" max="16" width="24.140625" customWidth="1"/>
  </cols>
  <sheetData>
    <row r="1" spans="1:16" ht="19.5" customHeight="1" x14ac:dyDescent="0.25">
      <c r="A1" s="10"/>
      <c r="B1" s="10"/>
      <c r="C1" s="10"/>
      <c r="D1" s="10"/>
      <c r="E1" s="10"/>
      <c r="F1" s="10"/>
      <c r="G1" s="10"/>
      <c r="H1" s="10"/>
      <c r="I1" s="10"/>
      <c r="J1" s="10"/>
      <c r="K1" s="10"/>
      <c r="L1" s="10"/>
      <c r="M1" s="10"/>
      <c r="N1" s="10"/>
      <c r="O1" s="10"/>
      <c r="P1" s="10"/>
    </row>
    <row r="2" spans="1:16" ht="17.100000000000001" customHeight="1" x14ac:dyDescent="0.25">
      <c r="A2" s="10"/>
      <c r="B2" s="214" t="s">
        <v>659</v>
      </c>
      <c r="C2" s="92"/>
      <c r="D2" s="92"/>
      <c r="E2" s="92"/>
      <c r="F2" s="92"/>
      <c r="G2" s="92"/>
      <c r="H2" s="92"/>
      <c r="I2" s="92"/>
      <c r="J2" s="92"/>
      <c r="K2" s="92"/>
      <c r="L2" s="92"/>
      <c r="M2" s="92"/>
      <c r="N2" s="92"/>
      <c r="O2" s="92"/>
      <c r="P2" s="92"/>
    </row>
    <row r="3" spans="1:16" ht="17.100000000000001" customHeight="1" x14ac:dyDescent="0.25">
      <c r="A3" s="10"/>
      <c r="B3" s="13"/>
      <c r="C3" s="13"/>
      <c r="D3" s="13"/>
      <c r="E3" s="13"/>
      <c r="F3" s="13"/>
      <c r="G3" s="13"/>
      <c r="H3" s="13"/>
      <c r="I3" s="13"/>
      <c r="J3" s="13"/>
      <c r="K3" s="13"/>
      <c r="L3" s="13"/>
      <c r="M3" s="13"/>
      <c r="N3" s="13"/>
      <c r="O3" s="13"/>
      <c r="P3" s="13"/>
    </row>
    <row r="4" spans="1:16" ht="15" customHeight="1" x14ac:dyDescent="0.25">
      <c r="A4" s="10"/>
      <c r="B4" s="250" t="s">
        <v>660</v>
      </c>
      <c r="C4" s="104"/>
      <c r="D4" s="104"/>
      <c r="E4" s="104"/>
      <c r="F4" s="104"/>
      <c r="G4" s="104"/>
      <c r="H4" s="104"/>
      <c r="I4" s="104"/>
      <c r="J4" s="104"/>
      <c r="K4" s="104"/>
      <c r="L4" s="104"/>
      <c r="M4" s="104"/>
      <c r="N4" s="104"/>
      <c r="O4" s="104"/>
      <c r="P4" s="104"/>
    </row>
    <row r="5" spans="1:16" ht="17.100000000000001" customHeight="1" x14ac:dyDescent="0.25">
      <c r="A5" s="10"/>
      <c r="B5" s="106"/>
      <c r="C5" s="107"/>
      <c r="D5" s="107"/>
      <c r="E5" s="107"/>
      <c r="F5" s="107"/>
      <c r="G5" s="107"/>
      <c r="H5" s="107"/>
      <c r="I5" s="107"/>
      <c r="J5" s="107"/>
      <c r="K5" s="107"/>
      <c r="L5" s="107"/>
      <c r="M5" s="107"/>
      <c r="N5" s="107"/>
      <c r="O5" s="107"/>
      <c r="P5" s="107"/>
    </row>
    <row r="6" spans="1:16" ht="14.85" customHeight="1" x14ac:dyDescent="0.25">
      <c r="A6" s="10"/>
      <c r="B6" s="130"/>
      <c r="C6" s="244" t="s">
        <v>661</v>
      </c>
      <c r="D6" s="96"/>
      <c r="E6" s="244" t="s">
        <v>662</v>
      </c>
      <c r="F6" s="244" t="s">
        <v>663</v>
      </c>
      <c r="G6" s="245" t="s">
        <v>664</v>
      </c>
      <c r="H6" s="95"/>
      <c r="I6" s="95"/>
      <c r="J6" s="95"/>
      <c r="K6" s="96"/>
      <c r="L6" s="244" t="s">
        <v>665</v>
      </c>
      <c r="M6" s="95"/>
      <c r="N6" s="95"/>
      <c r="O6" s="95"/>
      <c r="P6" s="96"/>
    </row>
    <row r="7" spans="1:16" ht="38.25" customHeight="1" x14ac:dyDescent="0.25">
      <c r="A7" s="10"/>
      <c r="B7" s="97"/>
      <c r="C7" s="97"/>
      <c r="D7" s="99"/>
      <c r="E7" s="109"/>
      <c r="F7" s="109"/>
      <c r="G7" s="97"/>
      <c r="H7" s="98"/>
      <c r="I7" s="98"/>
      <c r="J7" s="98"/>
      <c r="K7" s="99"/>
      <c r="L7" s="97"/>
      <c r="M7" s="98"/>
      <c r="N7" s="98"/>
      <c r="O7" s="98"/>
      <c r="P7" s="99"/>
    </row>
    <row r="8" spans="1:16" ht="17.100000000000001" customHeight="1" x14ac:dyDescent="0.25">
      <c r="A8" s="10"/>
      <c r="B8" s="243">
        <v>1</v>
      </c>
      <c r="C8" s="94" t="s">
        <v>666</v>
      </c>
      <c r="D8" s="96"/>
      <c r="E8" s="94" t="s">
        <v>667</v>
      </c>
      <c r="F8" s="94" t="s">
        <v>647</v>
      </c>
      <c r="G8" s="94" t="s">
        <v>668</v>
      </c>
      <c r="H8" s="95"/>
      <c r="I8" s="95"/>
      <c r="J8" s="95"/>
      <c r="K8" s="96"/>
      <c r="L8" s="94" t="s">
        <v>669</v>
      </c>
      <c r="M8" s="95"/>
      <c r="N8" s="95"/>
      <c r="O8" s="95"/>
      <c r="P8" s="96"/>
    </row>
    <row r="9" spans="1:16" ht="17.100000000000001" customHeight="1" x14ac:dyDescent="0.25">
      <c r="A9" s="10"/>
      <c r="B9" s="233"/>
      <c r="C9" s="130"/>
      <c r="D9" s="129"/>
      <c r="E9" s="233"/>
      <c r="F9" s="233"/>
      <c r="G9" s="130"/>
      <c r="H9" s="128"/>
      <c r="I9" s="128"/>
      <c r="J9" s="128"/>
      <c r="K9" s="129"/>
      <c r="L9" s="130"/>
      <c r="M9" s="128"/>
      <c r="N9" s="128"/>
      <c r="O9" s="128"/>
      <c r="P9" s="129"/>
    </row>
    <row r="10" spans="1:16" ht="17.100000000000001" customHeight="1" x14ac:dyDescent="0.25">
      <c r="A10" s="10"/>
      <c r="B10" s="233"/>
      <c r="C10" s="130"/>
      <c r="D10" s="129"/>
      <c r="E10" s="233"/>
      <c r="F10" s="233"/>
      <c r="G10" s="130"/>
      <c r="H10" s="128"/>
      <c r="I10" s="128"/>
      <c r="J10" s="128"/>
      <c r="K10" s="129"/>
      <c r="L10" s="130"/>
      <c r="M10" s="128"/>
      <c r="N10" s="128"/>
      <c r="O10" s="128"/>
      <c r="P10" s="129"/>
    </row>
    <row r="11" spans="1:16" ht="35.1" customHeight="1" x14ac:dyDescent="0.25">
      <c r="A11" s="10"/>
      <c r="B11" s="109"/>
      <c r="C11" s="97"/>
      <c r="D11" s="99"/>
      <c r="E11" s="109"/>
      <c r="F11" s="109"/>
      <c r="G11" s="97"/>
      <c r="H11" s="98"/>
      <c r="I11" s="98"/>
      <c r="J11" s="98"/>
      <c r="K11" s="99"/>
      <c r="L11" s="97"/>
      <c r="M11" s="98"/>
      <c r="N11" s="98"/>
      <c r="O11" s="98"/>
      <c r="P11" s="99"/>
    </row>
    <row r="12" spans="1:16" ht="17.100000000000001" customHeight="1" x14ac:dyDescent="0.25">
      <c r="A12" s="10"/>
      <c r="B12" s="243">
        <v>2</v>
      </c>
      <c r="C12" s="94" t="s">
        <v>666</v>
      </c>
      <c r="D12" s="96"/>
      <c r="E12" s="94" t="s">
        <v>670</v>
      </c>
      <c r="F12" s="94" t="s">
        <v>647</v>
      </c>
      <c r="G12" s="94" t="s">
        <v>671</v>
      </c>
      <c r="H12" s="95"/>
      <c r="I12" s="95"/>
      <c r="J12" s="95"/>
      <c r="K12" s="96"/>
      <c r="L12" s="94" t="s">
        <v>672</v>
      </c>
      <c r="M12" s="95"/>
      <c r="N12" s="95"/>
      <c r="O12" s="95"/>
      <c r="P12" s="96"/>
    </row>
    <row r="13" spans="1:16" ht="17.100000000000001" customHeight="1" x14ac:dyDescent="0.25">
      <c r="A13" s="10"/>
      <c r="B13" s="233"/>
      <c r="C13" s="130"/>
      <c r="D13" s="129"/>
      <c r="E13" s="233"/>
      <c r="F13" s="233"/>
      <c r="G13" s="130"/>
      <c r="H13" s="128"/>
      <c r="I13" s="128"/>
      <c r="J13" s="128"/>
      <c r="K13" s="129"/>
      <c r="L13" s="130"/>
      <c r="M13" s="128"/>
      <c r="N13" s="128"/>
      <c r="O13" s="128"/>
      <c r="P13" s="129"/>
    </row>
    <row r="14" spans="1:16" ht="17.100000000000001" customHeight="1" x14ac:dyDescent="0.25">
      <c r="A14" s="10"/>
      <c r="B14" s="233"/>
      <c r="C14" s="130"/>
      <c r="D14" s="129"/>
      <c r="E14" s="233"/>
      <c r="F14" s="233"/>
      <c r="G14" s="130"/>
      <c r="H14" s="128"/>
      <c r="I14" s="128"/>
      <c r="J14" s="128"/>
      <c r="K14" s="129"/>
      <c r="L14" s="130"/>
      <c r="M14" s="128"/>
      <c r="N14" s="128"/>
      <c r="O14" s="128"/>
      <c r="P14" s="129"/>
    </row>
    <row r="15" spans="1:16" ht="27" customHeight="1" x14ac:dyDescent="0.25">
      <c r="A15" s="10"/>
      <c r="B15" s="109"/>
      <c r="C15" s="97"/>
      <c r="D15" s="99"/>
      <c r="E15" s="109"/>
      <c r="F15" s="109"/>
      <c r="G15" s="97"/>
      <c r="H15" s="98"/>
      <c r="I15" s="98"/>
      <c r="J15" s="98"/>
      <c r="K15" s="99"/>
      <c r="L15" s="97"/>
      <c r="M15" s="98"/>
      <c r="N15" s="98"/>
      <c r="O15" s="98"/>
      <c r="P15" s="99"/>
    </row>
    <row r="16" spans="1:16" ht="17.100000000000001" customHeight="1" x14ac:dyDescent="0.25">
      <c r="A16" s="10"/>
      <c r="B16" s="243">
        <v>3</v>
      </c>
      <c r="C16" s="94" t="s">
        <v>673</v>
      </c>
      <c r="D16" s="96"/>
      <c r="E16" s="94" t="s">
        <v>670</v>
      </c>
      <c r="F16" s="182" t="s">
        <v>647</v>
      </c>
      <c r="G16" s="94" t="s">
        <v>674</v>
      </c>
      <c r="H16" s="95"/>
      <c r="I16" s="95"/>
      <c r="J16" s="95"/>
      <c r="K16" s="96"/>
      <c r="L16" s="94" t="s">
        <v>675</v>
      </c>
      <c r="M16" s="95"/>
      <c r="N16" s="95"/>
      <c r="O16" s="95"/>
      <c r="P16" s="96"/>
    </row>
    <row r="17" spans="1:16" ht="17.100000000000001" customHeight="1" x14ac:dyDescent="0.25">
      <c r="A17" s="10"/>
      <c r="B17" s="233"/>
      <c r="C17" s="130"/>
      <c r="D17" s="129"/>
      <c r="E17" s="233"/>
      <c r="F17" s="130"/>
      <c r="G17" s="130"/>
      <c r="H17" s="128"/>
      <c r="I17" s="128"/>
      <c r="J17" s="128"/>
      <c r="K17" s="129"/>
      <c r="L17" s="130"/>
      <c r="M17" s="128"/>
      <c r="N17" s="128"/>
      <c r="O17" s="128"/>
      <c r="P17" s="129"/>
    </row>
    <row r="18" spans="1:16" ht="17.100000000000001" customHeight="1" x14ac:dyDescent="0.25">
      <c r="A18" s="10"/>
      <c r="B18" s="233"/>
      <c r="C18" s="130"/>
      <c r="D18" s="129"/>
      <c r="E18" s="233"/>
      <c r="F18" s="130"/>
      <c r="G18" s="130"/>
      <c r="H18" s="128"/>
      <c r="I18" s="128"/>
      <c r="J18" s="128"/>
      <c r="K18" s="129"/>
      <c r="L18" s="130"/>
      <c r="M18" s="128"/>
      <c r="N18" s="128"/>
      <c r="O18" s="128"/>
      <c r="P18" s="129"/>
    </row>
    <row r="19" spans="1:16" ht="29.25" customHeight="1" x14ac:dyDescent="0.25">
      <c r="A19" s="10"/>
      <c r="B19" s="109"/>
      <c r="C19" s="97"/>
      <c r="D19" s="99"/>
      <c r="E19" s="109"/>
      <c r="F19" s="97"/>
      <c r="G19" s="97"/>
      <c r="H19" s="98"/>
      <c r="I19" s="98"/>
      <c r="J19" s="98"/>
      <c r="K19" s="99"/>
      <c r="L19" s="97"/>
      <c r="M19" s="98"/>
      <c r="N19" s="98"/>
      <c r="O19" s="98"/>
      <c r="P19" s="99"/>
    </row>
    <row r="20" spans="1:16" ht="24.6" customHeight="1" x14ac:dyDescent="0.25">
      <c r="A20" s="10"/>
      <c r="B20" s="243">
        <v>4</v>
      </c>
      <c r="C20" s="94" t="s">
        <v>673</v>
      </c>
      <c r="D20" s="96"/>
      <c r="E20" s="94" t="s">
        <v>667</v>
      </c>
      <c r="F20" s="182" t="s">
        <v>647</v>
      </c>
      <c r="G20" s="94" t="s">
        <v>676</v>
      </c>
      <c r="H20" s="95"/>
      <c r="I20" s="95"/>
      <c r="J20" s="95"/>
      <c r="K20" s="96"/>
      <c r="L20" s="94" t="s">
        <v>677</v>
      </c>
      <c r="M20" s="95"/>
      <c r="N20" s="95"/>
      <c r="O20" s="95"/>
      <c r="P20" s="96"/>
    </row>
    <row r="21" spans="1:16" ht="17.100000000000001" hidden="1" customHeight="1" x14ac:dyDescent="0.25">
      <c r="A21" s="10"/>
      <c r="B21" s="233"/>
      <c r="C21" s="130"/>
      <c r="D21" s="129"/>
      <c r="E21" s="233"/>
      <c r="F21" s="130"/>
      <c r="G21" s="130"/>
      <c r="H21" s="128"/>
      <c r="I21" s="128"/>
      <c r="J21" s="128"/>
      <c r="K21" s="129"/>
      <c r="L21" s="130"/>
      <c r="M21" s="128"/>
      <c r="N21" s="128"/>
      <c r="O21" s="128"/>
      <c r="P21" s="129"/>
    </row>
    <row r="22" spans="1:16" ht="17.100000000000001" hidden="1" customHeight="1" x14ac:dyDescent="0.25">
      <c r="A22" s="10"/>
      <c r="B22" s="233"/>
      <c r="C22" s="130"/>
      <c r="D22" s="129"/>
      <c r="E22" s="233"/>
      <c r="F22" s="130"/>
      <c r="G22" s="130"/>
      <c r="H22" s="128"/>
      <c r="I22" s="128"/>
      <c r="J22" s="128"/>
      <c r="K22" s="129"/>
      <c r="L22" s="130"/>
      <c r="M22" s="128"/>
      <c r="N22" s="128"/>
      <c r="O22" s="128"/>
      <c r="P22" s="129"/>
    </row>
    <row r="23" spans="1:16" ht="36" customHeight="1" x14ac:dyDescent="0.25">
      <c r="A23" s="10"/>
      <c r="B23" s="109"/>
      <c r="C23" s="97"/>
      <c r="D23" s="99"/>
      <c r="E23" s="109"/>
      <c r="F23" s="97"/>
      <c r="G23" s="97"/>
      <c r="H23" s="98"/>
      <c r="I23" s="98"/>
      <c r="J23" s="98"/>
      <c r="K23" s="99"/>
      <c r="L23" s="97"/>
      <c r="M23" s="98"/>
      <c r="N23" s="98"/>
      <c r="O23" s="98"/>
      <c r="P23" s="99"/>
    </row>
    <row r="24" spans="1:16" ht="17.100000000000001" customHeight="1" x14ac:dyDescent="0.25">
      <c r="A24" s="10"/>
      <c r="B24" s="243">
        <v>5</v>
      </c>
      <c r="C24" s="94" t="s">
        <v>678</v>
      </c>
      <c r="D24" s="96"/>
      <c r="E24" s="94" t="s">
        <v>667</v>
      </c>
      <c r="F24" s="182" t="s">
        <v>647</v>
      </c>
      <c r="G24" s="94" t="s">
        <v>679</v>
      </c>
      <c r="H24" s="95"/>
      <c r="I24" s="95"/>
      <c r="J24" s="95"/>
      <c r="K24" s="96"/>
      <c r="L24" s="94" t="s">
        <v>680</v>
      </c>
      <c r="M24" s="95"/>
      <c r="N24" s="95"/>
      <c r="O24" s="95"/>
      <c r="P24" s="96"/>
    </row>
    <row r="25" spans="1:16" ht="17.100000000000001" customHeight="1" x14ac:dyDescent="0.25">
      <c r="A25" s="10"/>
      <c r="B25" s="233"/>
      <c r="C25" s="130"/>
      <c r="D25" s="129"/>
      <c r="E25" s="233"/>
      <c r="F25" s="130"/>
      <c r="G25" s="130"/>
      <c r="H25" s="128"/>
      <c r="I25" s="128"/>
      <c r="J25" s="128"/>
      <c r="K25" s="129"/>
      <c r="L25" s="130"/>
      <c r="M25" s="128"/>
      <c r="N25" s="128"/>
      <c r="O25" s="128"/>
      <c r="P25" s="129"/>
    </row>
    <row r="26" spans="1:16" ht="11.1" customHeight="1" x14ac:dyDescent="0.25">
      <c r="A26" s="10"/>
      <c r="B26" s="233"/>
      <c r="C26" s="130"/>
      <c r="D26" s="129"/>
      <c r="E26" s="233"/>
      <c r="F26" s="130"/>
      <c r="G26" s="130"/>
      <c r="H26" s="128"/>
      <c r="I26" s="128"/>
      <c r="J26" s="128"/>
      <c r="K26" s="129"/>
      <c r="L26" s="130"/>
      <c r="M26" s="128"/>
      <c r="N26" s="128"/>
      <c r="O26" s="128"/>
      <c r="P26" s="129"/>
    </row>
    <row r="27" spans="1:16" ht="15.6" hidden="1" customHeight="1" x14ac:dyDescent="0.25">
      <c r="A27" s="10"/>
      <c r="B27" s="109"/>
      <c r="C27" s="97"/>
      <c r="D27" s="99"/>
      <c r="E27" s="109"/>
      <c r="F27" s="97"/>
      <c r="G27" s="97"/>
      <c r="H27" s="98"/>
      <c r="I27" s="98"/>
      <c r="J27" s="98"/>
      <c r="K27" s="99"/>
      <c r="L27" s="97"/>
      <c r="M27" s="98"/>
      <c r="N27" s="98"/>
      <c r="O27" s="98"/>
      <c r="P27" s="99"/>
    </row>
    <row r="28" spans="1:16" x14ac:dyDescent="0.25">
      <c r="A28" s="10"/>
      <c r="B28" s="243">
        <v>6</v>
      </c>
      <c r="C28" s="94" t="s">
        <v>673</v>
      </c>
      <c r="D28" s="96"/>
      <c r="E28" s="94" t="s">
        <v>667</v>
      </c>
      <c r="F28" s="182" t="s">
        <v>647</v>
      </c>
      <c r="G28" s="94" t="s">
        <v>681</v>
      </c>
      <c r="H28" s="95"/>
      <c r="I28" s="95"/>
      <c r="J28" s="95"/>
      <c r="K28" s="96"/>
      <c r="L28" s="94" t="s">
        <v>682</v>
      </c>
      <c r="M28" s="95"/>
      <c r="N28" s="95"/>
      <c r="O28" s="95"/>
      <c r="P28" s="96"/>
    </row>
    <row r="29" spans="1:16" x14ac:dyDescent="0.25">
      <c r="A29" s="10"/>
      <c r="B29" s="233"/>
      <c r="C29" s="130"/>
      <c r="D29" s="129"/>
      <c r="E29" s="233"/>
      <c r="F29" s="130"/>
      <c r="G29" s="130"/>
      <c r="H29" s="128"/>
      <c r="I29" s="128"/>
      <c r="J29" s="128"/>
      <c r="K29" s="129"/>
      <c r="L29" s="130"/>
      <c r="M29" s="128"/>
      <c r="N29" s="128"/>
      <c r="O29" s="128"/>
      <c r="P29" s="129"/>
    </row>
    <row r="30" spans="1:16" x14ac:dyDescent="0.25">
      <c r="A30" s="10"/>
      <c r="B30" s="233"/>
      <c r="C30" s="130"/>
      <c r="D30" s="129"/>
      <c r="E30" s="233"/>
      <c r="F30" s="130"/>
      <c r="G30" s="130"/>
      <c r="H30" s="128"/>
      <c r="I30" s="128"/>
      <c r="J30" s="128"/>
      <c r="K30" s="129"/>
      <c r="L30" s="130"/>
      <c r="M30" s="128"/>
      <c r="N30" s="128"/>
      <c r="O30" s="128"/>
      <c r="P30" s="129"/>
    </row>
    <row r="31" spans="1:16" ht="36.75" customHeight="1" x14ac:dyDescent="0.25">
      <c r="A31" s="10"/>
      <c r="B31" s="109"/>
      <c r="C31" s="97"/>
      <c r="D31" s="99"/>
      <c r="E31" s="109"/>
      <c r="F31" s="97"/>
      <c r="G31" s="97"/>
      <c r="H31" s="98"/>
      <c r="I31" s="98"/>
      <c r="J31" s="98"/>
      <c r="K31" s="99"/>
      <c r="L31" s="97"/>
      <c r="M31" s="98"/>
      <c r="N31" s="98"/>
      <c r="O31" s="98"/>
      <c r="P31" s="99"/>
    </row>
    <row r="32" spans="1:16" x14ac:dyDescent="0.25">
      <c r="A32" s="10"/>
      <c r="B32" s="243">
        <v>7</v>
      </c>
      <c r="C32" s="94" t="s">
        <v>673</v>
      </c>
      <c r="D32" s="96"/>
      <c r="E32" s="94" t="s">
        <v>667</v>
      </c>
      <c r="F32" s="182" t="s">
        <v>647</v>
      </c>
      <c r="G32" s="94" t="s">
        <v>683</v>
      </c>
      <c r="H32" s="95"/>
      <c r="I32" s="95"/>
      <c r="J32" s="95"/>
      <c r="K32" s="96"/>
      <c r="L32" s="94" t="s">
        <v>684</v>
      </c>
      <c r="M32" s="95"/>
      <c r="N32" s="95"/>
      <c r="O32" s="95"/>
      <c r="P32" s="96"/>
    </row>
    <row r="33" spans="1:16" x14ac:dyDescent="0.25">
      <c r="A33" s="10"/>
      <c r="B33" s="233"/>
      <c r="C33" s="130"/>
      <c r="D33" s="129"/>
      <c r="E33" s="233"/>
      <c r="F33" s="130"/>
      <c r="G33" s="130"/>
      <c r="H33" s="128"/>
      <c r="I33" s="128"/>
      <c r="J33" s="128"/>
      <c r="K33" s="129"/>
      <c r="L33" s="130"/>
      <c r="M33" s="128"/>
      <c r="N33" s="128"/>
      <c r="O33" s="128"/>
      <c r="P33" s="129"/>
    </row>
    <row r="34" spans="1:16" x14ac:dyDescent="0.25">
      <c r="A34" s="10"/>
      <c r="B34" s="233"/>
      <c r="C34" s="130"/>
      <c r="D34" s="129"/>
      <c r="E34" s="233"/>
      <c r="F34" s="130"/>
      <c r="G34" s="130"/>
      <c r="H34" s="128"/>
      <c r="I34" s="128"/>
      <c r="J34" s="128"/>
      <c r="K34" s="129"/>
      <c r="L34" s="130"/>
      <c r="M34" s="128"/>
      <c r="N34" s="128"/>
      <c r="O34" s="128"/>
      <c r="P34" s="129"/>
    </row>
    <row r="35" spans="1:16" ht="10.5" customHeight="1" x14ac:dyDescent="0.25">
      <c r="A35" s="10"/>
      <c r="B35" s="109"/>
      <c r="C35" s="97"/>
      <c r="D35" s="99"/>
      <c r="E35" s="109"/>
      <c r="F35" s="97"/>
      <c r="G35" s="97"/>
      <c r="H35" s="98"/>
      <c r="I35" s="98"/>
      <c r="J35" s="98"/>
      <c r="K35" s="99"/>
      <c r="L35" s="97"/>
      <c r="M35" s="98"/>
      <c r="N35" s="98"/>
      <c r="O35" s="98"/>
      <c r="P35" s="99"/>
    </row>
    <row r="36" spans="1:16" x14ac:dyDescent="0.25">
      <c r="A36" s="10"/>
      <c r="B36" s="231">
        <v>8</v>
      </c>
      <c r="C36" s="94" t="s">
        <v>666</v>
      </c>
      <c r="D36" s="96"/>
      <c r="E36" s="94" t="s">
        <v>685</v>
      </c>
      <c r="F36" s="182" t="s">
        <v>84</v>
      </c>
      <c r="G36" s="94" t="s">
        <v>686</v>
      </c>
      <c r="H36" s="95"/>
      <c r="I36" s="95"/>
      <c r="J36" s="95"/>
      <c r="K36" s="96"/>
      <c r="L36" s="94" t="s">
        <v>687</v>
      </c>
      <c r="M36" s="95"/>
      <c r="N36" s="95"/>
      <c r="O36" s="95"/>
      <c r="P36" s="96"/>
    </row>
    <row r="37" spans="1:16" x14ac:dyDescent="0.25">
      <c r="A37" s="10"/>
      <c r="B37" s="232"/>
      <c r="C37" s="130"/>
      <c r="D37" s="129"/>
      <c r="E37" s="233"/>
      <c r="F37" s="130"/>
      <c r="G37" s="130"/>
      <c r="H37" s="128"/>
      <c r="I37" s="128"/>
      <c r="J37" s="128"/>
      <c r="K37" s="129"/>
      <c r="L37" s="130"/>
      <c r="M37" s="128"/>
      <c r="N37" s="128"/>
      <c r="O37" s="128"/>
      <c r="P37" s="129"/>
    </row>
    <row r="38" spans="1:16" x14ac:dyDescent="0.25">
      <c r="A38" s="10"/>
      <c r="B38" s="232"/>
      <c r="C38" s="130"/>
      <c r="D38" s="129"/>
      <c r="E38" s="233"/>
      <c r="F38" s="130"/>
      <c r="G38" s="130"/>
      <c r="H38" s="128"/>
      <c r="I38" s="128"/>
      <c r="J38" s="128"/>
      <c r="K38" s="129"/>
      <c r="L38" s="130"/>
      <c r="M38" s="128"/>
      <c r="N38" s="128"/>
      <c r="O38" s="128"/>
      <c r="P38" s="129"/>
    </row>
    <row r="39" spans="1:16" x14ac:dyDescent="0.25">
      <c r="A39" s="10"/>
      <c r="B39" s="110"/>
      <c r="C39" s="97"/>
      <c r="D39" s="99"/>
      <c r="E39" s="109"/>
      <c r="F39" s="97"/>
      <c r="G39" s="97"/>
      <c r="H39" s="98"/>
      <c r="I39" s="98"/>
      <c r="J39" s="98"/>
      <c r="K39" s="99"/>
      <c r="L39" s="97"/>
      <c r="M39" s="98"/>
      <c r="N39" s="98"/>
      <c r="O39" s="98"/>
      <c r="P39" s="99"/>
    </row>
    <row r="40" spans="1:16" x14ac:dyDescent="0.25">
      <c r="A40" s="10"/>
      <c r="B40" s="231">
        <v>9</v>
      </c>
      <c r="C40" s="94" t="s">
        <v>688</v>
      </c>
      <c r="D40" s="96"/>
      <c r="E40" s="94" t="s">
        <v>667</v>
      </c>
      <c r="F40" s="182" t="s">
        <v>84</v>
      </c>
      <c r="G40" s="94" t="s">
        <v>689</v>
      </c>
      <c r="H40" s="95"/>
      <c r="I40" s="95"/>
      <c r="J40" s="95"/>
      <c r="K40" s="96"/>
      <c r="L40" s="94" t="s">
        <v>690</v>
      </c>
      <c r="M40" s="95"/>
      <c r="N40" s="95"/>
      <c r="O40" s="95"/>
      <c r="P40" s="96"/>
    </row>
    <row r="41" spans="1:16" x14ac:dyDescent="0.25">
      <c r="A41" s="10"/>
      <c r="B41" s="232"/>
      <c r="C41" s="130"/>
      <c r="D41" s="129"/>
      <c r="E41" s="233"/>
      <c r="F41" s="130"/>
      <c r="G41" s="130"/>
      <c r="H41" s="128"/>
      <c r="I41" s="128"/>
      <c r="J41" s="128"/>
      <c r="K41" s="129"/>
      <c r="L41" s="130"/>
      <c r="M41" s="128"/>
      <c r="N41" s="128"/>
      <c r="O41" s="128"/>
      <c r="P41" s="129"/>
    </row>
    <row r="42" spans="1:16" x14ac:dyDescent="0.25">
      <c r="A42" s="10"/>
      <c r="B42" s="232"/>
      <c r="C42" s="130"/>
      <c r="D42" s="129"/>
      <c r="E42" s="233"/>
      <c r="F42" s="130"/>
      <c r="G42" s="130"/>
      <c r="H42" s="128"/>
      <c r="I42" s="128"/>
      <c r="J42" s="128"/>
      <c r="K42" s="129"/>
      <c r="L42" s="130"/>
      <c r="M42" s="128"/>
      <c r="N42" s="128"/>
      <c r="O42" s="128"/>
      <c r="P42" s="129"/>
    </row>
    <row r="43" spans="1:16" x14ac:dyDescent="0.25">
      <c r="A43" s="10"/>
      <c r="B43" s="110"/>
      <c r="C43" s="97"/>
      <c r="D43" s="99"/>
      <c r="E43" s="109"/>
      <c r="F43" s="97"/>
      <c r="G43" s="97"/>
      <c r="H43" s="98"/>
      <c r="I43" s="98"/>
      <c r="J43" s="98"/>
      <c r="K43" s="99"/>
      <c r="L43" s="97"/>
      <c r="M43" s="98"/>
      <c r="N43" s="98"/>
      <c r="O43" s="98"/>
      <c r="P43" s="99"/>
    </row>
    <row r="44" spans="1:16" x14ac:dyDescent="0.25">
      <c r="A44" s="10"/>
      <c r="B44" s="231">
        <v>10</v>
      </c>
      <c r="C44" s="94" t="s">
        <v>688</v>
      </c>
      <c r="D44" s="96"/>
      <c r="E44" s="94" t="s">
        <v>685</v>
      </c>
      <c r="F44" s="182" t="s">
        <v>84</v>
      </c>
      <c r="G44" s="94" t="s">
        <v>691</v>
      </c>
      <c r="H44" s="95"/>
      <c r="I44" s="95"/>
      <c r="J44" s="95"/>
      <c r="K44" s="96"/>
      <c r="L44" s="94" t="s">
        <v>692</v>
      </c>
      <c r="M44" s="95"/>
      <c r="N44" s="95"/>
      <c r="O44" s="95"/>
      <c r="P44" s="96"/>
    </row>
    <row r="45" spans="1:16" x14ac:dyDescent="0.25">
      <c r="A45" s="10"/>
      <c r="B45" s="232"/>
      <c r="C45" s="130"/>
      <c r="D45" s="129"/>
      <c r="E45" s="233"/>
      <c r="F45" s="130"/>
      <c r="G45" s="130"/>
      <c r="H45" s="128"/>
      <c r="I45" s="128"/>
      <c r="J45" s="128"/>
      <c r="K45" s="129"/>
      <c r="L45" s="130"/>
      <c r="M45" s="128"/>
      <c r="N45" s="128"/>
      <c r="O45" s="128"/>
      <c r="P45" s="129"/>
    </row>
    <row r="46" spans="1:16" x14ac:dyDescent="0.25">
      <c r="A46" s="10"/>
      <c r="B46" s="232"/>
      <c r="C46" s="130"/>
      <c r="D46" s="129"/>
      <c r="E46" s="233"/>
      <c r="F46" s="130"/>
      <c r="G46" s="130"/>
      <c r="H46" s="128"/>
      <c r="I46" s="128"/>
      <c r="J46" s="128"/>
      <c r="K46" s="129"/>
      <c r="L46" s="130"/>
      <c r="M46" s="128"/>
      <c r="N46" s="128"/>
      <c r="O46" s="128"/>
      <c r="P46" s="129"/>
    </row>
    <row r="47" spans="1:16" x14ac:dyDescent="0.25">
      <c r="A47" s="10"/>
      <c r="B47" s="110"/>
      <c r="C47" s="97"/>
      <c r="D47" s="99"/>
      <c r="E47" s="109"/>
      <c r="F47" s="97"/>
      <c r="G47" s="97"/>
      <c r="H47" s="98"/>
      <c r="I47" s="98"/>
      <c r="J47" s="98"/>
      <c r="K47" s="99"/>
      <c r="L47" s="97"/>
      <c r="M47" s="98"/>
      <c r="N47" s="98"/>
      <c r="O47" s="98"/>
      <c r="P47" s="99"/>
    </row>
    <row r="48" spans="1:16" x14ac:dyDescent="0.25">
      <c r="A48" s="10"/>
      <c r="B48" s="231">
        <v>11</v>
      </c>
      <c r="C48" s="94" t="s">
        <v>693</v>
      </c>
      <c r="D48" s="96"/>
      <c r="E48" s="94" t="s">
        <v>667</v>
      </c>
      <c r="F48" s="182" t="s">
        <v>84</v>
      </c>
      <c r="G48" s="94" t="s">
        <v>694</v>
      </c>
      <c r="H48" s="95"/>
      <c r="I48" s="95"/>
      <c r="J48" s="95"/>
      <c r="K48" s="96"/>
      <c r="L48" s="94" t="s">
        <v>695</v>
      </c>
      <c r="M48" s="95"/>
      <c r="N48" s="95"/>
      <c r="O48" s="95"/>
      <c r="P48" s="96"/>
    </row>
    <row r="49" spans="1:16" x14ac:dyDescent="0.25">
      <c r="A49" s="10"/>
      <c r="B49" s="232"/>
      <c r="C49" s="130"/>
      <c r="D49" s="129"/>
      <c r="E49" s="233"/>
      <c r="F49" s="130"/>
      <c r="G49" s="130"/>
      <c r="H49" s="128"/>
      <c r="I49" s="128"/>
      <c r="J49" s="128"/>
      <c r="K49" s="129"/>
      <c r="L49" s="130"/>
      <c r="M49" s="128"/>
      <c r="N49" s="128"/>
      <c r="O49" s="128"/>
      <c r="P49" s="129"/>
    </row>
    <row r="50" spans="1:16" x14ac:dyDescent="0.25">
      <c r="A50" s="10"/>
      <c r="B50" s="232"/>
      <c r="C50" s="130"/>
      <c r="D50" s="129"/>
      <c r="E50" s="233"/>
      <c r="F50" s="130"/>
      <c r="G50" s="130"/>
      <c r="H50" s="128"/>
      <c r="I50" s="128"/>
      <c r="J50" s="128"/>
      <c r="K50" s="129"/>
      <c r="L50" s="130"/>
      <c r="M50" s="128"/>
      <c r="N50" s="128"/>
      <c r="O50" s="128"/>
      <c r="P50" s="129"/>
    </row>
    <row r="51" spans="1:16" x14ac:dyDescent="0.25">
      <c r="A51" s="10"/>
      <c r="B51" s="110"/>
      <c r="C51" s="97"/>
      <c r="D51" s="99"/>
      <c r="E51" s="109"/>
      <c r="F51" s="97"/>
      <c r="G51" s="97"/>
      <c r="H51" s="98"/>
      <c r="I51" s="98"/>
      <c r="J51" s="98"/>
      <c r="K51" s="99"/>
      <c r="L51" s="97"/>
      <c r="M51" s="98"/>
      <c r="N51" s="98"/>
      <c r="O51" s="98"/>
      <c r="P51" s="99"/>
    </row>
    <row r="52" spans="1:16" x14ac:dyDescent="0.25">
      <c r="A52" s="10"/>
      <c r="B52" s="231">
        <v>12</v>
      </c>
      <c r="C52" s="94" t="s">
        <v>696</v>
      </c>
      <c r="D52" s="96"/>
      <c r="E52" s="94" t="s">
        <v>667</v>
      </c>
      <c r="F52" s="182" t="s">
        <v>84</v>
      </c>
      <c r="G52" s="94" t="s">
        <v>697</v>
      </c>
      <c r="H52" s="95"/>
      <c r="I52" s="95"/>
      <c r="J52" s="95"/>
      <c r="K52" s="96"/>
      <c r="L52" s="94" t="s">
        <v>698</v>
      </c>
      <c r="M52" s="95"/>
      <c r="N52" s="95"/>
      <c r="O52" s="95"/>
      <c r="P52" s="96"/>
    </row>
    <row r="53" spans="1:16" x14ac:dyDescent="0.25">
      <c r="A53" s="10"/>
      <c r="B53" s="232"/>
      <c r="C53" s="130"/>
      <c r="D53" s="129"/>
      <c r="E53" s="233"/>
      <c r="F53" s="130"/>
      <c r="G53" s="130"/>
      <c r="H53" s="128"/>
      <c r="I53" s="128"/>
      <c r="J53" s="128"/>
      <c r="K53" s="129"/>
      <c r="L53" s="130"/>
      <c r="M53" s="128"/>
      <c r="N53" s="128"/>
      <c r="O53" s="128"/>
      <c r="P53" s="129"/>
    </row>
    <row r="54" spans="1:16" x14ac:dyDescent="0.25">
      <c r="A54" s="10"/>
      <c r="B54" s="232"/>
      <c r="C54" s="130"/>
      <c r="D54" s="129"/>
      <c r="E54" s="233"/>
      <c r="F54" s="130"/>
      <c r="G54" s="130"/>
      <c r="H54" s="128"/>
      <c r="I54" s="128"/>
      <c r="J54" s="128"/>
      <c r="K54" s="129"/>
      <c r="L54" s="130"/>
      <c r="M54" s="128"/>
      <c r="N54" s="128"/>
      <c r="O54" s="128"/>
      <c r="P54" s="129"/>
    </row>
    <row r="55" spans="1:16" x14ac:dyDescent="0.25">
      <c r="A55" s="10"/>
      <c r="B55" s="110"/>
      <c r="C55" s="97"/>
      <c r="D55" s="99"/>
      <c r="E55" s="109"/>
      <c r="F55" s="97"/>
      <c r="G55" s="97"/>
      <c r="H55" s="98"/>
      <c r="I55" s="98"/>
      <c r="J55" s="98"/>
      <c r="K55" s="99"/>
      <c r="L55" s="97"/>
      <c r="M55" s="98"/>
      <c r="N55" s="98"/>
      <c r="O55" s="98"/>
      <c r="P55" s="99"/>
    </row>
    <row r="56" spans="1:16" ht="14.45" customHeight="1" x14ac:dyDescent="0.25">
      <c r="A56" s="10"/>
      <c r="B56" s="231">
        <v>13</v>
      </c>
      <c r="C56" s="94" t="s">
        <v>666</v>
      </c>
      <c r="D56" s="96"/>
      <c r="E56" s="94" t="s">
        <v>685</v>
      </c>
      <c r="F56" s="182" t="s">
        <v>84</v>
      </c>
      <c r="G56" s="94" t="s">
        <v>699</v>
      </c>
      <c r="H56" s="95"/>
      <c r="I56" s="95"/>
      <c r="J56" s="95"/>
      <c r="K56" s="96"/>
      <c r="L56" s="94" t="s">
        <v>700</v>
      </c>
      <c r="M56" s="95"/>
      <c r="N56" s="95"/>
      <c r="O56" s="95"/>
      <c r="P56" s="96"/>
    </row>
    <row r="57" spans="1:16" x14ac:dyDescent="0.25">
      <c r="A57" s="10"/>
      <c r="B57" s="232"/>
      <c r="C57" s="130"/>
      <c r="D57" s="129"/>
      <c r="E57" s="233"/>
      <c r="F57" s="130"/>
      <c r="G57" s="130"/>
      <c r="H57" s="128"/>
      <c r="I57" s="128"/>
      <c r="J57" s="128"/>
      <c r="K57" s="129"/>
      <c r="L57" s="130"/>
      <c r="M57" s="128"/>
      <c r="N57" s="128"/>
      <c r="O57" s="128"/>
      <c r="P57" s="129"/>
    </row>
    <row r="58" spans="1:16" x14ac:dyDescent="0.25">
      <c r="A58" s="10"/>
      <c r="B58" s="232"/>
      <c r="C58" s="130"/>
      <c r="D58" s="129"/>
      <c r="E58" s="233"/>
      <c r="F58" s="130"/>
      <c r="G58" s="130"/>
      <c r="H58" s="128"/>
      <c r="I58" s="128"/>
      <c r="J58" s="128"/>
      <c r="K58" s="129"/>
      <c r="L58" s="130"/>
      <c r="M58" s="128"/>
      <c r="N58" s="128"/>
      <c r="O58" s="128"/>
      <c r="P58" s="129"/>
    </row>
    <row r="59" spans="1:16" ht="57.75" customHeight="1" x14ac:dyDescent="0.25">
      <c r="A59" s="10"/>
      <c r="B59" s="110"/>
      <c r="C59" s="97"/>
      <c r="D59" s="99"/>
      <c r="E59" s="109"/>
      <c r="F59" s="97"/>
      <c r="G59" s="97"/>
      <c r="H59" s="98"/>
      <c r="I59" s="98"/>
      <c r="J59" s="98"/>
      <c r="K59" s="99"/>
      <c r="L59" s="97"/>
      <c r="M59" s="98"/>
      <c r="N59" s="98"/>
      <c r="O59" s="98"/>
      <c r="P59" s="99"/>
    </row>
    <row r="60" spans="1:16" x14ac:dyDescent="0.25">
      <c r="A60" s="10"/>
      <c r="B60" s="231">
        <v>14</v>
      </c>
      <c r="C60" s="94" t="s">
        <v>701</v>
      </c>
      <c r="D60" s="96"/>
      <c r="E60" s="94" t="s">
        <v>685</v>
      </c>
      <c r="F60" s="182" t="s">
        <v>84</v>
      </c>
      <c r="G60" s="94" t="s">
        <v>702</v>
      </c>
      <c r="H60" s="234"/>
      <c r="I60" s="234"/>
      <c r="J60" s="234"/>
      <c r="K60" s="235"/>
      <c r="L60" s="94" t="s">
        <v>703</v>
      </c>
      <c r="M60" s="95"/>
      <c r="N60" s="95"/>
      <c r="O60" s="95"/>
      <c r="P60" s="96"/>
    </row>
    <row r="61" spans="1:16" x14ac:dyDescent="0.25">
      <c r="A61" s="10"/>
      <c r="B61" s="232"/>
      <c r="C61" s="130"/>
      <c r="D61" s="129"/>
      <c r="E61" s="233"/>
      <c r="F61" s="130"/>
      <c r="G61" s="236"/>
      <c r="H61" s="237"/>
      <c r="I61" s="237"/>
      <c r="J61" s="237"/>
      <c r="K61" s="238"/>
      <c r="L61" s="130"/>
      <c r="M61" s="128"/>
      <c r="N61" s="128"/>
      <c r="O61" s="128"/>
      <c r="P61" s="129"/>
    </row>
    <row r="62" spans="1:16" x14ac:dyDescent="0.25">
      <c r="A62" s="10"/>
      <c r="B62" s="232"/>
      <c r="C62" s="130"/>
      <c r="D62" s="129"/>
      <c r="E62" s="233"/>
      <c r="F62" s="130"/>
      <c r="G62" s="236"/>
      <c r="H62" s="237"/>
      <c r="I62" s="237"/>
      <c r="J62" s="237"/>
      <c r="K62" s="238"/>
      <c r="L62" s="130"/>
      <c r="M62" s="128"/>
      <c r="N62" s="128"/>
      <c r="O62" s="128"/>
      <c r="P62" s="129"/>
    </row>
    <row r="63" spans="1:16" ht="10.5" customHeight="1" x14ac:dyDescent="0.25">
      <c r="A63" s="10"/>
      <c r="B63" s="110"/>
      <c r="C63" s="97"/>
      <c r="D63" s="99"/>
      <c r="E63" s="109"/>
      <c r="F63" s="97"/>
      <c r="G63" s="239"/>
      <c r="H63" s="240"/>
      <c r="I63" s="240"/>
      <c r="J63" s="240"/>
      <c r="K63" s="241"/>
      <c r="L63" s="97"/>
      <c r="M63" s="98"/>
      <c r="N63" s="98"/>
      <c r="O63" s="98"/>
      <c r="P63" s="99"/>
    </row>
    <row r="64" spans="1:16" x14ac:dyDescent="0.25">
      <c r="A64" s="10"/>
      <c r="B64" s="251"/>
      <c r="C64" s="252"/>
      <c r="D64" s="252"/>
      <c r="E64" s="252"/>
      <c r="F64" s="252"/>
      <c r="G64" s="252"/>
      <c r="H64" s="252"/>
      <c r="I64" s="252"/>
      <c r="J64" s="252"/>
      <c r="K64" s="252"/>
      <c r="L64" s="252"/>
      <c r="M64" s="252"/>
      <c r="N64" s="252"/>
      <c r="O64" s="252"/>
      <c r="P64" s="252"/>
    </row>
    <row r="65" spans="1:16" x14ac:dyDescent="0.25">
      <c r="A65" s="10"/>
      <c r="B65" s="253"/>
      <c r="C65" s="254"/>
      <c r="D65" s="254"/>
      <c r="E65" s="254"/>
      <c r="F65" s="254"/>
      <c r="G65" s="254"/>
      <c r="H65" s="254"/>
      <c r="I65" s="254"/>
      <c r="J65" s="254"/>
      <c r="K65" s="254"/>
      <c r="L65" s="254"/>
      <c r="M65" s="254"/>
      <c r="N65" s="254"/>
      <c r="O65" s="254"/>
      <c r="P65" s="254"/>
    </row>
    <row r="66" spans="1:16" x14ac:dyDescent="0.25">
      <c r="A66" s="10"/>
      <c r="B66" s="246" t="s">
        <v>704</v>
      </c>
      <c r="C66" s="247"/>
      <c r="D66" s="247"/>
      <c r="E66" s="247"/>
      <c r="F66" s="247"/>
      <c r="G66" s="247"/>
      <c r="H66" s="247"/>
      <c r="I66" s="247"/>
      <c r="J66" s="247"/>
      <c r="K66" s="247"/>
      <c r="L66" s="247"/>
      <c r="M66" s="247"/>
      <c r="N66" s="247"/>
      <c r="O66" s="247"/>
      <c r="P66" s="248"/>
    </row>
    <row r="67" spans="1:16" ht="14.85" customHeight="1" x14ac:dyDescent="0.25">
      <c r="A67" s="10"/>
      <c r="B67" s="249" t="s">
        <v>705</v>
      </c>
      <c r="C67" s="249" t="s">
        <v>706</v>
      </c>
      <c r="D67" s="249" t="s">
        <v>707</v>
      </c>
      <c r="E67" s="95"/>
      <c r="F67" s="95"/>
      <c r="G67" s="95"/>
      <c r="H67" s="95"/>
      <c r="I67" s="95"/>
      <c r="J67" s="95"/>
      <c r="K67" s="95"/>
      <c r="L67" s="95"/>
      <c r="M67" s="95"/>
      <c r="N67" s="95"/>
      <c r="O67" s="95"/>
      <c r="P67" s="96"/>
    </row>
    <row r="68" spans="1:16" ht="17.100000000000001" customHeight="1" x14ac:dyDescent="0.25">
      <c r="A68" s="10"/>
      <c r="B68" s="109"/>
      <c r="C68" s="109"/>
      <c r="D68" s="97"/>
      <c r="E68" s="98"/>
      <c r="F68" s="98"/>
      <c r="G68" s="98"/>
      <c r="H68" s="98"/>
      <c r="I68" s="98"/>
      <c r="J68" s="98"/>
      <c r="K68" s="98"/>
      <c r="L68" s="98"/>
      <c r="M68" s="98"/>
      <c r="N68" s="98"/>
      <c r="O68" s="98"/>
      <c r="P68" s="99"/>
    </row>
    <row r="69" spans="1:16" ht="17.100000000000001" customHeight="1" x14ac:dyDescent="0.25">
      <c r="A69" s="68"/>
      <c r="B69" s="94" t="s">
        <v>708</v>
      </c>
      <c r="C69" s="242" t="s">
        <v>667</v>
      </c>
      <c r="D69" s="94" t="s">
        <v>709</v>
      </c>
      <c r="E69" s="95"/>
      <c r="F69" s="95"/>
      <c r="G69" s="95"/>
      <c r="H69" s="95"/>
      <c r="I69" s="95"/>
      <c r="J69" s="95"/>
      <c r="K69" s="95"/>
      <c r="L69" s="95"/>
      <c r="M69" s="95"/>
      <c r="N69" s="95"/>
      <c r="O69" s="95"/>
      <c r="P69" s="96"/>
    </row>
    <row r="70" spans="1:16" ht="17.100000000000001" customHeight="1" x14ac:dyDescent="0.25">
      <c r="A70" s="68"/>
      <c r="B70" s="109"/>
      <c r="C70" s="109"/>
      <c r="D70" s="97"/>
      <c r="E70" s="98"/>
      <c r="F70" s="98"/>
      <c r="G70" s="98"/>
      <c r="H70" s="98"/>
      <c r="I70" s="98"/>
      <c r="J70" s="98"/>
      <c r="K70" s="98"/>
      <c r="L70" s="98"/>
      <c r="M70" s="98"/>
      <c r="N70" s="98"/>
      <c r="O70" s="98"/>
      <c r="P70" s="99"/>
    </row>
    <row r="71" spans="1:16" ht="17.100000000000001" customHeight="1" x14ac:dyDescent="0.25">
      <c r="A71" s="10"/>
      <c r="B71" s="10"/>
      <c r="C71" s="10"/>
      <c r="D71" s="10"/>
      <c r="E71" s="10"/>
      <c r="F71" s="10"/>
      <c r="G71" s="10"/>
      <c r="H71" s="10"/>
      <c r="I71" s="10"/>
      <c r="J71" s="10"/>
      <c r="K71" s="10"/>
      <c r="L71" s="10"/>
      <c r="M71" s="10"/>
      <c r="N71" s="10"/>
      <c r="O71" s="10"/>
      <c r="P71" s="10"/>
    </row>
    <row r="72" spans="1:16" ht="17.100000000000001" customHeight="1" x14ac:dyDescent="0.25">
      <c r="A72" s="10"/>
      <c r="B72" s="10"/>
      <c r="C72" s="10"/>
      <c r="D72" s="10"/>
      <c r="E72" s="10"/>
      <c r="F72" s="10"/>
      <c r="G72" s="10"/>
      <c r="H72" s="10"/>
      <c r="I72" s="10"/>
      <c r="J72" s="10"/>
      <c r="K72" s="10"/>
      <c r="L72" s="10"/>
      <c r="M72" s="10"/>
      <c r="N72" s="10"/>
      <c r="O72" s="10"/>
      <c r="P72" s="10"/>
    </row>
    <row r="73" spans="1:16" ht="15" customHeight="1" x14ac:dyDescent="0.25">
      <c r="A73" s="10"/>
      <c r="B73" s="10"/>
      <c r="C73" s="10"/>
      <c r="D73" s="10"/>
      <c r="E73" s="10"/>
      <c r="F73" s="10"/>
      <c r="G73" s="10"/>
      <c r="H73" s="10"/>
      <c r="I73" s="10"/>
      <c r="J73" s="10"/>
      <c r="K73" s="10"/>
      <c r="L73" s="10"/>
      <c r="M73" s="10"/>
      <c r="N73" s="10"/>
      <c r="O73" s="10"/>
      <c r="P73" s="10"/>
    </row>
    <row r="74" spans="1:16" ht="14.25" customHeight="1" x14ac:dyDescent="0.25">
      <c r="A74" s="10"/>
      <c r="B74" s="122" t="s">
        <v>710</v>
      </c>
      <c r="C74" s="92"/>
      <c r="D74" s="92"/>
      <c r="E74" s="92"/>
      <c r="F74" s="92"/>
      <c r="G74" s="92"/>
      <c r="H74" s="92"/>
      <c r="I74" s="92"/>
      <c r="J74" s="92"/>
      <c r="K74" s="92"/>
      <c r="L74" s="92"/>
      <c r="M74" s="92"/>
      <c r="N74" s="92"/>
      <c r="O74" s="92"/>
      <c r="P74" s="92"/>
    </row>
    <row r="75" spans="1:16" x14ac:dyDescent="0.25">
      <c r="A75" s="10"/>
      <c r="B75" s="92"/>
      <c r="C75" s="92"/>
      <c r="D75" s="92"/>
      <c r="E75" s="92"/>
      <c r="F75" s="92"/>
      <c r="G75" s="92"/>
      <c r="H75" s="92"/>
      <c r="I75" s="92"/>
      <c r="J75" s="92"/>
      <c r="K75" s="92"/>
      <c r="L75" s="92"/>
      <c r="M75" s="92"/>
      <c r="N75" s="92"/>
      <c r="O75" s="92"/>
      <c r="P75" s="92"/>
    </row>
    <row r="76" spans="1:16" x14ac:dyDescent="0.25">
      <c r="A76" s="10"/>
      <c r="B76" s="92"/>
      <c r="C76" s="92"/>
      <c r="D76" s="92"/>
      <c r="E76" s="92"/>
      <c r="F76" s="92"/>
      <c r="G76" s="92"/>
      <c r="H76" s="92"/>
      <c r="I76" s="92"/>
      <c r="J76" s="92"/>
      <c r="K76" s="92"/>
      <c r="L76" s="92"/>
      <c r="M76" s="92"/>
      <c r="N76" s="92"/>
      <c r="O76" s="92"/>
      <c r="P76" s="92"/>
    </row>
    <row r="77" spans="1:16" ht="17.100000000000001" customHeight="1" x14ac:dyDescent="0.25">
      <c r="A77" s="10"/>
      <c r="B77" s="92"/>
      <c r="C77" s="92"/>
      <c r="D77" s="92"/>
      <c r="E77" s="92"/>
      <c r="F77" s="92"/>
      <c r="G77" s="92"/>
      <c r="H77" s="92"/>
      <c r="I77" s="92"/>
      <c r="J77" s="92"/>
      <c r="K77" s="92"/>
      <c r="L77" s="92"/>
      <c r="M77" s="92"/>
      <c r="N77" s="92"/>
      <c r="O77" s="92"/>
      <c r="P77" s="92"/>
    </row>
    <row r="78" spans="1:16" x14ac:dyDescent="0.25">
      <c r="A78" s="10"/>
      <c r="B78" s="10"/>
      <c r="C78" s="10"/>
      <c r="D78" s="10"/>
      <c r="E78" s="10"/>
      <c r="F78" s="10"/>
      <c r="G78" s="10"/>
      <c r="H78" s="10"/>
      <c r="I78" s="10"/>
      <c r="J78" s="10"/>
      <c r="K78" s="10"/>
      <c r="L78" s="10"/>
      <c r="M78" s="10"/>
      <c r="N78" s="10"/>
      <c r="O78" s="10"/>
      <c r="P78" s="10"/>
    </row>
  </sheetData>
  <sheetProtection sheet="1" objects="1" scenarios="1" formatColumns="0" formatRows="0"/>
  <mergeCells count="101">
    <mergeCell ref="B2:P2"/>
    <mergeCell ref="E16:E19"/>
    <mergeCell ref="C20:D23"/>
    <mergeCell ref="L36:P39"/>
    <mergeCell ref="B20:B23"/>
    <mergeCell ref="B6:B7"/>
    <mergeCell ref="B4:P5"/>
    <mergeCell ref="C67:C68"/>
    <mergeCell ref="C16:D19"/>
    <mergeCell ref="E12:E15"/>
    <mergeCell ref="B16:B19"/>
    <mergeCell ref="E8:E11"/>
    <mergeCell ref="C6:D7"/>
    <mergeCell ref="F16:F19"/>
    <mergeCell ref="G28:K31"/>
    <mergeCell ref="F20:F23"/>
    <mergeCell ref="B64:P65"/>
    <mergeCell ref="L24:P27"/>
    <mergeCell ref="G24:K27"/>
    <mergeCell ref="F24:F27"/>
    <mergeCell ref="G36:K39"/>
    <mergeCell ref="L28:P31"/>
    <mergeCell ref="G32:K35"/>
    <mergeCell ref="L6:P7"/>
    <mergeCell ref="E6:E7"/>
    <mergeCell ref="G6:K7"/>
    <mergeCell ref="F6:F7"/>
    <mergeCell ref="B66:P66"/>
    <mergeCell ref="C24:D27"/>
    <mergeCell ref="B74:P77"/>
    <mergeCell ref="B28:B31"/>
    <mergeCell ref="F32:F35"/>
    <mergeCell ref="L8:P11"/>
    <mergeCell ref="C12:D15"/>
    <mergeCell ref="B67:B68"/>
    <mergeCell ref="C8:D11"/>
    <mergeCell ref="B40:B43"/>
    <mergeCell ref="C40:D43"/>
    <mergeCell ref="E40:E43"/>
    <mergeCell ref="E28:E31"/>
    <mergeCell ref="D67:P68"/>
    <mergeCell ref="F40:F43"/>
    <mergeCell ref="G40:K43"/>
    <mergeCell ref="B12:B15"/>
    <mergeCell ref="L20:P23"/>
    <mergeCell ref="G8:K11"/>
    <mergeCell ref="F12:F15"/>
    <mergeCell ref="B8:B11"/>
    <mergeCell ref="C36:D39"/>
    <mergeCell ref="G20:K23"/>
    <mergeCell ref="L16:P19"/>
    <mergeCell ref="B36:B39"/>
    <mergeCell ref="B69:B70"/>
    <mergeCell ref="B32:B35"/>
    <mergeCell ref="E24:E27"/>
    <mergeCell ref="F8:F11"/>
    <mergeCell ref="B24:B27"/>
    <mergeCell ref="L12:P15"/>
    <mergeCell ref="C32:D35"/>
    <mergeCell ref="C28:D31"/>
    <mergeCell ref="G12:K15"/>
    <mergeCell ref="B44:B47"/>
    <mergeCell ref="B56:B59"/>
    <mergeCell ref="B48:B51"/>
    <mergeCell ref="F48:F51"/>
    <mergeCell ref="G48:K51"/>
    <mergeCell ref="G16:K19"/>
    <mergeCell ref="F36:F39"/>
    <mergeCell ref="E32:E35"/>
    <mergeCell ref="F28:F31"/>
    <mergeCell ref="E20:E23"/>
    <mergeCell ref="L32:P35"/>
    <mergeCell ref="C69:C70"/>
    <mergeCell ref="E36:E39"/>
    <mergeCell ref="L40:P43"/>
    <mergeCell ref="C44:D47"/>
    <mergeCell ref="E44:E47"/>
    <mergeCell ref="F44:F47"/>
    <mergeCell ref="G44:K47"/>
    <mergeCell ref="L44:P47"/>
    <mergeCell ref="L48:P51"/>
    <mergeCell ref="C56:D59"/>
    <mergeCell ref="E56:E59"/>
    <mergeCell ref="F56:F59"/>
    <mergeCell ref="G56:K59"/>
    <mergeCell ref="L56:P59"/>
    <mergeCell ref="C48:D51"/>
    <mergeCell ref="E48:E51"/>
    <mergeCell ref="B52:B55"/>
    <mergeCell ref="C52:D55"/>
    <mergeCell ref="E52:E55"/>
    <mergeCell ref="F52:F55"/>
    <mergeCell ref="G52:K55"/>
    <mergeCell ref="L52:P55"/>
    <mergeCell ref="D69:P70"/>
    <mergeCell ref="L60:P63"/>
    <mergeCell ref="B60:B63"/>
    <mergeCell ref="C60:D63"/>
    <mergeCell ref="E60:E63"/>
    <mergeCell ref="F60:F63"/>
    <mergeCell ref="G60:K63"/>
  </mergeCells>
  <dataValidations count="3">
    <dataValidation type="list" allowBlank="1" showInputMessage="1" showErrorMessage="1" prompt="Select Rating" sqref="E8:E18 E20:E22 E24:E26 E28:E30 E32:E34 E36:E38 E40:E42 E44:E46 E48:E50 E56:E58 E60:E62 B69:C70" xr:uid="{00000000-0002-0000-0A00-000000000000}">
      <formula1>"Low, Moderate, Substantial, High"</formula1>
    </dataValidation>
    <dataValidation type="list" allowBlank="1" showInputMessage="1" showErrorMessage="1" prompt="Select Response" sqref="F8:F18 F20:F22 F24:F26 F28:F30 F32:F34 F36:F38 F40:F42 F44:F46 F48:F50 F56:F58 F60:F62" xr:uid="{00000000-0002-0000-0A00-000001000000}">
      <formula1>"Yes, No"</formula1>
    </dataValidation>
    <dataValidation type="list" allowBlank="1" showInputMessage="1" showErrorMessage="1" prompt="Select type of risk" sqref="C8:D63" xr:uid="{00000000-0002-0000-0A00-000002000000}">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K24"/>
  <sheetViews>
    <sheetView showGridLines="0" view="pageBreakPreview" zoomScaleNormal="100" zoomScaleSheetLayoutView="100" workbookViewId="0">
      <selection activeCell="N11" sqref="N11"/>
    </sheetView>
  </sheetViews>
  <sheetFormatPr defaultColWidth="8.85546875" defaultRowHeight="15" x14ac:dyDescent="0.25"/>
  <cols>
    <col min="1" max="1" width="1.42578125" customWidth="1"/>
    <col min="11" max="11" width="16.42578125" customWidth="1"/>
  </cols>
  <sheetData>
    <row r="1" spans="1:11" x14ac:dyDescent="0.25">
      <c r="A1" s="10"/>
      <c r="B1" s="10"/>
      <c r="C1" s="10"/>
      <c r="D1" s="10"/>
      <c r="E1" s="10"/>
      <c r="F1" s="10"/>
      <c r="G1" s="10"/>
      <c r="H1" s="10"/>
      <c r="I1" s="10"/>
      <c r="J1" s="10"/>
      <c r="K1" s="10"/>
    </row>
    <row r="2" spans="1:11" ht="16.350000000000001" customHeight="1" x14ac:dyDescent="0.25">
      <c r="A2" s="10"/>
      <c r="B2" s="214" t="s">
        <v>711</v>
      </c>
      <c r="C2" s="92"/>
      <c r="D2" s="92"/>
      <c r="E2" s="92"/>
      <c r="F2" s="92"/>
      <c r="G2" s="92"/>
      <c r="H2" s="92"/>
      <c r="I2" s="92"/>
      <c r="J2" s="92"/>
      <c r="K2" s="92"/>
    </row>
    <row r="3" spans="1:11" ht="16.350000000000001" customHeight="1" x14ac:dyDescent="0.25">
      <c r="A3" s="10"/>
      <c r="B3" s="13"/>
      <c r="C3" s="13"/>
      <c r="D3" s="13"/>
      <c r="E3" s="13"/>
      <c r="F3" s="13"/>
      <c r="G3" s="13"/>
      <c r="H3" s="13"/>
      <c r="I3" s="13"/>
      <c r="J3" s="13"/>
      <c r="K3" s="13"/>
    </row>
    <row r="4" spans="1:11" ht="16.350000000000001" customHeight="1" x14ac:dyDescent="0.25">
      <c r="A4" s="10"/>
      <c r="B4" s="103" t="s">
        <v>712</v>
      </c>
      <c r="C4" s="104"/>
      <c r="D4" s="104"/>
      <c r="E4" s="104"/>
      <c r="F4" s="104"/>
      <c r="G4" s="104"/>
      <c r="H4" s="104"/>
      <c r="I4" s="104"/>
      <c r="J4" s="104"/>
      <c r="K4" s="105"/>
    </row>
    <row r="5" spans="1:11" ht="25.35" customHeight="1" x14ac:dyDescent="0.25">
      <c r="A5" s="10"/>
      <c r="B5" s="106"/>
      <c r="C5" s="107"/>
      <c r="D5" s="107"/>
      <c r="E5" s="107"/>
      <c r="F5" s="107"/>
      <c r="G5" s="107"/>
      <c r="H5" s="107"/>
      <c r="I5" s="107"/>
      <c r="J5" s="107"/>
      <c r="K5" s="108"/>
    </row>
    <row r="6" spans="1:11" ht="14.85" customHeight="1" x14ac:dyDescent="0.25">
      <c r="A6" s="10"/>
      <c r="B6" s="103"/>
      <c r="C6" s="101"/>
      <c r="D6" s="101"/>
      <c r="E6" s="101"/>
      <c r="F6" s="101"/>
      <c r="G6" s="101"/>
      <c r="H6" s="101"/>
      <c r="I6" s="101"/>
      <c r="J6" s="101"/>
      <c r="K6" s="102"/>
    </row>
    <row r="7" spans="1:11" ht="14.85" customHeight="1" x14ac:dyDescent="0.25">
      <c r="A7" s="10"/>
      <c r="B7" s="224" t="s">
        <v>713</v>
      </c>
      <c r="C7" s="104"/>
      <c r="D7" s="104"/>
      <c r="E7" s="105"/>
      <c r="F7" s="257" t="s">
        <v>714</v>
      </c>
      <c r="G7" s="104"/>
      <c r="H7" s="104"/>
      <c r="I7" s="104"/>
      <c r="J7" s="104"/>
      <c r="K7" s="105"/>
    </row>
    <row r="8" spans="1:11" ht="17.100000000000001" customHeight="1" x14ac:dyDescent="0.25">
      <c r="A8" s="10"/>
      <c r="B8" s="106"/>
      <c r="C8" s="107"/>
      <c r="D8" s="107"/>
      <c r="E8" s="108"/>
      <c r="F8" s="106"/>
      <c r="G8" s="107"/>
      <c r="H8" s="107"/>
      <c r="I8" s="107"/>
      <c r="J8" s="107"/>
      <c r="K8" s="108"/>
    </row>
    <row r="9" spans="1:11" ht="14.85" customHeight="1" x14ac:dyDescent="0.25">
      <c r="A9" s="10"/>
      <c r="B9" s="256" t="s">
        <v>715</v>
      </c>
      <c r="C9" s="104"/>
      <c r="D9" s="104"/>
      <c r="E9" s="105"/>
      <c r="F9" s="255" t="s">
        <v>716</v>
      </c>
      <c r="G9" s="104"/>
      <c r="H9" s="104"/>
      <c r="I9" s="104"/>
      <c r="J9" s="104"/>
      <c r="K9" s="105"/>
    </row>
    <row r="10" spans="1:11" ht="173.25" customHeight="1" x14ac:dyDescent="0.25">
      <c r="A10" s="10"/>
      <c r="B10" s="106"/>
      <c r="C10" s="107"/>
      <c r="D10" s="107"/>
      <c r="E10" s="108"/>
      <c r="F10" s="106"/>
      <c r="G10" s="107"/>
      <c r="H10" s="107"/>
      <c r="I10" s="107"/>
      <c r="J10" s="107"/>
      <c r="K10" s="108"/>
    </row>
    <row r="11" spans="1:11" ht="17.100000000000001" customHeight="1" x14ac:dyDescent="0.25">
      <c r="A11" s="10"/>
      <c r="B11" s="256" t="s">
        <v>717</v>
      </c>
      <c r="C11" s="104"/>
      <c r="D11" s="104"/>
      <c r="E11" s="105"/>
      <c r="F11" s="255" t="s">
        <v>718</v>
      </c>
      <c r="G11" s="104"/>
      <c r="H11" s="104"/>
      <c r="I11" s="104"/>
      <c r="J11" s="104"/>
      <c r="K11" s="105"/>
    </row>
    <row r="12" spans="1:11" ht="97.5" customHeight="1" x14ac:dyDescent="0.25">
      <c r="A12" s="10"/>
      <c r="B12" s="106"/>
      <c r="C12" s="107"/>
      <c r="D12" s="107"/>
      <c r="E12" s="108"/>
      <c r="F12" s="106"/>
      <c r="G12" s="107"/>
      <c r="H12" s="107"/>
      <c r="I12" s="107"/>
      <c r="J12" s="107"/>
      <c r="K12" s="108"/>
    </row>
    <row r="13" spans="1:11" ht="17.100000000000001" customHeight="1" x14ac:dyDescent="0.25">
      <c r="A13" s="10"/>
      <c r="B13" s="256" t="s">
        <v>719</v>
      </c>
      <c r="C13" s="104"/>
      <c r="D13" s="104"/>
      <c r="E13" s="105"/>
      <c r="F13" s="103" t="s">
        <v>720</v>
      </c>
      <c r="G13" s="104"/>
      <c r="H13" s="104"/>
      <c r="I13" s="104"/>
      <c r="J13" s="104"/>
      <c r="K13" s="105"/>
    </row>
    <row r="14" spans="1:11" ht="102" customHeight="1" x14ac:dyDescent="0.25">
      <c r="A14" s="10"/>
      <c r="B14" s="106"/>
      <c r="C14" s="107"/>
      <c r="D14" s="107"/>
      <c r="E14" s="108"/>
      <c r="F14" s="106"/>
      <c r="G14" s="107"/>
      <c r="H14" s="107"/>
      <c r="I14" s="107"/>
      <c r="J14" s="107"/>
      <c r="K14" s="108"/>
    </row>
    <row r="15" spans="1:11" ht="17.100000000000001" customHeight="1" x14ac:dyDescent="0.25">
      <c r="A15" s="10"/>
      <c r="B15" s="256" t="s">
        <v>721</v>
      </c>
      <c r="C15" s="104"/>
      <c r="D15" s="104"/>
      <c r="E15" s="105"/>
      <c r="F15" s="103" t="s">
        <v>722</v>
      </c>
      <c r="G15" s="104"/>
      <c r="H15" s="104"/>
      <c r="I15" s="104"/>
      <c r="J15" s="104"/>
      <c r="K15" s="105"/>
    </row>
    <row r="16" spans="1:11" ht="111" customHeight="1" x14ac:dyDescent="0.25">
      <c r="A16" s="10"/>
      <c r="B16" s="106"/>
      <c r="C16" s="107"/>
      <c r="D16" s="107"/>
      <c r="E16" s="108"/>
      <c r="F16" s="106"/>
      <c r="G16" s="107"/>
      <c r="H16" s="107"/>
      <c r="I16" s="107"/>
      <c r="J16" s="107"/>
      <c r="K16" s="108"/>
    </row>
    <row r="17" spans="1:11" ht="17.100000000000001" customHeight="1" x14ac:dyDescent="0.25">
      <c r="A17" s="10"/>
      <c r="B17" s="256" t="s">
        <v>723</v>
      </c>
      <c r="C17" s="104"/>
      <c r="D17" s="104"/>
      <c r="E17" s="105"/>
      <c r="F17" s="255"/>
      <c r="G17" s="104"/>
      <c r="H17" s="104"/>
      <c r="I17" s="104"/>
      <c r="J17" s="104"/>
      <c r="K17" s="105"/>
    </row>
    <row r="18" spans="1:11" ht="17.100000000000001" customHeight="1" x14ac:dyDescent="0.25">
      <c r="A18" s="10"/>
      <c r="B18" s="106"/>
      <c r="C18" s="107"/>
      <c r="D18" s="107"/>
      <c r="E18" s="108"/>
      <c r="F18" s="106"/>
      <c r="G18" s="107"/>
      <c r="H18" s="107"/>
      <c r="I18" s="107"/>
      <c r="J18" s="107"/>
      <c r="K18" s="108"/>
    </row>
    <row r="19" spans="1:11" ht="17.100000000000001" customHeight="1" x14ac:dyDescent="0.25">
      <c r="A19" s="10"/>
      <c r="B19" s="103"/>
      <c r="C19" s="104"/>
      <c r="D19" s="104"/>
      <c r="E19" s="104"/>
      <c r="F19" s="104"/>
      <c r="G19" s="104"/>
      <c r="H19" s="104"/>
      <c r="I19" s="104"/>
      <c r="J19" s="104"/>
      <c r="K19" s="105"/>
    </row>
    <row r="20" spans="1:11" ht="17.100000000000001" customHeight="1" x14ac:dyDescent="0.25">
      <c r="A20" s="10"/>
      <c r="B20" s="106"/>
      <c r="C20" s="107"/>
      <c r="D20" s="107"/>
      <c r="E20" s="107"/>
      <c r="F20" s="107"/>
      <c r="G20" s="107"/>
      <c r="H20" s="107"/>
      <c r="I20" s="107"/>
      <c r="J20" s="107"/>
      <c r="K20" s="108"/>
    </row>
    <row r="24" spans="1:11" ht="17.100000000000001" customHeight="1" x14ac:dyDescent="0.25">
      <c r="A24" s="10"/>
      <c r="B24" s="10"/>
      <c r="C24" s="10"/>
      <c r="D24" s="10"/>
      <c r="E24" s="10"/>
      <c r="F24" s="10"/>
      <c r="G24" s="10"/>
      <c r="H24" s="10"/>
      <c r="I24" s="10"/>
      <c r="J24" s="10"/>
      <c r="K24" s="10"/>
    </row>
  </sheetData>
  <sheetProtection sheet="1" objects="1" scenarios="1" formatColumns="0" formatRows="0"/>
  <mergeCells count="16">
    <mergeCell ref="B19:K20"/>
    <mergeCell ref="B15:E16"/>
    <mergeCell ref="F7:K8"/>
    <mergeCell ref="B9:E10"/>
    <mergeCell ref="F11:K12"/>
    <mergeCell ref="B2:K2"/>
    <mergeCell ref="B6:K6"/>
    <mergeCell ref="F9:K10"/>
    <mergeCell ref="F17:K18"/>
    <mergeCell ref="B4:K5"/>
    <mergeCell ref="B13:E14"/>
    <mergeCell ref="F15:K16"/>
    <mergeCell ref="F13:K14"/>
    <mergeCell ref="B17:E18"/>
    <mergeCell ref="B7:E8"/>
    <mergeCell ref="B11:E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K46"/>
  <sheetViews>
    <sheetView showGridLines="0" view="pageBreakPreview" topLeftCell="A25" zoomScaleNormal="100" zoomScaleSheetLayoutView="100" workbookViewId="0">
      <selection activeCell="R36" sqref="R36"/>
    </sheetView>
  </sheetViews>
  <sheetFormatPr defaultColWidth="8.85546875" defaultRowHeight="15" x14ac:dyDescent="0.25"/>
  <cols>
    <col min="1" max="1" width="1.42578125" customWidth="1"/>
    <col min="2" max="2" width="9.140625" customWidth="1"/>
    <col min="9" max="9" width="14.140625" customWidth="1"/>
  </cols>
  <sheetData>
    <row r="1" spans="1:11" x14ac:dyDescent="0.25">
      <c r="A1" s="1"/>
      <c r="B1" s="1"/>
      <c r="C1" s="1"/>
      <c r="D1" s="1"/>
      <c r="E1" s="1"/>
      <c r="F1" s="1"/>
      <c r="G1" s="1"/>
      <c r="H1" s="1"/>
      <c r="I1" s="1"/>
      <c r="J1" s="1"/>
      <c r="K1" s="1"/>
    </row>
    <row r="2" spans="1:11" ht="19.5" customHeight="1" x14ac:dyDescent="0.25">
      <c r="A2" s="1"/>
      <c r="B2" s="258" t="s">
        <v>724</v>
      </c>
      <c r="C2" s="92"/>
      <c r="D2" s="92"/>
      <c r="E2" s="92"/>
      <c r="F2" s="92"/>
      <c r="G2" s="92"/>
      <c r="H2" s="92"/>
      <c r="I2" s="92"/>
      <c r="J2" s="92"/>
      <c r="K2" s="92"/>
    </row>
    <row r="3" spans="1:11" x14ac:dyDescent="0.25">
      <c r="A3" s="1"/>
      <c r="B3" s="12"/>
      <c r="C3" s="12"/>
      <c r="D3" s="12"/>
      <c r="E3" s="12"/>
      <c r="F3" s="12"/>
      <c r="G3" s="12"/>
      <c r="H3" s="12"/>
      <c r="I3" s="12"/>
      <c r="J3" s="12"/>
      <c r="K3" s="12"/>
    </row>
    <row r="4" spans="1:11" s="2" customFormat="1" ht="14.85" customHeight="1" x14ac:dyDescent="0.25">
      <c r="A4" s="7"/>
      <c r="B4" s="100" t="s">
        <v>725</v>
      </c>
      <c r="C4" s="104"/>
      <c r="D4" s="104"/>
      <c r="E4" s="104"/>
      <c r="F4" s="104"/>
      <c r="G4" s="104"/>
      <c r="H4" s="104"/>
      <c r="I4" s="104"/>
      <c r="J4" s="104"/>
      <c r="K4" s="105"/>
    </row>
    <row r="5" spans="1:11" ht="16.350000000000001" customHeight="1" x14ac:dyDescent="0.25">
      <c r="A5" s="1"/>
      <c r="B5" s="168"/>
      <c r="C5" s="92"/>
      <c r="D5" s="92"/>
      <c r="E5" s="92"/>
      <c r="F5" s="92"/>
      <c r="G5" s="92"/>
      <c r="H5" s="92"/>
      <c r="I5" s="92"/>
      <c r="J5" s="92"/>
      <c r="K5" s="169"/>
    </row>
    <row r="6" spans="1:11" ht="16.350000000000001" customHeight="1" x14ac:dyDescent="0.25">
      <c r="A6" s="1"/>
      <c r="B6" s="168"/>
      <c r="C6" s="92"/>
      <c r="D6" s="92"/>
      <c r="E6" s="92"/>
      <c r="F6" s="92"/>
      <c r="G6" s="92"/>
      <c r="H6" s="92"/>
      <c r="I6" s="92"/>
      <c r="J6" s="92"/>
      <c r="K6" s="169"/>
    </row>
    <row r="7" spans="1:11" ht="16.350000000000001" customHeight="1" x14ac:dyDescent="0.25">
      <c r="A7" s="1"/>
      <c r="B7" s="168"/>
      <c r="C7" s="92"/>
      <c r="D7" s="92"/>
      <c r="E7" s="92"/>
      <c r="F7" s="92"/>
      <c r="G7" s="92"/>
      <c r="H7" s="92"/>
      <c r="I7" s="92"/>
      <c r="J7" s="92"/>
      <c r="K7" s="169"/>
    </row>
    <row r="8" spans="1:11" ht="16.350000000000001" customHeight="1" x14ac:dyDescent="0.25">
      <c r="A8" s="1"/>
      <c r="B8" s="106"/>
      <c r="C8" s="107"/>
      <c r="D8" s="107"/>
      <c r="E8" s="107"/>
      <c r="F8" s="107"/>
      <c r="G8" s="107"/>
      <c r="H8" s="107"/>
      <c r="I8" s="107"/>
      <c r="J8" s="107"/>
      <c r="K8" s="108"/>
    </row>
    <row r="9" spans="1:11" ht="14.85" customHeight="1" x14ac:dyDescent="0.25">
      <c r="A9" s="1"/>
      <c r="B9" s="257" t="s">
        <v>726</v>
      </c>
      <c r="C9" s="105"/>
      <c r="D9" s="257" t="s">
        <v>727</v>
      </c>
      <c r="E9" s="104"/>
      <c r="F9" s="104"/>
      <c r="G9" s="104"/>
      <c r="H9" s="105"/>
      <c r="I9" s="285" t="s">
        <v>728</v>
      </c>
      <c r="J9" s="257" t="s">
        <v>729</v>
      </c>
      <c r="K9" s="105"/>
    </row>
    <row r="10" spans="1:11" ht="14.85" customHeight="1" x14ac:dyDescent="0.25">
      <c r="A10" s="1"/>
      <c r="B10" s="168"/>
      <c r="C10" s="169"/>
      <c r="D10" s="168"/>
      <c r="E10" s="92"/>
      <c r="F10" s="92"/>
      <c r="G10" s="92"/>
      <c r="H10" s="169"/>
      <c r="I10" s="232"/>
      <c r="J10" s="168"/>
      <c r="K10" s="169"/>
    </row>
    <row r="11" spans="1:11" ht="16.350000000000001" customHeight="1" x14ac:dyDescent="0.25">
      <c r="A11" s="1"/>
      <c r="B11" s="106"/>
      <c r="C11" s="108"/>
      <c r="D11" s="106"/>
      <c r="E11" s="107"/>
      <c r="F11" s="107"/>
      <c r="G11" s="107"/>
      <c r="H11" s="108"/>
      <c r="I11" s="110"/>
      <c r="J11" s="106"/>
      <c r="K11" s="108"/>
    </row>
    <row r="12" spans="1:11" ht="14.85" customHeight="1" x14ac:dyDescent="0.25">
      <c r="A12" s="1"/>
      <c r="B12" s="100" t="s">
        <v>730</v>
      </c>
      <c r="C12" s="105"/>
      <c r="D12" s="259" t="s">
        <v>731</v>
      </c>
      <c r="E12" s="95"/>
      <c r="F12" s="95"/>
      <c r="G12" s="95"/>
      <c r="H12" s="96"/>
      <c r="I12" s="259"/>
      <c r="J12" s="94"/>
      <c r="K12" s="96"/>
    </row>
    <row r="13" spans="1:11" ht="16.350000000000001" customHeight="1" x14ac:dyDescent="0.25">
      <c r="A13" s="1"/>
      <c r="B13" s="106"/>
      <c r="C13" s="108"/>
      <c r="D13" s="97"/>
      <c r="E13" s="98"/>
      <c r="F13" s="98"/>
      <c r="G13" s="98"/>
      <c r="H13" s="99"/>
      <c r="I13" s="109"/>
      <c r="J13" s="97"/>
      <c r="K13" s="99"/>
    </row>
    <row r="14" spans="1:11" ht="14.85" customHeight="1" x14ac:dyDescent="0.25">
      <c r="A14" s="1"/>
      <c r="B14" s="100" t="s">
        <v>732</v>
      </c>
      <c r="C14" s="105"/>
      <c r="D14" s="259" t="s">
        <v>733</v>
      </c>
      <c r="E14" s="95"/>
      <c r="F14" s="95"/>
      <c r="G14" s="95"/>
      <c r="H14" s="96"/>
      <c r="I14" s="94" t="s">
        <v>734</v>
      </c>
      <c r="J14" s="94" t="s">
        <v>735</v>
      </c>
      <c r="K14" s="96"/>
    </row>
    <row r="15" spans="1:11" ht="95.25" customHeight="1" x14ac:dyDescent="0.25">
      <c r="A15" s="1"/>
      <c r="B15" s="106"/>
      <c r="C15" s="108"/>
      <c r="D15" s="97"/>
      <c r="E15" s="98"/>
      <c r="F15" s="98"/>
      <c r="G15" s="98"/>
      <c r="H15" s="99"/>
      <c r="I15" s="286"/>
      <c r="J15" s="97"/>
      <c r="K15" s="99"/>
    </row>
    <row r="16" spans="1:11" ht="14.85" customHeight="1" x14ac:dyDescent="0.25">
      <c r="A16" s="1"/>
      <c r="B16" s="100" t="s">
        <v>736</v>
      </c>
      <c r="C16" s="105"/>
      <c r="D16" s="259" t="s">
        <v>737</v>
      </c>
      <c r="E16" s="277"/>
      <c r="F16" s="277"/>
      <c r="G16" s="277"/>
      <c r="H16" s="278"/>
      <c r="I16" s="274" t="s">
        <v>738</v>
      </c>
      <c r="J16" s="266" t="s">
        <v>735</v>
      </c>
      <c r="K16" s="267"/>
    </row>
    <row r="17" spans="1:11" ht="16.350000000000001" customHeight="1" x14ac:dyDescent="0.25">
      <c r="A17" s="1"/>
      <c r="B17" s="168"/>
      <c r="C17" s="169"/>
      <c r="D17" s="279"/>
      <c r="E17" s="280"/>
      <c r="F17" s="280"/>
      <c r="G17" s="280"/>
      <c r="H17" s="281"/>
      <c r="I17" s="275"/>
      <c r="J17" s="268"/>
      <c r="K17" s="269"/>
    </row>
    <row r="18" spans="1:11" ht="88.5" customHeight="1" x14ac:dyDescent="0.25">
      <c r="A18" s="1"/>
      <c r="B18" s="106"/>
      <c r="C18" s="108"/>
      <c r="D18" s="282"/>
      <c r="E18" s="283"/>
      <c r="F18" s="283"/>
      <c r="G18" s="283"/>
      <c r="H18" s="284"/>
      <c r="I18" s="276"/>
      <c r="J18" s="270"/>
      <c r="K18" s="271"/>
    </row>
    <row r="19" spans="1:11" ht="14.85" customHeight="1" x14ac:dyDescent="0.25">
      <c r="A19" s="1"/>
      <c r="B19" s="100" t="s">
        <v>739</v>
      </c>
      <c r="C19" s="105"/>
      <c r="D19" s="259" t="s">
        <v>740</v>
      </c>
      <c r="E19" s="95"/>
      <c r="F19" s="95"/>
      <c r="G19" s="95"/>
      <c r="H19" s="96"/>
      <c r="I19" s="259"/>
      <c r="J19" s="94"/>
      <c r="K19" s="96"/>
    </row>
    <row r="20" spans="1:11" ht="16.350000000000001" customHeight="1" x14ac:dyDescent="0.25">
      <c r="A20" s="1"/>
      <c r="B20" s="106"/>
      <c r="C20" s="108"/>
      <c r="D20" s="97"/>
      <c r="E20" s="98"/>
      <c r="F20" s="98"/>
      <c r="G20" s="98"/>
      <c r="H20" s="99"/>
      <c r="I20" s="109"/>
      <c r="J20" s="97"/>
      <c r="K20" s="99"/>
    </row>
    <row r="21" spans="1:11" ht="14.85" customHeight="1" x14ac:dyDescent="0.25">
      <c r="A21" s="1"/>
      <c r="B21" s="100" t="s">
        <v>741</v>
      </c>
      <c r="C21" s="105"/>
      <c r="D21" s="259" t="s">
        <v>742</v>
      </c>
      <c r="E21" s="95"/>
      <c r="F21" s="95"/>
      <c r="G21" s="95"/>
      <c r="H21" s="96"/>
      <c r="I21" s="272" t="s">
        <v>743</v>
      </c>
      <c r="J21" s="259" t="s">
        <v>744</v>
      </c>
      <c r="K21" s="278"/>
    </row>
    <row r="22" spans="1:11" ht="30" customHeight="1" x14ac:dyDescent="0.25">
      <c r="A22" s="1"/>
      <c r="B22" s="106"/>
      <c r="C22" s="108"/>
      <c r="D22" s="97"/>
      <c r="E22" s="98"/>
      <c r="F22" s="98"/>
      <c r="G22" s="98"/>
      <c r="H22" s="99"/>
      <c r="I22" s="273"/>
      <c r="J22" s="282"/>
      <c r="K22" s="284"/>
    </row>
    <row r="23" spans="1:11" ht="14.85" customHeight="1" x14ac:dyDescent="0.25">
      <c r="A23" s="1"/>
      <c r="B23" s="100" t="s">
        <v>745</v>
      </c>
      <c r="C23" s="105"/>
      <c r="D23" s="259" t="s">
        <v>740</v>
      </c>
      <c r="E23" s="95"/>
      <c r="F23" s="95"/>
      <c r="G23" s="95"/>
      <c r="H23" s="96"/>
      <c r="I23" s="259"/>
      <c r="J23" s="94"/>
      <c r="K23" s="96"/>
    </row>
    <row r="24" spans="1:11" ht="16.350000000000001" customHeight="1" x14ac:dyDescent="0.25">
      <c r="A24" s="1"/>
      <c r="B24" s="106"/>
      <c r="C24" s="108"/>
      <c r="D24" s="97"/>
      <c r="E24" s="98"/>
      <c r="F24" s="98"/>
      <c r="G24" s="98"/>
      <c r="H24" s="99"/>
      <c r="I24" s="109"/>
      <c r="J24" s="97"/>
      <c r="K24" s="99"/>
    </row>
    <row r="25" spans="1:11" ht="14.85" customHeight="1" x14ac:dyDescent="0.25">
      <c r="A25" s="1"/>
      <c r="B25" s="100" t="s">
        <v>746</v>
      </c>
      <c r="C25" s="105"/>
      <c r="D25" s="259" t="s">
        <v>740</v>
      </c>
      <c r="E25" s="95"/>
      <c r="F25" s="95"/>
      <c r="G25" s="95"/>
      <c r="H25" s="96"/>
      <c r="I25" s="259"/>
      <c r="J25" s="94"/>
      <c r="K25" s="96"/>
    </row>
    <row r="26" spans="1:11" ht="16.350000000000001" customHeight="1" x14ac:dyDescent="0.25">
      <c r="A26" s="1"/>
      <c r="B26" s="106"/>
      <c r="C26" s="108"/>
      <c r="D26" s="97"/>
      <c r="E26" s="98"/>
      <c r="F26" s="98"/>
      <c r="G26" s="98"/>
      <c r="H26" s="99"/>
      <c r="I26" s="109"/>
      <c r="J26" s="97"/>
      <c r="K26" s="99"/>
    </row>
    <row r="27" spans="1:11" ht="14.85" customHeight="1" x14ac:dyDescent="0.25">
      <c r="A27" s="1"/>
      <c r="B27" s="100" t="s">
        <v>747</v>
      </c>
      <c r="C27" s="105"/>
      <c r="D27" s="259" t="s">
        <v>740</v>
      </c>
      <c r="E27" s="95"/>
      <c r="F27" s="95"/>
      <c r="G27" s="95"/>
      <c r="H27" s="96"/>
      <c r="I27" s="259"/>
      <c r="J27" s="94"/>
      <c r="K27" s="96"/>
    </row>
    <row r="28" spans="1:11" ht="16.350000000000001" customHeight="1" x14ac:dyDescent="0.25">
      <c r="A28" s="1"/>
      <c r="B28" s="106"/>
      <c r="C28" s="108"/>
      <c r="D28" s="97"/>
      <c r="E28" s="98"/>
      <c r="F28" s="98"/>
      <c r="G28" s="98"/>
      <c r="H28" s="99"/>
      <c r="I28" s="109"/>
      <c r="J28" s="97"/>
      <c r="K28" s="99"/>
    </row>
    <row r="29" spans="1:11" ht="14.85" customHeight="1" x14ac:dyDescent="0.25">
      <c r="A29" s="1"/>
      <c r="B29" s="100" t="s">
        <v>748</v>
      </c>
      <c r="C29" s="105"/>
      <c r="D29" s="259" t="s">
        <v>740</v>
      </c>
      <c r="E29" s="95"/>
      <c r="F29" s="95"/>
      <c r="G29" s="95"/>
      <c r="H29" s="96"/>
      <c r="I29" s="259"/>
      <c r="J29" s="94"/>
      <c r="K29" s="96"/>
    </row>
    <row r="30" spans="1:11" x14ac:dyDescent="0.25">
      <c r="A30" s="1"/>
      <c r="B30" s="106"/>
      <c r="C30" s="108"/>
      <c r="D30" s="97"/>
      <c r="E30" s="98"/>
      <c r="F30" s="98"/>
      <c r="G30" s="98"/>
      <c r="H30" s="99"/>
      <c r="I30" s="109"/>
      <c r="J30" s="97"/>
      <c r="K30" s="99"/>
    </row>
    <row r="31" spans="1:11" ht="43.5" customHeight="1" x14ac:dyDescent="0.25">
      <c r="A31" s="1"/>
      <c r="B31" s="100" t="s">
        <v>749</v>
      </c>
      <c r="C31" s="105"/>
      <c r="D31" s="259" t="s">
        <v>740</v>
      </c>
      <c r="E31" s="95"/>
      <c r="F31" s="95"/>
      <c r="G31" s="95"/>
      <c r="H31" s="96"/>
      <c r="I31" s="90"/>
      <c r="J31" s="94"/>
      <c r="K31" s="96"/>
    </row>
    <row r="32" spans="1:11" ht="14.85" customHeight="1" x14ac:dyDescent="0.25">
      <c r="A32" s="1"/>
      <c r="B32" s="100" t="s">
        <v>750</v>
      </c>
      <c r="C32" s="105"/>
      <c r="D32" s="259" t="s">
        <v>740</v>
      </c>
      <c r="E32" s="95"/>
      <c r="F32" s="95"/>
      <c r="G32" s="95"/>
      <c r="H32" s="96"/>
      <c r="I32" s="259"/>
      <c r="J32" s="94"/>
      <c r="K32" s="96"/>
    </row>
    <row r="33" spans="1:11" x14ac:dyDescent="0.25">
      <c r="A33" s="1"/>
      <c r="B33" s="168"/>
      <c r="C33" s="169"/>
      <c r="D33" s="130"/>
      <c r="E33" s="128"/>
      <c r="F33" s="128"/>
      <c r="G33" s="128"/>
      <c r="H33" s="129"/>
      <c r="I33" s="233"/>
      <c r="J33" s="130"/>
      <c r="K33" s="129"/>
    </row>
    <row r="34" spans="1:11" x14ac:dyDescent="0.25">
      <c r="A34" s="1"/>
      <c r="B34" s="106"/>
      <c r="C34" s="108"/>
      <c r="D34" s="97"/>
      <c r="E34" s="98"/>
      <c r="F34" s="98"/>
      <c r="G34" s="98"/>
      <c r="H34" s="99"/>
      <c r="I34" s="109"/>
      <c r="J34" s="97"/>
      <c r="K34" s="99"/>
    </row>
    <row r="35" spans="1:11" x14ac:dyDescent="0.25">
      <c r="A35" s="1"/>
      <c r="B35" s="289" t="s">
        <v>751</v>
      </c>
      <c r="C35" s="105"/>
      <c r="D35" s="259" t="s">
        <v>752</v>
      </c>
      <c r="E35" s="95"/>
      <c r="F35" s="95"/>
      <c r="G35" s="95"/>
      <c r="H35" s="96"/>
      <c r="I35" s="259" t="s">
        <v>753</v>
      </c>
      <c r="J35" s="94"/>
      <c r="K35" s="96"/>
    </row>
    <row r="36" spans="1:11" ht="52.5" customHeight="1" x14ac:dyDescent="0.25">
      <c r="A36" s="1"/>
      <c r="B36" s="106"/>
      <c r="C36" s="108"/>
      <c r="D36" s="97"/>
      <c r="E36" s="98"/>
      <c r="F36" s="98"/>
      <c r="G36" s="98"/>
      <c r="H36" s="99"/>
      <c r="I36" s="109"/>
      <c r="J36" s="97"/>
      <c r="K36" s="99"/>
    </row>
    <row r="37" spans="1:11" ht="14.85" customHeight="1" x14ac:dyDescent="0.25">
      <c r="A37" s="1"/>
      <c r="B37" s="100" t="s">
        <v>754</v>
      </c>
      <c r="C37" s="105"/>
      <c r="D37" s="259" t="s">
        <v>740</v>
      </c>
      <c r="E37" s="95"/>
      <c r="F37" s="95"/>
      <c r="G37" s="95"/>
      <c r="H37" s="96"/>
      <c r="I37" s="259"/>
      <c r="J37" s="94"/>
      <c r="K37" s="96"/>
    </row>
    <row r="38" spans="1:11" x14ac:dyDescent="0.25">
      <c r="A38" s="1"/>
      <c r="B38" s="106"/>
      <c r="C38" s="108"/>
      <c r="D38" s="97"/>
      <c r="E38" s="98"/>
      <c r="F38" s="98"/>
      <c r="G38" s="98"/>
      <c r="H38" s="99"/>
      <c r="I38" s="109"/>
      <c r="J38" s="97"/>
      <c r="K38" s="99"/>
    </row>
    <row r="39" spans="1:11" ht="14.85" customHeight="1" x14ac:dyDescent="0.25">
      <c r="A39" s="1"/>
      <c r="B39" s="100" t="s">
        <v>755</v>
      </c>
      <c r="C39" s="105"/>
      <c r="D39" s="260" t="s">
        <v>740</v>
      </c>
      <c r="E39" s="261"/>
      <c r="F39" s="261"/>
      <c r="G39" s="261"/>
      <c r="H39" s="262"/>
      <c r="I39" s="259"/>
      <c r="J39" s="94"/>
      <c r="K39" s="96"/>
    </row>
    <row r="40" spans="1:11" x14ac:dyDescent="0.25">
      <c r="A40" s="1"/>
      <c r="B40" s="106"/>
      <c r="C40" s="108"/>
      <c r="D40" s="263"/>
      <c r="E40" s="264"/>
      <c r="F40" s="264"/>
      <c r="G40" s="264"/>
      <c r="H40" s="265"/>
      <c r="I40" s="109"/>
      <c r="J40" s="97"/>
      <c r="K40" s="99"/>
    </row>
    <row r="41" spans="1:11" x14ac:dyDescent="0.25">
      <c r="A41" s="1"/>
      <c r="B41" s="1"/>
      <c r="C41" s="1"/>
      <c r="D41" s="1"/>
      <c r="E41" s="1"/>
      <c r="F41" s="1"/>
      <c r="G41" s="1"/>
      <c r="H41" s="1"/>
      <c r="I41" s="1"/>
      <c r="J41" s="1"/>
      <c r="K41" s="1"/>
    </row>
    <row r="42" spans="1:11" x14ac:dyDescent="0.25">
      <c r="A42" s="1"/>
      <c r="B42" s="1"/>
      <c r="C42" s="1"/>
      <c r="D42" s="1"/>
      <c r="E42" s="1"/>
      <c r="F42" s="1"/>
      <c r="G42" s="1"/>
      <c r="H42" s="1"/>
      <c r="I42" s="1"/>
      <c r="J42" s="1"/>
      <c r="K42" s="1"/>
    </row>
    <row r="43" spans="1:11" x14ac:dyDescent="0.25">
      <c r="A43" s="1"/>
      <c r="B43" s="1"/>
      <c r="C43" s="1"/>
      <c r="D43" s="1"/>
      <c r="E43" s="1"/>
      <c r="F43" s="1"/>
      <c r="G43" s="1"/>
      <c r="H43" s="1"/>
      <c r="I43" s="1"/>
      <c r="J43" s="1"/>
      <c r="K43" s="1"/>
    </row>
    <row r="44" spans="1:11" s="28" customFormat="1" ht="13.5" customHeight="1" x14ac:dyDescent="0.25">
      <c r="A44" s="29"/>
      <c r="B44" s="287" t="s">
        <v>756</v>
      </c>
      <c r="C44" s="288"/>
      <c r="D44" s="288"/>
      <c r="E44" s="288"/>
      <c r="F44" s="288"/>
      <c r="G44" s="288"/>
      <c r="H44" s="288"/>
      <c r="I44" s="288"/>
      <c r="J44" s="288"/>
      <c r="K44" s="288"/>
    </row>
    <row r="45" spans="1:11" x14ac:dyDescent="0.25">
      <c r="A45" s="1"/>
      <c r="B45" s="6"/>
      <c r="C45" s="6"/>
      <c r="D45" s="6"/>
      <c r="E45" s="6"/>
      <c r="F45" s="6"/>
      <c r="G45" s="6"/>
      <c r="H45" s="6"/>
      <c r="I45" s="6"/>
      <c r="J45" s="6"/>
      <c r="K45" s="6"/>
    </row>
    <row r="46" spans="1:11" x14ac:dyDescent="0.25">
      <c r="A46" s="1"/>
      <c r="B46" s="6"/>
      <c r="C46" s="6"/>
      <c r="D46" s="6"/>
      <c r="E46" s="6"/>
      <c r="F46" s="6"/>
      <c r="G46" s="6"/>
      <c r="H46" s="6"/>
      <c r="I46" s="6"/>
      <c r="J46" s="6"/>
      <c r="K46" s="6"/>
    </row>
  </sheetData>
  <sheetProtection sheet="1" objects="1" scenarios="1" formatColumns="0" formatRows="0"/>
  <mergeCells count="62">
    <mergeCell ref="B44:K44"/>
    <mergeCell ref="B16:C18"/>
    <mergeCell ref="J32:K34"/>
    <mergeCell ref="D12:H13"/>
    <mergeCell ref="J35:K36"/>
    <mergeCell ref="B19:C20"/>
    <mergeCell ref="I35:I36"/>
    <mergeCell ref="J25:K26"/>
    <mergeCell ref="B35:C36"/>
    <mergeCell ref="J21:K22"/>
    <mergeCell ref="D25:H26"/>
    <mergeCell ref="I25:I26"/>
    <mergeCell ref="J12:K13"/>
    <mergeCell ref="B39:C40"/>
    <mergeCell ref="I12:I13"/>
    <mergeCell ref="I21:I2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31:C31"/>
    <mergeCell ref="I29:I30"/>
    <mergeCell ref="B37:C38"/>
    <mergeCell ref="D35:H36"/>
    <mergeCell ref="D32:H34"/>
    <mergeCell ref="D29:H30"/>
    <mergeCell ref="D31:H31"/>
    <mergeCell ref="J23:K24"/>
    <mergeCell ref="I32:I34"/>
    <mergeCell ref="I27:I28"/>
    <mergeCell ref="I39:I40"/>
    <mergeCell ref="I37:I38"/>
    <mergeCell ref="J31:K31"/>
    <mergeCell ref="J29:K30"/>
    <mergeCell ref="J27:K28"/>
    <mergeCell ref="B2:K2"/>
    <mergeCell ref="I19:I20"/>
    <mergeCell ref="B27:C28"/>
    <mergeCell ref="D39:H40"/>
    <mergeCell ref="J37:K38"/>
    <mergeCell ref="B12:C13"/>
    <mergeCell ref="J16:K18"/>
    <mergeCell ref="D27:H28"/>
    <mergeCell ref="D21:H22"/>
    <mergeCell ref="B32:C34"/>
    <mergeCell ref="I16:I18"/>
    <mergeCell ref="B29:C30"/>
    <mergeCell ref="J39:K40"/>
    <mergeCell ref="B23:C24"/>
    <mergeCell ref="D37:H38"/>
  </mergeCells>
  <hyperlinks>
    <hyperlink ref="B44"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L52"/>
  <sheetViews>
    <sheetView showGridLines="0" view="pageBreakPreview" zoomScale="120" zoomScaleNormal="100" zoomScaleSheetLayoutView="120" workbookViewId="0">
      <selection activeCell="Q6" sqref="Q6"/>
    </sheetView>
  </sheetViews>
  <sheetFormatPr defaultColWidth="8.85546875" defaultRowHeight="15" x14ac:dyDescent="0.25"/>
  <cols>
    <col min="1" max="2" width="1.42578125" style="30" customWidth="1"/>
    <col min="3" max="5" width="8.85546875" style="30"/>
    <col min="6" max="6" width="12.7109375" style="30" customWidth="1"/>
    <col min="7" max="7" width="13.140625" style="30" customWidth="1"/>
    <col min="8" max="8" width="13" style="30" customWidth="1"/>
    <col min="9" max="9" width="25.85546875" style="30" customWidth="1"/>
    <col min="10" max="10" width="28.140625" style="30" customWidth="1"/>
    <col min="11" max="11" width="16.42578125" style="30" customWidth="1"/>
    <col min="12" max="12" width="15.7109375" style="30" customWidth="1"/>
    <col min="13" max="16384" width="8.85546875" style="30"/>
  </cols>
  <sheetData>
    <row r="1" spans="1:12" x14ac:dyDescent="0.25">
      <c r="A1" s="72"/>
      <c r="B1" s="72"/>
      <c r="C1" s="72"/>
      <c r="D1" s="72"/>
      <c r="E1" s="72"/>
      <c r="F1" s="72"/>
      <c r="G1" s="72"/>
      <c r="H1" s="72"/>
      <c r="I1" s="72"/>
      <c r="J1" s="72"/>
      <c r="K1" s="72"/>
      <c r="L1" s="72"/>
    </row>
    <row r="2" spans="1:12" ht="19.5" customHeight="1" x14ac:dyDescent="0.25">
      <c r="A2" s="72"/>
      <c r="B2" s="72"/>
      <c r="C2" s="307" t="s">
        <v>757</v>
      </c>
      <c r="D2" s="128"/>
      <c r="E2" s="128"/>
      <c r="F2" s="128"/>
      <c r="G2" s="128"/>
      <c r="H2" s="128"/>
      <c r="I2" s="128"/>
      <c r="J2" s="128"/>
      <c r="K2" s="128"/>
      <c r="L2" s="128"/>
    </row>
    <row r="3" spans="1:12" ht="14.85" customHeight="1" x14ac:dyDescent="0.25">
      <c r="A3" s="72"/>
      <c r="B3" s="72"/>
      <c r="C3" s="310" t="s">
        <v>758</v>
      </c>
      <c r="D3" s="95"/>
      <c r="E3" s="95"/>
      <c r="F3" s="95"/>
      <c r="G3" s="95"/>
      <c r="H3" s="95"/>
      <c r="I3" s="95"/>
      <c r="J3" s="95"/>
      <c r="K3" s="95"/>
      <c r="L3" s="95"/>
    </row>
    <row r="4" spans="1:12" ht="14.85" customHeight="1" x14ac:dyDescent="0.25">
      <c r="A4" s="72"/>
      <c r="B4" s="72"/>
      <c r="C4" s="130"/>
      <c r="D4" s="128"/>
      <c r="E4" s="128"/>
      <c r="F4" s="128"/>
      <c r="G4" s="128"/>
      <c r="H4" s="128"/>
      <c r="I4" s="128"/>
      <c r="J4" s="128"/>
      <c r="K4" s="128"/>
      <c r="L4" s="128"/>
    </row>
    <row r="5" spans="1:12" ht="17.100000000000001" customHeight="1" x14ac:dyDescent="0.25">
      <c r="A5" s="72"/>
      <c r="B5" s="72"/>
      <c r="C5" s="97"/>
      <c r="D5" s="98"/>
      <c r="E5" s="98"/>
      <c r="F5" s="98"/>
      <c r="G5" s="98"/>
      <c r="H5" s="98"/>
      <c r="I5" s="98"/>
      <c r="J5" s="98"/>
      <c r="K5" s="98"/>
      <c r="L5" s="98"/>
    </row>
    <row r="6" spans="1:12" ht="34.5" customHeight="1" x14ac:dyDescent="0.25">
      <c r="A6" s="72"/>
      <c r="B6" s="72"/>
      <c r="C6" s="306" t="s">
        <v>759</v>
      </c>
      <c r="D6" s="96"/>
      <c r="E6" s="311" t="s">
        <v>760</v>
      </c>
      <c r="F6" s="293"/>
      <c r="G6" s="83" t="s">
        <v>761</v>
      </c>
      <c r="H6" s="308" t="s">
        <v>762</v>
      </c>
      <c r="I6" s="95"/>
      <c r="J6" s="95"/>
      <c r="K6" s="95"/>
      <c r="L6" s="309"/>
    </row>
    <row r="7" spans="1:12" ht="14.25" customHeight="1" x14ac:dyDescent="0.25">
      <c r="A7" s="72"/>
      <c r="B7" s="72"/>
      <c r="C7" s="296" t="s">
        <v>763</v>
      </c>
      <c r="D7" s="297"/>
      <c r="E7" s="297"/>
      <c r="F7" s="297"/>
      <c r="G7" s="297"/>
      <c r="H7" s="297"/>
      <c r="I7" s="297"/>
      <c r="J7" s="297"/>
      <c r="K7" s="297"/>
      <c r="L7" s="84"/>
    </row>
    <row r="8" spans="1:12" ht="369.75" customHeight="1" x14ac:dyDescent="0.25">
      <c r="A8" s="72"/>
      <c r="B8" s="72"/>
      <c r="C8" s="292" t="s">
        <v>764</v>
      </c>
      <c r="D8" s="293"/>
      <c r="E8" s="292" t="s">
        <v>765</v>
      </c>
      <c r="F8" s="293"/>
      <c r="G8" s="85" t="s">
        <v>766</v>
      </c>
      <c r="H8" s="326" t="s">
        <v>930</v>
      </c>
      <c r="I8" s="389"/>
      <c r="J8" s="389"/>
      <c r="K8" s="389"/>
      <c r="L8" s="390"/>
    </row>
    <row r="9" spans="1:12" ht="409.5" customHeight="1" x14ac:dyDescent="0.25">
      <c r="A9" s="72"/>
      <c r="B9" s="72"/>
      <c r="C9" s="292" t="s">
        <v>764</v>
      </c>
      <c r="D9" s="293"/>
      <c r="E9" s="292" t="s">
        <v>767</v>
      </c>
      <c r="F9" s="293"/>
      <c r="G9" s="85" t="s">
        <v>768</v>
      </c>
      <c r="H9" s="388" t="s">
        <v>931</v>
      </c>
      <c r="I9" s="385"/>
      <c r="J9" s="385"/>
      <c r="K9" s="385"/>
      <c r="L9" s="386"/>
    </row>
    <row r="10" spans="1:12" ht="61.35" customHeight="1" x14ac:dyDescent="0.25">
      <c r="A10" s="72"/>
      <c r="B10" s="72"/>
      <c r="C10" s="292" t="s">
        <v>764</v>
      </c>
      <c r="D10" s="293"/>
      <c r="E10" s="292" t="s">
        <v>769</v>
      </c>
      <c r="F10" s="293"/>
      <c r="G10" s="85" t="s">
        <v>770</v>
      </c>
      <c r="H10" s="387" t="s">
        <v>771</v>
      </c>
      <c r="I10" s="300"/>
      <c r="J10" s="300"/>
      <c r="K10" s="300"/>
      <c r="L10" s="301"/>
    </row>
    <row r="11" spans="1:12" ht="68.45" customHeight="1" x14ac:dyDescent="0.25">
      <c r="A11" s="72"/>
      <c r="B11" s="72"/>
      <c r="C11" s="292" t="s">
        <v>764</v>
      </c>
      <c r="D11" s="293"/>
      <c r="E11" s="292" t="s">
        <v>772</v>
      </c>
      <c r="F11" s="293"/>
      <c r="G11" s="85" t="s">
        <v>773</v>
      </c>
      <c r="H11" s="387" t="s">
        <v>774</v>
      </c>
      <c r="I11" s="300"/>
      <c r="J11" s="300"/>
      <c r="K11" s="300"/>
      <c r="L11" s="301"/>
    </row>
    <row r="12" spans="1:12" ht="123" customHeight="1" x14ac:dyDescent="0.25">
      <c r="A12" s="72"/>
      <c r="B12" s="72"/>
      <c r="C12" s="292" t="s">
        <v>764</v>
      </c>
      <c r="D12" s="293"/>
      <c r="E12" s="292" t="s">
        <v>775</v>
      </c>
      <c r="F12" s="293"/>
      <c r="G12" s="85" t="s">
        <v>776</v>
      </c>
      <c r="H12" s="387" t="s">
        <v>777</v>
      </c>
      <c r="I12" s="300"/>
      <c r="J12" s="300"/>
      <c r="K12" s="300"/>
      <c r="L12" s="301"/>
    </row>
    <row r="13" spans="1:12" ht="114.75" customHeight="1" x14ac:dyDescent="0.25">
      <c r="A13" s="72"/>
      <c r="B13" s="72"/>
      <c r="C13" s="292" t="s">
        <v>764</v>
      </c>
      <c r="D13" s="293"/>
      <c r="E13" s="305" t="s">
        <v>778</v>
      </c>
      <c r="F13" s="102"/>
      <c r="G13" s="85" t="s">
        <v>779</v>
      </c>
      <c r="H13" s="387" t="s">
        <v>780</v>
      </c>
      <c r="I13" s="300"/>
      <c r="J13" s="300"/>
      <c r="K13" s="300"/>
      <c r="L13" s="301"/>
    </row>
    <row r="14" spans="1:12" ht="48.75" customHeight="1" x14ac:dyDescent="0.25">
      <c r="A14" s="72"/>
      <c r="B14" s="72"/>
      <c r="C14" s="292" t="s">
        <v>764</v>
      </c>
      <c r="D14" s="293"/>
      <c r="E14" s="292" t="s">
        <v>781</v>
      </c>
      <c r="F14" s="293"/>
      <c r="G14" s="85" t="s">
        <v>782</v>
      </c>
      <c r="H14" s="387" t="s">
        <v>783</v>
      </c>
      <c r="I14" s="300"/>
      <c r="J14" s="300"/>
      <c r="K14" s="300"/>
      <c r="L14" s="301"/>
    </row>
    <row r="15" spans="1:12" ht="212.25" customHeight="1" x14ac:dyDescent="0.25">
      <c r="A15" s="72"/>
      <c r="B15" s="72"/>
      <c r="C15" s="292" t="s">
        <v>784</v>
      </c>
      <c r="D15" s="293"/>
      <c r="E15" s="292" t="s">
        <v>785</v>
      </c>
      <c r="F15" s="293"/>
      <c r="G15" s="85" t="s">
        <v>786</v>
      </c>
      <c r="H15" s="391" t="s">
        <v>932</v>
      </c>
      <c r="I15" s="383"/>
      <c r="J15" s="383"/>
      <c r="K15" s="383"/>
      <c r="L15" s="384"/>
    </row>
    <row r="16" spans="1:12" ht="30" customHeight="1" x14ac:dyDescent="0.25">
      <c r="A16" s="72"/>
      <c r="B16" s="72"/>
      <c r="C16" s="292" t="s">
        <v>764</v>
      </c>
      <c r="D16" s="293"/>
      <c r="E16" s="302" t="s">
        <v>787</v>
      </c>
      <c r="F16" s="303"/>
      <c r="G16" s="303"/>
      <c r="H16" s="303"/>
      <c r="I16" s="303"/>
      <c r="J16" s="303"/>
      <c r="K16" s="303"/>
      <c r="L16" s="304"/>
    </row>
    <row r="17" spans="1:12" ht="33" customHeight="1" x14ac:dyDescent="0.25">
      <c r="A17" s="72"/>
      <c r="B17" s="72"/>
      <c r="C17" s="292" t="s">
        <v>764</v>
      </c>
      <c r="D17" s="293"/>
      <c r="E17" s="292" t="s">
        <v>788</v>
      </c>
      <c r="F17" s="293"/>
      <c r="G17" s="86" t="s">
        <v>789</v>
      </c>
      <c r="H17" s="392" t="s">
        <v>790</v>
      </c>
      <c r="I17" s="393"/>
      <c r="J17" s="393"/>
      <c r="K17" s="393"/>
      <c r="L17" s="394"/>
    </row>
    <row r="18" spans="1:12" ht="33" customHeight="1" x14ac:dyDescent="0.25">
      <c r="A18" s="72"/>
      <c r="B18" s="72"/>
      <c r="C18" s="292" t="s">
        <v>764</v>
      </c>
      <c r="D18" s="293"/>
      <c r="E18" s="292" t="s">
        <v>791</v>
      </c>
      <c r="F18" s="293"/>
      <c r="G18" s="86" t="s">
        <v>789</v>
      </c>
      <c r="H18" s="395"/>
      <c r="I18" s="396"/>
      <c r="J18" s="396"/>
      <c r="K18" s="396"/>
      <c r="L18" s="397"/>
    </row>
    <row r="19" spans="1:12" ht="40.5" customHeight="1" x14ac:dyDescent="0.25">
      <c r="A19" s="72"/>
      <c r="B19" s="72"/>
      <c r="C19" s="292" t="s">
        <v>764</v>
      </c>
      <c r="D19" s="293"/>
      <c r="E19" s="292" t="s">
        <v>792</v>
      </c>
      <c r="F19" s="293"/>
      <c r="G19" s="86" t="s">
        <v>789</v>
      </c>
      <c r="H19" s="395"/>
      <c r="I19" s="396"/>
      <c r="J19" s="396"/>
      <c r="K19" s="396"/>
      <c r="L19" s="397"/>
    </row>
    <row r="20" spans="1:12" ht="30.6" customHeight="1" x14ac:dyDescent="0.25">
      <c r="A20" s="72"/>
      <c r="B20" s="72"/>
      <c r="C20" s="292" t="s">
        <v>764</v>
      </c>
      <c r="D20" s="293"/>
      <c r="E20" s="292" t="s">
        <v>793</v>
      </c>
      <c r="F20" s="293"/>
      <c r="G20" s="86" t="s">
        <v>789</v>
      </c>
      <c r="H20" s="395"/>
      <c r="I20" s="396"/>
      <c r="J20" s="396"/>
      <c r="K20" s="396"/>
      <c r="L20" s="397"/>
    </row>
    <row r="21" spans="1:12" ht="28.5" customHeight="1" x14ac:dyDescent="0.25">
      <c r="A21" s="72"/>
      <c r="B21" s="72"/>
      <c r="C21" s="292" t="s">
        <v>764</v>
      </c>
      <c r="D21" s="293"/>
      <c r="E21" s="292" t="s">
        <v>794</v>
      </c>
      <c r="F21" s="293"/>
      <c r="G21" s="86" t="s">
        <v>789</v>
      </c>
      <c r="H21" s="395"/>
      <c r="I21" s="396"/>
      <c r="J21" s="396"/>
      <c r="K21" s="396"/>
      <c r="L21" s="397"/>
    </row>
    <row r="22" spans="1:12" ht="53.1" customHeight="1" x14ac:dyDescent="0.25">
      <c r="A22" s="72"/>
      <c r="B22" s="72"/>
      <c r="C22" s="292" t="s">
        <v>764</v>
      </c>
      <c r="D22" s="293"/>
      <c r="E22" s="292" t="s">
        <v>795</v>
      </c>
      <c r="F22" s="293"/>
      <c r="G22" s="86" t="s">
        <v>789</v>
      </c>
      <c r="H22" s="398"/>
      <c r="I22" s="399"/>
      <c r="J22" s="399"/>
      <c r="K22" s="399"/>
      <c r="L22" s="400"/>
    </row>
    <row r="23" spans="1:12" ht="24" customHeight="1" x14ac:dyDescent="0.25">
      <c r="A23" s="72"/>
      <c r="B23" s="72"/>
      <c r="C23" s="292" t="s">
        <v>764</v>
      </c>
      <c r="D23" s="293"/>
      <c r="E23" s="302" t="s">
        <v>796</v>
      </c>
      <c r="F23" s="303"/>
      <c r="G23" s="303"/>
      <c r="H23" s="303"/>
      <c r="I23" s="303"/>
      <c r="J23" s="303"/>
      <c r="K23" s="303"/>
      <c r="L23" s="304"/>
    </row>
    <row r="24" spans="1:12" ht="44.25" customHeight="1" x14ac:dyDescent="0.25">
      <c r="A24" s="72"/>
      <c r="B24" s="72"/>
      <c r="C24" s="292" t="s">
        <v>764</v>
      </c>
      <c r="D24" s="293"/>
      <c r="E24" s="292" t="s">
        <v>788</v>
      </c>
      <c r="F24" s="293"/>
      <c r="G24" s="86" t="s">
        <v>789</v>
      </c>
      <c r="H24" s="392" t="s">
        <v>797</v>
      </c>
      <c r="I24" s="393"/>
      <c r="J24" s="393"/>
      <c r="K24" s="393"/>
      <c r="L24" s="394"/>
    </row>
    <row r="25" spans="1:12" ht="27.6" customHeight="1" x14ac:dyDescent="0.25">
      <c r="A25" s="72"/>
      <c r="B25" s="72"/>
      <c r="C25" s="292" t="s">
        <v>764</v>
      </c>
      <c r="D25" s="293"/>
      <c r="E25" s="292" t="s">
        <v>791</v>
      </c>
      <c r="F25" s="293"/>
      <c r="G25" s="86" t="s">
        <v>789</v>
      </c>
      <c r="H25" s="395"/>
      <c r="I25" s="396"/>
      <c r="J25" s="396"/>
      <c r="K25" s="396"/>
      <c r="L25" s="397"/>
    </row>
    <row r="26" spans="1:12" ht="36.6" customHeight="1" x14ac:dyDescent="0.25">
      <c r="A26" s="72"/>
      <c r="B26" s="72"/>
      <c r="C26" s="292" t="s">
        <v>764</v>
      </c>
      <c r="D26" s="293"/>
      <c r="E26" s="292" t="s">
        <v>792</v>
      </c>
      <c r="F26" s="293"/>
      <c r="G26" s="86" t="s">
        <v>789</v>
      </c>
      <c r="H26" s="395"/>
      <c r="I26" s="396"/>
      <c r="J26" s="396"/>
      <c r="K26" s="396"/>
      <c r="L26" s="397"/>
    </row>
    <row r="27" spans="1:12" ht="25.35" customHeight="1" x14ac:dyDescent="0.25">
      <c r="A27" s="72"/>
      <c r="B27" s="72"/>
      <c r="C27" s="292" t="s">
        <v>764</v>
      </c>
      <c r="D27" s="293"/>
      <c r="E27" s="292" t="s">
        <v>793</v>
      </c>
      <c r="F27" s="293"/>
      <c r="G27" s="86" t="s">
        <v>789</v>
      </c>
      <c r="H27" s="395"/>
      <c r="I27" s="396"/>
      <c r="J27" s="396"/>
      <c r="K27" s="396"/>
      <c r="L27" s="397"/>
    </row>
    <row r="28" spans="1:12" ht="29.1" customHeight="1" x14ac:dyDescent="0.25">
      <c r="A28" s="72"/>
      <c r="B28" s="72"/>
      <c r="C28" s="292" t="s">
        <v>764</v>
      </c>
      <c r="D28" s="293"/>
      <c r="E28" s="292" t="s">
        <v>794</v>
      </c>
      <c r="F28" s="293"/>
      <c r="G28" s="86" t="s">
        <v>789</v>
      </c>
      <c r="H28" s="398"/>
      <c r="I28" s="399"/>
      <c r="J28" s="399"/>
      <c r="K28" s="399"/>
      <c r="L28" s="400"/>
    </row>
    <row r="29" spans="1:12" ht="29.1" customHeight="1" x14ac:dyDescent="0.25">
      <c r="A29" s="72"/>
      <c r="B29" s="72"/>
      <c r="C29" s="298"/>
      <c r="D29" s="299"/>
      <c r="E29" s="302" t="s">
        <v>798</v>
      </c>
      <c r="F29" s="303"/>
      <c r="G29" s="303"/>
      <c r="H29" s="303"/>
      <c r="I29" s="303"/>
      <c r="J29" s="303"/>
      <c r="K29" s="303"/>
      <c r="L29" s="303"/>
    </row>
    <row r="30" spans="1:12" ht="60" customHeight="1" x14ac:dyDescent="0.25">
      <c r="A30" s="72"/>
      <c r="B30" s="72"/>
      <c r="C30" s="292" t="s">
        <v>764</v>
      </c>
      <c r="D30" s="293"/>
      <c r="E30" s="292" t="s">
        <v>799</v>
      </c>
      <c r="F30" s="293"/>
      <c r="G30" s="86" t="s">
        <v>789</v>
      </c>
      <c r="H30" s="401" t="s">
        <v>800</v>
      </c>
      <c r="I30" s="402"/>
      <c r="J30" s="402"/>
      <c r="K30" s="402"/>
      <c r="L30" s="403"/>
    </row>
    <row r="31" spans="1:12" ht="66" customHeight="1" x14ac:dyDescent="0.25">
      <c r="A31" s="72"/>
      <c r="B31" s="72"/>
      <c r="C31" s="292" t="s">
        <v>801</v>
      </c>
      <c r="D31" s="293"/>
      <c r="E31" s="292" t="s">
        <v>802</v>
      </c>
      <c r="F31" s="293"/>
      <c r="G31" s="85" t="s">
        <v>35</v>
      </c>
      <c r="H31" s="401" t="s">
        <v>803</v>
      </c>
      <c r="I31" s="402"/>
      <c r="J31" s="402"/>
      <c r="K31" s="402"/>
      <c r="L31" s="403"/>
    </row>
    <row r="32" spans="1:12" ht="63" customHeight="1" x14ac:dyDescent="0.25">
      <c r="A32" s="72"/>
      <c r="B32" s="72"/>
      <c r="C32" s="292" t="s">
        <v>801</v>
      </c>
      <c r="D32" s="293"/>
      <c r="E32" s="292" t="s">
        <v>804</v>
      </c>
      <c r="F32" s="293"/>
      <c r="G32" s="85" t="s">
        <v>35</v>
      </c>
      <c r="H32" s="401" t="s">
        <v>805</v>
      </c>
      <c r="I32" s="402"/>
      <c r="J32" s="402"/>
      <c r="K32" s="402"/>
      <c r="L32" s="403"/>
    </row>
    <row r="33" spans="1:12" ht="14.25" customHeight="1" x14ac:dyDescent="0.25">
      <c r="A33" s="72"/>
      <c r="B33" s="72"/>
      <c r="C33" s="296" t="s">
        <v>806</v>
      </c>
      <c r="D33" s="297"/>
      <c r="E33" s="297"/>
      <c r="F33" s="297"/>
      <c r="G33" s="297"/>
      <c r="H33" s="297"/>
      <c r="I33" s="297"/>
      <c r="J33" s="297"/>
      <c r="K33" s="297"/>
      <c r="L33" s="84"/>
    </row>
    <row r="34" spans="1:12" ht="116.25" customHeight="1" x14ac:dyDescent="0.25">
      <c r="A34" s="72"/>
      <c r="B34" s="72"/>
      <c r="C34" s="292" t="s">
        <v>764</v>
      </c>
      <c r="D34" s="293"/>
      <c r="E34" s="292" t="s">
        <v>807</v>
      </c>
      <c r="F34" s="293"/>
      <c r="G34" s="85" t="s">
        <v>808</v>
      </c>
      <c r="H34" s="326" t="s">
        <v>809</v>
      </c>
      <c r="I34" s="389"/>
      <c r="J34" s="389"/>
      <c r="K34" s="389"/>
      <c r="L34" s="390"/>
    </row>
    <row r="35" spans="1:12" ht="69" customHeight="1" x14ac:dyDescent="0.25">
      <c r="A35" s="72"/>
      <c r="B35" s="72"/>
      <c r="C35" s="290" t="s">
        <v>764</v>
      </c>
      <c r="D35" s="291"/>
      <c r="E35" s="290" t="s">
        <v>810</v>
      </c>
      <c r="F35" s="291"/>
      <c r="G35" s="85" t="s">
        <v>811</v>
      </c>
      <c r="H35" s="326" t="s">
        <v>812</v>
      </c>
      <c r="I35" s="389"/>
      <c r="J35" s="389"/>
      <c r="K35" s="389"/>
      <c r="L35" s="390"/>
    </row>
    <row r="36" spans="1:12" ht="132.75" customHeight="1" x14ac:dyDescent="0.25">
      <c r="A36" s="72"/>
      <c r="B36" s="72"/>
      <c r="C36" s="290" t="s">
        <v>764</v>
      </c>
      <c r="D36" s="291"/>
      <c r="E36" s="290" t="s">
        <v>813</v>
      </c>
      <c r="F36" s="291"/>
      <c r="G36" s="87" t="s">
        <v>814</v>
      </c>
      <c r="H36" s="326" t="s">
        <v>815</v>
      </c>
      <c r="I36" s="389"/>
      <c r="J36" s="389"/>
      <c r="K36" s="389"/>
      <c r="L36" s="390"/>
    </row>
    <row r="37" spans="1:12" ht="46.35" customHeight="1" x14ac:dyDescent="0.25">
      <c r="A37" s="72"/>
      <c r="B37" s="72"/>
      <c r="C37" s="292" t="s">
        <v>764</v>
      </c>
      <c r="D37" s="293"/>
      <c r="E37" s="294" t="s">
        <v>816</v>
      </c>
      <c r="F37" s="295"/>
      <c r="G37" s="85" t="s">
        <v>789</v>
      </c>
      <c r="H37" s="326" t="s">
        <v>817</v>
      </c>
      <c r="I37" s="389"/>
      <c r="J37" s="389"/>
      <c r="K37" s="389"/>
      <c r="L37" s="390"/>
    </row>
    <row r="38" spans="1:12" ht="91.5" customHeight="1" x14ac:dyDescent="0.25">
      <c r="A38" s="72"/>
      <c r="B38" s="72"/>
      <c r="C38" s="292" t="s">
        <v>764</v>
      </c>
      <c r="D38" s="293"/>
      <c r="E38" s="294" t="s">
        <v>818</v>
      </c>
      <c r="F38" s="295"/>
      <c r="G38" s="85" t="s">
        <v>819</v>
      </c>
      <c r="H38" s="326" t="s">
        <v>820</v>
      </c>
      <c r="I38" s="389"/>
      <c r="J38" s="389"/>
      <c r="K38" s="389"/>
      <c r="L38" s="390"/>
    </row>
    <row r="39" spans="1:12" ht="95.45" customHeight="1" x14ac:dyDescent="0.25">
      <c r="A39" s="72"/>
      <c r="B39" s="72"/>
      <c r="C39" s="292" t="s">
        <v>764</v>
      </c>
      <c r="D39" s="293"/>
      <c r="E39" s="294" t="s">
        <v>821</v>
      </c>
      <c r="F39" s="295"/>
      <c r="G39" s="85" t="s">
        <v>822</v>
      </c>
      <c r="H39" s="326" t="s">
        <v>823</v>
      </c>
      <c r="I39" s="389"/>
      <c r="J39" s="389"/>
      <c r="K39" s="389"/>
      <c r="L39" s="390"/>
    </row>
    <row r="40" spans="1:12" ht="49.35" customHeight="1" x14ac:dyDescent="0.25">
      <c r="A40" s="72"/>
      <c r="B40" s="72"/>
      <c r="C40" s="292" t="s">
        <v>824</v>
      </c>
      <c r="D40" s="293"/>
      <c r="E40" s="294" t="s">
        <v>825</v>
      </c>
      <c r="F40" s="295"/>
      <c r="G40" s="85" t="s">
        <v>826</v>
      </c>
      <c r="H40" s="326" t="s">
        <v>827</v>
      </c>
      <c r="I40" s="389"/>
      <c r="J40" s="389"/>
      <c r="K40" s="389"/>
      <c r="L40" s="390"/>
    </row>
    <row r="41" spans="1:12" ht="14.25" customHeight="1" x14ac:dyDescent="0.25">
      <c r="A41" s="72"/>
      <c r="B41" s="72"/>
      <c r="C41" s="296" t="s">
        <v>784</v>
      </c>
      <c r="D41" s="297"/>
      <c r="E41" s="297"/>
      <c r="F41" s="297"/>
      <c r="G41" s="297"/>
      <c r="H41" s="297"/>
      <c r="I41" s="297"/>
      <c r="J41" s="297"/>
      <c r="K41" s="297"/>
      <c r="L41" s="84"/>
    </row>
    <row r="42" spans="1:12" ht="56.1" customHeight="1" x14ac:dyDescent="0.25">
      <c r="A42" s="72"/>
      <c r="B42" s="72"/>
      <c r="C42" s="294" t="s">
        <v>784</v>
      </c>
      <c r="D42" s="295"/>
      <c r="E42" s="294" t="s">
        <v>828</v>
      </c>
      <c r="F42" s="295"/>
      <c r="G42" s="85" t="s">
        <v>829</v>
      </c>
      <c r="H42" s="326" t="s">
        <v>830</v>
      </c>
      <c r="I42" s="389"/>
      <c r="J42" s="389"/>
      <c r="K42" s="389"/>
      <c r="L42" s="390"/>
    </row>
    <row r="43" spans="1:12" ht="30.75" customHeight="1" x14ac:dyDescent="0.25">
      <c r="A43" s="72"/>
      <c r="B43" s="72"/>
      <c r="C43" s="294" t="s">
        <v>784</v>
      </c>
      <c r="D43" s="295"/>
      <c r="E43" s="294" t="s">
        <v>831</v>
      </c>
      <c r="F43" s="295"/>
      <c r="G43" s="85" t="s">
        <v>832</v>
      </c>
      <c r="H43" s="326" t="s">
        <v>833</v>
      </c>
      <c r="I43" s="389"/>
      <c r="J43" s="389"/>
      <c r="K43" s="389"/>
      <c r="L43" s="390"/>
    </row>
    <row r="44" spans="1:12" ht="53.1" customHeight="1" x14ac:dyDescent="0.25">
      <c r="A44" s="72"/>
      <c r="B44" s="72"/>
      <c r="C44" s="294" t="s">
        <v>784</v>
      </c>
      <c r="D44" s="295"/>
      <c r="E44" s="294" t="s">
        <v>834</v>
      </c>
      <c r="F44" s="295"/>
      <c r="G44" s="85" t="s">
        <v>835</v>
      </c>
      <c r="H44" s="326" t="s">
        <v>833</v>
      </c>
      <c r="I44" s="389"/>
      <c r="J44" s="389"/>
      <c r="K44" s="389"/>
      <c r="L44" s="390"/>
    </row>
    <row r="45" spans="1:12" ht="77.099999999999994" customHeight="1" x14ac:dyDescent="0.25">
      <c r="A45" s="72"/>
      <c r="B45" s="72"/>
      <c r="C45" s="294" t="s">
        <v>784</v>
      </c>
      <c r="D45" s="295"/>
      <c r="E45" s="294" t="s">
        <v>836</v>
      </c>
      <c r="F45" s="295"/>
      <c r="G45" s="85" t="s">
        <v>835</v>
      </c>
      <c r="H45" s="326" t="s">
        <v>837</v>
      </c>
      <c r="I45" s="389"/>
      <c r="J45" s="389"/>
      <c r="K45" s="389"/>
      <c r="L45" s="390"/>
    </row>
    <row r="46" spans="1:12" ht="95.25" customHeight="1" x14ac:dyDescent="0.25">
      <c r="A46" s="72"/>
      <c r="B46" s="72"/>
      <c r="C46" s="298" t="s">
        <v>838</v>
      </c>
      <c r="D46" s="299"/>
      <c r="E46" s="290" t="s">
        <v>839</v>
      </c>
      <c r="F46" s="291"/>
      <c r="G46" s="87" t="s">
        <v>840</v>
      </c>
      <c r="H46" s="401" t="s">
        <v>841</v>
      </c>
      <c r="I46" s="402"/>
      <c r="J46" s="402"/>
      <c r="K46" s="402"/>
      <c r="L46" s="404"/>
    </row>
    <row r="47" spans="1:12" ht="54.6" customHeight="1" x14ac:dyDescent="0.25">
      <c r="A47" s="72"/>
      <c r="B47" s="72"/>
      <c r="C47" s="290" t="s">
        <v>784</v>
      </c>
      <c r="D47" s="291"/>
      <c r="E47" s="290" t="s">
        <v>842</v>
      </c>
      <c r="F47" s="291"/>
      <c r="G47" s="85" t="s">
        <v>843</v>
      </c>
      <c r="H47" s="401" t="s">
        <v>844</v>
      </c>
      <c r="I47" s="402"/>
      <c r="J47" s="402"/>
      <c r="K47" s="402"/>
      <c r="L47" s="404"/>
    </row>
    <row r="48" spans="1:12" ht="72.599999999999994" customHeight="1" x14ac:dyDescent="0.25">
      <c r="A48" s="72"/>
      <c r="B48" s="72"/>
      <c r="C48" s="290" t="s">
        <v>784</v>
      </c>
      <c r="D48" s="291"/>
      <c r="E48" s="298" t="s">
        <v>845</v>
      </c>
      <c r="F48" s="299"/>
      <c r="G48" s="85" t="s">
        <v>846</v>
      </c>
      <c r="H48" s="326" t="s">
        <v>847</v>
      </c>
      <c r="I48" s="389"/>
      <c r="J48" s="389"/>
      <c r="K48" s="389"/>
      <c r="L48" s="390"/>
    </row>
    <row r="49" spans="1:12" ht="66" customHeight="1" x14ac:dyDescent="0.25">
      <c r="A49" s="72"/>
      <c r="B49" s="72"/>
      <c r="C49" s="290" t="s">
        <v>784</v>
      </c>
      <c r="D49" s="291"/>
      <c r="E49" s="290" t="s">
        <v>848</v>
      </c>
      <c r="F49" s="291"/>
      <c r="G49" s="85" t="s">
        <v>849</v>
      </c>
      <c r="H49" s="326" t="s">
        <v>850</v>
      </c>
      <c r="I49" s="389"/>
      <c r="J49" s="389"/>
      <c r="K49" s="389"/>
      <c r="L49" s="390"/>
    </row>
    <row r="50" spans="1:12" ht="96.95" customHeight="1" x14ac:dyDescent="0.25">
      <c r="A50" s="72"/>
      <c r="B50" s="72"/>
      <c r="C50" s="290" t="s">
        <v>801</v>
      </c>
      <c r="D50" s="291"/>
      <c r="E50" s="290" t="s">
        <v>851</v>
      </c>
      <c r="F50" s="291"/>
      <c r="G50" s="85" t="s">
        <v>846</v>
      </c>
      <c r="H50" s="326" t="s">
        <v>852</v>
      </c>
      <c r="I50" s="389"/>
      <c r="J50" s="389"/>
      <c r="K50" s="389"/>
      <c r="L50" s="390"/>
    </row>
    <row r="51" spans="1:12" ht="42" customHeight="1" x14ac:dyDescent="0.25">
      <c r="A51" s="72"/>
      <c r="B51" s="72"/>
      <c r="C51" s="88"/>
      <c r="D51" s="69"/>
      <c r="E51" s="88"/>
      <c r="F51" s="88"/>
      <c r="G51" s="88"/>
      <c r="H51" s="89"/>
      <c r="I51" s="89"/>
      <c r="J51" s="89"/>
      <c r="K51" s="89"/>
      <c r="L51" s="89"/>
    </row>
    <row r="52" spans="1:12" ht="17.100000000000001" customHeight="1" x14ac:dyDescent="0.25">
      <c r="A52" s="72"/>
      <c r="B52" s="72"/>
      <c r="C52" s="128"/>
      <c r="D52" s="128"/>
      <c r="E52" s="128"/>
      <c r="F52" s="128"/>
      <c r="G52" s="128"/>
      <c r="H52" s="128"/>
      <c r="I52" s="128"/>
      <c r="J52" s="128"/>
      <c r="K52" s="128"/>
      <c r="L52" s="128"/>
    </row>
  </sheetData>
  <sheetProtection sheet="1" objects="1" scenarios="1" formatColumns="0" formatRows="0"/>
  <mergeCells count="120">
    <mergeCell ref="C6:D6"/>
    <mergeCell ref="C25:D25"/>
    <mergeCell ref="C2:L2"/>
    <mergeCell ref="E18:F18"/>
    <mergeCell ref="H31:L31"/>
    <mergeCell ref="E14:F14"/>
    <mergeCell ref="C12:D12"/>
    <mergeCell ref="H14:L14"/>
    <mergeCell ref="E31:F31"/>
    <mergeCell ref="H6:L6"/>
    <mergeCell ref="C24:D24"/>
    <mergeCell ref="H30:L30"/>
    <mergeCell ref="E17:F17"/>
    <mergeCell ref="C18:D18"/>
    <mergeCell ref="H8:L8"/>
    <mergeCell ref="C9:D9"/>
    <mergeCell ref="C16:D16"/>
    <mergeCell ref="E9:F9"/>
    <mergeCell ref="E19:F19"/>
    <mergeCell ref="C3:L5"/>
    <mergeCell ref="C14:D14"/>
    <mergeCell ref="E21:F21"/>
    <mergeCell ref="E6:F6"/>
    <mergeCell ref="C52:L52"/>
    <mergeCell ref="C20:D20"/>
    <mergeCell ref="E20:F20"/>
    <mergeCell ref="C30:D30"/>
    <mergeCell ref="E30:F30"/>
    <mergeCell ref="C22:D22"/>
    <mergeCell ref="C32:D32"/>
    <mergeCell ref="E32:F32"/>
    <mergeCell ref="C21:D21"/>
    <mergeCell ref="C23:D23"/>
    <mergeCell ref="E28:F28"/>
    <mergeCell ref="C34:D34"/>
    <mergeCell ref="C43:D43"/>
    <mergeCell ref="E43:F43"/>
    <mergeCell ref="C44:D44"/>
    <mergeCell ref="E34:F34"/>
    <mergeCell ref="H32:L32"/>
    <mergeCell ref="E26:F26"/>
    <mergeCell ref="H34:L34"/>
    <mergeCell ref="E24:F24"/>
    <mergeCell ref="H24:L28"/>
    <mergeCell ref="E27:F27"/>
    <mergeCell ref="C8:D8"/>
    <mergeCell ref="E8:F8"/>
    <mergeCell ref="C11:D11"/>
    <mergeCell ref="E11:F11"/>
    <mergeCell ref="E12:F12"/>
    <mergeCell ref="H9:L9"/>
    <mergeCell ref="C7:K7"/>
    <mergeCell ref="H11:L11"/>
    <mergeCell ref="H12:L12"/>
    <mergeCell ref="C13:D13"/>
    <mergeCell ref="E13:F13"/>
    <mergeCell ref="H13:L13"/>
    <mergeCell ref="C10:D10"/>
    <mergeCell ref="E10:F10"/>
    <mergeCell ref="H10:L10"/>
    <mergeCell ref="H44:L44"/>
    <mergeCell ref="C42:D42"/>
    <mergeCell ref="C31:D31"/>
    <mergeCell ref="C29:D29"/>
    <mergeCell ref="E29:L29"/>
    <mergeCell ref="C28:D28"/>
    <mergeCell ref="C35:D35"/>
    <mergeCell ref="E35:F35"/>
    <mergeCell ref="H35:L35"/>
    <mergeCell ref="C36:D36"/>
    <mergeCell ref="E36:F36"/>
    <mergeCell ref="H36:L36"/>
    <mergeCell ref="E25:F25"/>
    <mergeCell ref="H43:L43"/>
    <mergeCell ref="C49:D49"/>
    <mergeCell ref="E49:F49"/>
    <mergeCell ref="H49:L49"/>
    <mergeCell ref="C15:D15"/>
    <mergeCell ref="E15:F15"/>
    <mergeCell ref="C47:D47"/>
    <mergeCell ref="E47:F47"/>
    <mergeCell ref="H47:L47"/>
    <mergeCell ref="H15:L15"/>
    <mergeCell ref="C27:D27"/>
    <mergeCell ref="E22:F22"/>
    <mergeCell ref="E23:L23"/>
    <mergeCell ref="C26:D26"/>
    <mergeCell ref="C33:K33"/>
    <mergeCell ref="C17:D17"/>
    <mergeCell ref="C19:D19"/>
    <mergeCell ref="E16:L16"/>
    <mergeCell ref="H17:L22"/>
    <mergeCell ref="E44:F44"/>
    <mergeCell ref="C46:D46"/>
    <mergeCell ref="E46:F46"/>
    <mergeCell ref="H46:L46"/>
    <mergeCell ref="C50:D50"/>
    <mergeCell ref="E50:F50"/>
    <mergeCell ref="H50:L50"/>
    <mergeCell ref="C48:D48"/>
    <mergeCell ref="C37:D37"/>
    <mergeCell ref="E37:F37"/>
    <mergeCell ref="H37:L37"/>
    <mergeCell ref="C38:D38"/>
    <mergeCell ref="E38:F38"/>
    <mergeCell ref="H38:L38"/>
    <mergeCell ref="C41:K41"/>
    <mergeCell ref="E42:F42"/>
    <mergeCell ref="C45:D45"/>
    <mergeCell ref="E45:F45"/>
    <mergeCell ref="H45:L45"/>
    <mergeCell ref="C39:D39"/>
    <mergeCell ref="E39:F39"/>
    <mergeCell ref="H39:L39"/>
    <mergeCell ref="E40:F40"/>
    <mergeCell ref="C40:D40"/>
    <mergeCell ref="H40:L40"/>
    <mergeCell ref="E48:F48"/>
    <mergeCell ref="H48:L48"/>
    <mergeCell ref="H42:L42"/>
  </mergeCells>
  <phoneticPr fontId="52" type="noConversion"/>
  <dataValidations count="1">
    <dataValidation type="list" allowBlank="1" showInputMessage="1" showErrorMessage="1" prompt="Select Profile" sqref="D30:D32 C34:C40 D37:D40 D34 C42:C50 D8:D28 C8:C32" xr:uid="{00000000-0002-0000-0D00-000000000000}">
      <formula1>"Government Institutions, IGOs, NGOs, Private Sector entities, Others "</formula1>
    </dataValidation>
  </dataValidations>
  <pageMargins left="0.25" right="0.25" top="0.75" bottom="0.75" header="0.3" footer="0.3"/>
  <pageSetup paperSize="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K26"/>
  <sheetViews>
    <sheetView showGridLines="0" view="pageBreakPreview" zoomScaleNormal="100" zoomScaleSheetLayoutView="100" workbookViewId="0">
      <selection activeCell="Q24" sqref="Q24"/>
    </sheetView>
  </sheetViews>
  <sheetFormatPr defaultColWidth="8.85546875" defaultRowHeight="15" x14ac:dyDescent="0.25"/>
  <cols>
    <col min="1" max="1" width="1.42578125" customWidth="1"/>
    <col min="5" max="10" width="8.85546875" style="30"/>
    <col min="11" max="11" width="14.140625" style="30" customWidth="1"/>
  </cols>
  <sheetData>
    <row r="1" spans="1:11" x14ac:dyDescent="0.25">
      <c r="A1" s="10"/>
      <c r="B1" s="10"/>
      <c r="C1" s="10"/>
      <c r="D1" s="10"/>
      <c r="E1" s="72"/>
      <c r="F1" s="72"/>
      <c r="G1" s="72"/>
      <c r="H1" s="72"/>
      <c r="I1" s="72"/>
      <c r="J1" s="72"/>
      <c r="K1" s="72"/>
    </row>
    <row r="2" spans="1:11" ht="19.5" customHeight="1" x14ac:dyDescent="0.25">
      <c r="A2" s="10"/>
      <c r="B2" s="214" t="s">
        <v>853</v>
      </c>
      <c r="C2" s="92"/>
      <c r="D2" s="92"/>
      <c r="E2" s="92"/>
      <c r="F2" s="92"/>
      <c r="G2" s="92"/>
      <c r="H2" s="92"/>
      <c r="I2" s="92"/>
      <c r="J2" s="92"/>
      <c r="K2" s="92"/>
    </row>
    <row r="3" spans="1:11" x14ac:dyDescent="0.25">
      <c r="A3" s="10"/>
      <c r="B3" s="13"/>
      <c r="C3" s="13"/>
      <c r="D3" s="13"/>
      <c r="E3" s="82"/>
      <c r="F3" s="82"/>
      <c r="G3" s="82"/>
      <c r="H3" s="82"/>
      <c r="I3" s="82"/>
      <c r="J3" s="82"/>
      <c r="K3" s="82"/>
    </row>
    <row r="4" spans="1:11" ht="14.85" customHeight="1" x14ac:dyDescent="0.25">
      <c r="A4" s="10"/>
      <c r="B4" s="315" t="s">
        <v>854</v>
      </c>
      <c r="C4" s="104"/>
      <c r="D4" s="104"/>
      <c r="E4" s="104"/>
      <c r="F4" s="104"/>
      <c r="G4" s="104"/>
      <c r="H4" s="104"/>
      <c r="I4" s="104"/>
      <c r="J4" s="104"/>
      <c r="K4" s="105"/>
    </row>
    <row r="5" spans="1:11" ht="25.5" customHeight="1" x14ac:dyDescent="0.25">
      <c r="A5" s="10"/>
      <c r="B5" s="106"/>
      <c r="C5" s="107"/>
      <c r="D5" s="107"/>
      <c r="E5" s="107"/>
      <c r="F5" s="107"/>
      <c r="G5" s="107"/>
      <c r="H5" s="107"/>
      <c r="I5" s="107"/>
      <c r="J5" s="107"/>
      <c r="K5" s="108"/>
    </row>
    <row r="6" spans="1:11" ht="17.100000000000001" customHeight="1" x14ac:dyDescent="0.25">
      <c r="A6" s="10"/>
      <c r="B6" s="313" t="s">
        <v>855</v>
      </c>
      <c r="C6" s="104"/>
      <c r="D6" s="105"/>
      <c r="E6" s="314" t="s">
        <v>856</v>
      </c>
      <c r="F6" s="314" t="s">
        <v>857</v>
      </c>
      <c r="G6" s="95"/>
      <c r="H6" s="95"/>
      <c r="I6" s="95"/>
      <c r="J6" s="95"/>
      <c r="K6" s="96"/>
    </row>
    <row r="7" spans="1:11" ht="17.100000000000001" customHeight="1" x14ac:dyDescent="0.25">
      <c r="A7" s="10"/>
      <c r="B7" s="106"/>
      <c r="C7" s="107"/>
      <c r="D7" s="108"/>
      <c r="E7" s="109"/>
      <c r="F7" s="97"/>
      <c r="G7" s="98"/>
      <c r="H7" s="98"/>
      <c r="I7" s="98"/>
      <c r="J7" s="98"/>
      <c r="K7" s="99"/>
    </row>
    <row r="8" spans="1:11" ht="36" customHeight="1" x14ac:dyDescent="0.25">
      <c r="A8" s="10"/>
      <c r="B8" s="411" t="s">
        <v>858</v>
      </c>
      <c r="C8" s="412"/>
      <c r="D8" s="412"/>
      <c r="E8" s="412"/>
      <c r="F8" s="412"/>
      <c r="G8" s="412"/>
      <c r="H8" s="412"/>
      <c r="I8" s="412"/>
      <c r="J8" s="412"/>
      <c r="K8" s="413"/>
    </row>
    <row r="9" spans="1:11" ht="14.85" customHeight="1" x14ac:dyDescent="0.25">
      <c r="A9" s="10"/>
      <c r="B9" s="312" t="s">
        <v>859</v>
      </c>
      <c r="C9" s="104"/>
      <c r="D9" s="105"/>
      <c r="E9" s="94" t="s">
        <v>84</v>
      </c>
      <c r="F9" s="94" t="s">
        <v>860</v>
      </c>
      <c r="G9" s="95"/>
      <c r="H9" s="95"/>
      <c r="I9" s="95"/>
      <c r="J9" s="95"/>
      <c r="K9" s="96"/>
    </row>
    <row r="10" spans="1:11" ht="17.100000000000001" customHeight="1" x14ac:dyDescent="0.25">
      <c r="A10" s="10"/>
      <c r="B10" s="168"/>
      <c r="C10" s="92"/>
      <c r="D10" s="169"/>
      <c r="E10" s="233"/>
      <c r="F10" s="130"/>
      <c r="G10" s="128"/>
      <c r="H10" s="128"/>
      <c r="I10" s="128"/>
      <c r="J10" s="128"/>
      <c r="K10" s="129"/>
    </row>
    <row r="11" spans="1:11" ht="17.100000000000001" customHeight="1" x14ac:dyDescent="0.25">
      <c r="A11" s="10"/>
      <c r="B11" s="168"/>
      <c r="C11" s="92"/>
      <c r="D11" s="169"/>
      <c r="E11" s="233"/>
      <c r="F11" s="130"/>
      <c r="G11" s="128"/>
      <c r="H11" s="128"/>
      <c r="I11" s="128"/>
      <c r="J11" s="128"/>
      <c r="K11" s="129"/>
    </row>
    <row r="12" spans="1:11" ht="75" customHeight="1" x14ac:dyDescent="0.25">
      <c r="A12" s="10"/>
      <c r="B12" s="106"/>
      <c r="C12" s="107"/>
      <c r="D12" s="108"/>
      <c r="E12" s="109"/>
      <c r="F12" s="97"/>
      <c r="G12" s="98"/>
      <c r="H12" s="98"/>
      <c r="I12" s="98"/>
      <c r="J12" s="98"/>
      <c r="K12" s="99"/>
    </row>
    <row r="13" spans="1:11" ht="14.85" customHeight="1" x14ac:dyDescent="0.25">
      <c r="A13" s="10"/>
      <c r="B13" s="312" t="s">
        <v>861</v>
      </c>
      <c r="C13" s="104"/>
      <c r="D13" s="105"/>
      <c r="E13" s="94" t="s">
        <v>84</v>
      </c>
      <c r="F13" s="94" t="s">
        <v>862</v>
      </c>
      <c r="G13" s="95"/>
      <c r="H13" s="95"/>
      <c r="I13" s="95"/>
      <c r="J13" s="95"/>
      <c r="K13" s="96"/>
    </row>
    <row r="14" spans="1:11" ht="17.100000000000001" customHeight="1" x14ac:dyDescent="0.25">
      <c r="A14" s="10"/>
      <c r="B14" s="168"/>
      <c r="C14" s="92"/>
      <c r="D14" s="169"/>
      <c r="E14" s="233"/>
      <c r="F14" s="130"/>
      <c r="G14" s="128"/>
      <c r="H14" s="128"/>
      <c r="I14" s="128"/>
      <c r="J14" s="128"/>
      <c r="K14" s="129"/>
    </row>
    <row r="15" spans="1:11" ht="17.100000000000001" customHeight="1" x14ac:dyDescent="0.25">
      <c r="A15" s="10"/>
      <c r="B15" s="168"/>
      <c r="C15" s="92"/>
      <c r="D15" s="169"/>
      <c r="E15" s="233"/>
      <c r="F15" s="130"/>
      <c r="G15" s="128"/>
      <c r="H15" s="128"/>
      <c r="I15" s="128"/>
      <c r="J15" s="128"/>
      <c r="K15" s="129"/>
    </row>
    <row r="16" spans="1:11" ht="174" customHeight="1" x14ac:dyDescent="0.25">
      <c r="A16" s="10"/>
      <c r="B16" s="106"/>
      <c r="C16" s="107"/>
      <c r="D16" s="108"/>
      <c r="E16" s="109"/>
      <c r="F16" s="97"/>
      <c r="G16" s="98"/>
      <c r="H16" s="98"/>
      <c r="I16" s="98"/>
      <c r="J16" s="98"/>
      <c r="K16" s="99"/>
    </row>
    <row r="17" spans="1:11" ht="14.85" customHeight="1" x14ac:dyDescent="0.25">
      <c r="A17" s="10"/>
      <c r="B17" s="312" t="s">
        <v>863</v>
      </c>
      <c r="C17" s="104"/>
      <c r="D17" s="105"/>
      <c r="E17" s="94" t="s">
        <v>84</v>
      </c>
      <c r="F17" s="94" t="s">
        <v>864</v>
      </c>
      <c r="G17" s="95"/>
      <c r="H17" s="95"/>
      <c r="I17" s="95"/>
      <c r="J17" s="95"/>
      <c r="K17" s="96"/>
    </row>
    <row r="18" spans="1:11" ht="17.100000000000001" customHeight="1" x14ac:dyDescent="0.25">
      <c r="A18" s="10"/>
      <c r="B18" s="168"/>
      <c r="C18" s="92"/>
      <c r="D18" s="169"/>
      <c r="E18" s="233"/>
      <c r="F18" s="130"/>
      <c r="G18" s="128"/>
      <c r="H18" s="128"/>
      <c r="I18" s="128"/>
      <c r="J18" s="128"/>
      <c r="K18" s="129"/>
    </row>
    <row r="19" spans="1:11" ht="2.85" customHeight="1" x14ac:dyDescent="0.25">
      <c r="A19" s="10"/>
      <c r="B19" s="168"/>
      <c r="C19" s="92"/>
      <c r="D19" s="169"/>
      <c r="E19" s="233"/>
      <c r="F19" s="130"/>
      <c r="G19" s="128"/>
      <c r="H19" s="128"/>
      <c r="I19" s="128"/>
      <c r="J19" s="128"/>
      <c r="K19" s="129"/>
    </row>
    <row r="20" spans="1:11" ht="51" customHeight="1" x14ac:dyDescent="0.25">
      <c r="A20" s="10"/>
      <c r="B20" s="106"/>
      <c r="C20" s="107"/>
      <c r="D20" s="108"/>
      <c r="E20" s="109"/>
      <c r="F20" s="97"/>
      <c r="G20" s="98"/>
      <c r="H20" s="98"/>
      <c r="I20" s="98"/>
      <c r="J20" s="98"/>
      <c r="K20" s="99"/>
    </row>
    <row r="21" spans="1:11" ht="51" customHeight="1" x14ac:dyDescent="0.25">
      <c r="A21" s="10"/>
      <c r="B21" s="100" t="s">
        <v>865</v>
      </c>
      <c r="C21" s="104"/>
      <c r="D21" s="105"/>
      <c r="E21" s="94" t="s">
        <v>84</v>
      </c>
      <c r="F21" s="94" t="s">
        <v>866</v>
      </c>
      <c r="G21" s="95"/>
      <c r="H21" s="95"/>
      <c r="I21" s="95"/>
      <c r="J21" s="95"/>
      <c r="K21" s="96"/>
    </row>
    <row r="22" spans="1:11" ht="51" customHeight="1" x14ac:dyDescent="0.25">
      <c r="A22" s="10"/>
      <c r="B22" s="168"/>
      <c r="C22" s="92"/>
      <c r="D22" s="169"/>
      <c r="E22" s="233"/>
      <c r="F22" s="130"/>
      <c r="G22" s="128"/>
      <c r="H22" s="128"/>
      <c r="I22" s="128"/>
      <c r="J22" s="128"/>
      <c r="K22" s="129"/>
    </row>
    <row r="23" spans="1:11" ht="51" customHeight="1" x14ac:dyDescent="0.25">
      <c r="A23" s="10"/>
      <c r="B23" s="168"/>
      <c r="C23" s="92"/>
      <c r="D23" s="169"/>
      <c r="E23" s="233"/>
      <c r="F23" s="130"/>
      <c r="G23" s="128"/>
      <c r="H23" s="128"/>
      <c r="I23" s="128"/>
      <c r="J23" s="128"/>
      <c r="K23" s="129"/>
    </row>
    <row r="24" spans="1:11" ht="110.25" customHeight="1" x14ac:dyDescent="0.25">
      <c r="A24" s="10"/>
      <c r="B24" s="106"/>
      <c r="C24" s="107"/>
      <c r="D24" s="108"/>
      <c r="E24" s="109"/>
      <c r="F24" s="97"/>
      <c r="G24" s="98"/>
      <c r="H24" s="98"/>
      <c r="I24" s="98"/>
      <c r="J24" s="98"/>
      <c r="K24" s="99"/>
    </row>
    <row r="25" spans="1:11" ht="17.100000000000001" customHeight="1" x14ac:dyDescent="0.25">
      <c r="A25" s="10"/>
      <c r="B25" s="10"/>
      <c r="C25" s="10"/>
      <c r="D25" s="10"/>
      <c r="E25" s="72"/>
      <c r="F25" s="72"/>
      <c r="G25" s="72"/>
      <c r="H25" s="72"/>
      <c r="I25" s="72"/>
      <c r="J25" s="72"/>
      <c r="K25" s="72"/>
    </row>
    <row r="26" spans="1:11" ht="17.100000000000001" customHeight="1" x14ac:dyDescent="0.25">
      <c r="A26" s="10"/>
      <c r="B26" s="10"/>
      <c r="C26" s="10"/>
      <c r="D26" s="10"/>
      <c r="E26" s="72"/>
      <c r="F26" s="72"/>
      <c r="G26" s="72"/>
      <c r="H26" s="72"/>
      <c r="I26" s="72"/>
      <c r="J26" s="72"/>
      <c r="K26" s="72"/>
    </row>
  </sheetData>
  <sheetProtection sheet="1" objects="1" scenarios="1" formatColumns="0" formatRows="0"/>
  <mergeCells count="18">
    <mergeCell ref="E6:E7"/>
    <mergeCell ref="E17:E20"/>
    <mergeCell ref="B2:K2"/>
    <mergeCell ref="B21:D24"/>
    <mergeCell ref="B13:D16"/>
    <mergeCell ref="B9:D12"/>
    <mergeCell ref="F9:K12"/>
    <mergeCell ref="F21:K24"/>
    <mergeCell ref="F17:K20"/>
    <mergeCell ref="B6:D7"/>
    <mergeCell ref="B17:D20"/>
    <mergeCell ref="F6:K7"/>
    <mergeCell ref="B4:K5"/>
    <mergeCell ref="E9:E12"/>
    <mergeCell ref="B8:K8"/>
    <mergeCell ref="E13:E16"/>
    <mergeCell ref="E21:E24"/>
    <mergeCell ref="F13:K16"/>
  </mergeCells>
  <dataValidations count="1">
    <dataValidation type="list" allowBlank="1" showInputMessage="1" showErrorMessage="1" prompt="Select Yes or No" sqref="E9:E24"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K55"/>
  <sheetViews>
    <sheetView showGridLines="0" view="pageBreakPreview" zoomScaleNormal="100" zoomScaleSheetLayoutView="100" workbookViewId="0">
      <selection activeCell="S38" sqref="S38"/>
    </sheetView>
  </sheetViews>
  <sheetFormatPr defaultColWidth="8.85546875" defaultRowHeight="15" x14ac:dyDescent="0.25"/>
  <cols>
    <col min="1" max="1" width="1.85546875" customWidth="1"/>
    <col min="5" max="10" width="8.85546875" style="30"/>
    <col min="11" max="11" width="12.7109375" style="30" customWidth="1"/>
  </cols>
  <sheetData>
    <row r="1" spans="1:11" x14ac:dyDescent="0.25">
      <c r="A1" s="10"/>
      <c r="B1" s="10"/>
      <c r="C1" s="10"/>
      <c r="D1" s="10"/>
      <c r="E1" s="72"/>
      <c r="F1" s="72"/>
      <c r="G1" s="72"/>
      <c r="H1" s="72"/>
      <c r="I1" s="72"/>
      <c r="J1" s="72"/>
      <c r="K1" s="72"/>
    </row>
    <row r="2" spans="1:11" ht="19.5" customHeight="1" x14ac:dyDescent="0.25">
      <c r="A2" s="10"/>
      <c r="B2" s="214" t="s">
        <v>867</v>
      </c>
      <c r="C2" s="92"/>
      <c r="D2" s="92"/>
      <c r="E2" s="92"/>
      <c r="F2" s="92"/>
      <c r="G2" s="92"/>
      <c r="H2" s="92"/>
      <c r="I2" s="92"/>
      <c r="J2" s="92"/>
      <c r="K2" s="92"/>
    </row>
    <row r="3" spans="1:11" ht="17.100000000000001" customHeight="1" x14ac:dyDescent="0.25">
      <c r="A3" s="10"/>
      <c r="B3" s="13"/>
      <c r="C3" s="13"/>
      <c r="D3" s="13"/>
      <c r="E3" s="82"/>
      <c r="F3" s="82"/>
      <c r="G3" s="82"/>
      <c r="H3" s="82"/>
      <c r="I3" s="82"/>
      <c r="J3" s="82"/>
      <c r="K3" s="82"/>
    </row>
    <row r="4" spans="1:11" ht="14.85" customHeight="1" x14ac:dyDescent="0.25">
      <c r="A4" s="10"/>
      <c r="B4" s="405" t="s">
        <v>868</v>
      </c>
      <c r="C4" s="406"/>
      <c r="D4" s="406"/>
      <c r="E4" s="406"/>
      <c r="F4" s="406"/>
      <c r="G4" s="406"/>
      <c r="H4" s="406"/>
      <c r="I4" s="406"/>
      <c r="J4" s="406"/>
      <c r="K4" s="407"/>
    </row>
    <row r="5" spans="1:11" ht="24" customHeight="1" x14ac:dyDescent="0.25">
      <c r="A5" s="10"/>
      <c r="B5" s="408"/>
      <c r="C5" s="409"/>
      <c r="D5" s="409"/>
      <c r="E5" s="409"/>
      <c r="F5" s="409"/>
      <c r="G5" s="409"/>
      <c r="H5" s="409"/>
      <c r="I5" s="409"/>
      <c r="J5" s="409"/>
      <c r="K5" s="410"/>
    </row>
    <row r="6" spans="1:11" ht="17.25" customHeight="1" x14ac:dyDescent="0.25">
      <c r="A6" s="10"/>
      <c r="B6" s="103" t="s">
        <v>869</v>
      </c>
      <c r="C6" s="104"/>
      <c r="D6" s="105"/>
      <c r="E6" s="111" t="s">
        <v>647</v>
      </c>
      <c r="F6" s="320"/>
      <c r="G6" s="320"/>
      <c r="H6" s="320"/>
      <c r="I6" s="320"/>
      <c r="J6" s="320"/>
      <c r="K6" s="320"/>
    </row>
    <row r="7" spans="1:11" ht="43.5" customHeight="1" x14ac:dyDescent="0.25">
      <c r="A7" s="10"/>
      <c r="B7" s="106"/>
      <c r="C7" s="107"/>
      <c r="D7" s="108"/>
      <c r="E7" s="320"/>
      <c r="F7" s="320"/>
      <c r="G7" s="320"/>
      <c r="H7" s="320"/>
      <c r="I7" s="320"/>
      <c r="J7" s="320"/>
      <c r="K7" s="320"/>
    </row>
    <row r="8" spans="1:11" ht="96" customHeight="1" x14ac:dyDescent="0.25">
      <c r="A8" s="10"/>
      <c r="B8" s="166" t="s">
        <v>870</v>
      </c>
      <c r="C8" s="104"/>
      <c r="D8" s="105"/>
      <c r="E8" s="111"/>
      <c r="F8" s="320"/>
      <c r="G8" s="320"/>
      <c r="H8" s="320"/>
      <c r="I8" s="320"/>
      <c r="J8" s="320"/>
      <c r="K8" s="320"/>
    </row>
    <row r="9" spans="1:11" ht="47.25" hidden="1" customHeight="1" x14ac:dyDescent="0.25">
      <c r="A9" s="10"/>
      <c r="B9" s="106"/>
      <c r="C9" s="107"/>
      <c r="D9" s="108"/>
      <c r="E9" s="320"/>
      <c r="F9" s="320"/>
      <c r="G9" s="320"/>
      <c r="H9" s="320"/>
      <c r="I9" s="320"/>
      <c r="J9" s="320"/>
      <c r="K9" s="320"/>
    </row>
    <row r="10" spans="1:11" ht="14.85" customHeight="1" x14ac:dyDescent="0.25">
      <c r="A10" s="10"/>
      <c r="B10" s="318" t="s">
        <v>871</v>
      </c>
      <c r="C10" s="104"/>
      <c r="D10" s="105"/>
      <c r="E10" s="94" t="s">
        <v>872</v>
      </c>
      <c r="F10" s="186"/>
      <c r="G10" s="186"/>
      <c r="H10" s="186"/>
      <c r="I10" s="186"/>
      <c r="J10" s="186"/>
      <c r="K10" s="186"/>
    </row>
    <row r="11" spans="1:11" ht="14.85" customHeight="1" x14ac:dyDescent="0.25">
      <c r="A11" s="10"/>
      <c r="B11" s="168"/>
      <c r="C11" s="92"/>
      <c r="D11" s="169"/>
      <c r="E11" s="186"/>
      <c r="F11" s="186"/>
      <c r="G11" s="186"/>
      <c r="H11" s="186"/>
      <c r="I11" s="186"/>
      <c r="J11" s="186"/>
      <c r="K11" s="186"/>
    </row>
    <row r="12" spans="1:11" ht="17.100000000000001" customHeight="1" x14ac:dyDescent="0.25">
      <c r="A12" s="10"/>
      <c r="B12" s="168"/>
      <c r="C12" s="92"/>
      <c r="D12" s="169"/>
      <c r="E12" s="186"/>
      <c r="F12" s="186"/>
      <c r="G12" s="186"/>
      <c r="H12" s="186"/>
      <c r="I12" s="186"/>
      <c r="J12" s="186"/>
      <c r="K12" s="186"/>
    </row>
    <row r="13" spans="1:11" ht="305.25" customHeight="1" x14ac:dyDescent="0.25">
      <c r="A13" s="10"/>
      <c r="B13" s="106"/>
      <c r="C13" s="107"/>
      <c r="D13" s="108"/>
      <c r="E13" s="186"/>
      <c r="F13" s="186"/>
      <c r="G13" s="186"/>
      <c r="H13" s="186"/>
      <c r="I13" s="186"/>
      <c r="J13" s="186"/>
      <c r="K13" s="186"/>
    </row>
    <row r="14" spans="1:11" ht="68.25" customHeight="1" x14ac:dyDescent="0.25">
      <c r="A14" s="10"/>
      <c r="B14" s="316" t="s">
        <v>873</v>
      </c>
      <c r="C14" s="104"/>
      <c r="D14" s="105"/>
      <c r="E14" s="111" t="s">
        <v>874</v>
      </c>
      <c r="F14" s="186"/>
      <c r="G14" s="186"/>
      <c r="H14" s="186"/>
      <c r="I14" s="186"/>
      <c r="J14" s="186"/>
      <c r="K14" s="186"/>
    </row>
    <row r="15" spans="1:11" ht="14.85" customHeight="1" x14ac:dyDescent="0.25">
      <c r="A15" s="10"/>
      <c r="B15" s="321" t="s">
        <v>875</v>
      </c>
      <c r="C15" s="104"/>
      <c r="D15" s="104"/>
      <c r="E15" s="94" t="s">
        <v>84</v>
      </c>
      <c r="F15" s="186"/>
      <c r="G15" s="186"/>
      <c r="H15" s="186"/>
      <c r="I15" s="186"/>
      <c r="J15" s="186"/>
      <c r="K15" s="186"/>
    </row>
    <row r="16" spans="1:11" ht="17.100000000000001" customHeight="1" x14ac:dyDescent="0.25">
      <c r="A16" s="10"/>
      <c r="B16" s="168"/>
      <c r="C16" s="92"/>
      <c r="D16" s="92"/>
      <c r="E16" s="186"/>
      <c r="F16" s="186"/>
      <c r="G16" s="186"/>
      <c r="H16" s="186"/>
      <c r="I16" s="186"/>
      <c r="J16" s="186"/>
      <c r="K16" s="186"/>
    </row>
    <row r="17" spans="1:11" ht="17.100000000000001" customHeight="1" x14ac:dyDescent="0.25">
      <c r="A17" s="10"/>
      <c r="B17" s="168"/>
      <c r="C17" s="92"/>
      <c r="D17" s="92"/>
      <c r="E17" s="186"/>
      <c r="F17" s="186"/>
      <c r="G17" s="186"/>
      <c r="H17" s="186"/>
      <c r="I17" s="186"/>
      <c r="J17" s="186"/>
      <c r="K17" s="186"/>
    </row>
    <row r="18" spans="1:11" ht="58.35" customHeight="1" x14ac:dyDescent="0.25">
      <c r="A18" s="10"/>
      <c r="B18" s="317" t="s">
        <v>876</v>
      </c>
      <c r="C18" s="104"/>
      <c r="D18" s="104"/>
      <c r="E18" s="94" t="s">
        <v>877</v>
      </c>
      <c r="F18" s="186"/>
      <c r="G18" s="186"/>
      <c r="H18" s="186"/>
      <c r="I18" s="186"/>
      <c r="J18" s="186"/>
      <c r="K18" s="186"/>
    </row>
    <row r="19" spans="1:11" ht="17.100000000000001" customHeight="1" x14ac:dyDescent="0.25">
      <c r="A19" s="10"/>
      <c r="B19" s="168"/>
      <c r="C19" s="92"/>
      <c r="D19" s="92"/>
      <c r="E19" s="186"/>
      <c r="F19" s="186"/>
      <c r="G19" s="186"/>
      <c r="H19" s="186"/>
      <c r="I19" s="186"/>
      <c r="J19" s="186"/>
      <c r="K19" s="186"/>
    </row>
    <row r="20" spans="1:11" ht="17.100000000000001" customHeight="1" x14ac:dyDescent="0.25">
      <c r="A20" s="10"/>
      <c r="B20" s="168"/>
      <c r="C20" s="92"/>
      <c r="D20" s="92"/>
      <c r="E20" s="186"/>
      <c r="F20" s="186"/>
      <c r="G20" s="186"/>
      <c r="H20" s="186"/>
      <c r="I20" s="186"/>
      <c r="J20" s="186"/>
      <c r="K20" s="186"/>
    </row>
    <row r="21" spans="1:11" ht="17.100000000000001" customHeight="1" x14ac:dyDescent="0.25">
      <c r="A21" s="10"/>
      <c r="B21" s="168"/>
      <c r="C21" s="92"/>
      <c r="D21" s="92"/>
      <c r="E21" s="186"/>
      <c r="F21" s="186"/>
      <c r="G21" s="186"/>
      <c r="H21" s="186"/>
      <c r="I21" s="186"/>
      <c r="J21" s="186"/>
      <c r="K21" s="186"/>
    </row>
    <row r="22" spans="1:11" ht="17.100000000000001" customHeight="1" x14ac:dyDescent="0.25">
      <c r="A22" s="10"/>
      <c r="B22" s="168"/>
      <c r="C22" s="92"/>
      <c r="D22" s="92"/>
      <c r="E22" s="186"/>
      <c r="F22" s="186"/>
      <c r="G22" s="186"/>
      <c r="H22" s="186"/>
      <c r="I22" s="186"/>
      <c r="J22" s="186"/>
      <c r="K22" s="186"/>
    </row>
    <row r="23" spans="1:11" ht="80.25" customHeight="1" x14ac:dyDescent="0.25">
      <c r="A23" s="10"/>
      <c r="B23" s="168"/>
      <c r="C23" s="92"/>
      <c r="D23" s="92"/>
      <c r="E23" s="186"/>
      <c r="F23" s="186"/>
      <c r="G23" s="186"/>
      <c r="H23" s="186"/>
      <c r="I23" s="186"/>
      <c r="J23" s="186"/>
      <c r="K23" s="186"/>
    </row>
    <row r="24" spans="1:11" ht="14.85" customHeight="1" x14ac:dyDescent="0.25">
      <c r="A24" s="10"/>
      <c r="B24" s="103" t="s">
        <v>878</v>
      </c>
      <c r="C24" s="104"/>
      <c r="D24" s="105"/>
      <c r="E24" s="94" t="s">
        <v>879</v>
      </c>
      <c r="F24" s="186"/>
      <c r="G24" s="186"/>
      <c r="H24" s="186"/>
      <c r="I24" s="186"/>
      <c r="J24" s="186"/>
      <c r="K24" s="186"/>
    </row>
    <row r="25" spans="1:11" ht="14.85" customHeight="1" x14ac:dyDescent="0.25">
      <c r="A25" s="10"/>
      <c r="B25" s="168"/>
      <c r="C25" s="92"/>
      <c r="D25" s="169"/>
      <c r="E25" s="186"/>
      <c r="F25" s="186"/>
      <c r="G25" s="186"/>
      <c r="H25" s="186"/>
      <c r="I25" s="186"/>
      <c r="J25" s="186"/>
      <c r="K25" s="186"/>
    </row>
    <row r="26" spans="1:11" ht="14.85" customHeight="1" x14ac:dyDescent="0.25">
      <c r="A26" s="10"/>
      <c r="B26" s="168"/>
      <c r="C26" s="92"/>
      <c r="D26" s="169"/>
      <c r="E26" s="186"/>
      <c r="F26" s="186"/>
      <c r="G26" s="186"/>
      <c r="H26" s="186"/>
      <c r="I26" s="186"/>
      <c r="J26" s="186"/>
      <c r="K26" s="186"/>
    </row>
    <row r="27" spans="1:11" ht="14.85" customHeight="1" x14ac:dyDescent="0.25">
      <c r="A27" s="10"/>
      <c r="B27" s="168"/>
      <c r="C27" s="92"/>
      <c r="D27" s="169"/>
      <c r="E27" s="186"/>
      <c r="F27" s="186"/>
      <c r="G27" s="186"/>
      <c r="H27" s="186"/>
      <c r="I27" s="186"/>
      <c r="J27" s="186"/>
      <c r="K27" s="186"/>
    </row>
    <row r="28" spans="1:11" ht="14.85" customHeight="1" x14ac:dyDescent="0.25">
      <c r="A28" s="10"/>
      <c r="B28" s="168"/>
      <c r="C28" s="92"/>
      <c r="D28" s="169"/>
      <c r="E28" s="186"/>
      <c r="F28" s="186"/>
      <c r="G28" s="186"/>
      <c r="H28" s="186"/>
      <c r="I28" s="186"/>
      <c r="J28" s="186"/>
      <c r="K28" s="186"/>
    </row>
    <row r="29" spans="1:11" ht="14.85" customHeight="1" x14ac:dyDescent="0.25">
      <c r="A29" s="10"/>
      <c r="B29" s="168"/>
      <c r="C29" s="92"/>
      <c r="D29" s="169"/>
      <c r="E29" s="186"/>
      <c r="F29" s="186"/>
      <c r="G29" s="186"/>
      <c r="H29" s="186"/>
      <c r="I29" s="186"/>
      <c r="J29" s="186"/>
      <c r="K29" s="186"/>
    </row>
    <row r="30" spans="1:11" ht="14.85" customHeight="1" x14ac:dyDescent="0.25">
      <c r="A30" s="10"/>
      <c r="B30" s="168"/>
      <c r="C30" s="92"/>
      <c r="D30" s="169"/>
      <c r="E30" s="186"/>
      <c r="F30" s="186"/>
      <c r="G30" s="186"/>
      <c r="H30" s="186"/>
      <c r="I30" s="186"/>
      <c r="J30" s="186"/>
      <c r="K30" s="186"/>
    </row>
    <row r="31" spans="1:11" ht="14.85" customHeight="1" x14ac:dyDescent="0.25">
      <c r="A31" s="10"/>
      <c r="B31" s="168"/>
      <c r="C31" s="92"/>
      <c r="D31" s="169"/>
      <c r="E31" s="186"/>
      <c r="F31" s="186"/>
      <c r="G31" s="186"/>
      <c r="H31" s="186"/>
      <c r="I31" s="186"/>
      <c r="J31" s="186"/>
      <c r="K31" s="186"/>
    </row>
    <row r="32" spans="1:11" ht="17.100000000000001" customHeight="1" x14ac:dyDescent="0.25">
      <c r="A32" s="10"/>
      <c r="B32" s="168"/>
      <c r="C32" s="92"/>
      <c r="D32" s="169"/>
      <c r="E32" s="186"/>
      <c r="F32" s="186"/>
      <c r="G32" s="186"/>
      <c r="H32" s="186"/>
      <c r="I32" s="186"/>
      <c r="J32" s="186"/>
      <c r="K32" s="186"/>
    </row>
    <row r="33" spans="1:11" ht="17.100000000000001" customHeight="1" x14ac:dyDescent="0.25">
      <c r="A33" s="10"/>
      <c r="B33" s="168"/>
      <c r="C33" s="92"/>
      <c r="D33" s="169"/>
      <c r="E33" s="186"/>
      <c r="F33" s="186"/>
      <c r="G33" s="186"/>
      <c r="H33" s="186"/>
      <c r="I33" s="186"/>
      <c r="J33" s="186"/>
      <c r="K33" s="186"/>
    </row>
    <row r="34" spans="1:11" ht="17.100000000000001" customHeight="1" x14ac:dyDescent="0.25">
      <c r="A34" s="10"/>
      <c r="B34" s="168"/>
      <c r="C34" s="92"/>
      <c r="D34" s="169"/>
      <c r="E34" s="186"/>
      <c r="F34" s="186"/>
      <c r="G34" s="186"/>
      <c r="H34" s="186"/>
      <c r="I34" s="186"/>
      <c r="J34" s="186"/>
      <c r="K34" s="186"/>
    </row>
    <row r="35" spans="1:11" ht="17.100000000000001" customHeight="1" x14ac:dyDescent="0.25">
      <c r="A35" s="10"/>
      <c r="B35" s="168"/>
      <c r="C35" s="92"/>
      <c r="D35" s="169"/>
      <c r="E35" s="186"/>
      <c r="F35" s="186"/>
      <c r="G35" s="186"/>
      <c r="H35" s="186"/>
      <c r="I35" s="186"/>
      <c r="J35" s="186"/>
      <c r="K35" s="186"/>
    </row>
    <row r="36" spans="1:11" x14ac:dyDescent="0.25">
      <c r="A36" s="10"/>
      <c r="B36" s="168"/>
      <c r="C36" s="92"/>
      <c r="D36" s="169"/>
      <c r="E36" s="186"/>
      <c r="F36" s="186"/>
      <c r="G36" s="186"/>
      <c r="H36" s="186"/>
      <c r="I36" s="186"/>
      <c r="J36" s="186"/>
      <c r="K36" s="186"/>
    </row>
    <row r="37" spans="1:11" ht="79.5" customHeight="1" x14ac:dyDescent="0.25">
      <c r="A37" s="10"/>
      <c r="B37" s="106"/>
      <c r="C37" s="107"/>
      <c r="D37" s="108"/>
      <c r="E37" s="186"/>
      <c r="F37" s="186"/>
      <c r="G37" s="186"/>
      <c r="H37" s="186"/>
      <c r="I37" s="186"/>
      <c r="J37" s="186"/>
      <c r="K37" s="186"/>
    </row>
    <row r="38" spans="1:11" ht="14.85" customHeight="1" x14ac:dyDescent="0.25">
      <c r="A38" s="10"/>
      <c r="B38" s="103" t="s">
        <v>880</v>
      </c>
      <c r="C38" s="104"/>
      <c r="D38" s="105"/>
      <c r="E38" s="322" t="s">
        <v>881</v>
      </c>
      <c r="F38" s="323"/>
      <c r="G38" s="323"/>
      <c r="H38" s="323"/>
      <c r="I38" s="323"/>
      <c r="J38" s="323"/>
      <c r="K38" s="323"/>
    </row>
    <row r="39" spans="1:11" ht="17.100000000000001" customHeight="1" x14ac:dyDescent="0.25">
      <c r="A39" s="10"/>
      <c r="B39" s="168"/>
      <c r="C39" s="92"/>
      <c r="D39" s="169"/>
      <c r="E39" s="323"/>
      <c r="F39" s="323"/>
      <c r="G39" s="323"/>
      <c r="H39" s="323"/>
      <c r="I39" s="323"/>
      <c r="J39" s="323"/>
      <c r="K39" s="323"/>
    </row>
    <row r="40" spans="1:11" ht="17.100000000000001" customHeight="1" x14ac:dyDescent="0.25">
      <c r="A40" s="10"/>
      <c r="B40" s="168"/>
      <c r="C40" s="92"/>
      <c r="D40" s="169"/>
      <c r="E40" s="323"/>
      <c r="F40" s="323"/>
      <c r="G40" s="323"/>
      <c r="H40" s="323"/>
      <c r="I40" s="323"/>
      <c r="J40" s="323"/>
      <c r="K40" s="323"/>
    </row>
    <row r="41" spans="1:11" ht="17.100000000000001" customHeight="1" x14ac:dyDescent="0.25">
      <c r="A41" s="10"/>
      <c r="B41" s="106"/>
      <c r="C41" s="107"/>
      <c r="D41" s="108"/>
      <c r="E41" s="323"/>
      <c r="F41" s="323"/>
      <c r="G41" s="323"/>
      <c r="H41" s="323"/>
      <c r="I41" s="323"/>
      <c r="J41" s="323"/>
      <c r="K41" s="323"/>
    </row>
    <row r="42" spans="1:11" ht="14.85" customHeight="1" x14ac:dyDescent="0.25">
      <c r="A42" s="10"/>
      <c r="B42" s="103" t="s">
        <v>882</v>
      </c>
      <c r="C42" s="104"/>
      <c r="D42" s="105"/>
      <c r="E42" s="94" t="s">
        <v>883</v>
      </c>
      <c r="F42" s="186"/>
      <c r="G42" s="186"/>
      <c r="H42" s="186"/>
      <c r="I42" s="186"/>
      <c r="J42" s="186"/>
      <c r="K42" s="186"/>
    </row>
    <row r="43" spans="1:11" ht="17.100000000000001" customHeight="1" x14ac:dyDescent="0.25">
      <c r="A43" s="10"/>
      <c r="B43" s="168"/>
      <c r="C43" s="92"/>
      <c r="D43" s="169"/>
      <c r="E43" s="186"/>
      <c r="F43" s="186"/>
      <c r="G43" s="186"/>
      <c r="H43" s="186"/>
      <c r="I43" s="186"/>
      <c r="J43" s="186"/>
      <c r="K43" s="186"/>
    </row>
    <row r="44" spans="1:11" ht="17.100000000000001" customHeight="1" x14ac:dyDescent="0.25">
      <c r="A44" s="10"/>
      <c r="B44" s="168"/>
      <c r="C44" s="92"/>
      <c r="D44" s="169"/>
      <c r="E44" s="186"/>
      <c r="F44" s="186"/>
      <c r="G44" s="186"/>
      <c r="H44" s="186"/>
      <c r="I44" s="186"/>
      <c r="J44" s="186"/>
      <c r="K44" s="186"/>
    </row>
    <row r="45" spans="1:11" ht="20.25" customHeight="1" x14ac:dyDescent="0.25">
      <c r="A45" s="10"/>
      <c r="B45" s="106"/>
      <c r="C45" s="107"/>
      <c r="D45" s="108"/>
      <c r="E45" s="186"/>
      <c r="F45" s="186"/>
      <c r="G45" s="186"/>
      <c r="H45" s="186"/>
      <c r="I45" s="186"/>
      <c r="J45" s="186"/>
      <c r="K45" s="186"/>
    </row>
    <row r="46" spans="1:11" ht="14.85" customHeight="1" x14ac:dyDescent="0.25">
      <c r="A46" s="10"/>
      <c r="B46" s="103" t="s">
        <v>884</v>
      </c>
      <c r="C46" s="104"/>
      <c r="D46" s="105"/>
      <c r="E46" s="266" t="s">
        <v>885</v>
      </c>
      <c r="F46" s="319"/>
      <c r="G46" s="319"/>
      <c r="H46" s="319"/>
      <c r="I46" s="319"/>
      <c r="J46" s="319"/>
      <c r="K46" s="319"/>
    </row>
    <row r="47" spans="1:11" ht="17.100000000000001" customHeight="1" x14ac:dyDescent="0.25">
      <c r="A47" s="10"/>
      <c r="B47" s="168"/>
      <c r="C47" s="92"/>
      <c r="D47" s="169"/>
      <c r="E47" s="319"/>
      <c r="F47" s="319"/>
      <c r="G47" s="319"/>
      <c r="H47" s="319"/>
      <c r="I47" s="319"/>
      <c r="J47" s="319"/>
      <c r="K47" s="319"/>
    </row>
    <row r="48" spans="1:11" ht="17.100000000000001" customHeight="1" x14ac:dyDescent="0.25">
      <c r="A48" s="10"/>
      <c r="B48" s="168"/>
      <c r="C48" s="92"/>
      <c r="D48" s="169"/>
      <c r="E48" s="319"/>
      <c r="F48" s="319"/>
      <c r="G48" s="319"/>
      <c r="H48" s="319"/>
      <c r="I48" s="319"/>
      <c r="J48" s="319"/>
      <c r="K48" s="319"/>
    </row>
    <row r="49" spans="1:11" ht="17.100000000000001" customHeight="1" x14ac:dyDescent="0.25">
      <c r="A49" s="10"/>
      <c r="B49" s="106"/>
      <c r="C49" s="107"/>
      <c r="D49" s="108"/>
      <c r="E49" s="319"/>
      <c r="F49" s="319"/>
      <c r="G49" s="319"/>
      <c r="H49" s="319"/>
      <c r="I49" s="319"/>
      <c r="J49" s="319"/>
      <c r="K49" s="319"/>
    </row>
    <row r="50" spans="1:11" ht="17.100000000000001" customHeight="1" x14ac:dyDescent="0.25"/>
    <row r="51" spans="1:11" ht="17.100000000000001" customHeight="1" x14ac:dyDescent="0.25"/>
    <row r="55" spans="1:11" ht="15.6" customHeight="1" x14ac:dyDescent="0.25"/>
  </sheetData>
  <sheetProtection sheet="1" objects="1" scenarios="1" formatColumns="0" formatRows="0"/>
  <mergeCells count="22">
    <mergeCell ref="E46:K49"/>
    <mergeCell ref="B46:D49"/>
    <mergeCell ref="B42:D45"/>
    <mergeCell ref="E6:K7"/>
    <mergeCell ref="B8:D9"/>
    <mergeCell ref="B38:D41"/>
    <mergeCell ref="B15:D17"/>
    <mergeCell ref="E24:K37"/>
    <mergeCell ref="E42:K45"/>
    <mergeCell ref="E8:K9"/>
    <mergeCell ref="E38:K41"/>
    <mergeCell ref="B24:D37"/>
    <mergeCell ref="E10:K13"/>
    <mergeCell ref="E18:K23"/>
    <mergeCell ref="E14:K14"/>
    <mergeCell ref="B2:K2"/>
    <mergeCell ref="E15:K17"/>
    <mergeCell ref="B14:D14"/>
    <mergeCell ref="B6:D7"/>
    <mergeCell ref="B18:D23"/>
    <mergeCell ref="B10:D13"/>
    <mergeCell ref="B4:K5"/>
  </mergeCells>
  <dataValidations count="1">
    <dataValidation type="list" allowBlank="1" showInputMessage="1" showErrorMessage="1" prompt="Select Yes or No" sqref="E6:K7 E15:K17" xr:uid="{00000000-0002-0000-0F00-000000000000}">
      <formula1>"Yes, No"</formula1>
    </dataValidation>
  </dataValidations>
  <pageMargins left="0.25" right="0.25" top="0.75" bottom="0.75" header="0.3" footer="0.3"/>
  <pageSetup paperSize="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K48"/>
  <sheetViews>
    <sheetView showGridLines="0" view="pageBreakPreview" zoomScaleNormal="100" zoomScaleSheetLayoutView="100" workbookViewId="0">
      <selection activeCell="T47" sqref="T47"/>
    </sheetView>
  </sheetViews>
  <sheetFormatPr defaultColWidth="8.85546875" defaultRowHeight="15" x14ac:dyDescent="0.25"/>
  <cols>
    <col min="1" max="1" width="1.42578125" customWidth="1"/>
  </cols>
  <sheetData>
    <row r="1" spans="1:11" x14ac:dyDescent="0.25">
      <c r="A1" s="10"/>
      <c r="B1" s="10"/>
      <c r="C1" s="10"/>
      <c r="D1" s="10"/>
      <c r="E1" s="10"/>
      <c r="F1" s="10"/>
      <c r="G1" s="10"/>
      <c r="H1" s="10"/>
      <c r="I1" s="10"/>
      <c r="J1" s="10"/>
      <c r="K1" s="10"/>
    </row>
    <row r="2" spans="1:11" ht="19.5" customHeight="1" x14ac:dyDescent="0.25">
      <c r="A2" s="10"/>
      <c r="B2" s="214" t="s">
        <v>886</v>
      </c>
      <c r="C2" s="92"/>
      <c r="D2" s="92"/>
      <c r="E2" s="92"/>
      <c r="F2" s="92"/>
      <c r="G2" s="92"/>
      <c r="H2" s="92"/>
      <c r="I2" s="92"/>
      <c r="J2" s="92"/>
      <c r="K2" s="92"/>
    </row>
    <row r="3" spans="1:11" x14ac:dyDescent="0.25">
      <c r="A3" s="10"/>
      <c r="B3" s="10"/>
      <c r="C3" s="10"/>
      <c r="D3" s="10"/>
      <c r="E3" s="10"/>
      <c r="F3" s="10"/>
      <c r="G3" s="10"/>
      <c r="H3" s="10"/>
      <c r="I3" s="10"/>
      <c r="J3" s="10"/>
      <c r="K3" s="10"/>
    </row>
    <row r="4" spans="1:11" ht="14.85" customHeight="1" x14ac:dyDescent="0.25">
      <c r="A4" s="10"/>
      <c r="B4" s="324" t="s">
        <v>887</v>
      </c>
      <c r="C4" s="104"/>
      <c r="D4" s="104"/>
      <c r="E4" s="104"/>
      <c r="F4" s="104"/>
      <c r="G4" s="104"/>
      <c r="H4" s="104"/>
      <c r="I4" s="104"/>
      <c r="J4" s="104"/>
      <c r="K4" s="105"/>
    </row>
    <row r="5" spans="1:11" ht="17.100000000000001" customHeight="1" x14ac:dyDescent="0.25">
      <c r="A5" s="10"/>
      <c r="B5" s="106"/>
      <c r="C5" s="107"/>
      <c r="D5" s="107"/>
      <c r="E5" s="107"/>
      <c r="F5" s="107"/>
      <c r="G5" s="107"/>
      <c r="H5" s="107"/>
      <c r="I5" s="107"/>
      <c r="J5" s="107"/>
      <c r="K5" s="108"/>
    </row>
    <row r="6" spans="1:11" ht="14.85" customHeight="1" x14ac:dyDescent="0.25">
      <c r="A6" s="10"/>
      <c r="B6" s="94" t="s">
        <v>888</v>
      </c>
      <c r="C6" s="95"/>
      <c r="D6" s="95"/>
      <c r="E6" s="95"/>
      <c r="F6" s="95"/>
      <c r="G6" s="95"/>
      <c r="H6" s="95"/>
      <c r="I6" s="95"/>
      <c r="J6" s="95"/>
      <c r="K6" s="96"/>
    </row>
    <row r="7" spans="1:11" ht="17.100000000000001" customHeight="1" x14ac:dyDescent="0.25">
      <c r="A7" s="10"/>
      <c r="B7" s="130"/>
      <c r="C7" s="128"/>
      <c r="D7" s="128"/>
      <c r="E7" s="128"/>
      <c r="F7" s="128"/>
      <c r="G7" s="128"/>
      <c r="H7" s="128"/>
      <c r="I7" s="128"/>
      <c r="J7" s="128"/>
      <c r="K7" s="129"/>
    </row>
    <row r="8" spans="1:11" ht="17.100000000000001" customHeight="1" x14ac:dyDescent="0.25">
      <c r="A8" s="10"/>
      <c r="B8" s="130"/>
      <c r="C8" s="128"/>
      <c r="D8" s="128"/>
      <c r="E8" s="128"/>
      <c r="F8" s="128"/>
      <c r="G8" s="128"/>
      <c r="H8" s="128"/>
      <c r="I8" s="128"/>
      <c r="J8" s="128"/>
      <c r="K8" s="129"/>
    </row>
    <row r="9" spans="1:11" ht="17.100000000000001" customHeight="1" x14ac:dyDescent="0.25">
      <c r="A9" s="10"/>
      <c r="B9" s="130"/>
      <c r="C9" s="128"/>
      <c r="D9" s="128"/>
      <c r="E9" s="128"/>
      <c r="F9" s="128"/>
      <c r="G9" s="128"/>
      <c r="H9" s="128"/>
      <c r="I9" s="128"/>
      <c r="J9" s="128"/>
      <c r="K9" s="129"/>
    </row>
    <row r="10" spans="1:11" ht="17.100000000000001" customHeight="1" x14ac:dyDescent="0.25">
      <c r="A10" s="10"/>
      <c r="B10" s="130"/>
      <c r="C10" s="128"/>
      <c r="D10" s="128"/>
      <c r="E10" s="128"/>
      <c r="F10" s="128"/>
      <c r="G10" s="128"/>
      <c r="H10" s="128"/>
      <c r="I10" s="128"/>
      <c r="J10" s="128"/>
      <c r="K10" s="129"/>
    </row>
    <row r="11" spans="1:11" ht="17.100000000000001" customHeight="1" x14ac:dyDescent="0.25">
      <c r="A11" s="10"/>
      <c r="B11" s="130"/>
      <c r="C11" s="128"/>
      <c r="D11" s="128"/>
      <c r="E11" s="128"/>
      <c r="F11" s="128"/>
      <c r="G11" s="128"/>
      <c r="H11" s="128"/>
      <c r="I11" s="128"/>
      <c r="J11" s="128"/>
      <c r="K11" s="129"/>
    </row>
    <row r="12" spans="1:11" ht="17.100000000000001" customHeight="1" x14ac:dyDescent="0.25">
      <c r="A12" s="10"/>
      <c r="B12" s="130"/>
      <c r="C12" s="128"/>
      <c r="D12" s="128"/>
      <c r="E12" s="128"/>
      <c r="F12" s="128"/>
      <c r="G12" s="128"/>
      <c r="H12" s="128"/>
      <c r="I12" s="128"/>
      <c r="J12" s="128"/>
      <c r="K12" s="129"/>
    </row>
    <row r="13" spans="1:11" ht="17.100000000000001" customHeight="1" x14ac:dyDescent="0.25">
      <c r="A13" s="10"/>
      <c r="B13" s="130"/>
      <c r="C13" s="128"/>
      <c r="D13" s="128"/>
      <c r="E13" s="128"/>
      <c r="F13" s="128"/>
      <c r="G13" s="128"/>
      <c r="H13" s="128"/>
      <c r="I13" s="128"/>
      <c r="J13" s="128"/>
      <c r="K13" s="129"/>
    </row>
    <row r="14" spans="1:11" ht="17.100000000000001" customHeight="1" x14ac:dyDescent="0.25">
      <c r="A14" s="10"/>
      <c r="B14" s="130"/>
      <c r="C14" s="128"/>
      <c r="D14" s="128"/>
      <c r="E14" s="128"/>
      <c r="F14" s="128"/>
      <c r="G14" s="128"/>
      <c r="H14" s="128"/>
      <c r="I14" s="128"/>
      <c r="J14" s="128"/>
      <c r="K14" s="129"/>
    </row>
    <row r="15" spans="1:11" ht="17.100000000000001" customHeight="1" x14ac:dyDescent="0.25">
      <c r="A15" s="10"/>
      <c r="B15" s="130"/>
      <c r="C15" s="128"/>
      <c r="D15" s="128"/>
      <c r="E15" s="128"/>
      <c r="F15" s="128"/>
      <c r="G15" s="128"/>
      <c r="H15" s="128"/>
      <c r="I15" s="128"/>
      <c r="J15" s="128"/>
      <c r="K15" s="129"/>
    </row>
    <row r="16" spans="1:11" ht="17.100000000000001" customHeight="1" x14ac:dyDescent="0.25">
      <c r="A16" s="10"/>
      <c r="B16" s="130"/>
      <c r="C16" s="128"/>
      <c r="D16" s="128"/>
      <c r="E16" s="128"/>
      <c r="F16" s="128"/>
      <c r="G16" s="128"/>
      <c r="H16" s="128"/>
      <c r="I16" s="128"/>
      <c r="J16" s="128"/>
      <c r="K16" s="129"/>
    </row>
    <row r="17" spans="1:11" ht="17.100000000000001" customHeight="1" x14ac:dyDescent="0.25">
      <c r="A17" s="10"/>
      <c r="B17" s="130"/>
      <c r="C17" s="128"/>
      <c r="D17" s="128"/>
      <c r="E17" s="128"/>
      <c r="F17" s="128"/>
      <c r="G17" s="128"/>
      <c r="H17" s="128"/>
      <c r="I17" s="128"/>
      <c r="J17" s="128"/>
      <c r="K17" s="129"/>
    </row>
    <row r="18" spans="1:11" ht="17.100000000000001" customHeight="1" x14ac:dyDescent="0.25">
      <c r="A18" s="10"/>
      <c r="B18" s="130"/>
      <c r="C18" s="128"/>
      <c r="D18" s="128"/>
      <c r="E18" s="128"/>
      <c r="F18" s="128"/>
      <c r="G18" s="128"/>
      <c r="H18" s="128"/>
      <c r="I18" s="128"/>
      <c r="J18" s="128"/>
      <c r="K18" s="129"/>
    </row>
    <row r="19" spans="1:11" ht="17.100000000000001" customHeight="1" x14ac:dyDescent="0.25">
      <c r="A19" s="10"/>
      <c r="B19" s="130"/>
      <c r="C19" s="128"/>
      <c r="D19" s="128"/>
      <c r="E19" s="128"/>
      <c r="F19" s="128"/>
      <c r="G19" s="128"/>
      <c r="H19" s="128"/>
      <c r="I19" s="128"/>
      <c r="J19" s="128"/>
      <c r="K19" s="129"/>
    </row>
    <row r="20" spans="1:11" ht="17.100000000000001" customHeight="1" x14ac:dyDescent="0.25">
      <c r="A20" s="10"/>
      <c r="B20" s="130"/>
      <c r="C20" s="128"/>
      <c r="D20" s="128"/>
      <c r="E20" s="128"/>
      <c r="F20" s="128"/>
      <c r="G20" s="128"/>
      <c r="H20" s="128"/>
      <c r="I20" s="128"/>
      <c r="J20" s="128"/>
      <c r="K20" s="129"/>
    </row>
    <row r="21" spans="1:11" ht="17.100000000000001" customHeight="1" x14ac:dyDescent="0.25">
      <c r="A21" s="10"/>
      <c r="B21" s="130"/>
      <c r="C21" s="128"/>
      <c r="D21" s="128"/>
      <c r="E21" s="128"/>
      <c r="F21" s="128"/>
      <c r="G21" s="128"/>
      <c r="H21" s="128"/>
      <c r="I21" s="128"/>
      <c r="J21" s="128"/>
      <c r="K21" s="129"/>
    </row>
    <row r="22" spans="1:11" x14ac:dyDescent="0.25">
      <c r="A22" s="10"/>
      <c r="B22" s="130"/>
      <c r="C22" s="128"/>
      <c r="D22" s="128"/>
      <c r="E22" s="128"/>
      <c r="F22" s="128"/>
      <c r="G22" s="128"/>
      <c r="H22" s="128"/>
      <c r="I22" s="128"/>
      <c r="J22" s="128"/>
      <c r="K22" s="129"/>
    </row>
    <row r="23" spans="1:11" x14ac:dyDescent="0.25">
      <c r="A23" s="10"/>
      <c r="B23" s="130"/>
      <c r="C23" s="128"/>
      <c r="D23" s="128"/>
      <c r="E23" s="128"/>
      <c r="F23" s="128"/>
      <c r="G23" s="128"/>
      <c r="H23" s="128"/>
      <c r="I23" s="128"/>
      <c r="J23" s="128"/>
      <c r="K23" s="129"/>
    </row>
    <row r="24" spans="1:11" x14ac:dyDescent="0.25">
      <c r="A24" s="10"/>
      <c r="B24" s="130"/>
      <c r="C24" s="128"/>
      <c r="D24" s="128"/>
      <c r="E24" s="128"/>
      <c r="F24" s="128"/>
      <c r="G24" s="128"/>
      <c r="H24" s="128"/>
      <c r="I24" s="128"/>
      <c r="J24" s="128"/>
      <c r="K24" s="129"/>
    </row>
    <row r="25" spans="1:11" x14ac:dyDescent="0.25">
      <c r="A25" s="10"/>
      <c r="B25" s="130"/>
      <c r="C25" s="128"/>
      <c r="D25" s="128"/>
      <c r="E25" s="128"/>
      <c r="F25" s="128"/>
      <c r="G25" s="128"/>
      <c r="H25" s="128"/>
      <c r="I25" s="128"/>
      <c r="J25" s="128"/>
      <c r="K25" s="129"/>
    </row>
    <row r="26" spans="1:11" x14ac:dyDescent="0.25">
      <c r="A26" s="10"/>
      <c r="B26" s="130"/>
      <c r="C26" s="128"/>
      <c r="D26" s="128"/>
      <c r="E26" s="128"/>
      <c r="F26" s="128"/>
      <c r="G26" s="128"/>
      <c r="H26" s="128"/>
      <c r="I26" s="128"/>
      <c r="J26" s="128"/>
      <c r="K26" s="129"/>
    </row>
    <row r="27" spans="1:11" x14ac:dyDescent="0.25">
      <c r="A27" s="10"/>
      <c r="B27" s="130"/>
      <c r="C27" s="128"/>
      <c r="D27" s="128"/>
      <c r="E27" s="128"/>
      <c r="F27" s="128"/>
      <c r="G27" s="128"/>
      <c r="H27" s="128"/>
      <c r="I27" s="128"/>
      <c r="J27" s="128"/>
      <c r="K27" s="129"/>
    </row>
    <row r="28" spans="1:11" x14ac:dyDescent="0.25">
      <c r="A28" s="10"/>
      <c r="B28" s="130"/>
      <c r="C28" s="128"/>
      <c r="D28" s="128"/>
      <c r="E28" s="128"/>
      <c r="F28" s="128"/>
      <c r="G28" s="128"/>
      <c r="H28" s="128"/>
      <c r="I28" s="128"/>
      <c r="J28" s="128"/>
      <c r="K28" s="129"/>
    </row>
    <row r="29" spans="1:11" x14ac:dyDescent="0.25">
      <c r="A29" s="10"/>
      <c r="B29" s="130"/>
      <c r="C29" s="128"/>
      <c r="D29" s="128"/>
      <c r="E29" s="128"/>
      <c r="F29" s="128"/>
      <c r="G29" s="128"/>
      <c r="H29" s="128"/>
      <c r="I29" s="128"/>
      <c r="J29" s="128"/>
      <c r="K29" s="129"/>
    </row>
    <row r="30" spans="1:11" x14ac:dyDescent="0.25">
      <c r="A30" s="10"/>
      <c r="B30" s="130"/>
      <c r="C30" s="128"/>
      <c r="D30" s="128"/>
      <c r="E30" s="128"/>
      <c r="F30" s="128"/>
      <c r="G30" s="128"/>
      <c r="H30" s="128"/>
      <c r="I30" s="128"/>
      <c r="J30" s="128"/>
      <c r="K30" s="129"/>
    </row>
    <row r="31" spans="1:11" x14ac:dyDescent="0.25">
      <c r="A31" s="10"/>
      <c r="B31" s="130"/>
      <c r="C31" s="128"/>
      <c r="D31" s="128"/>
      <c r="E31" s="128"/>
      <c r="F31" s="128"/>
      <c r="G31" s="128"/>
      <c r="H31" s="128"/>
      <c r="I31" s="128"/>
      <c r="J31" s="128"/>
      <c r="K31" s="129"/>
    </row>
    <row r="32" spans="1:11" x14ac:dyDescent="0.25">
      <c r="A32" s="10"/>
      <c r="B32" s="130"/>
      <c r="C32" s="128"/>
      <c r="D32" s="128"/>
      <c r="E32" s="128"/>
      <c r="F32" s="128"/>
      <c r="G32" s="128"/>
      <c r="H32" s="128"/>
      <c r="I32" s="128"/>
      <c r="J32" s="128"/>
      <c r="K32" s="129"/>
    </row>
    <row r="33" spans="1:11" x14ac:dyDescent="0.25">
      <c r="A33" s="10"/>
      <c r="B33" s="130"/>
      <c r="C33" s="128"/>
      <c r="D33" s="128"/>
      <c r="E33" s="128"/>
      <c r="F33" s="128"/>
      <c r="G33" s="128"/>
      <c r="H33" s="128"/>
      <c r="I33" s="128"/>
      <c r="J33" s="128"/>
      <c r="K33" s="129"/>
    </row>
    <row r="34" spans="1:11" x14ac:dyDescent="0.25">
      <c r="A34" s="10"/>
      <c r="B34" s="130"/>
      <c r="C34" s="128"/>
      <c r="D34" s="128"/>
      <c r="E34" s="128"/>
      <c r="F34" s="128"/>
      <c r="G34" s="128"/>
      <c r="H34" s="128"/>
      <c r="I34" s="128"/>
      <c r="J34" s="128"/>
      <c r="K34" s="129"/>
    </row>
    <row r="35" spans="1:11" x14ac:dyDescent="0.25">
      <c r="A35" s="10"/>
      <c r="B35" s="130"/>
      <c r="C35" s="128"/>
      <c r="D35" s="128"/>
      <c r="E35" s="128"/>
      <c r="F35" s="128"/>
      <c r="G35" s="128"/>
      <c r="H35" s="128"/>
      <c r="I35" s="128"/>
      <c r="J35" s="128"/>
      <c r="K35" s="129"/>
    </row>
    <row r="36" spans="1:11" x14ac:dyDescent="0.25">
      <c r="A36" s="10"/>
      <c r="B36" s="130"/>
      <c r="C36" s="128"/>
      <c r="D36" s="128"/>
      <c r="E36" s="128"/>
      <c r="F36" s="128"/>
      <c r="G36" s="128"/>
      <c r="H36" s="128"/>
      <c r="I36" s="128"/>
      <c r="J36" s="128"/>
      <c r="K36" s="129"/>
    </row>
    <row r="37" spans="1:11" x14ac:dyDescent="0.25">
      <c r="A37" s="10"/>
      <c r="B37" s="130"/>
      <c r="C37" s="128"/>
      <c r="D37" s="128"/>
      <c r="E37" s="128"/>
      <c r="F37" s="128"/>
      <c r="G37" s="128"/>
      <c r="H37" s="128"/>
      <c r="I37" s="128"/>
      <c r="J37" s="128"/>
      <c r="K37" s="129"/>
    </row>
    <row r="38" spans="1:11" x14ac:dyDescent="0.25">
      <c r="A38" s="10"/>
      <c r="B38" s="130"/>
      <c r="C38" s="128"/>
      <c r="D38" s="128"/>
      <c r="E38" s="128"/>
      <c r="F38" s="128"/>
      <c r="G38" s="128"/>
      <c r="H38" s="128"/>
      <c r="I38" s="128"/>
      <c r="J38" s="128"/>
      <c r="K38" s="129"/>
    </row>
    <row r="39" spans="1:11" x14ac:dyDescent="0.25">
      <c r="A39" s="10"/>
      <c r="B39" s="130"/>
      <c r="C39" s="128"/>
      <c r="D39" s="128"/>
      <c r="E39" s="128"/>
      <c r="F39" s="128"/>
      <c r="G39" s="128"/>
      <c r="H39" s="128"/>
      <c r="I39" s="128"/>
      <c r="J39" s="128"/>
      <c r="K39" s="129"/>
    </row>
    <row r="40" spans="1:11" x14ac:dyDescent="0.25">
      <c r="A40" s="10"/>
      <c r="B40" s="97"/>
      <c r="C40" s="98"/>
      <c r="D40" s="98"/>
      <c r="E40" s="98"/>
      <c r="F40" s="98"/>
      <c r="G40" s="98"/>
      <c r="H40" s="98"/>
      <c r="I40" s="98"/>
      <c r="J40" s="98"/>
      <c r="K40" s="99"/>
    </row>
    <row r="41" spans="1:11" x14ac:dyDescent="0.25">
      <c r="A41" s="10"/>
      <c r="B41" s="10"/>
      <c r="C41" s="10"/>
      <c r="D41" s="10"/>
      <c r="E41" s="10"/>
      <c r="F41" s="10"/>
      <c r="G41" s="10"/>
      <c r="H41" s="10"/>
      <c r="I41" s="10"/>
      <c r="J41" s="10"/>
      <c r="K41" s="10"/>
    </row>
    <row r="42" spans="1:11" x14ac:dyDescent="0.25">
      <c r="A42" s="10"/>
      <c r="B42" s="10"/>
      <c r="C42" s="10"/>
      <c r="D42" s="10"/>
      <c r="E42" s="10"/>
      <c r="F42" s="10"/>
      <c r="G42" s="10"/>
      <c r="H42" s="10"/>
      <c r="I42" s="10"/>
      <c r="J42" s="10"/>
      <c r="K42" s="10"/>
    </row>
    <row r="43" spans="1:11" x14ac:dyDescent="0.25">
      <c r="A43" s="10"/>
      <c r="B43" s="10"/>
      <c r="C43" s="10"/>
      <c r="D43" s="10"/>
      <c r="E43" s="10"/>
      <c r="F43" s="10"/>
      <c r="G43" s="10"/>
      <c r="H43" s="10"/>
      <c r="I43" s="10"/>
      <c r="J43" s="10"/>
      <c r="K43" s="10"/>
    </row>
    <row r="44" spans="1:11" x14ac:dyDescent="0.25">
      <c r="A44" s="10"/>
      <c r="B44" s="10"/>
      <c r="C44" s="10"/>
      <c r="D44" s="10"/>
      <c r="E44" s="10"/>
      <c r="F44" s="10"/>
      <c r="G44" s="10"/>
      <c r="H44" s="10"/>
      <c r="I44" s="10"/>
      <c r="J44" s="10"/>
      <c r="K44" s="10"/>
    </row>
    <row r="45" spans="1:11" x14ac:dyDescent="0.25">
      <c r="A45" s="10"/>
      <c r="B45" s="10"/>
      <c r="C45" s="10"/>
      <c r="D45" s="10"/>
      <c r="E45" s="10"/>
      <c r="F45" s="10"/>
      <c r="G45" s="10"/>
      <c r="H45" s="10"/>
      <c r="I45" s="10"/>
      <c r="J45" s="10"/>
      <c r="K45" s="10"/>
    </row>
    <row r="46" spans="1:11" x14ac:dyDescent="0.25">
      <c r="A46" s="10"/>
      <c r="B46" s="10"/>
      <c r="C46" s="10"/>
      <c r="D46" s="10"/>
      <c r="E46" s="10"/>
      <c r="F46" s="10"/>
      <c r="G46" s="10"/>
      <c r="H46" s="10"/>
      <c r="I46" s="10"/>
      <c r="J46" s="10"/>
      <c r="K46" s="10"/>
    </row>
    <row r="47" spans="1:11" ht="15.6" customHeight="1" x14ac:dyDescent="0.25">
      <c r="A47" s="10"/>
      <c r="B47" s="10"/>
      <c r="C47" s="10"/>
      <c r="D47" s="10"/>
      <c r="E47" s="10"/>
      <c r="F47" s="10"/>
      <c r="G47" s="10"/>
      <c r="H47" s="10"/>
      <c r="I47" s="10"/>
      <c r="J47" s="10"/>
      <c r="K47" s="10"/>
    </row>
    <row r="48" spans="1:11" x14ac:dyDescent="0.25">
      <c r="A48" s="10"/>
      <c r="B48" s="10"/>
      <c r="C48" s="10"/>
      <c r="D48" s="10"/>
      <c r="E48" s="10"/>
      <c r="F48" s="10"/>
      <c r="G48" s="10"/>
      <c r="H48" s="10"/>
      <c r="I48" s="10"/>
      <c r="J48" s="10"/>
      <c r="K48" s="10"/>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P30"/>
  <sheetViews>
    <sheetView showGridLines="0" view="pageBreakPreview" zoomScale="110" zoomScaleNormal="100" zoomScaleSheetLayoutView="110" workbookViewId="0">
      <selection activeCell="T10" sqref="T10"/>
    </sheetView>
  </sheetViews>
  <sheetFormatPr defaultColWidth="8.85546875" defaultRowHeight="15" x14ac:dyDescent="0.25"/>
  <cols>
    <col min="1" max="1" width="1.140625" customWidth="1"/>
    <col min="13" max="13" width="13.5703125" customWidth="1"/>
    <col min="14" max="14" width="11.85546875" customWidth="1"/>
  </cols>
  <sheetData>
    <row r="1" spans="1:16" ht="19.5" customHeight="1" x14ac:dyDescent="0.25">
      <c r="A1" s="10"/>
      <c r="B1" s="72"/>
      <c r="C1" s="72"/>
      <c r="D1" s="72"/>
      <c r="E1" s="72"/>
      <c r="F1" s="72"/>
      <c r="G1" s="72"/>
      <c r="H1" s="72"/>
      <c r="I1" s="72"/>
      <c r="J1" s="72"/>
      <c r="K1" s="72"/>
      <c r="L1" s="72"/>
      <c r="M1" s="72"/>
      <c r="N1" s="72"/>
      <c r="O1" s="72"/>
      <c r="P1" s="72"/>
    </row>
    <row r="2" spans="1:16" ht="17.100000000000001" customHeight="1" x14ac:dyDescent="0.25">
      <c r="A2" s="10"/>
      <c r="B2" s="307" t="s">
        <v>889</v>
      </c>
      <c r="C2" s="128"/>
      <c r="D2" s="128"/>
      <c r="E2" s="128"/>
      <c r="F2" s="128"/>
      <c r="G2" s="128"/>
      <c r="H2" s="128"/>
      <c r="I2" s="128"/>
      <c r="J2" s="128"/>
      <c r="K2" s="128"/>
      <c r="L2" s="128"/>
      <c r="M2" s="128"/>
      <c r="N2" s="128"/>
      <c r="O2" s="128"/>
      <c r="P2" s="128"/>
    </row>
    <row r="3" spans="1:16" ht="17.100000000000001" customHeight="1" x14ac:dyDescent="0.25">
      <c r="A3" s="10"/>
      <c r="B3" s="328"/>
      <c r="C3" s="128"/>
      <c r="D3" s="128"/>
      <c r="E3" s="128"/>
      <c r="F3" s="128"/>
      <c r="G3" s="128"/>
      <c r="H3" s="128"/>
      <c r="I3" s="128"/>
      <c r="J3" s="128"/>
      <c r="K3" s="128"/>
      <c r="L3" s="128"/>
      <c r="M3" s="128"/>
      <c r="N3" s="128"/>
      <c r="O3" s="128"/>
      <c r="P3" s="128"/>
    </row>
    <row r="4" spans="1:16" ht="14.85" customHeight="1" x14ac:dyDescent="0.25">
      <c r="A4" s="10"/>
      <c r="B4" s="329" t="s">
        <v>890</v>
      </c>
      <c r="C4" s="235"/>
      <c r="D4" s="330" t="s">
        <v>891</v>
      </c>
      <c r="E4" s="95"/>
      <c r="F4" s="95"/>
      <c r="G4" s="95"/>
      <c r="H4" s="96"/>
      <c r="I4" s="329" t="s">
        <v>892</v>
      </c>
      <c r="J4" s="235"/>
      <c r="K4" s="329" t="s">
        <v>893</v>
      </c>
      <c r="L4" s="234"/>
      <c r="M4" s="235"/>
      <c r="N4" s="329" t="s">
        <v>894</v>
      </c>
      <c r="O4" s="234"/>
      <c r="P4" s="235"/>
    </row>
    <row r="5" spans="1:16" ht="51.75" customHeight="1" x14ac:dyDescent="0.25">
      <c r="A5" s="10"/>
      <c r="B5" s="239"/>
      <c r="C5" s="241"/>
      <c r="D5" s="97"/>
      <c r="E5" s="98"/>
      <c r="F5" s="98"/>
      <c r="G5" s="98"/>
      <c r="H5" s="99"/>
      <c r="I5" s="239"/>
      <c r="J5" s="241"/>
      <c r="K5" s="239"/>
      <c r="L5" s="240"/>
      <c r="M5" s="241"/>
      <c r="N5" s="239"/>
      <c r="O5" s="240"/>
      <c r="P5" s="241"/>
    </row>
    <row r="6" spans="1:16" ht="41.25" customHeight="1" x14ac:dyDescent="0.25">
      <c r="A6" s="10"/>
      <c r="B6" s="94" t="s">
        <v>895</v>
      </c>
      <c r="C6" s="293"/>
      <c r="D6" s="94" t="s">
        <v>896</v>
      </c>
      <c r="E6" s="300"/>
      <c r="F6" s="300"/>
      <c r="G6" s="300"/>
      <c r="H6" s="293"/>
      <c r="I6" s="94" t="s">
        <v>897</v>
      </c>
      <c r="J6" s="293"/>
      <c r="K6" s="325">
        <v>32000000</v>
      </c>
      <c r="L6" s="300"/>
      <c r="M6" s="293"/>
      <c r="N6" s="325">
        <v>209621</v>
      </c>
      <c r="O6" s="300"/>
      <c r="P6" s="293"/>
    </row>
    <row r="7" spans="1:16" ht="27.6" customHeight="1" x14ac:dyDescent="0.25">
      <c r="A7" s="10"/>
      <c r="B7" s="94" t="s">
        <v>895</v>
      </c>
      <c r="C7" s="293"/>
      <c r="D7" s="94" t="s">
        <v>898</v>
      </c>
      <c r="E7" s="300"/>
      <c r="F7" s="300"/>
      <c r="G7" s="300"/>
      <c r="H7" s="293"/>
      <c r="I7" s="94" t="s">
        <v>897</v>
      </c>
      <c r="J7" s="293"/>
      <c r="K7" s="325">
        <v>2000000</v>
      </c>
      <c r="L7" s="300"/>
      <c r="M7" s="293"/>
      <c r="N7" s="325">
        <v>569340</v>
      </c>
      <c r="O7" s="300"/>
      <c r="P7" s="293"/>
    </row>
    <row r="8" spans="1:16" ht="29.1" customHeight="1" x14ac:dyDescent="0.25">
      <c r="A8" s="10"/>
      <c r="B8" s="94" t="s">
        <v>895</v>
      </c>
      <c r="C8" s="293"/>
      <c r="D8" s="94" t="s">
        <v>899</v>
      </c>
      <c r="E8" s="300"/>
      <c r="F8" s="300"/>
      <c r="G8" s="300"/>
      <c r="H8" s="293"/>
      <c r="I8" s="94" t="s">
        <v>897</v>
      </c>
      <c r="J8" s="293"/>
      <c r="K8" s="325">
        <v>11000000</v>
      </c>
      <c r="L8" s="300"/>
      <c r="M8" s="293"/>
      <c r="N8" s="325">
        <v>338672</v>
      </c>
      <c r="O8" s="300"/>
      <c r="P8" s="293"/>
    </row>
    <row r="9" spans="1:16" ht="44.25" customHeight="1" x14ac:dyDescent="0.25">
      <c r="A9" s="10"/>
      <c r="B9" s="94" t="s">
        <v>895</v>
      </c>
      <c r="C9" s="293"/>
      <c r="D9" s="94" t="s">
        <v>900</v>
      </c>
      <c r="E9" s="300"/>
      <c r="F9" s="300"/>
      <c r="G9" s="300"/>
      <c r="H9" s="293"/>
      <c r="I9" s="94" t="s">
        <v>897</v>
      </c>
      <c r="J9" s="293"/>
      <c r="K9" s="325">
        <v>20500000</v>
      </c>
      <c r="L9" s="300"/>
      <c r="M9" s="293"/>
      <c r="N9" s="325">
        <v>45060</v>
      </c>
      <c r="O9" s="300"/>
      <c r="P9" s="293"/>
    </row>
    <row r="10" spans="1:16" ht="30.6" customHeight="1" x14ac:dyDescent="0.25">
      <c r="A10" s="10"/>
      <c r="B10" s="94" t="s">
        <v>895</v>
      </c>
      <c r="C10" s="293"/>
      <c r="D10" s="94" t="s">
        <v>901</v>
      </c>
      <c r="E10" s="300"/>
      <c r="F10" s="300"/>
      <c r="G10" s="300"/>
      <c r="H10" s="293"/>
      <c r="I10" s="94" t="s">
        <v>897</v>
      </c>
      <c r="J10" s="293"/>
      <c r="K10" s="325">
        <v>43500000</v>
      </c>
      <c r="L10" s="300"/>
      <c r="M10" s="293"/>
      <c r="N10" s="334">
        <v>20597021</v>
      </c>
      <c r="O10" s="335"/>
      <c r="P10" s="336"/>
    </row>
    <row r="11" spans="1:16" ht="37.5" customHeight="1" x14ac:dyDescent="0.25">
      <c r="A11" s="10"/>
      <c r="B11" s="94" t="s">
        <v>902</v>
      </c>
      <c r="C11" s="293"/>
      <c r="D11" s="94" t="s">
        <v>903</v>
      </c>
      <c r="E11" s="300"/>
      <c r="F11" s="300"/>
      <c r="G11" s="300"/>
      <c r="H11" s="293"/>
      <c r="I11" s="94" t="s">
        <v>904</v>
      </c>
      <c r="J11" s="293"/>
      <c r="K11" s="325">
        <v>1020875</v>
      </c>
      <c r="L11" s="300"/>
      <c r="M11" s="293"/>
      <c r="N11" s="325">
        <v>467439</v>
      </c>
      <c r="O11" s="300"/>
      <c r="P11" s="293"/>
    </row>
    <row r="12" spans="1:16" ht="31.5" customHeight="1" x14ac:dyDescent="0.25">
      <c r="A12" s="10"/>
      <c r="B12" s="94" t="s">
        <v>905</v>
      </c>
      <c r="C12" s="293"/>
      <c r="D12" s="94" t="s">
        <v>906</v>
      </c>
      <c r="E12" s="300"/>
      <c r="F12" s="300"/>
      <c r="G12" s="300"/>
      <c r="H12" s="293"/>
      <c r="I12" s="94" t="s">
        <v>904</v>
      </c>
      <c r="J12" s="293"/>
      <c r="K12" s="325">
        <v>2000000</v>
      </c>
      <c r="L12" s="300"/>
      <c r="M12" s="293"/>
      <c r="N12" s="325">
        <v>626362</v>
      </c>
      <c r="O12" s="300"/>
      <c r="P12" s="293"/>
    </row>
    <row r="13" spans="1:16" ht="49.5" customHeight="1" x14ac:dyDescent="0.25">
      <c r="A13" s="10"/>
      <c r="B13" s="94" t="s">
        <v>905</v>
      </c>
      <c r="C13" s="293"/>
      <c r="D13" s="94" t="s">
        <v>907</v>
      </c>
      <c r="E13" s="300"/>
      <c r="F13" s="300"/>
      <c r="G13" s="300"/>
      <c r="H13" s="293"/>
      <c r="I13" s="94" t="s">
        <v>904</v>
      </c>
      <c r="J13" s="293"/>
      <c r="K13" s="340">
        <v>1200000</v>
      </c>
      <c r="L13" s="341"/>
      <c r="M13" s="342"/>
      <c r="N13" s="334">
        <v>409749</v>
      </c>
      <c r="O13" s="338"/>
      <c r="P13" s="339"/>
    </row>
    <row r="14" spans="1:16" ht="49.5" customHeight="1" x14ac:dyDescent="0.25">
      <c r="A14" s="10"/>
      <c r="B14" s="326" t="s">
        <v>905</v>
      </c>
      <c r="C14" s="327"/>
      <c r="D14" s="94" t="s">
        <v>908</v>
      </c>
      <c r="E14" s="300"/>
      <c r="F14" s="300"/>
      <c r="G14" s="300"/>
      <c r="H14" s="293"/>
      <c r="I14" s="326" t="s">
        <v>904</v>
      </c>
      <c r="J14" s="327"/>
      <c r="K14" s="340">
        <v>896000</v>
      </c>
      <c r="L14" s="341"/>
      <c r="M14" s="342"/>
      <c r="N14" s="334">
        <v>114194</v>
      </c>
      <c r="O14" s="338"/>
      <c r="P14" s="339"/>
    </row>
    <row r="15" spans="1:16" ht="38.85" customHeight="1" x14ac:dyDescent="0.25">
      <c r="A15" s="10"/>
      <c r="B15" s="94" t="s">
        <v>909</v>
      </c>
      <c r="C15" s="293"/>
      <c r="D15" s="182" t="s">
        <v>910</v>
      </c>
      <c r="E15" s="300"/>
      <c r="F15" s="300"/>
      <c r="G15" s="300"/>
      <c r="H15" s="300"/>
      <c r="I15" s="94" t="s">
        <v>904</v>
      </c>
      <c r="J15" s="293"/>
      <c r="K15" s="337">
        <v>470000</v>
      </c>
      <c r="L15" s="300"/>
      <c r="M15" s="300"/>
      <c r="N15" s="325">
        <v>605900</v>
      </c>
      <c r="O15" s="300"/>
      <c r="P15" s="293"/>
    </row>
    <row r="16" spans="1:16" ht="17.100000000000001" customHeight="1" x14ac:dyDescent="0.25">
      <c r="A16" s="10"/>
      <c r="B16" s="94"/>
      <c r="C16" s="293"/>
      <c r="D16" s="94"/>
      <c r="E16" s="300"/>
      <c r="F16" s="300"/>
      <c r="G16" s="300"/>
      <c r="H16" s="293"/>
      <c r="I16" s="94"/>
      <c r="J16" s="293"/>
      <c r="K16" s="343"/>
      <c r="L16" s="300"/>
      <c r="M16" s="293"/>
      <c r="N16" s="343"/>
      <c r="O16" s="300"/>
      <c r="P16" s="293"/>
    </row>
    <row r="17" spans="1:16" ht="17.100000000000001" customHeight="1" x14ac:dyDescent="0.25">
      <c r="A17" s="10"/>
      <c r="B17" s="345" t="s">
        <v>911</v>
      </c>
      <c r="C17" s="293"/>
      <c r="D17" s="94"/>
      <c r="E17" s="300"/>
      <c r="F17" s="300"/>
      <c r="G17" s="300"/>
      <c r="H17" s="293"/>
      <c r="I17" s="332" t="s">
        <v>911</v>
      </c>
      <c r="J17" s="293"/>
      <c r="K17" s="344">
        <f>SUM(K6:K16)</f>
        <v>114586875</v>
      </c>
      <c r="L17" s="300"/>
      <c r="M17" s="293"/>
      <c r="N17" s="344">
        <f>SUM(N6:N16)</f>
        <v>23983358</v>
      </c>
      <c r="O17" s="300"/>
      <c r="P17" s="293"/>
    </row>
    <row r="18" spans="1:16" ht="17.100000000000001" customHeight="1" x14ac:dyDescent="0.25">
      <c r="A18" s="10"/>
      <c r="B18" s="317"/>
      <c r="C18" s="104"/>
      <c r="D18" s="104"/>
      <c r="E18" s="104"/>
      <c r="F18" s="104"/>
      <c r="G18" s="104"/>
      <c r="H18" s="104"/>
      <c r="I18" s="104"/>
      <c r="J18" s="104"/>
      <c r="K18" s="104"/>
      <c r="L18" s="104"/>
      <c r="M18" s="104"/>
      <c r="N18" s="104"/>
      <c r="O18" s="104"/>
      <c r="P18" s="104"/>
    </row>
    <row r="19" spans="1:16" ht="17.100000000000001" customHeight="1" x14ac:dyDescent="0.25">
      <c r="A19" s="10"/>
      <c r="B19" s="168"/>
      <c r="C19" s="92"/>
      <c r="D19" s="92"/>
      <c r="E19" s="92"/>
      <c r="F19" s="92"/>
      <c r="G19" s="92"/>
      <c r="H19" s="92"/>
      <c r="I19" s="92"/>
      <c r="J19" s="92"/>
      <c r="K19" s="92"/>
      <c r="L19" s="92"/>
      <c r="M19" s="92"/>
      <c r="N19" s="92"/>
      <c r="O19" s="92"/>
      <c r="P19" s="92"/>
    </row>
    <row r="20" spans="1:16" ht="17.100000000000001" customHeight="1" x14ac:dyDescent="0.25">
      <c r="A20" s="10"/>
      <c r="B20" s="333" t="s">
        <v>912</v>
      </c>
      <c r="C20" s="92"/>
      <c r="D20" s="92"/>
      <c r="E20" s="92"/>
      <c r="F20" s="92"/>
      <c r="G20" s="92"/>
      <c r="H20" s="92"/>
      <c r="I20" s="92"/>
      <c r="J20" s="92"/>
      <c r="K20" s="92"/>
      <c r="L20" s="92"/>
      <c r="M20" s="92"/>
      <c r="N20" s="92"/>
      <c r="O20" s="92"/>
      <c r="P20" s="92"/>
    </row>
    <row r="21" spans="1:16" ht="17.100000000000001" customHeight="1" x14ac:dyDescent="0.25">
      <c r="A21" s="10"/>
      <c r="B21" s="168"/>
      <c r="C21" s="92"/>
      <c r="D21" s="92"/>
      <c r="E21" s="92"/>
      <c r="F21" s="92"/>
      <c r="G21" s="92"/>
      <c r="H21" s="92"/>
      <c r="I21" s="92"/>
      <c r="J21" s="92"/>
      <c r="K21" s="92"/>
      <c r="L21" s="92"/>
      <c r="M21" s="92"/>
      <c r="N21" s="92"/>
      <c r="O21" s="92"/>
      <c r="P21" s="92"/>
    </row>
    <row r="22" spans="1:16" ht="17.100000000000001" customHeight="1" x14ac:dyDescent="0.25">
      <c r="A22" s="10"/>
      <c r="B22" s="168"/>
      <c r="C22" s="92"/>
      <c r="D22" s="92"/>
      <c r="E22" s="92"/>
      <c r="F22" s="92"/>
      <c r="G22" s="92"/>
      <c r="H22" s="92"/>
      <c r="I22" s="92"/>
      <c r="J22" s="92"/>
      <c r="K22" s="92"/>
      <c r="L22" s="92"/>
      <c r="M22" s="92"/>
      <c r="N22" s="92"/>
      <c r="O22" s="92"/>
      <c r="P22" s="92"/>
    </row>
    <row r="23" spans="1:16" ht="17.100000000000001" customHeight="1" x14ac:dyDescent="0.25">
      <c r="A23" s="10"/>
      <c r="B23" s="168"/>
      <c r="C23" s="92"/>
      <c r="D23" s="92"/>
      <c r="E23" s="92"/>
      <c r="F23" s="92"/>
      <c r="G23" s="92"/>
      <c r="H23" s="92"/>
      <c r="I23" s="92"/>
      <c r="J23" s="92"/>
      <c r="K23" s="92"/>
      <c r="L23" s="92"/>
      <c r="M23" s="92"/>
      <c r="N23" s="92"/>
      <c r="O23" s="92"/>
      <c r="P23" s="92"/>
    </row>
    <row r="24" spans="1:16" ht="17.100000000000001" customHeight="1" x14ac:dyDescent="0.25">
      <c r="A24" s="10"/>
      <c r="B24" s="331" t="s">
        <v>913</v>
      </c>
      <c r="C24" s="92"/>
      <c r="D24" s="92"/>
      <c r="E24" s="92"/>
      <c r="F24" s="92"/>
      <c r="G24" s="92"/>
      <c r="H24" s="92"/>
      <c r="I24" s="92"/>
      <c r="J24" s="92"/>
      <c r="K24" s="92"/>
      <c r="L24" s="92"/>
      <c r="M24" s="92"/>
      <c r="N24" s="92"/>
      <c r="O24" s="92"/>
      <c r="P24" s="92"/>
    </row>
    <row r="25" spans="1:16" ht="17.100000000000001" customHeight="1" x14ac:dyDescent="0.25">
      <c r="A25" s="10"/>
      <c r="B25" s="92"/>
      <c r="C25" s="92"/>
      <c r="D25" s="92"/>
      <c r="E25" s="92"/>
      <c r="F25" s="92"/>
      <c r="G25" s="92"/>
      <c r="H25" s="92"/>
      <c r="I25" s="92"/>
      <c r="J25" s="92"/>
      <c r="K25" s="92"/>
      <c r="L25" s="92"/>
      <c r="M25" s="92"/>
      <c r="N25" s="92"/>
      <c r="O25" s="92"/>
      <c r="P25" s="92"/>
    </row>
    <row r="26" spans="1:16" ht="17.100000000000001" customHeight="1" x14ac:dyDescent="0.25">
      <c r="A26" s="10"/>
      <c r="B26" s="92"/>
      <c r="C26" s="92"/>
      <c r="D26" s="92"/>
      <c r="E26" s="92"/>
      <c r="F26" s="92"/>
      <c r="G26" s="92"/>
      <c r="H26" s="92"/>
      <c r="I26" s="92"/>
      <c r="J26" s="92"/>
      <c r="K26" s="92"/>
      <c r="L26" s="92"/>
      <c r="M26" s="92"/>
      <c r="N26" s="92"/>
      <c r="O26" s="92"/>
      <c r="P26" s="92"/>
    </row>
    <row r="27" spans="1:16" ht="17.100000000000001" customHeight="1" x14ac:dyDescent="0.25"/>
    <row r="28" spans="1:16" ht="17.100000000000001" customHeight="1" x14ac:dyDescent="0.25"/>
    <row r="29" spans="1:16" ht="17.100000000000001" customHeight="1" x14ac:dyDescent="0.25"/>
    <row r="30" spans="1:16" ht="17.100000000000001" customHeight="1" x14ac:dyDescent="0.25"/>
  </sheetData>
  <sheetProtection sheet="1" objects="1" scenarios="1" formatColumns="0" formatRows="0"/>
  <mergeCells count="70">
    <mergeCell ref="D17:H17"/>
    <mergeCell ref="B12:C12"/>
    <mergeCell ref="N17:P17"/>
    <mergeCell ref="B17:C17"/>
    <mergeCell ref="K17:M17"/>
    <mergeCell ref="I16:J16"/>
    <mergeCell ref="B16:C16"/>
    <mergeCell ref="D16:H16"/>
    <mergeCell ref="K16:M16"/>
    <mergeCell ref="N16:P16"/>
    <mergeCell ref="D9:H9"/>
    <mergeCell ref="K9:M9"/>
    <mergeCell ref="I13:J13"/>
    <mergeCell ref="K11:M11"/>
    <mergeCell ref="B11:C11"/>
    <mergeCell ref="D10:H10"/>
    <mergeCell ref="D11:H11"/>
    <mergeCell ref="B15:C15"/>
    <mergeCell ref="B13:C13"/>
    <mergeCell ref="K10:M10"/>
    <mergeCell ref="D13:H13"/>
    <mergeCell ref="K8:M8"/>
    <mergeCell ref="N10:P10"/>
    <mergeCell ref="I7:J7"/>
    <mergeCell ref="K15:M15"/>
    <mergeCell ref="K7:M7"/>
    <mergeCell ref="N9:P9"/>
    <mergeCell ref="N11:P11"/>
    <mergeCell ref="N13:P13"/>
    <mergeCell ref="K13:M13"/>
    <mergeCell ref="K12:M12"/>
    <mergeCell ref="K14:M14"/>
    <mergeCell ref="N14:P14"/>
    <mergeCell ref="B24:P26"/>
    <mergeCell ref="D12:H12"/>
    <mergeCell ref="B6:C6"/>
    <mergeCell ref="I10:J10"/>
    <mergeCell ref="I17:J17"/>
    <mergeCell ref="D15:H15"/>
    <mergeCell ref="N12:P12"/>
    <mergeCell ref="I9:J9"/>
    <mergeCell ref="B7:C7"/>
    <mergeCell ref="B18:P19"/>
    <mergeCell ref="N15:P15"/>
    <mergeCell ref="I11:J11"/>
    <mergeCell ref="B20:P23"/>
    <mergeCell ref="D7:H7"/>
    <mergeCell ref="B3:P3"/>
    <mergeCell ref="K4:M5"/>
    <mergeCell ref="B2:P2"/>
    <mergeCell ref="N4:P5"/>
    <mergeCell ref="D6:H6"/>
    <mergeCell ref="B4:C5"/>
    <mergeCell ref="I4:J5"/>
    <mergeCell ref="I6:J6"/>
    <mergeCell ref="D4:H5"/>
    <mergeCell ref="B8:C8"/>
    <mergeCell ref="N6:P6"/>
    <mergeCell ref="I12:J12"/>
    <mergeCell ref="K6:M6"/>
    <mergeCell ref="B10:C10"/>
    <mergeCell ref="I15:J15"/>
    <mergeCell ref="N7:P7"/>
    <mergeCell ref="B9:C9"/>
    <mergeCell ref="I8:J8"/>
    <mergeCell ref="D8:H8"/>
    <mergeCell ref="N8:P8"/>
    <mergeCell ref="B14:C14"/>
    <mergeCell ref="D14:H14"/>
    <mergeCell ref="I14:J14"/>
  </mergeCells>
  <phoneticPr fontId="52" type="noConversion"/>
  <dataValidations count="4">
    <dataValidation type="list" allowBlank="1" showInputMessage="1" showErrorMessage="1" prompt="Select Type of Co-financing" sqref="J6:J13 I6:I16 J15:J16" xr:uid="{00000000-0002-0000-1100-000001000000}">
      <formula1>"Grant, Loan, Guarantee, Equity Investment, In-kind, Public Investment, Other "</formula1>
    </dataValidation>
    <dataValidation type="list" allowBlank="1" showInputMessage="1" showErrorMessage="1" prompt="Select source of co-financing" sqref="C6:C13 B6:B16 C15:C16" xr:uid="{00000000-0002-0000-1100-000000000000}">
      <formula1>"Recipient Country Government, GEF Agency, Donor Agency, Private Sector, Civil Society Organization, Beneficiaries, Others"</formula1>
    </dataValidation>
    <dataValidation type="list" allowBlank="1" sqref="B6:B16" xr:uid="{00000000-0002-0000-1100-000002000000}">
      <formula1>"Recipient Country Government,GEF Agency,Donor Agency,Private Sector,Civil Society Organization,Beneficiaries,Others"</formula1>
    </dataValidation>
    <dataValidation type="list" allowBlank="1" sqref="I6:I16" xr:uid="{00000000-0002-0000-1100-000003000000}">
      <formula1>"Grant,Loan,Guarantee,Equity Investment,In-kind,Public Investment,Other"</formula1>
    </dataValidation>
  </dataValidations>
  <hyperlinks>
    <hyperlink ref="B24"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P28"/>
  <sheetViews>
    <sheetView showGridLines="0" view="pageBreakPreview" zoomScale="110" zoomScaleNormal="100" zoomScaleSheetLayoutView="110" workbookViewId="0">
      <selection activeCell="T21" sqref="T21"/>
    </sheetView>
  </sheetViews>
  <sheetFormatPr defaultColWidth="8.85546875" defaultRowHeight="15" x14ac:dyDescent="0.25"/>
  <cols>
    <col min="1" max="1" width="1.42578125" customWidth="1"/>
  </cols>
  <sheetData>
    <row r="1" spans="1:16" ht="17.100000000000001" customHeight="1" x14ac:dyDescent="0.25">
      <c r="A1" s="10"/>
      <c r="B1" s="115"/>
      <c r="C1" s="92"/>
      <c r="D1" s="92"/>
      <c r="E1" s="92"/>
      <c r="F1" s="92"/>
      <c r="G1" s="92"/>
      <c r="H1" s="92"/>
      <c r="I1" s="92"/>
      <c r="J1" s="92"/>
      <c r="K1" s="92"/>
      <c r="L1" s="92"/>
      <c r="M1" s="92"/>
      <c r="N1" s="92"/>
      <c r="O1" s="92"/>
      <c r="P1" s="10"/>
    </row>
    <row r="2" spans="1:16" ht="19.5" customHeight="1" x14ac:dyDescent="0.25">
      <c r="A2" s="10"/>
      <c r="B2" s="214" t="s">
        <v>914</v>
      </c>
      <c r="C2" s="92"/>
      <c r="D2" s="92"/>
      <c r="E2" s="92"/>
      <c r="F2" s="92"/>
      <c r="G2" s="92"/>
      <c r="H2" s="92"/>
      <c r="I2" s="92"/>
      <c r="J2" s="92"/>
      <c r="K2" s="92"/>
      <c r="L2" s="92"/>
      <c r="M2" s="92"/>
      <c r="N2" s="92"/>
      <c r="O2" s="92"/>
      <c r="P2" s="10"/>
    </row>
    <row r="3" spans="1:16" x14ac:dyDescent="0.25">
      <c r="A3" s="10"/>
      <c r="B3" s="115"/>
      <c r="C3" s="92"/>
      <c r="D3" s="92"/>
      <c r="E3" s="92"/>
      <c r="F3" s="92"/>
      <c r="G3" s="92"/>
      <c r="H3" s="92"/>
      <c r="I3" s="92"/>
      <c r="J3" s="92"/>
      <c r="K3" s="92"/>
      <c r="L3" s="92"/>
      <c r="M3" s="92"/>
      <c r="N3" s="92"/>
      <c r="O3" s="92"/>
      <c r="P3" s="10"/>
    </row>
    <row r="4" spans="1:16" ht="14.85" customHeight="1" x14ac:dyDescent="0.25">
      <c r="A4" s="10"/>
      <c r="B4" s="347" t="s">
        <v>915</v>
      </c>
      <c r="C4" s="92"/>
      <c r="D4" s="92"/>
      <c r="E4" s="92"/>
      <c r="F4" s="92"/>
      <c r="G4" s="92"/>
      <c r="H4" s="92"/>
      <c r="I4" s="92"/>
      <c r="J4" s="92"/>
      <c r="K4" s="92"/>
      <c r="L4" s="92"/>
      <c r="M4" s="92"/>
      <c r="N4" s="92"/>
      <c r="O4" s="92"/>
      <c r="P4" s="10"/>
    </row>
    <row r="5" spans="1:16" ht="26.25" customHeight="1" x14ac:dyDescent="0.25">
      <c r="A5" s="10"/>
      <c r="B5" s="92"/>
      <c r="C5" s="92"/>
      <c r="D5" s="92"/>
      <c r="E5" s="92"/>
      <c r="F5" s="92"/>
      <c r="G5" s="92"/>
      <c r="H5" s="92"/>
      <c r="I5" s="92"/>
      <c r="J5" s="92"/>
      <c r="K5" s="92"/>
      <c r="L5" s="92"/>
      <c r="M5" s="92"/>
      <c r="N5" s="92"/>
      <c r="O5" s="92"/>
      <c r="P5" s="10"/>
    </row>
    <row r="6" spans="1:16" ht="17.100000000000001" customHeight="1" x14ac:dyDescent="0.25">
      <c r="A6" s="10"/>
      <c r="B6" s="348" t="s">
        <v>916</v>
      </c>
      <c r="C6" s="92"/>
      <c r="D6" s="92"/>
      <c r="E6" s="92"/>
      <c r="F6" s="92"/>
      <c r="G6" s="92"/>
      <c r="H6" s="92"/>
      <c r="I6" s="92"/>
      <c r="J6" s="92"/>
      <c r="K6" s="17"/>
      <c r="L6" s="10"/>
      <c r="M6" s="10"/>
      <c r="N6" s="10"/>
      <c r="O6" s="10"/>
      <c r="P6" s="10"/>
    </row>
    <row r="7" spans="1:16" ht="17.100000000000001" customHeight="1" x14ac:dyDescent="0.25">
      <c r="A7" s="10"/>
      <c r="B7" s="7"/>
      <c r="C7" s="7"/>
      <c r="D7" s="7"/>
      <c r="E7" s="7"/>
      <c r="F7" s="7"/>
      <c r="G7" s="7"/>
      <c r="H7" s="7"/>
      <c r="I7" s="7"/>
      <c r="J7" s="7"/>
      <c r="K7" s="10"/>
      <c r="L7" s="10"/>
      <c r="M7" s="10"/>
      <c r="N7" s="10"/>
      <c r="O7" s="10"/>
      <c r="P7" s="10"/>
    </row>
    <row r="8" spans="1:16" ht="17.100000000000001" customHeight="1" x14ac:dyDescent="0.25">
      <c r="A8" s="10"/>
      <c r="B8" s="10"/>
      <c r="C8" s="10"/>
      <c r="D8" s="10"/>
      <c r="E8" s="10"/>
      <c r="F8" s="10"/>
      <c r="G8" s="10"/>
      <c r="H8" s="10"/>
      <c r="I8" s="10"/>
      <c r="J8" s="10"/>
      <c r="K8" s="10"/>
      <c r="L8" s="10"/>
      <c r="M8" s="10"/>
      <c r="N8" s="10"/>
      <c r="O8" s="10"/>
      <c r="P8" s="10"/>
    </row>
    <row r="9" spans="1:16" ht="17.850000000000001" customHeight="1" x14ac:dyDescent="0.25">
      <c r="A9" s="10"/>
      <c r="B9" s="346" t="s">
        <v>917</v>
      </c>
      <c r="C9" s="101"/>
      <c r="D9" s="102"/>
      <c r="E9" s="346" t="s">
        <v>918</v>
      </c>
      <c r="F9" s="102"/>
      <c r="G9" s="346" t="s">
        <v>919</v>
      </c>
      <c r="H9" s="102"/>
      <c r="I9" s="346" t="s">
        <v>920</v>
      </c>
      <c r="J9" s="101"/>
      <c r="K9" s="102"/>
      <c r="L9" s="346" t="s">
        <v>921</v>
      </c>
      <c r="M9" s="101"/>
      <c r="N9" s="101"/>
      <c r="O9" s="102"/>
      <c r="P9" s="10"/>
    </row>
    <row r="10" spans="1:16" ht="17.850000000000001" customHeight="1" x14ac:dyDescent="0.25">
      <c r="A10" s="10"/>
      <c r="B10" s="103"/>
      <c r="C10" s="101"/>
      <c r="D10" s="102"/>
      <c r="E10" s="103"/>
      <c r="F10" s="102"/>
      <c r="G10" s="103"/>
      <c r="H10" s="102"/>
      <c r="I10" s="103"/>
      <c r="J10" s="101"/>
      <c r="K10" s="102"/>
      <c r="L10" s="103"/>
      <c r="M10" s="101"/>
      <c r="N10" s="101"/>
      <c r="O10" s="102"/>
      <c r="P10" s="10"/>
    </row>
    <row r="11" spans="1:16" ht="17.850000000000001" customHeight="1" x14ac:dyDescent="0.25">
      <c r="A11" s="10"/>
      <c r="B11" s="103"/>
      <c r="C11" s="101"/>
      <c r="D11" s="102"/>
      <c r="E11" s="103"/>
      <c r="F11" s="102"/>
      <c r="G11" s="103"/>
      <c r="H11" s="102"/>
      <c r="I11" s="103"/>
      <c r="J11" s="101"/>
      <c r="K11" s="102"/>
      <c r="L11" s="103"/>
      <c r="M11" s="101"/>
      <c r="N11" s="101"/>
      <c r="O11" s="102"/>
      <c r="P11" s="10"/>
    </row>
    <row r="12" spans="1:16" ht="17.100000000000001" customHeight="1" x14ac:dyDescent="0.25">
      <c r="A12" s="10"/>
      <c r="B12" s="103"/>
      <c r="C12" s="101"/>
      <c r="D12" s="102"/>
      <c r="E12" s="103"/>
      <c r="F12" s="102"/>
      <c r="G12" s="103"/>
      <c r="H12" s="102"/>
      <c r="I12" s="103"/>
      <c r="J12" s="101"/>
      <c r="K12" s="102"/>
      <c r="L12" s="103"/>
      <c r="M12" s="101"/>
      <c r="N12" s="101"/>
      <c r="O12" s="102"/>
      <c r="P12" s="10"/>
    </row>
    <row r="13" spans="1:16" ht="17.100000000000001" customHeight="1" x14ac:dyDescent="0.25">
      <c r="A13" s="10"/>
      <c r="B13" s="103"/>
      <c r="C13" s="101"/>
      <c r="D13" s="102"/>
      <c r="E13" s="103"/>
      <c r="F13" s="102"/>
      <c r="G13" s="103"/>
      <c r="H13" s="102"/>
      <c r="I13" s="103"/>
      <c r="J13" s="101"/>
      <c r="K13" s="102"/>
      <c r="L13" s="103"/>
      <c r="M13" s="101"/>
      <c r="N13" s="101"/>
      <c r="O13" s="102"/>
      <c r="P13" s="10"/>
    </row>
    <row r="14" spans="1:16" ht="17.100000000000001" customHeight="1" x14ac:dyDescent="0.25">
      <c r="A14" s="10"/>
      <c r="B14" s="103"/>
      <c r="C14" s="101"/>
      <c r="D14" s="102"/>
      <c r="E14" s="103"/>
      <c r="F14" s="102"/>
      <c r="G14" s="103"/>
      <c r="H14" s="102"/>
      <c r="I14" s="103"/>
      <c r="J14" s="101"/>
      <c r="K14" s="102"/>
      <c r="L14" s="103"/>
      <c r="M14" s="101"/>
      <c r="N14" s="101"/>
      <c r="O14" s="102"/>
      <c r="P14" s="10"/>
    </row>
    <row r="15" spans="1:16" ht="17.100000000000001" customHeight="1" x14ac:dyDescent="0.25">
      <c r="A15" s="10"/>
      <c r="B15" s="103"/>
      <c r="C15" s="101"/>
      <c r="D15" s="102"/>
      <c r="E15" s="103"/>
      <c r="F15" s="102"/>
      <c r="G15" s="103"/>
      <c r="H15" s="102"/>
      <c r="I15" s="103"/>
      <c r="J15" s="101"/>
      <c r="K15" s="102"/>
      <c r="L15" s="103"/>
      <c r="M15" s="101"/>
      <c r="N15" s="101"/>
      <c r="O15" s="102"/>
      <c r="P15" s="10"/>
    </row>
    <row r="16" spans="1:16" ht="17.100000000000001" customHeight="1" x14ac:dyDescent="0.25">
      <c r="A16" s="10"/>
      <c r="B16" s="103"/>
      <c r="C16" s="101"/>
      <c r="D16" s="102"/>
      <c r="E16" s="103"/>
      <c r="F16" s="102"/>
      <c r="G16" s="103"/>
      <c r="H16" s="102"/>
      <c r="I16" s="103"/>
      <c r="J16" s="101"/>
      <c r="K16" s="102"/>
      <c r="L16" s="103"/>
      <c r="M16" s="101"/>
      <c r="N16" s="101"/>
      <c r="O16" s="102"/>
      <c r="P16" s="10"/>
    </row>
    <row r="17" spans="1:16" ht="17.850000000000001" customHeight="1" x14ac:dyDescent="0.25">
      <c r="A17" s="10"/>
      <c r="B17" s="103"/>
      <c r="C17" s="101"/>
      <c r="D17" s="102"/>
      <c r="E17" s="103"/>
      <c r="F17" s="102"/>
      <c r="G17" s="103"/>
      <c r="H17" s="102"/>
      <c r="I17" s="103"/>
      <c r="J17" s="101"/>
      <c r="K17" s="102"/>
      <c r="L17" s="103"/>
      <c r="M17" s="101"/>
      <c r="N17" s="101"/>
      <c r="O17" s="102"/>
      <c r="P17" s="10"/>
    </row>
    <row r="18" spans="1:16" ht="17.850000000000001" customHeight="1" x14ac:dyDescent="0.25">
      <c r="A18" s="10"/>
      <c r="B18" s="103"/>
      <c r="C18" s="101"/>
      <c r="D18" s="102"/>
      <c r="E18" s="103"/>
      <c r="F18" s="102"/>
      <c r="G18" s="103"/>
      <c r="H18" s="102"/>
      <c r="I18" s="103"/>
      <c r="J18" s="101"/>
      <c r="K18" s="102"/>
      <c r="L18" s="103"/>
      <c r="M18" s="101"/>
      <c r="N18" s="101"/>
      <c r="O18" s="102"/>
      <c r="P18" s="10"/>
    </row>
    <row r="19" spans="1:16" ht="17.850000000000001" customHeight="1" x14ac:dyDescent="0.25">
      <c r="A19" s="10"/>
      <c r="B19" s="103"/>
      <c r="C19" s="101"/>
      <c r="D19" s="102"/>
      <c r="E19" s="103"/>
      <c r="F19" s="102"/>
      <c r="G19" s="103"/>
      <c r="H19" s="102"/>
      <c r="I19" s="103"/>
      <c r="J19" s="101"/>
      <c r="K19" s="102"/>
      <c r="L19" s="103"/>
      <c r="M19" s="101"/>
      <c r="N19" s="101"/>
      <c r="O19" s="102"/>
      <c r="P19" s="10"/>
    </row>
    <row r="20" spans="1:16" ht="17.850000000000001" customHeight="1" x14ac:dyDescent="0.25">
      <c r="A20" s="10"/>
      <c r="B20" s="103"/>
      <c r="C20" s="101"/>
      <c r="D20" s="102"/>
      <c r="E20" s="103"/>
      <c r="F20" s="102"/>
      <c r="G20" s="103"/>
      <c r="H20" s="102"/>
      <c r="I20" s="103"/>
      <c r="J20" s="101"/>
      <c r="K20" s="102"/>
      <c r="L20" s="103"/>
      <c r="M20" s="101"/>
      <c r="N20" s="101"/>
      <c r="O20" s="102"/>
      <c r="P20" s="10"/>
    </row>
    <row r="21" spans="1:16" ht="17.850000000000001" customHeight="1" x14ac:dyDescent="0.25">
      <c r="A21" s="10"/>
      <c r="B21" s="103"/>
      <c r="C21" s="101"/>
      <c r="D21" s="102"/>
      <c r="E21" s="103"/>
      <c r="F21" s="102"/>
      <c r="G21" s="103"/>
      <c r="H21" s="102"/>
      <c r="I21" s="103"/>
      <c r="J21" s="101"/>
      <c r="K21" s="102"/>
      <c r="L21" s="103"/>
      <c r="M21" s="101"/>
      <c r="N21" s="101"/>
      <c r="O21" s="102"/>
      <c r="P21" s="10"/>
    </row>
    <row r="22" spans="1:16" ht="17.850000000000001" customHeight="1" x14ac:dyDescent="0.25">
      <c r="A22" s="10"/>
      <c r="B22" s="103"/>
      <c r="C22" s="101"/>
      <c r="D22" s="102"/>
      <c r="E22" s="103"/>
      <c r="F22" s="102"/>
      <c r="G22" s="103"/>
      <c r="H22" s="102"/>
      <c r="I22" s="103"/>
      <c r="J22" s="101"/>
      <c r="K22" s="102"/>
      <c r="L22" s="103"/>
      <c r="M22" s="101"/>
      <c r="N22" s="101"/>
      <c r="O22" s="102"/>
      <c r="P22" s="10"/>
    </row>
    <row r="23" spans="1:16" ht="17.850000000000001" customHeight="1" x14ac:dyDescent="0.25">
      <c r="A23" s="10"/>
      <c r="B23" s="103"/>
      <c r="C23" s="101"/>
      <c r="D23" s="102"/>
      <c r="E23" s="103"/>
      <c r="F23" s="102"/>
      <c r="G23" s="103"/>
      <c r="H23" s="102"/>
      <c r="I23" s="103"/>
      <c r="J23" s="101"/>
      <c r="K23" s="102"/>
      <c r="L23" s="103"/>
      <c r="M23" s="101"/>
      <c r="N23" s="101"/>
      <c r="O23" s="102"/>
      <c r="P23" s="10"/>
    </row>
    <row r="24" spans="1:16" ht="17.850000000000001" customHeight="1" x14ac:dyDescent="0.25">
      <c r="A24" s="10"/>
      <c r="B24" s="103"/>
      <c r="C24" s="101"/>
      <c r="D24" s="102"/>
      <c r="E24" s="103"/>
      <c r="F24" s="102"/>
      <c r="G24" s="103"/>
      <c r="H24" s="102"/>
      <c r="I24" s="103"/>
      <c r="J24" s="101"/>
      <c r="K24" s="102"/>
      <c r="L24" s="103"/>
      <c r="M24" s="101"/>
      <c r="N24" s="101"/>
      <c r="O24" s="102"/>
      <c r="P24" s="10"/>
    </row>
    <row r="25" spans="1:16" ht="17.850000000000001" customHeight="1" x14ac:dyDescent="0.25">
      <c r="A25" s="10"/>
      <c r="B25" s="103"/>
      <c r="C25" s="101"/>
      <c r="D25" s="102"/>
      <c r="E25" s="103"/>
      <c r="F25" s="102"/>
      <c r="G25" s="103"/>
      <c r="H25" s="102"/>
      <c r="I25" s="103"/>
      <c r="J25" s="101"/>
      <c r="K25" s="102"/>
      <c r="L25" s="103"/>
      <c r="M25" s="101"/>
      <c r="N25" s="101"/>
      <c r="O25" s="102"/>
      <c r="P25" s="10"/>
    </row>
    <row r="26" spans="1:16" ht="17.850000000000001" customHeight="1" x14ac:dyDescent="0.25">
      <c r="A26" s="10"/>
      <c r="B26" s="103"/>
      <c r="C26" s="101"/>
      <c r="D26" s="102"/>
      <c r="E26" s="103"/>
      <c r="F26" s="102"/>
      <c r="G26" s="103"/>
      <c r="H26" s="102"/>
      <c r="I26" s="103"/>
      <c r="J26" s="101"/>
      <c r="K26" s="102"/>
      <c r="L26" s="103"/>
      <c r="M26" s="101"/>
      <c r="N26" s="101"/>
      <c r="O26" s="102"/>
      <c r="P26" s="10"/>
    </row>
    <row r="27" spans="1:16" ht="17.850000000000001" customHeight="1" x14ac:dyDescent="0.25">
      <c r="A27" s="10"/>
      <c r="B27" s="103"/>
      <c r="C27" s="101"/>
      <c r="D27" s="102"/>
      <c r="E27" s="103"/>
      <c r="F27" s="102"/>
      <c r="G27" s="103"/>
      <c r="H27" s="102"/>
      <c r="I27" s="103"/>
      <c r="J27" s="101"/>
      <c r="K27" s="102"/>
      <c r="L27" s="103"/>
      <c r="M27" s="101"/>
      <c r="N27" s="101"/>
      <c r="O27" s="102"/>
      <c r="P27" s="10"/>
    </row>
    <row r="28" spans="1:16" ht="17.850000000000001" customHeight="1" x14ac:dyDescent="0.25">
      <c r="A28" s="10"/>
      <c r="B28" s="103"/>
      <c r="C28" s="101"/>
      <c r="D28" s="102"/>
      <c r="E28" s="103"/>
      <c r="F28" s="102"/>
      <c r="G28" s="103"/>
      <c r="H28" s="102"/>
      <c r="I28" s="103"/>
      <c r="J28" s="101"/>
      <c r="K28" s="102"/>
      <c r="L28" s="103"/>
      <c r="M28" s="101"/>
      <c r="N28" s="101"/>
      <c r="O28" s="102"/>
      <c r="P28" s="10"/>
    </row>
  </sheetData>
  <sheetProtection sheet="1" objects="1" scenarios="1" formatColumns="0" formatRows="0"/>
  <mergeCells count="105">
    <mergeCell ref="B3:O3"/>
    <mergeCell ref="G23:H23"/>
    <mergeCell ref="L27:O27"/>
    <mergeCell ref="B28:D28"/>
    <mergeCell ref="I24:K24"/>
    <mergeCell ref="G22:H22"/>
    <mergeCell ref="E12:F12"/>
    <mergeCell ref="G12:H12"/>
    <mergeCell ref="I28:K28"/>
    <mergeCell ref="I22:K22"/>
    <mergeCell ref="I14:K14"/>
    <mergeCell ref="I23:K23"/>
    <mergeCell ref="E15:F15"/>
    <mergeCell ref="I13:K13"/>
    <mergeCell ref="L17:O17"/>
    <mergeCell ref="G26:H26"/>
    <mergeCell ref="E16:F16"/>
    <mergeCell ref="G16:H16"/>
    <mergeCell ref="I27:K27"/>
    <mergeCell ref="E25:F25"/>
    <mergeCell ref="G25:H25"/>
    <mergeCell ref="I20:K20"/>
    <mergeCell ref="G13:H13"/>
    <mergeCell ref="B17:D17"/>
    <mergeCell ref="B2:O2"/>
    <mergeCell ref="I17:K17"/>
    <mergeCell ref="G18:H18"/>
    <mergeCell ref="B20:D20"/>
    <mergeCell ref="L19:O19"/>
    <mergeCell ref="L28:O28"/>
    <mergeCell ref="I10:K10"/>
    <mergeCell ref="B4:O5"/>
    <mergeCell ref="E27:F27"/>
    <mergeCell ref="L12:O12"/>
    <mergeCell ref="G20:H20"/>
    <mergeCell ref="L14:O14"/>
    <mergeCell ref="E22:F22"/>
    <mergeCell ref="B12:D12"/>
    <mergeCell ref="L10:O10"/>
    <mergeCell ref="G21:H21"/>
    <mergeCell ref="B11:D11"/>
    <mergeCell ref="E23:F23"/>
    <mergeCell ref="I15:K15"/>
    <mergeCell ref="L26:O26"/>
    <mergeCell ref="B22:D22"/>
    <mergeCell ref="B6:J6"/>
    <mergeCell ref="G24:H24"/>
    <mergeCell ref="E26:F26"/>
    <mergeCell ref="E9:F9"/>
    <mergeCell ref="B24:D24"/>
    <mergeCell ref="I19:K19"/>
    <mergeCell ref="E24:F24"/>
    <mergeCell ref="L9:O9"/>
    <mergeCell ref="L21:O21"/>
    <mergeCell ref="G9:H9"/>
    <mergeCell ref="I25:K25"/>
    <mergeCell ref="B14:D14"/>
    <mergeCell ref="L22:O22"/>
    <mergeCell ref="B23:D23"/>
    <mergeCell ref="G11:H11"/>
    <mergeCell ref="B13:D13"/>
    <mergeCell ref="E20:F20"/>
    <mergeCell ref="E13:F13"/>
    <mergeCell ref="B9:D9"/>
    <mergeCell ref="L16:O16"/>
    <mergeCell ref="E14:F14"/>
    <mergeCell ref="I12:K12"/>
    <mergeCell ref="I21:K21"/>
    <mergeCell ref="B10:D10"/>
    <mergeCell ref="B1:O1"/>
    <mergeCell ref="L13:O13"/>
    <mergeCell ref="E11:F11"/>
    <mergeCell ref="I9:K9"/>
    <mergeCell ref="B26:D26"/>
    <mergeCell ref="G14:H14"/>
    <mergeCell ref="L15:O15"/>
    <mergeCell ref="B16:D16"/>
    <mergeCell ref="L23:O23"/>
    <mergeCell ref="I11:K11"/>
    <mergeCell ref="I18:K18"/>
    <mergeCell ref="E17:F17"/>
    <mergeCell ref="G17:H17"/>
    <mergeCell ref="L11:O11"/>
    <mergeCell ref="E10:F10"/>
    <mergeCell ref="G10:H10"/>
    <mergeCell ref="E19:F19"/>
    <mergeCell ref="G15:H15"/>
    <mergeCell ref="I26:K26"/>
    <mergeCell ref="L25:O25"/>
    <mergeCell ref="I16:K16"/>
    <mergeCell ref="L20:O20"/>
    <mergeCell ref="B21:D21"/>
    <mergeCell ref="E18:F18"/>
    <mergeCell ref="E28:F28"/>
    <mergeCell ref="G19:H19"/>
    <mergeCell ref="G28:H28"/>
    <mergeCell ref="B15:D15"/>
    <mergeCell ref="B27:D27"/>
    <mergeCell ref="B18:D18"/>
    <mergeCell ref="E21:F21"/>
    <mergeCell ref="L24:O24"/>
    <mergeCell ref="B25:D25"/>
    <mergeCell ref="L18:O18"/>
    <mergeCell ref="G27:H27"/>
    <mergeCell ref="B19:D19"/>
  </mergeCells>
  <dataValidations count="1">
    <dataValidation type="list" allowBlank="1" showInputMessage="1" showErrorMessage="1" prompt="Select Yes or No" sqref="K6:K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J84"/>
  <sheetViews>
    <sheetView showGridLines="0" tabSelected="1" showWhiteSpace="0" view="pageBreakPreview" zoomScale="110" zoomScaleNormal="100" zoomScaleSheetLayoutView="110" workbookViewId="0">
      <selection activeCell="M11" sqref="M11"/>
    </sheetView>
  </sheetViews>
  <sheetFormatPr defaultColWidth="8.85546875" defaultRowHeight="15" x14ac:dyDescent="0.25"/>
  <cols>
    <col min="1" max="1" width="2" style="414" customWidth="1"/>
    <col min="2" max="3" width="8.85546875" style="414"/>
    <col min="4" max="4" width="17.42578125" style="414" customWidth="1"/>
    <col min="5" max="9" width="8.85546875" style="414"/>
    <col min="10" max="10" width="23" style="414" customWidth="1"/>
    <col min="11" max="16384" width="8.85546875" style="414"/>
  </cols>
  <sheetData>
    <row r="1" spans="2:10" ht="17.100000000000001" customHeight="1" x14ac:dyDescent="0.25"/>
    <row r="2" spans="2:10" ht="17.100000000000001" customHeight="1" x14ac:dyDescent="0.25">
      <c r="B2" s="415" t="s">
        <v>9</v>
      </c>
      <c r="C2" s="416"/>
      <c r="D2" s="416"/>
      <c r="E2" s="416"/>
      <c r="F2" s="416"/>
      <c r="G2" s="416"/>
      <c r="H2" s="416"/>
      <c r="I2" s="416"/>
      <c r="J2" s="416"/>
    </row>
    <row r="3" spans="2:10" ht="17.850000000000001" customHeight="1" x14ac:dyDescent="0.25">
      <c r="B3" s="417" t="s">
        <v>10</v>
      </c>
      <c r="C3" s="416"/>
      <c r="D3" s="416"/>
      <c r="E3" s="416"/>
      <c r="F3" s="416"/>
      <c r="G3" s="416"/>
      <c r="H3" s="416"/>
      <c r="I3" s="416"/>
      <c r="J3" s="416"/>
    </row>
    <row r="4" spans="2:10" ht="17.850000000000001" customHeight="1" x14ac:dyDescent="0.25">
      <c r="B4" s="418" t="s">
        <v>11</v>
      </c>
      <c r="C4" s="419"/>
      <c r="D4" s="420"/>
      <c r="E4" s="421" t="s">
        <v>12</v>
      </c>
      <c r="F4" s="419"/>
      <c r="G4" s="419"/>
      <c r="H4" s="419"/>
      <c r="I4" s="419"/>
      <c r="J4" s="420"/>
    </row>
    <row r="5" spans="2:10" ht="21.75" customHeight="1" x14ac:dyDescent="0.25">
      <c r="B5" s="418" t="s">
        <v>13</v>
      </c>
      <c r="C5" s="419"/>
      <c r="D5" s="420"/>
      <c r="E5" s="422" t="s">
        <v>14</v>
      </c>
      <c r="F5" s="419"/>
      <c r="G5" s="419"/>
      <c r="H5" s="419"/>
      <c r="I5" s="419"/>
      <c r="J5" s="420"/>
    </row>
    <row r="6" spans="2:10" ht="30" customHeight="1" x14ac:dyDescent="0.25">
      <c r="B6" s="423" t="s">
        <v>15</v>
      </c>
      <c r="C6" s="419"/>
      <c r="D6" s="420"/>
      <c r="E6" s="424" t="s">
        <v>16</v>
      </c>
      <c r="F6" s="419"/>
      <c r="G6" s="419"/>
      <c r="H6" s="419"/>
      <c r="I6" s="419"/>
      <c r="J6" s="420"/>
    </row>
    <row r="7" spans="2:10" ht="17.850000000000001" customHeight="1" x14ac:dyDescent="0.25">
      <c r="B7" s="418" t="s">
        <v>17</v>
      </c>
      <c r="C7" s="419"/>
      <c r="D7" s="420"/>
      <c r="E7" s="421" t="s">
        <v>18</v>
      </c>
      <c r="F7" s="419"/>
      <c r="G7" s="419"/>
      <c r="H7" s="419"/>
      <c r="I7" s="419"/>
      <c r="J7" s="420"/>
    </row>
    <row r="8" spans="2:10" ht="17.850000000000001" customHeight="1" x14ac:dyDescent="0.25">
      <c r="B8" s="418" t="s">
        <v>19</v>
      </c>
      <c r="C8" s="419"/>
      <c r="D8" s="420"/>
      <c r="E8" s="424">
        <v>10520</v>
      </c>
      <c r="F8" s="425"/>
      <c r="G8" s="425"/>
      <c r="H8" s="425"/>
      <c r="I8" s="425"/>
      <c r="J8" s="426"/>
    </row>
    <row r="9" spans="2:10" ht="22.5" customHeight="1" x14ac:dyDescent="0.25">
      <c r="B9" s="418" t="s">
        <v>20</v>
      </c>
      <c r="C9" s="419"/>
      <c r="D9" s="420"/>
      <c r="E9" s="422" t="s">
        <v>21</v>
      </c>
      <c r="F9" s="419"/>
      <c r="G9" s="419"/>
      <c r="H9" s="419"/>
      <c r="I9" s="419"/>
      <c r="J9" s="420"/>
    </row>
    <row r="10" spans="2:10" ht="21" customHeight="1" x14ac:dyDescent="0.25">
      <c r="B10" s="418" t="s">
        <v>22</v>
      </c>
      <c r="C10" s="419"/>
      <c r="D10" s="420"/>
      <c r="E10" s="422" t="s">
        <v>23</v>
      </c>
      <c r="F10" s="419"/>
      <c r="G10" s="419"/>
      <c r="H10" s="419"/>
      <c r="I10" s="419"/>
      <c r="J10" s="420"/>
    </row>
    <row r="11" spans="2:10" ht="120" customHeight="1" x14ac:dyDescent="0.25">
      <c r="B11" s="418" t="s">
        <v>24</v>
      </c>
      <c r="C11" s="419"/>
      <c r="D11" s="420"/>
      <c r="E11" s="421" t="s">
        <v>25</v>
      </c>
      <c r="F11" s="419"/>
      <c r="G11" s="419"/>
      <c r="H11" s="419"/>
      <c r="I11" s="419"/>
      <c r="J11" s="420"/>
    </row>
    <row r="12" spans="2:10" ht="17.850000000000001" customHeight="1" x14ac:dyDescent="0.25">
      <c r="B12" s="418" t="s">
        <v>26</v>
      </c>
      <c r="C12" s="419"/>
      <c r="D12" s="420"/>
      <c r="E12" s="421" t="s">
        <v>27</v>
      </c>
      <c r="F12" s="419"/>
      <c r="G12" s="419"/>
      <c r="H12" s="419"/>
      <c r="I12" s="419"/>
      <c r="J12" s="420"/>
    </row>
    <row r="13" spans="2:10" ht="17.850000000000001" customHeight="1" x14ac:dyDescent="0.25">
      <c r="B13" s="427" t="s">
        <v>28</v>
      </c>
      <c r="C13" s="416"/>
      <c r="D13" s="416"/>
      <c r="E13" s="416"/>
      <c r="F13" s="416"/>
      <c r="G13" s="416"/>
      <c r="H13" s="416"/>
      <c r="I13" s="416"/>
      <c r="J13" s="416"/>
    </row>
    <row r="14" spans="2:10" ht="17.850000000000001" customHeight="1" x14ac:dyDescent="0.25">
      <c r="B14" s="418" t="s">
        <v>29</v>
      </c>
      <c r="C14" s="419"/>
      <c r="D14" s="420"/>
      <c r="E14" s="428">
        <v>44671</v>
      </c>
      <c r="F14" s="429"/>
      <c r="G14" s="429"/>
      <c r="H14" s="429"/>
      <c r="I14" s="429"/>
      <c r="J14" s="430"/>
    </row>
    <row r="15" spans="2:10" ht="16.350000000000001" customHeight="1" x14ac:dyDescent="0.25">
      <c r="B15" s="418" t="s">
        <v>30</v>
      </c>
      <c r="C15" s="419"/>
      <c r="D15" s="420"/>
      <c r="E15" s="431">
        <v>44523</v>
      </c>
      <c r="F15" s="425"/>
      <c r="G15" s="425"/>
      <c r="H15" s="425"/>
      <c r="I15" s="425"/>
      <c r="J15" s="426"/>
    </row>
    <row r="16" spans="2:10" ht="16.5" customHeight="1" x14ac:dyDescent="0.25">
      <c r="B16" s="418" t="s">
        <v>31</v>
      </c>
      <c r="C16" s="419"/>
      <c r="D16" s="420"/>
      <c r="E16" s="431">
        <v>45250</v>
      </c>
      <c r="F16" s="425"/>
      <c r="G16" s="425"/>
      <c r="H16" s="425"/>
      <c r="I16" s="425"/>
      <c r="J16" s="426"/>
    </row>
    <row r="17" spans="2:10" ht="16.350000000000001" customHeight="1" x14ac:dyDescent="0.25">
      <c r="B17" s="418" t="s">
        <v>32</v>
      </c>
      <c r="C17" s="419"/>
      <c r="D17" s="420"/>
      <c r="E17" s="431">
        <v>45351</v>
      </c>
      <c r="F17" s="425"/>
      <c r="G17" s="425"/>
      <c r="H17" s="425"/>
      <c r="I17" s="425"/>
      <c r="J17" s="426"/>
    </row>
    <row r="18" spans="2:10" ht="18" customHeight="1" x14ac:dyDescent="0.25">
      <c r="B18" s="432" t="s">
        <v>33</v>
      </c>
      <c r="C18" s="419"/>
      <c r="D18" s="420"/>
      <c r="E18" s="433">
        <v>47076</v>
      </c>
      <c r="F18" s="425"/>
      <c r="G18" s="425"/>
      <c r="H18" s="425"/>
      <c r="I18" s="425"/>
      <c r="J18" s="426"/>
    </row>
    <row r="19" spans="2:10" ht="29.85" customHeight="1" x14ac:dyDescent="0.25">
      <c r="B19" s="418" t="s">
        <v>34</v>
      </c>
      <c r="C19" s="419"/>
      <c r="D19" s="420"/>
      <c r="E19" s="433" t="s">
        <v>35</v>
      </c>
      <c r="F19" s="425"/>
      <c r="G19" s="425"/>
      <c r="H19" s="425"/>
      <c r="I19" s="425"/>
      <c r="J19" s="426"/>
    </row>
    <row r="20" spans="2:10" ht="14.85" customHeight="1" x14ac:dyDescent="0.25">
      <c r="B20" s="418" t="s">
        <v>36</v>
      </c>
      <c r="C20" s="419"/>
      <c r="D20" s="420"/>
      <c r="E20" s="433" t="s">
        <v>35</v>
      </c>
      <c r="F20" s="425"/>
      <c r="G20" s="425"/>
      <c r="H20" s="425"/>
      <c r="I20" s="425"/>
      <c r="J20" s="426"/>
    </row>
    <row r="21" spans="2:10" ht="14.85" customHeight="1" x14ac:dyDescent="0.25">
      <c r="B21" s="418" t="s">
        <v>37</v>
      </c>
      <c r="C21" s="419"/>
      <c r="D21" s="420"/>
      <c r="E21" s="433">
        <v>47441</v>
      </c>
      <c r="F21" s="425"/>
      <c r="G21" s="425"/>
      <c r="H21" s="425"/>
      <c r="I21" s="425"/>
      <c r="J21" s="426"/>
    </row>
    <row r="22" spans="2:10" ht="17.850000000000001" customHeight="1" x14ac:dyDescent="0.25">
      <c r="B22" s="434" t="s">
        <v>38</v>
      </c>
      <c r="C22" s="434"/>
      <c r="D22" s="434"/>
      <c r="E22" s="434"/>
      <c r="F22" s="434"/>
      <c r="G22" s="434"/>
      <c r="H22" s="434"/>
      <c r="I22" s="434"/>
      <c r="J22" s="435"/>
    </row>
    <row r="23" spans="2:10" ht="15" customHeight="1" x14ac:dyDescent="0.25">
      <c r="B23" s="418" t="s">
        <v>39</v>
      </c>
      <c r="C23" s="419"/>
      <c r="D23" s="420"/>
      <c r="E23" s="436">
        <v>15000000</v>
      </c>
      <c r="F23" s="437"/>
      <c r="G23" s="437"/>
      <c r="H23" s="437"/>
      <c r="I23" s="437"/>
      <c r="J23" s="438"/>
    </row>
    <row r="24" spans="2:10" ht="28.5" customHeight="1" x14ac:dyDescent="0.25">
      <c r="B24" s="418" t="s">
        <v>40</v>
      </c>
      <c r="C24" s="419"/>
      <c r="D24" s="420"/>
      <c r="E24" s="436">
        <v>4014198</v>
      </c>
      <c r="F24" s="437"/>
      <c r="G24" s="437"/>
      <c r="H24" s="437"/>
      <c r="I24" s="437"/>
      <c r="J24" s="438"/>
    </row>
    <row r="25" spans="2:10" ht="15" customHeight="1" x14ac:dyDescent="0.25">
      <c r="B25" s="418" t="s">
        <v>41</v>
      </c>
      <c r="C25" s="419"/>
      <c r="D25" s="420"/>
      <c r="E25" s="439">
        <f>'13. Co-Financing Table'!K17</f>
        <v>114586875</v>
      </c>
      <c r="F25" s="419"/>
      <c r="G25" s="419"/>
      <c r="H25" s="419"/>
      <c r="I25" s="419"/>
      <c r="J25" s="420"/>
    </row>
    <row r="26" spans="2:10" ht="31.5" customHeight="1" x14ac:dyDescent="0.25">
      <c r="B26" s="418" t="s">
        <v>42</v>
      </c>
      <c r="C26" s="419"/>
      <c r="D26" s="420"/>
      <c r="E26" s="439">
        <f>'13. Co-Financing Table'!N17</f>
        <v>23983358</v>
      </c>
      <c r="F26" s="419"/>
      <c r="G26" s="419"/>
      <c r="H26" s="419"/>
      <c r="I26" s="419"/>
      <c r="J26" s="420"/>
    </row>
    <row r="27" spans="2:10" ht="17.850000000000001" customHeight="1" x14ac:dyDescent="0.25">
      <c r="B27" s="440" t="s">
        <v>43</v>
      </c>
      <c r="C27" s="416"/>
      <c r="D27" s="416"/>
      <c r="E27" s="416"/>
      <c r="F27" s="416"/>
      <c r="G27" s="416"/>
      <c r="H27" s="416"/>
      <c r="I27" s="416"/>
      <c r="J27" s="441"/>
    </row>
    <row r="28" spans="2:10" ht="27.6" customHeight="1" x14ac:dyDescent="0.25">
      <c r="B28" s="418" t="s">
        <v>44</v>
      </c>
      <c r="C28" s="419"/>
      <c r="D28" s="420"/>
      <c r="E28" s="433">
        <v>45428</v>
      </c>
      <c r="F28" s="425"/>
      <c r="G28" s="425"/>
      <c r="H28" s="425"/>
      <c r="I28" s="425"/>
      <c r="J28" s="426"/>
    </row>
    <row r="29" spans="2:10" ht="17.850000000000001" customHeight="1" x14ac:dyDescent="0.25">
      <c r="B29" s="418" t="s">
        <v>45</v>
      </c>
      <c r="C29" s="419"/>
      <c r="D29" s="420"/>
      <c r="E29" s="421" t="s">
        <v>46</v>
      </c>
      <c r="F29" s="442"/>
      <c r="G29" s="442"/>
      <c r="H29" s="442"/>
      <c r="I29" s="442"/>
      <c r="J29" s="443"/>
    </row>
    <row r="30" spans="2:10" ht="27.6" customHeight="1" x14ac:dyDescent="0.25">
      <c r="B30" s="418" t="s">
        <v>47</v>
      </c>
      <c r="C30" s="419"/>
      <c r="D30" s="420"/>
      <c r="E30" s="421" t="s">
        <v>35</v>
      </c>
      <c r="F30" s="442"/>
      <c r="G30" s="442"/>
      <c r="H30" s="442"/>
      <c r="I30" s="442"/>
      <c r="J30" s="443"/>
    </row>
    <row r="31" spans="2:10" ht="21" customHeight="1" x14ac:dyDescent="0.25">
      <c r="B31" s="418" t="s">
        <v>48</v>
      </c>
      <c r="C31" s="419"/>
      <c r="D31" s="420"/>
      <c r="E31" s="433">
        <v>46934</v>
      </c>
      <c r="F31" s="425"/>
      <c r="G31" s="425"/>
      <c r="H31" s="425"/>
      <c r="I31" s="425"/>
      <c r="J31" s="426"/>
    </row>
    <row r="32" spans="2:10" ht="20.100000000000001" customHeight="1" x14ac:dyDescent="0.25">
      <c r="B32" s="444" t="s">
        <v>49</v>
      </c>
      <c r="C32" s="416"/>
      <c r="D32" s="416"/>
      <c r="E32" s="416"/>
      <c r="F32" s="416"/>
      <c r="G32" s="416"/>
      <c r="H32" s="416"/>
      <c r="I32" s="416"/>
      <c r="J32" s="445"/>
    </row>
    <row r="33" spans="2:10" ht="27.6" customHeight="1" x14ac:dyDescent="0.25">
      <c r="B33" s="418" t="s">
        <v>50</v>
      </c>
      <c r="C33" s="419"/>
      <c r="D33" s="420"/>
      <c r="E33" s="424" t="str">
        <f ca="1">_xlfn.XLOOKUP(DevScore, NumRating, TxtRating, "Not Rated")</f>
        <v>Unsatisfactory (U)</v>
      </c>
      <c r="F33" s="419"/>
      <c r="G33" s="419"/>
      <c r="H33" s="419"/>
      <c r="I33" s="419"/>
      <c r="J33" s="420"/>
    </row>
    <row r="34" spans="2:10" ht="21" customHeight="1" x14ac:dyDescent="0.25">
      <c r="B34" s="418" t="s">
        <v>51</v>
      </c>
      <c r="C34" s="419"/>
      <c r="D34" s="420"/>
      <c r="E34" s="424" t="s">
        <v>52</v>
      </c>
      <c r="F34" s="419"/>
      <c r="G34" s="419"/>
      <c r="H34" s="419"/>
      <c r="I34" s="419"/>
      <c r="J34" s="420"/>
    </row>
    <row r="35" spans="2:10" ht="21" customHeight="1" x14ac:dyDescent="0.25">
      <c r="B35" s="418" t="s">
        <v>53</v>
      </c>
      <c r="C35" s="419"/>
      <c r="D35" s="420"/>
      <c r="E35" s="424" t="str">
        <f>'6. Risks to the Project'!C69</f>
        <v>Moderate</v>
      </c>
      <c r="F35" s="419"/>
      <c r="G35" s="419"/>
      <c r="H35" s="419"/>
      <c r="I35" s="419"/>
      <c r="J35" s="420"/>
    </row>
    <row r="36" spans="2:10" ht="17.850000000000001" customHeight="1" x14ac:dyDescent="0.25">
      <c r="B36" s="444" t="s">
        <v>54</v>
      </c>
      <c r="C36" s="416"/>
      <c r="D36" s="416"/>
      <c r="E36" s="416"/>
      <c r="F36" s="416"/>
      <c r="G36" s="416"/>
      <c r="H36" s="416"/>
      <c r="I36" s="416"/>
      <c r="J36" s="446"/>
    </row>
    <row r="37" spans="2:10" ht="27.6" customHeight="1" x14ac:dyDescent="0.25">
      <c r="B37" s="418" t="s">
        <v>55</v>
      </c>
      <c r="C37" s="419"/>
      <c r="D37" s="420"/>
      <c r="E37" s="447" t="s">
        <v>56</v>
      </c>
      <c r="F37" s="419"/>
      <c r="G37" s="419"/>
      <c r="H37" s="419"/>
      <c r="I37" s="419"/>
      <c r="J37" s="420"/>
    </row>
    <row r="38" spans="2:10" ht="24.6" customHeight="1" x14ac:dyDescent="0.25">
      <c r="C38" s="448"/>
      <c r="D38" s="449"/>
      <c r="E38" s="449"/>
      <c r="F38" s="450"/>
      <c r="G38" s="450"/>
      <c r="H38" s="450"/>
      <c r="I38" s="450"/>
      <c r="J38" s="450"/>
    </row>
    <row r="39" spans="2:10" ht="12.75" customHeight="1" x14ac:dyDescent="0.25">
      <c r="C39" s="451"/>
      <c r="D39" s="451"/>
      <c r="E39" s="451"/>
      <c r="F39" s="451"/>
      <c r="G39" s="451"/>
      <c r="H39" s="451"/>
      <c r="I39" s="451"/>
      <c r="J39" s="451"/>
    </row>
    <row r="40" spans="2:10" ht="54.75" customHeight="1" x14ac:dyDescent="0.25">
      <c r="B40" s="452" t="s">
        <v>57</v>
      </c>
      <c r="C40" s="416"/>
      <c r="D40" s="416"/>
      <c r="E40" s="416"/>
      <c r="F40" s="416"/>
      <c r="G40" s="416"/>
      <c r="H40" s="416"/>
      <c r="I40" s="416"/>
      <c r="J40" s="416"/>
    </row>
    <row r="41" spans="2:10" ht="24.6" customHeight="1" x14ac:dyDescent="0.25">
      <c r="B41" s="416"/>
      <c r="C41" s="416"/>
      <c r="D41" s="416"/>
      <c r="E41" s="416"/>
      <c r="F41" s="416"/>
      <c r="G41" s="416"/>
      <c r="H41" s="416"/>
      <c r="I41" s="416"/>
      <c r="J41" s="416"/>
    </row>
    <row r="42" spans="2:10" ht="24.6" customHeight="1" x14ac:dyDescent="0.25">
      <c r="B42" s="416"/>
      <c r="C42" s="416"/>
      <c r="D42" s="416"/>
      <c r="E42" s="416"/>
      <c r="F42" s="416"/>
      <c r="G42" s="416"/>
      <c r="H42" s="416"/>
      <c r="I42" s="416"/>
      <c r="J42" s="416"/>
    </row>
    <row r="43" spans="2:10" ht="17.100000000000001" customHeight="1" x14ac:dyDescent="0.25">
      <c r="B43" s="445"/>
      <c r="C43" s="445"/>
      <c r="D43" s="445"/>
      <c r="E43" s="445"/>
      <c r="F43" s="445"/>
      <c r="G43" s="445"/>
      <c r="H43" s="445"/>
      <c r="I43" s="445"/>
      <c r="J43" s="445"/>
    </row>
    <row r="44" spans="2:10" ht="17.100000000000001" customHeight="1" x14ac:dyDescent="0.25">
      <c r="B44" s="445"/>
      <c r="C44" s="445"/>
      <c r="D44" s="445"/>
      <c r="E44" s="445"/>
      <c r="F44" s="445"/>
      <c r="G44" s="445"/>
      <c r="H44" s="445"/>
      <c r="I44" s="445"/>
      <c r="J44" s="445"/>
    </row>
    <row r="45" spans="2:10" ht="17.850000000000001" customHeight="1" x14ac:dyDescent="0.25">
      <c r="B45" s="444" t="s">
        <v>58</v>
      </c>
      <c r="C45" s="416"/>
      <c r="D45" s="416"/>
      <c r="E45" s="416"/>
      <c r="F45" s="416"/>
      <c r="G45" s="416"/>
      <c r="H45" s="416"/>
      <c r="I45" s="416"/>
      <c r="J45" s="446"/>
    </row>
    <row r="46" spans="2:10" ht="17.850000000000001" customHeight="1" x14ac:dyDescent="0.25">
      <c r="B46" s="453" t="s">
        <v>59</v>
      </c>
      <c r="C46" s="419"/>
      <c r="D46" s="420"/>
      <c r="E46" s="453" t="s">
        <v>60</v>
      </c>
      <c r="F46" s="419"/>
      <c r="G46" s="419"/>
      <c r="H46" s="420"/>
      <c r="I46" s="453" t="s">
        <v>61</v>
      </c>
      <c r="J46" s="420"/>
    </row>
    <row r="47" spans="2:10" ht="45" customHeight="1" x14ac:dyDescent="0.25">
      <c r="B47" s="454" t="s">
        <v>62</v>
      </c>
      <c r="C47" s="455"/>
      <c r="D47" s="456"/>
      <c r="E47" s="457" t="s">
        <v>63</v>
      </c>
      <c r="F47" s="458"/>
      <c r="G47" s="458"/>
      <c r="H47" s="459"/>
      <c r="I47" s="457" t="s">
        <v>64</v>
      </c>
      <c r="J47" s="459"/>
    </row>
    <row r="48" spans="2:10" ht="32.85" customHeight="1" x14ac:dyDescent="0.25">
      <c r="B48" s="454" t="s">
        <v>65</v>
      </c>
      <c r="C48" s="455"/>
      <c r="D48" s="456"/>
      <c r="E48" s="457" t="s">
        <v>66</v>
      </c>
      <c r="F48" s="458"/>
      <c r="G48" s="458"/>
      <c r="H48" s="459"/>
      <c r="I48" s="457" t="s">
        <v>67</v>
      </c>
      <c r="J48" s="459"/>
    </row>
    <row r="49" spans="2:10" ht="90" customHeight="1" x14ac:dyDescent="0.25">
      <c r="B49" s="454" t="s">
        <v>68</v>
      </c>
      <c r="C49" s="455"/>
      <c r="D49" s="456"/>
      <c r="E49" s="460" t="s">
        <v>69</v>
      </c>
      <c r="F49" s="461"/>
      <c r="G49" s="461"/>
      <c r="H49" s="462"/>
      <c r="I49" s="463" t="s">
        <v>70</v>
      </c>
      <c r="J49" s="464"/>
    </row>
    <row r="50" spans="2:10" ht="17.850000000000001" customHeight="1" x14ac:dyDescent="0.25">
      <c r="B50" s="454" t="s">
        <v>71</v>
      </c>
      <c r="C50" s="455"/>
      <c r="D50" s="456"/>
      <c r="E50" s="460" t="s">
        <v>72</v>
      </c>
      <c r="F50" s="461"/>
      <c r="G50" s="461"/>
      <c r="H50" s="462"/>
      <c r="I50" s="457" t="s">
        <v>73</v>
      </c>
      <c r="J50" s="459"/>
    </row>
    <row r="51" spans="2:10" ht="17.850000000000001" customHeight="1" x14ac:dyDescent="0.25">
      <c r="B51" s="454" t="s">
        <v>74</v>
      </c>
      <c r="C51" s="455"/>
      <c r="D51" s="456"/>
      <c r="E51" s="465" t="s">
        <v>75</v>
      </c>
      <c r="F51" s="455"/>
      <c r="G51" s="455"/>
      <c r="H51" s="456"/>
      <c r="I51" s="457" t="s">
        <v>76</v>
      </c>
      <c r="J51" s="459"/>
    </row>
    <row r="52" spans="2:10" ht="17.850000000000001" customHeight="1" x14ac:dyDescent="0.25">
      <c r="B52" s="466"/>
      <c r="C52" s="466"/>
      <c r="D52" s="466"/>
      <c r="E52" s="466"/>
      <c r="F52" s="466"/>
      <c r="G52" s="467"/>
      <c r="H52" s="467"/>
      <c r="I52" s="467"/>
      <c r="J52" s="467"/>
    </row>
    <row r="53" spans="2:10" ht="17.850000000000001" customHeight="1" x14ac:dyDescent="0.25">
      <c r="B53" s="466"/>
      <c r="C53" s="466"/>
      <c r="D53" s="466"/>
      <c r="E53" s="466"/>
      <c r="F53" s="466"/>
      <c r="G53" s="467"/>
      <c r="H53" s="467"/>
      <c r="I53" s="467"/>
      <c r="J53" s="467"/>
    </row>
    <row r="54" spans="2:10" ht="15.75" customHeight="1" x14ac:dyDescent="0.25">
      <c r="B54" s="468" t="s">
        <v>77</v>
      </c>
      <c r="C54" s="416"/>
      <c r="D54" s="416"/>
      <c r="E54" s="416"/>
      <c r="F54" s="416"/>
      <c r="G54" s="416"/>
      <c r="H54" s="416"/>
      <c r="I54" s="416"/>
      <c r="J54" s="416"/>
    </row>
    <row r="55" spans="2:10" ht="14.85" customHeight="1" x14ac:dyDescent="0.25">
      <c r="B55" s="469"/>
      <c r="C55" s="469"/>
      <c r="D55" s="469"/>
      <c r="E55" s="469"/>
      <c r="F55" s="469"/>
      <c r="G55" s="469"/>
      <c r="H55" s="469"/>
      <c r="I55" s="469"/>
      <c r="J55" s="469"/>
    </row>
    <row r="56" spans="2:10" ht="14.85" customHeight="1" x14ac:dyDescent="0.25">
      <c r="B56" s="422" t="s">
        <v>78</v>
      </c>
      <c r="C56" s="470"/>
      <c r="D56" s="470"/>
      <c r="E56" s="470"/>
      <c r="F56" s="470"/>
      <c r="G56" s="470"/>
      <c r="H56" s="470"/>
      <c r="I56" s="470"/>
      <c r="J56" s="471"/>
    </row>
    <row r="57" spans="2:10" ht="17.100000000000001" customHeight="1" x14ac:dyDescent="0.25">
      <c r="B57" s="472"/>
      <c r="C57" s="473"/>
      <c r="D57" s="473"/>
      <c r="E57" s="473"/>
      <c r="F57" s="473"/>
      <c r="G57" s="473"/>
      <c r="H57" s="473"/>
      <c r="I57" s="473"/>
      <c r="J57" s="474"/>
    </row>
    <row r="58" spans="2:10" ht="17.100000000000001" customHeight="1" x14ac:dyDescent="0.25">
      <c r="B58" s="475"/>
      <c r="C58" s="419"/>
      <c r="D58" s="419"/>
      <c r="E58" s="419"/>
      <c r="F58" s="419"/>
      <c r="G58" s="419"/>
      <c r="H58" s="419"/>
      <c r="I58" s="419"/>
      <c r="J58" s="419"/>
    </row>
    <row r="59" spans="2:10" ht="15" customHeight="1" x14ac:dyDescent="0.25">
      <c r="B59" s="476" t="s">
        <v>79</v>
      </c>
      <c r="C59" s="470"/>
      <c r="D59" s="471"/>
      <c r="E59" s="477" t="s">
        <v>80</v>
      </c>
      <c r="F59" s="476" t="s">
        <v>81</v>
      </c>
      <c r="G59" s="470"/>
      <c r="H59" s="470"/>
      <c r="I59" s="471"/>
      <c r="J59" s="476" t="s">
        <v>82</v>
      </c>
    </row>
    <row r="60" spans="2:10" ht="17.850000000000001" customHeight="1" x14ac:dyDescent="0.25">
      <c r="B60" s="472"/>
      <c r="C60" s="473"/>
      <c r="D60" s="474"/>
      <c r="E60" s="478"/>
      <c r="F60" s="472"/>
      <c r="G60" s="473"/>
      <c r="H60" s="473"/>
      <c r="I60" s="474"/>
      <c r="J60" s="478"/>
    </row>
    <row r="61" spans="2:10" ht="26.1" customHeight="1" x14ac:dyDescent="0.25">
      <c r="B61" s="463" t="s">
        <v>83</v>
      </c>
      <c r="C61" s="479"/>
      <c r="D61" s="480"/>
      <c r="E61" s="463" t="s">
        <v>84</v>
      </c>
      <c r="F61" s="463" t="s">
        <v>63</v>
      </c>
      <c r="G61" s="479"/>
      <c r="H61" s="479"/>
      <c r="I61" s="480"/>
      <c r="J61" s="463" t="s">
        <v>85</v>
      </c>
    </row>
    <row r="62" spans="2:10" ht="26.1" customHeight="1" x14ac:dyDescent="0.25">
      <c r="B62" s="481"/>
      <c r="C62" s="482"/>
      <c r="D62" s="483"/>
      <c r="E62" s="484"/>
      <c r="F62" s="481"/>
      <c r="G62" s="482"/>
      <c r="H62" s="482"/>
      <c r="I62" s="483"/>
      <c r="J62" s="484"/>
    </row>
    <row r="63" spans="2:10" ht="17.100000000000001" customHeight="1" x14ac:dyDescent="0.25">
      <c r="B63" s="463" t="s">
        <v>86</v>
      </c>
      <c r="C63" s="479"/>
      <c r="D63" s="480"/>
      <c r="E63" s="463" t="s">
        <v>84</v>
      </c>
      <c r="F63" s="463" t="s">
        <v>87</v>
      </c>
      <c r="G63" s="479"/>
      <c r="H63" s="479"/>
      <c r="I63" s="480"/>
      <c r="J63" s="463"/>
    </row>
    <row r="64" spans="2:10" ht="17.100000000000001" customHeight="1" x14ac:dyDescent="0.25">
      <c r="B64" s="481"/>
      <c r="C64" s="482"/>
      <c r="D64" s="483"/>
      <c r="E64" s="484"/>
      <c r="F64" s="481"/>
      <c r="G64" s="482"/>
      <c r="H64" s="482"/>
      <c r="I64" s="483"/>
      <c r="J64" s="484"/>
    </row>
    <row r="65" spans="2:10" ht="17.100000000000001" customHeight="1" x14ac:dyDescent="0.25">
      <c r="B65" s="463" t="s">
        <v>88</v>
      </c>
      <c r="C65" s="479"/>
      <c r="D65" s="480"/>
      <c r="E65" s="463" t="s">
        <v>84</v>
      </c>
      <c r="F65" s="463" t="s">
        <v>89</v>
      </c>
      <c r="G65" s="479"/>
      <c r="H65" s="479"/>
      <c r="I65" s="480"/>
      <c r="J65" s="463"/>
    </row>
    <row r="66" spans="2:10" ht="17.100000000000001" customHeight="1" x14ac:dyDescent="0.25">
      <c r="B66" s="481"/>
      <c r="C66" s="482"/>
      <c r="D66" s="483"/>
      <c r="E66" s="484"/>
      <c r="F66" s="481"/>
      <c r="G66" s="482"/>
      <c r="H66" s="482"/>
      <c r="I66" s="483"/>
      <c r="J66" s="484"/>
    </row>
    <row r="67" spans="2:10" ht="17.100000000000001" customHeight="1" x14ac:dyDescent="0.25">
      <c r="B67" s="463" t="s">
        <v>90</v>
      </c>
      <c r="C67" s="479"/>
      <c r="D67" s="480"/>
      <c r="E67" s="463" t="s">
        <v>84</v>
      </c>
      <c r="F67" s="463" t="s">
        <v>91</v>
      </c>
      <c r="G67" s="479"/>
      <c r="H67" s="479"/>
      <c r="I67" s="480"/>
      <c r="J67" s="463"/>
    </row>
    <row r="68" spans="2:10" ht="17.100000000000001" customHeight="1" x14ac:dyDescent="0.25">
      <c r="B68" s="481"/>
      <c r="C68" s="482"/>
      <c r="D68" s="483"/>
      <c r="E68" s="484"/>
      <c r="F68" s="481"/>
      <c r="G68" s="482"/>
      <c r="H68" s="482"/>
      <c r="I68" s="483"/>
      <c r="J68" s="484"/>
    </row>
    <row r="69" spans="2:10" ht="17.100000000000001" customHeight="1" x14ac:dyDescent="0.25">
      <c r="B69" s="463" t="s">
        <v>92</v>
      </c>
      <c r="C69" s="479"/>
      <c r="D69" s="480"/>
      <c r="E69" s="463" t="s">
        <v>84</v>
      </c>
      <c r="F69" s="460" t="s">
        <v>93</v>
      </c>
      <c r="G69" s="485"/>
      <c r="H69" s="485"/>
      <c r="I69" s="486"/>
      <c r="J69" s="463"/>
    </row>
    <row r="70" spans="2:10" ht="17.100000000000001" customHeight="1" x14ac:dyDescent="0.25">
      <c r="B70" s="481"/>
      <c r="C70" s="482"/>
      <c r="D70" s="483"/>
      <c r="E70" s="484"/>
      <c r="F70" s="487"/>
      <c r="G70" s="488"/>
      <c r="H70" s="488"/>
      <c r="I70" s="489"/>
      <c r="J70" s="484"/>
    </row>
    <row r="71" spans="2:10" ht="17.100000000000001" customHeight="1" x14ac:dyDescent="0.25">
      <c r="B71" s="490"/>
      <c r="C71" s="470"/>
      <c r="D71" s="471"/>
      <c r="E71" s="490"/>
      <c r="F71" s="490"/>
      <c r="G71" s="470"/>
      <c r="H71" s="470"/>
      <c r="I71" s="471"/>
      <c r="J71" s="490"/>
    </row>
    <row r="72" spans="2:10" ht="17.100000000000001" customHeight="1" x14ac:dyDescent="0.25">
      <c r="B72" s="472"/>
      <c r="C72" s="473"/>
      <c r="D72" s="474"/>
      <c r="E72" s="478"/>
      <c r="F72" s="472"/>
      <c r="G72" s="473"/>
      <c r="H72" s="473"/>
      <c r="I72" s="474"/>
      <c r="J72" s="478"/>
    </row>
    <row r="73" spans="2:10" ht="17.100000000000001" customHeight="1" x14ac:dyDescent="0.25">
      <c r="B73" s="490"/>
      <c r="C73" s="470"/>
      <c r="D73" s="471"/>
      <c r="E73" s="490"/>
      <c r="F73" s="490"/>
      <c r="G73" s="470"/>
      <c r="H73" s="470"/>
      <c r="I73" s="471"/>
      <c r="J73" s="490"/>
    </row>
    <row r="74" spans="2:10" ht="17.100000000000001" customHeight="1" x14ac:dyDescent="0.25">
      <c r="B74" s="472"/>
      <c r="C74" s="473"/>
      <c r="D74" s="474"/>
      <c r="E74" s="478"/>
      <c r="F74" s="472"/>
      <c r="G74" s="473"/>
      <c r="H74" s="473"/>
      <c r="I74" s="474"/>
      <c r="J74" s="478"/>
    </row>
    <row r="75" spans="2:10" x14ac:dyDescent="0.25">
      <c r="B75" s="445"/>
      <c r="C75" s="445"/>
      <c r="D75" s="445"/>
      <c r="E75" s="445"/>
      <c r="F75" s="445"/>
      <c r="G75" s="445"/>
      <c r="H75" s="445"/>
      <c r="I75" s="445"/>
      <c r="J75" s="445"/>
    </row>
    <row r="76" spans="2:10" x14ac:dyDescent="0.25">
      <c r="B76" s="445"/>
      <c r="C76" s="445"/>
      <c r="D76" s="445"/>
      <c r="E76" s="445"/>
      <c r="F76" s="445"/>
      <c r="G76" s="445"/>
      <c r="H76" s="445"/>
      <c r="I76" s="445"/>
      <c r="J76" s="445"/>
    </row>
    <row r="77" spans="2:10" x14ac:dyDescent="0.25">
      <c r="B77" s="445"/>
      <c r="C77" s="445"/>
      <c r="D77" s="445"/>
      <c r="E77" s="445"/>
      <c r="F77" s="445"/>
      <c r="G77" s="445"/>
      <c r="H77" s="445"/>
      <c r="I77" s="445"/>
      <c r="J77" s="445"/>
    </row>
    <row r="78" spans="2:10" x14ac:dyDescent="0.25">
      <c r="B78" s="445"/>
      <c r="C78" s="445"/>
      <c r="D78" s="445"/>
      <c r="E78" s="445"/>
      <c r="F78" s="445"/>
      <c r="G78" s="445"/>
      <c r="H78" s="445"/>
      <c r="I78" s="445"/>
      <c r="J78" s="445"/>
    </row>
    <row r="79" spans="2:10" x14ac:dyDescent="0.25">
      <c r="B79" s="445"/>
      <c r="C79" s="445"/>
      <c r="D79" s="445"/>
      <c r="E79" s="445"/>
      <c r="F79" s="445"/>
      <c r="G79" s="445"/>
      <c r="H79" s="445"/>
      <c r="I79" s="445"/>
      <c r="J79" s="445"/>
    </row>
    <row r="80" spans="2:10" x14ac:dyDescent="0.25">
      <c r="B80" s="445"/>
      <c r="C80" s="445"/>
      <c r="D80" s="445"/>
      <c r="E80" s="445"/>
      <c r="F80" s="445"/>
      <c r="G80" s="445"/>
      <c r="H80" s="445"/>
      <c r="I80" s="445"/>
      <c r="J80" s="445"/>
    </row>
    <row r="81" spans="2:10" x14ac:dyDescent="0.25">
      <c r="B81" s="445"/>
      <c r="C81" s="445"/>
      <c r="D81" s="445"/>
      <c r="E81" s="445"/>
      <c r="F81" s="445"/>
      <c r="G81" s="445"/>
      <c r="H81" s="445"/>
      <c r="I81" s="445"/>
      <c r="J81" s="445"/>
    </row>
    <row r="82" spans="2:10" x14ac:dyDescent="0.25">
      <c r="B82" s="445"/>
      <c r="C82" s="445"/>
      <c r="D82" s="445"/>
      <c r="E82" s="445"/>
      <c r="F82" s="445"/>
      <c r="G82" s="445"/>
      <c r="H82" s="445"/>
      <c r="I82" s="445"/>
      <c r="J82" s="445"/>
    </row>
    <row r="83" spans="2:10" x14ac:dyDescent="0.25">
      <c r="B83" s="445"/>
      <c r="C83" s="445"/>
      <c r="D83" s="445"/>
      <c r="E83" s="445"/>
      <c r="F83" s="445"/>
      <c r="G83" s="445"/>
      <c r="H83" s="445"/>
      <c r="I83" s="445"/>
      <c r="J83" s="445"/>
    </row>
    <row r="84" spans="2:10" x14ac:dyDescent="0.25">
      <c r="B84" s="445"/>
      <c r="C84" s="445"/>
      <c r="D84" s="445"/>
      <c r="E84" s="445"/>
      <c r="F84" s="445"/>
      <c r="G84" s="445"/>
      <c r="H84" s="445"/>
      <c r="I84" s="445"/>
      <c r="J84" s="445"/>
    </row>
  </sheetData>
  <sheetProtection sheet="1" objects="1" scenarios="1" formatColumns="0" formatRows="0"/>
  <mergeCells count="120">
    <mergeCell ref="B6:D6"/>
    <mergeCell ref="B20:D20"/>
    <mergeCell ref="B4:D4"/>
    <mergeCell ref="E51:H51"/>
    <mergeCell ref="F61:I62"/>
    <mergeCell ref="J71:J72"/>
    <mergeCell ref="B3:J3"/>
    <mergeCell ref="E24:J24"/>
    <mergeCell ref="J73:J74"/>
    <mergeCell ref="E8:J8"/>
    <mergeCell ref="B36:I36"/>
    <mergeCell ref="B45:I45"/>
    <mergeCell ref="E49:H49"/>
    <mergeCell ref="B67:D68"/>
    <mergeCell ref="B69:D70"/>
    <mergeCell ref="F67:I68"/>
    <mergeCell ref="F69:I70"/>
    <mergeCell ref="E4:J4"/>
    <mergeCell ref="B58:J58"/>
    <mergeCell ref="B48:D48"/>
    <mergeCell ref="E67:E68"/>
    <mergeCell ref="B14:D14"/>
    <mergeCell ref="B23:D23"/>
    <mergeCell ref="E69:E70"/>
    <mergeCell ref="B2:J2"/>
    <mergeCell ref="E10:J10"/>
    <mergeCell ref="I46:J46"/>
    <mergeCell ref="B63:D64"/>
    <mergeCell ref="B8:D8"/>
    <mergeCell ref="F65:I66"/>
    <mergeCell ref="B17:D17"/>
    <mergeCell ref="B22:I22"/>
    <mergeCell ref="E34:J34"/>
    <mergeCell ref="B10:D10"/>
    <mergeCell ref="B19:D19"/>
    <mergeCell ref="B9:D9"/>
    <mergeCell ref="E48:H48"/>
    <mergeCell ref="B5:D5"/>
    <mergeCell ref="E37:J37"/>
    <mergeCell ref="E12:J12"/>
    <mergeCell ref="E21:J21"/>
    <mergeCell ref="B47:D47"/>
    <mergeCell ref="B54:J54"/>
    <mergeCell ref="B31:D31"/>
    <mergeCell ref="B46:D46"/>
    <mergeCell ref="E14:J14"/>
    <mergeCell ref="E23:J23"/>
    <mergeCell ref="B21:D21"/>
    <mergeCell ref="B73:D74"/>
    <mergeCell ref="B35:D35"/>
    <mergeCell ref="B50:D50"/>
    <mergeCell ref="E18:J18"/>
    <mergeCell ref="B25:D25"/>
    <mergeCell ref="I51:J51"/>
    <mergeCell ref="E71:E72"/>
    <mergeCell ref="J67:J68"/>
    <mergeCell ref="J61:J62"/>
    <mergeCell ref="F59:I60"/>
    <mergeCell ref="B56:J57"/>
    <mergeCell ref="J63:J64"/>
    <mergeCell ref="E61:E62"/>
    <mergeCell ref="F71:I72"/>
    <mergeCell ref="F73:I74"/>
    <mergeCell ref="E19:J19"/>
    <mergeCell ref="E28:J28"/>
    <mergeCell ref="E73:E74"/>
    <mergeCell ref="J69:J70"/>
    <mergeCell ref="J59:J60"/>
    <mergeCell ref="E63:E64"/>
    <mergeCell ref="E30:J30"/>
    <mergeCell ref="B34:D34"/>
    <mergeCell ref="B28:D28"/>
    <mergeCell ref="B26:D26"/>
    <mergeCell ref="B7:D7"/>
    <mergeCell ref="I48:J48"/>
    <mergeCell ref="B16:D16"/>
    <mergeCell ref="E33:J33"/>
    <mergeCell ref="B49:D49"/>
    <mergeCell ref="B71:D72"/>
    <mergeCell ref="B51:D51"/>
    <mergeCell ref="E25:J25"/>
    <mergeCell ref="B11:D11"/>
    <mergeCell ref="E9:J9"/>
    <mergeCell ref="B13:J13"/>
    <mergeCell ref="E11:J11"/>
    <mergeCell ref="B37:D37"/>
    <mergeCell ref="B59:D60"/>
    <mergeCell ref="E47:H47"/>
    <mergeCell ref="E65:E66"/>
    <mergeCell ref="B30:D30"/>
    <mergeCell ref="B61:D62"/>
    <mergeCell ref="B27:I27"/>
    <mergeCell ref="J65:J66"/>
    <mergeCell ref="E59:E60"/>
    <mergeCell ref="I47:J47"/>
    <mergeCell ref="E50:H50"/>
    <mergeCell ref="E17:J17"/>
    <mergeCell ref="B18:D18"/>
    <mergeCell ref="B65:D66"/>
    <mergeCell ref="E35:J35"/>
    <mergeCell ref="F63:I64"/>
    <mergeCell ref="E5:J5"/>
    <mergeCell ref="E46:H46"/>
    <mergeCell ref="I50:J50"/>
    <mergeCell ref="B12:D12"/>
    <mergeCell ref="E20:J20"/>
    <mergeCell ref="B32:I32"/>
    <mergeCell ref="E29:J29"/>
    <mergeCell ref="I49:J49"/>
    <mergeCell ref="E31:J31"/>
    <mergeCell ref="B29:D29"/>
    <mergeCell ref="E6:J6"/>
    <mergeCell ref="E15:J15"/>
    <mergeCell ref="E26:J26"/>
    <mergeCell ref="B40:J42"/>
    <mergeCell ref="B15:D15"/>
    <mergeCell ref="B24:D24"/>
    <mergeCell ref="E7:J7"/>
    <mergeCell ref="B33:D33"/>
    <mergeCell ref="E16:J16"/>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J16" xr:uid="{00000000-0002-0000-0100-000002000000}">
      <formula1>42005</formula1>
      <formula2>49310</formula2>
    </dataValidation>
    <dataValidation type="list" allowBlank="1" showInputMessage="1" showErrorMessage="1" prompt="Select Yes or No" sqref="E61:E74" xr:uid="{00000000-0002-0000-0100-000003000000}">
      <formula1>"Yes, No"</formula1>
    </dataValidation>
  </dataValidations>
  <hyperlinks>
    <hyperlink ref="I47" r:id="rId1" xr:uid="{031610A6-15EF-4039-9C85-51A9E653CEF5}"/>
    <hyperlink ref="I51" r:id="rId2" xr:uid="{329C1FB7-285D-413C-93F8-F5153752E7DD}"/>
    <hyperlink ref="I50" r:id="rId3" xr:uid="{AEB7843F-F928-4F12-AF10-B876A1D19A62}"/>
  </hyperlinks>
  <pageMargins left="0.25" right="0.25" top="0.75" bottom="0.75" header="0.3" footer="0.3"/>
  <pageSetup paperSize="5" scale="91" pageOrder="overThenDown" orientation="portrait"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140" zoomScaleNormal="100" zoomScaleSheetLayoutView="140" workbookViewId="0">
      <selection activeCell="D7" sqref="D7"/>
    </sheetView>
  </sheetViews>
  <sheetFormatPr defaultColWidth="8.85546875" defaultRowHeight="15" x14ac:dyDescent="0.25"/>
  <cols>
    <col min="1" max="1" width="104.140625" customWidth="1"/>
  </cols>
  <sheetData>
    <row r="1" spans="1:1" x14ac:dyDescent="0.25">
      <c r="A1" s="1"/>
    </row>
    <row r="2" spans="1:1" x14ac:dyDescent="0.25">
      <c r="A2" s="25" t="s">
        <v>922</v>
      </c>
    </row>
    <row r="3" spans="1:1" x14ac:dyDescent="0.25">
      <c r="A3" s="18"/>
    </row>
    <row r="4" spans="1:1" ht="84" customHeight="1" x14ac:dyDescent="0.25">
      <c r="A4" s="26" t="s">
        <v>923</v>
      </c>
    </row>
    <row r="5" spans="1:1" x14ac:dyDescent="0.25">
      <c r="A5" s="27" t="s">
        <v>924</v>
      </c>
    </row>
    <row r="6" spans="1:1" x14ac:dyDescent="0.25">
      <c r="A6" s="24" t="s">
        <v>925</v>
      </c>
    </row>
    <row r="7" spans="1:1" ht="15" customHeight="1" x14ac:dyDescent="0.25">
      <c r="A7" s="24" t="s">
        <v>926</v>
      </c>
    </row>
    <row r="8" spans="1:1" ht="15.75" customHeight="1" x14ac:dyDescent="0.25">
      <c r="A8" s="24" t="s">
        <v>927</v>
      </c>
    </row>
    <row r="9" spans="1:1" x14ac:dyDescent="0.25">
      <c r="A9" s="24" t="s">
        <v>928</v>
      </c>
    </row>
    <row r="10" spans="1:1" x14ac:dyDescent="0.25">
      <c r="A10" s="6"/>
    </row>
    <row r="11" spans="1:1" x14ac:dyDescent="0.25">
      <c r="A11" s="6"/>
    </row>
    <row r="12" spans="1:1" x14ac:dyDescent="0.25">
      <c r="A12" s="6"/>
    </row>
    <row r="13" spans="1:1" x14ac:dyDescent="0.25">
      <c r="A13" s="6"/>
    </row>
    <row r="14" spans="1:1" x14ac:dyDescent="0.25">
      <c r="A14" s="1"/>
    </row>
    <row r="15" spans="1:1" x14ac:dyDescent="0.25">
      <c r="A15" s="1"/>
    </row>
    <row r="16" spans="1:1" x14ac:dyDescent="0.25">
      <c r="A16" s="1"/>
    </row>
    <row r="17" spans="1:1" x14ac:dyDescent="0.25">
      <c r="A17" s="1"/>
    </row>
    <row r="18" spans="1:1" x14ac:dyDescent="0.25">
      <c r="A18" s="1"/>
    </row>
    <row r="19" spans="1:1" x14ac:dyDescent="0.25">
      <c r="A19" s="1"/>
    </row>
    <row r="20" spans="1:1" x14ac:dyDescent="0.25">
      <c r="A20" s="1"/>
    </row>
    <row r="21" spans="1:1" x14ac:dyDescent="0.25">
      <c r="A21" s="1"/>
    </row>
    <row r="22" spans="1:1" x14ac:dyDescent="0.25">
      <c r="A22" s="1"/>
    </row>
    <row r="23" spans="1:1" x14ac:dyDescent="0.25">
      <c r="A23" s="1"/>
    </row>
    <row r="24" spans="1:1" ht="16.5" customHeight="1" x14ac:dyDescent="0.25">
      <c r="A24" s="122" t="s">
        <v>929</v>
      </c>
    </row>
    <row r="25" spans="1:1" x14ac:dyDescent="0.25">
      <c r="A25" s="92"/>
    </row>
    <row r="26" spans="1:1" x14ac:dyDescent="0.25">
      <c r="A26" s="92"/>
    </row>
    <row r="27" spans="1:1" x14ac:dyDescent="0.25">
      <c r="A27" s="92"/>
    </row>
    <row r="28" spans="1:1" x14ac:dyDescent="0.25">
      <c r="A28" s="92"/>
    </row>
    <row r="29" spans="1:1" x14ac:dyDescent="0.25">
      <c r="A29" s="92"/>
    </row>
    <row r="30" spans="1:1" x14ac:dyDescent="0.25">
      <c r="A30" s="92"/>
    </row>
    <row r="31" spans="1:1" x14ac:dyDescent="0.25">
      <c r="A31" s="92"/>
    </row>
    <row r="32" spans="1:1" x14ac:dyDescent="0.25">
      <c r="A32" s="1"/>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workbookViewId="0">
      <selection activeCell="D20" sqref="D20"/>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140625" customWidth="1"/>
    <col min="9" max="9" width="11.140625" customWidth="1"/>
  </cols>
  <sheetData>
    <row r="1" spans="1:9" ht="30" customHeight="1" x14ac:dyDescent="0.25">
      <c r="A1" s="53" t="s">
        <v>94</v>
      </c>
      <c r="B1" s="54" t="s">
        <v>95</v>
      </c>
    </row>
    <row r="2" spans="1:9" ht="23.25" customHeight="1" x14ac:dyDescent="0.25">
      <c r="A2" s="33" t="s">
        <v>96</v>
      </c>
      <c r="B2" s="35">
        <v>1</v>
      </c>
    </row>
    <row r="3" spans="1:9" ht="19.5" customHeight="1" x14ac:dyDescent="0.25">
      <c r="A3" s="33" t="s">
        <v>52</v>
      </c>
      <c r="B3" s="35">
        <v>2</v>
      </c>
    </row>
    <row r="4" spans="1:9" ht="17.25" customHeight="1" x14ac:dyDescent="0.25">
      <c r="A4" s="33" t="s">
        <v>97</v>
      </c>
      <c r="B4" s="35">
        <v>3</v>
      </c>
    </row>
    <row r="5" spans="1:9" ht="18" customHeight="1" x14ac:dyDescent="0.25">
      <c r="A5" s="33" t="s">
        <v>98</v>
      </c>
      <c r="B5" s="35">
        <v>4</v>
      </c>
    </row>
    <row r="6" spans="1:9" ht="19.5" customHeight="1" x14ac:dyDescent="0.25">
      <c r="A6" s="33" t="s">
        <v>99</v>
      </c>
      <c r="B6" s="35">
        <v>5</v>
      </c>
    </row>
    <row r="7" spans="1:9" ht="18" customHeight="1" x14ac:dyDescent="0.25">
      <c r="A7" s="33" t="s">
        <v>100</v>
      </c>
      <c r="B7" s="35">
        <v>6</v>
      </c>
    </row>
    <row r="8" spans="1:9" ht="18" customHeight="1" x14ac:dyDescent="0.25">
      <c r="A8" s="33" t="s">
        <v>101</v>
      </c>
      <c r="B8" s="35">
        <v>0</v>
      </c>
    </row>
    <row r="9" spans="1:9" ht="18.75" customHeight="1" thickBot="1" x14ac:dyDescent="0.3">
      <c r="A9" s="34" t="s">
        <v>102</v>
      </c>
      <c r="B9" s="36">
        <v>0</v>
      </c>
    </row>
    <row r="10" spans="1:9" ht="18.75" customHeight="1" x14ac:dyDescent="0.25">
      <c r="A10" s="23"/>
      <c r="B10" s="23"/>
    </row>
    <row r="11" spans="1:9" ht="18.75" customHeight="1" thickBot="1" x14ac:dyDescent="0.3">
      <c r="A11" s="23"/>
      <c r="B11" s="23"/>
    </row>
    <row r="12" spans="1:9" x14ac:dyDescent="0.25">
      <c r="D12" s="55" t="s">
        <v>103</v>
      </c>
      <c r="E12" s="49"/>
      <c r="F12" s="49"/>
      <c r="G12" s="49"/>
      <c r="H12" s="49"/>
      <c r="I12" s="50"/>
    </row>
    <row r="13" spans="1:9" x14ac:dyDescent="0.25">
      <c r="D13" s="37" t="s">
        <v>104</v>
      </c>
      <c r="E13" s="51" t="s">
        <v>105</v>
      </c>
      <c r="F13" s="51" t="s">
        <v>106</v>
      </c>
      <c r="G13" s="51" t="s">
        <v>107</v>
      </c>
      <c r="H13" s="51" t="s">
        <v>108</v>
      </c>
      <c r="I13" s="52" t="s">
        <v>109</v>
      </c>
    </row>
    <row r="14" spans="1:9" ht="15" customHeight="1" thickBot="1" x14ac:dyDescent="0.3">
      <c r="D14" s="38" t="s">
        <v>110</v>
      </c>
      <c r="E14" s="39">
        <v>20</v>
      </c>
      <c r="F14" s="39">
        <v>25</v>
      </c>
      <c r="G14" s="39">
        <v>25</v>
      </c>
      <c r="H14" s="39">
        <v>0</v>
      </c>
      <c r="I14" s="40">
        <v>30</v>
      </c>
    </row>
    <row r="15" spans="1:9" x14ac:dyDescent="0.25">
      <c r="D15" s="56" t="s">
        <v>111</v>
      </c>
      <c r="E15" s="41"/>
      <c r="F15" s="41"/>
      <c r="G15" s="41"/>
      <c r="H15" s="42"/>
    </row>
    <row r="16" spans="1:9" ht="20.25" customHeight="1" x14ac:dyDescent="0.25">
      <c r="D16" s="43" t="s">
        <v>104</v>
      </c>
      <c r="E16" s="47" t="s">
        <v>105</v>
      </c>
      <c r="F16" s="47" t="s">
        <v>107</v>
      </c>
      <c r="G16" s="47" t="s">
        <v>108</v>
      </c>
      <c r="H16" s="48" t="s">
        <v>109</v>
      </c>
    </row>
    <row r="17" spans="1:8" ht="15" customHeight="1" thickBot="1" x14ac:dyDescent="0.3">
      <c r="D17" s="44" t="s">
        <v>110</v>
      </c>
      <c r="E17" s="45">
        <v>25</v>
      </c>
      <c r="F17" s="45">
        <v>35</v>
      </c>
      <c r="G17" s="45">
        <v>0</v>
      </c>
      <c r="H17" s="46">
        <v>40</v>
      </c>
    </row>
    <row r="18" spans="1:8" ht="15" customHeight="1" thickBot="1" x14ac:dyDescent="0.3"/>
    <row r="19" spans="1:8" ht="15" customHeight="1" thickBot="1" x14ac:dyDescent="0.3">
      <c r="A19" s="57" t="s">
        <v>112</v>
      </c>
      <c r="B19" s="58"/>
      <c r="C19" s="58"/>
      <c r="D19" s="58"/>
      <c r="E19" s="59"/>
    </row>
    <row r="20" spans="1:8" ht="15" customHeight="1" thickBot="1" x14ac:dyDescent="0.3">
      <c r="A20" s="60" t="s">
        <v>113</v>
      </c>
      <c r="B20" s="61"/>
      <c r="C20" s="61"/>
      <c r="D20" s="62"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2</v>
      </c>
      <c r="E20" s="63"/>
    </row>
    <row r="21" spans="1:8" ht="15" customHeight="1" thickBot="1" x14ac:dyDescent="0.3">
      <c r="A21" s="60"/>
      <c r="B21" s="61"/>
      <c r="C21" s="61"/>
      <c r="D21" s="64" cm="1">
        <f t="array" ref="D21">ROUND(
  SUMPRODUCT(
      _xlfn.XLOOKUP(
        CHOOSE({1,2,3,4},
          '3. Implementation Progress'!D83,
          '3. Implementation Progress'!F83,
          '3. Implementation Progress'!H83,
          '3. Implementation Progress'!J83
        ),
        TxtRating, NumRating, 0
      ),
      Weights2
  ) / SUM(Weights2),   0)</f>
        <v>1</v>
      </c>
      <c r="E21" s="63"/>
    </row>
    <row r="22" spans="1:8" ht="15" customHeight="1" thickBot="1" x14ac:dyDescent="0.3">
      <c r="A22" s="65"/>
      <c r="B22" s="66"/>
      <c r="C22" s="66"/>
      <c r="D22" s="66"/>
      <c r="E22" s="6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42578125" customWidth="1"/>
  </cols>
  <sheetData>
    <row r="1" spans="1:1" ht="15" customHeight="1" thickBot="1" x14ac:dyDescent="0.3">
      <c r="A1" s="3" t="s">
        <v>114</v>
      </c>
    </row>
    <row r="2" spans="1:1" ht="15" customHeight="1" thickBot="1" x14ac:dyDescent="0.3">
      <c r="A2" s="4" t="s">
        <v>115</v>
      </c>
    </row>
    <row r="3" spans="1:1" ht="15" customHeight="1" thickBot="1" x14ac:dyDescent="0.3">
      <c r="A3" s="5" t="s">
        <v>116</v>
      </c>
    </row>
    <row r="4" spans="1:1" ht="15" customHeight="1" thickBot="1" x14ac:dyDescent="0.3">
      <c r="A4" s="4" t="s">
        <v>117</v>
      </c>
    </row>
    <row r="5" spans="1:1" ht="15" customHeight="1" thickBot="1" x14ac:dyDescent="0.3">
      <c r="A5" s="5" t="s">
        <v>118</v>
      </c>
    </row>
    <row r="6" spans="1:1" ht="15.75" customHeight="1" thickBot="1" x14ac:dyDescent="0.3">
      <c r="A6" s="4" t="s">
        <v>119</v>
      </c>
    </row>
    <row r="7" spans="1:1" ht="15" customHeight="1" thickBot="1" x14ac:dyDescent="0.3">
      <c r="A7" s="5" t="s">
        <v>120</v>
      </c>
    </row>
    <row r="8" spans="1:1" ht="15" customHeight="1" thickBot="1" x14ac:dyDescent="0.3">
      <c r="A8" s="4" t="s">
        <v>121</v>
      </c>
    </row>
    <row r="9" spans="1:1" ht="15" customHeight="1" thickBot="1" x14ac:dyDescent="0.3">
      <c r="A9" s="5" t="s">
        <v>122</v>
      </c>
    </row>
    <row r="10" spans="1:1" ht="15" customHeight="1" thickBot="1" x14ac:dyDescent="0.3">
      <c r="A10" s="4" t="s">
        <v>123</v>
      </c>
    </row>
    <row r="11" spans="1:1" ht="18.75" customHeight="1" thickBot="1" x14ac:dyDescent="0.3">
      <c r="A11" s="5" t="s">
        <v>124</v>
      </c>
    </row>
    <row r="12" spans="1:1" ht="15" customHeight="1" thickBot="1" x14ac:dyDescent="0.3">
      <c r="A12" s="4" t="s">
        <v>125</v>
      </c>
    </row>
    <row r="13" spans="1:1" ht="15" customHeight="1" thickBot="1" x14ac:dyDescent="0.3">
      <c r="A13" s="5" t="s">
        <v>126</v>
      </c>
    </row>
    <row r="14" spans="1:1" ht="15" customHeight="1" thickBot="1" x14ac:dyDescent="0.3">
      <c r="A14" s="4" t="s">
        <v>127</v>
      </c>
    </row>
    <row r="15" spans="1:1" ht="15" customHeight="1" thickBot="1" x14ac:dyDescent="0.3">
      <c r="A15" s="5" t="s">
        <v>128</v>
      </c>
    </row>
    <row r="16" spans="1:1" ht="15" customHeight="1" thickBot="1" x14ac:dyDescent="0.3">
      <c r="A16" s="4" t="s">
        <v>129</v>
      </c>
    </row>
    <row r="17" spans="1:1" ht="15" customHeight="1" thickBot="1" x14ac:dyDescent="0.3">
      <c r="A17" s="5" t="s">
        <v>130</v>
      </c>
    </row>
    <row r="18" spans="1:1" ht="15" customHeight="1" thickBot="1" x14ac:dyDescent="0.3">
      <c r="A18" s="4" t="s">
        <v>131</v>
      </c>
    </row>
    <row r="19" spans="1:1" ht="15" customHeight="1" thickBot="1" x14ac:dyDescent="0.3">
      <c r="A19" s="5" t="s">
        <v>132</v>
      </c>
    </row>
    <row r="20" spans="1:1" ht="15" customHeight="1" thickBot="1" x14ac:dyDescent="0.3">
      <c r="A20" s="4" t="s">
        <v>133</v>
      </c>
    </row>
    <row r="21" spans="1:1" ht="15" customHeight="1" thickBot="1" x14ac:dyDescent="0.3">
      <c r="A21" s="5" t="s">
        <v>134</v>
      </c>
    </row>
    <row r="22" spans="1:1" ht="15" customHeight="1" thickBot="1" x14ac:dyDescent="0.3">
      <c r="A22" s="4" t="s">
        <v>135</v>
      </c>
    </row>
    <row r="23" spans="1:1" ht="15" customHeight="1" thickBot="1" x14ac:dyDescent="0.3">
      <c r="A23" s="5" t="s">
        <v>136</v>
      </c>
    </row>
    <row r="24" spans="1:1" ht="15" customHeight="1" thickBot="1" x14ac:dyDescent="0.3">
      <c r="A24" s="4" t="s">
        <v>137</v>
      </c>
    </row>
    <row r="25" spans="1:1" ht="15" customHeight="1" thickBot="1" x14ac:dyDescent="0.3">
      <c r="A25" s="5" t="s">
        <v>138</v>
      </c>
    </row>
    <row r="26" spans="1:1" ht="15" customHeight="1" thickBot="1" x14ac:dyDescent="0.3">
      <c r="A26" s="4" t="s">
        <v>139</v>
      </c>
    </row>
    <row r="27" spans="1:1" ht="15" customHeight="1" thickBot="1" x14ac:dyDescent="0.3">
      <c r="A27" s="5" t="s">
        <v>140</v>
      </c>
    </row>
    <row r="28" spans="1:1" ht="15" customHeight="1" thickBot="1" x14ac:dyDescent="0.3">
      <c r="A28" s="4" t="s">
        <v>141</v>
      </c>
    </row>
    <row r="29" spans="1:1" ht="24.6" customHeight="1" thickBot="1" x14ac:dyDescent="0.3">
      <c r="A29" s="5" t="s">
        <v>142</v>
      </c>
    </row>
    <row r="30" spans="1:1" ht="18.75" customHeight="1" thickBot="1" x14ac:dyDescent="0.3">
      <c r="A30" s="4" t="s">
        <v>143</v>
      </c>
    </row>
    <row r="31" spans="1:1" ht="15" customHeight="1" thickBot="1" x14ac:dyDescent="0.3">
      <c r="A31" s="5" t="s">
        <v>144</v>
      </c>
    </row>
    <row r="32" spans="1:1" ht="15" customHeight="1" thickBot="1" x14ac:dyDescent="0.3">
      <c r="A32" s="4" t="s">
        <v>145</v>
      </c>
    </row>
    <row r="33" spans="1:1" ht="15" customHeight="1" thickBot="1" x14ac:dyDescent="0.3">
      <c r="A33" s="5" t="s">
        <v>146</v>
      </c>
    </row>
    <row r="34" spans="1:1" ht="20.25" customHeight="1" thickBot="1" x14ac:dyDescent="0.3">
      <c r="A34" s="4" t="s">
        <v>147</v>
      </c>
    </row>
    <row r="35" spans="1:1" ht="19.5" customHeight="1" thickBot="1" x14ac:dyDescent="0.3">
      <c r="A35" s="5" t="s">
        <v>148</v>
      </c>
    </row>
    <row r="36" spans="1:1" ht="18" customHeight="1" thickBot="1" x14ac:dyDescent="0.3">
      <c r="A36" s="4" t="s">
        <v>149</v>
      </c>
    </row>
    <row r="37" spans="1:1" ht="15" customHeight="1" thickBot="1" x14ac:dyDescent="0.3">
      <c r="A37" s="5" t="s">
        <v>150</v>
      </c>
    </row>
    <row r="38" spans="1:1" ht="15" customHeight="1" thickBot="1" x14ac:dyDescent="0.3">
      <c r="A38" s="4" t="s">
        <v>151</v>
      </c>
    </row>
    <row r="39" spans="1:1" ht="15" customHeight="1" thickBot="1" x14ac:dyDescent="0.3">
      <c r="A39" s="5" t="s">
        <v>152</v>
      </c>
    </row>
    <row r="40" spans="1:1" ht="15" customHeight="1" thickBot="1" x14ac:dyDescent="0.3">
      <c r="A40" s="4" t="s">
        <v>153</v>
      </c>
    </row>
    <row r="41" spans="1:1" ht="15" customHeight="1" thickBot="1" x14ac:dyDescent="0.3">
      <c r="A41" s="5" t="s">
        <v>154</v>
      </c>
    </row>
    <row r="42" spans="1:1" ht="15" customHeight="1" thickBot="1" x14ac:dyDescent="0.3">
      <c r="A42" s="4" t="s">
        <v>155</v>
      </c>
    </row>
    <row r="43" spans="1:1" ht="15" customHeight="1" thickBot="1" x14ac:dyDescent="0.3">
      <c r="A43" s="5" t="s">
        <v>156</v>
      </c>
    </row>
    <row r="44" spans="1:1" ht="15" customHeight="1" thickBot="1" x14ac:dyDescent="0.3">
      <c r="A44" s="4" t="s">
        <v>157</v>
      </c>
    </row>
    <row r="45" spans="1:1" ht="15" customHeight="1" thickBot="1" x14ac:dyDescent="0.3">
      <c r="A45" s="5" t="s">
        <v>158</v>
      </c>
    </row>
    <row r="46" spans="1:1" ht="15" customHeight="1" thickBot="1" x14ac:dyDescent="0.3">
      <c r="A46" s="4" t="s">
        <v>159</v>
      </c>
    </row>
    <row r="47" spans="1:1" ht="15" customHeight="1" thickBot="1" x14ac:dyDescent="0.3">
      <c r="A47" s="5" t="s">
        <v>160</v>
      </c>
    </row>
    <row r="48" spans="1:1" ht="15" customHeight="1" thickBot="1" x14ac:dyDescent="0.3">
      <c r="A48" s="4" t="s">
        <v>161</v>
      </c>
    </row>
    <row r="49" spans="1:1" ht="24.6" customHeight="1" thickBot="1" x14ac:dyDescent="0.3">
      <c r="A49" s="5" t="s">
        <v>162</v>
      </c>
    </row>
    <row r="50" spans="1:1" ht="24.6" customHeight="1" thickBot="1" x14ac:dyDescent="0.3">
      <c r="A50" s="4" t="s">
        <v>163</v>
      </c>
    </row>
    <row r="51" spans="1:1" ht="15" customHeight="1" thickBot="1" x14ac:dyDescent="0.3">
      <c r="A51" s="5" t="s">
        <v>164</v>
      </c>
    </row>
    <row r="52" spans="1:1" ht="15" customHeight="1" thickBot="1" x14ac:dyDescent="0.3">
      <c r="A52" s="4" t="s">
        <v>165</v>
      </c>
    </row>
    <row r="53" spans="1:1" ht="15" customHeight="1" thickBot="1" x14ac:dyDescent="0.3">
      <c r="A53" s="5" t="s">
        <v>166</v>
      </c>
    </row>
    <row r="54" spans="1:1" ht="15" customHeight="1" thickBot="1" x14ac:dyDescent="0.3">
      <c r="A54" s="4" t="s">
        <v>167</v>
      </c>
    </row>
    <row r="55" spans="1:1" ht="15" customHeight="1" thickBot="1" x14ac:dyDescent="0.3">
      <c r="A55" s="5" t="s">
        <v>168</v>
      </c>
    </row>
    <row r="56" spans="1:1" ht="15" customHeight="1" thickBot="1" x14ac:dyDescent="0.3">
      <c r="A56" s="4" t="s">
        <v>169</v>
      </c>
    </row>
    <row r="57" spans="1:1" ht="15" customHeight="1" thickBot="1" x14ac:dyDescent="0.3">
      <c r="A57" s="5" t="s">
        <v>170</v>
      </c>
    </row>
    <row r="58" spans="1:1" ht="15" customHeight="1" thickBot="1" x14ac:dyDescent="0.3">
      <c r="A58" s="4" t="s">
        <v>171</v>
      </c>
    </row>
    <row r="59" spans="1:1" ht="15" customHeight="1" thickBot="1" x14ac:dyDescent="0.3">
      <c r="A59" s="5" t="s">
        <v>172</v>
      </c>
    </row>
    <row r="60" spans="1:1" ht="15" customHeight="1" thickBot="1" x14ac:dyDescent="0.3">
      <c r="A60" s="4" t="s">
        <v>173</v>
      </c>
    </row>
    <row r="61" spans="1:1" ht="15" customHeight="1" thickBot="1" x14ac:dyDescent="0.3">
      <c r="A61" s="5" t="s">
        <v>174</v>
      </c>
    </row>
    <row r="62" spans="1:1" ht="15" customHeight="1" thickBot="1" x14ac:dyDescent="0.3">
      <c r="A62" s="4" t="s">
        <v>175</v>
      </c>
    </row>
    <row r="63" spans="1:1" ht="15" customHeight="1" thickBot="1" x14ac:dyDescent="0.3">
      <c r="A63" s="5" t="s">
        <v>176</v>
      </c>
    </row>
    <row r="64" spans="1:1" ht="24.6" customHeight="1" thickBot="1" x14ac:dyDescent="0.3">
      <c r="A64" s="4" t="s">
        <v>177</v>
      </c>
    </row>
    <row r="65" spans="1:1" ht="24.6" customHeight="1" thickBot="1" x14ac:dyDescent="0.3">
      <c r="A65" s="5" t="s">
        <v>178</v>
      </c>
    </row>
    <row r="66" spans="1:1" ht="15" customHeight="1" thickBot="1" x14ac:dyDescent="0.3">
      <c r="A66" s="4" t="s">
        <v>179</v>
      </c>
    </row>
    <row r="67" spans="1:1" ht="15" customHeight="1" thickBot="1" x14ac:dyDescent="0.3">
      <c r="A67" s="5" t="s">
        <v>180</v>
      </c>
    </row>
    <row r="68" spans="1:1" ht="15" customHeight="1" thickBot="1" x14ac:dyDescent="0.3">
      <c r="A68" s="4" t="s">
        <v>181</v>
      </c>
    </row>
    <row r="69" spans="1:1" ht="15" customHeight="1" thickBot="1" x14ac:dyDescent="0.3">
      <c r="A69" s="5" t="s">
        <v>182</v>
      </c>
    </row>
    <row r="70" spans="1:1" ht="15" customHeight="1" thickBot="1" x14ac:dyDescent="0.3">
      <c r="A70" s="4" t="s">
        <v>183</v>
      </c>
    </row>
    <row r="71" spans="1:1" ht="15" customHeight="1" thickBot="1" x14ac:dyDescent="0.3">
      <c r="A71" s="5" t="s">
        <v>184</v>
      </c>
    </row>
    <row r="72" spans="1:1" ht="15" customHeight="1" thickBot="1" x14ac:dyDescent="0.3">
      <c r="A72" s="4" t="s">
        <v>185</v>
      </c>
    </row>
    <row r="73" spans="1:1" ht="15" customHeight="1" thickBot="1" x14ac:dyDescent="0.3">
      <c r="A73" s="5" t="s">
        <v>186</v>
      </c>
    </row>
    <row r="74" spans="1:1" ht="15" customHeight="1" thickBot="1" x14ac:dyDescent="0.3">
      <c r="A74" s="4" t="s">
        <v>187</v>
      </c>
    </row>
    <row r="75" spans="1:1" ht="15" customHeight="1" thickBot="1" x14ac:dyDescent="0.3">
      <c r="A75" s="5" t="s">
        <v>188</v>
      </c>
    </row>
    <row r="76" spans="1:1" ht="15" customHeight="1" thickBot="1" x14ac:dyDescent="0.3">
      <c r="A76" s="4" t="s">
        <v>189</v>
      </c>
    </row>
    <row r="77" spans="1:1" ht="15" customHeight="1" thickBot="1" x14ac:dyDescent="0.3">
      <c r="A77" s="5" t="s">
        <v>190</v>
      </c>
    </row>
    <row r="78" spans="1:1" ht="15" customHeight="1" thickBot="1" x14ac:dyDescent="0.3">
      <c r="A78" s="4" t="s">
        <v>191</v>
      </c>
    </row>
    <row r="79" spans="1:1" ht="15" customHeight="1" thickBot="1" x14ac:dyDescent="0.3">
      <c r="A79" s="5" t="s">
        <v>192</v>
      </c>
    </row>
    <row r="80" spans="1:1" ht="15" customHeight="1" thickBot="1" x14ac:dyDescent="0.3">
      <c r="A80" s="4" t="s">
        <v>193</v>
      </c>
    </row>
    <row r="81" spans="1:1" ht="15" customHeight="1" thickBot="1" x14ac:dyDescent="0.3">
      <c r="A81" s="5" t="s">
        <v>194</v>
      </c>
    </row>
    <row r="82" spans="1:1" ht="15" customHeight="1" thickBot="1" x14ac:dyDescent="0.3">
      <c r="A82" s="4" t="s">
        <v>195</v>
      </c>
    </row>
    <row r="83" spans="1:1" ht="15" customHeight="1" thickBot="1" x14ac:dyDescent="0.3">
      <c r="A83" s="5" t="s">
        <v>196</v>
      </c>
    </row>
    <row r="84" spans="1:1" ht="15" customHeight="1" thickBot="1" x14ac:dyDescent="0.3">
      <c r="A84" s="4" t="s">
        <v>197</v>
      </c>
    </row>
    <row r="85" spans="1:1" ht="15" customHeight="1" thickBot="1" x14ac:dyDescent="0.3">
      <c r="A85" s="5" t="s">
        <v>198</v>
      </c>
    </row>
    <row r="86" spans="1:1" ht="15" customHeight="1" thickBot="1" x14ac:dyDescent="0.3">
      <c r="A86" s="4" t="s">
        <v>199</v>
      </c>
    </row>
    <row r="87" spans="1:1" ht="15" customHeight="1" thickBot="1" x14ac:dyDescent="0.3">
      <c r="A87" s="5" t="s">
        <v>200</v>
      </c>
    </row>
    <row r="88" spans="1:1" ht="15" customHeight="1" thickBot="1" x14ac:dyDescent="0.3">
      <c r="A88" s="4" t="s">
        <v>201</v>
      </c>
    </row>
    <row r="89" spans="1:1" ht="15" customHeight="1" thickBot="1" x14ac:dyDescent="0.3">
      <c r="A89" s="5" t="s">
        <v>202</v>
      </c>
    </row>
    <row r="90" spans="1:1" ht="15" customHeight="1" thickBot="1" x14ac:dyDescent="0.3">
      <c r="A90" s="4" t="s">
        <v>203</v>
      </c>
    </row>
    <row r="91" spans="1:1" ht="15" customHeight="1" thickBot="1" x14ac:dyDescent="0.3">
      <c r="A91" s="5" t="s">
        <v>204</v>
      </c>
    </row>
    <row r="92" spans="1:1" ht="15" customHeight="1" thickBot="1" x14ac:dyDescent="0.3">
      <c r="A92" s="4" t="s">
        <v>205</v>
      </c>
    </row>
    <row r="93" spans="1:1" ht="15" customHeight="1" thickBot="1" x14ac:dyDescent="0.3">
      <c r="A93" s="5" t="s">
        <v>206</v>
      </c>
    </row>
    <row r="94" spans="1:1" ht="15" customHeight="1" thickBot="1" x14ac:dyDescent="0.3">
      <c r="A94" s="4" t="s">
        <v>207</v>
      </c>
    </row>
    <row r="95" spans="1:1" ht="15" customHeight="1" thickBot="1" x14ac:dyDescent="0.3">
      <c r="A95" s="5" t="s">
        <v>208</v>
      </c>
    </row>
    <row r="96" spans="1:1" ht="15" customHeight="1" thickBot="1" x14ac:dyDescent="0.3">
      <c r="A96" s="4" t="s">
        <v>209</v>
      </c>
    </row>
    <row r="97" spans="1:1" ht="15" customHeight="1" thickBot="1" x14ac:dyDescent="0.3">
      <c r="A97" s="5" t="s">
        <v>210</v>
      </c>
    </row>
    <row r="98" spans="1:1" ht="15" customHeight="1" thickBot="1" x14ac:dyDescent="0.3">
      <c r="A98" s="4" t="s">
        <v>211</v>
      </c>
    </row>
    <row r="99" spans="1:1" ht="15" customHeight="1" thickBot="1" x14ac:dyDescent="0.3">
      <c r="A99" s="5" t="s">
        <v>212</v>
      </c>
    </row>
    <row r="100" spans="1:1" ht="15" customHeight="1" thickBot="1" x14ac:dyDescent="0.3">
      <c r="A100" s="4" t="s">
        <v>213</v>
      </c>
    </row>
    <row r="101" spans="1:1" ht="15" customHeight="1" thickBot="1" x14ac:dyDescent="0.3">
      <c r="A101" s="5" t="s">
        <v>214</v>
      </c>
    </row>
    <row r="102" spans="1:1" ht="15" customHeight="1" thickBot="1" x14ac:dyDescent="0.3">
      <c r="A102" s="4" t="s">
        <v>215</v>
      </c>
    </row>
    <row r="103" spans="1:1" ht="24.6" customHeight="1" thickBot="1" x14ac:dyDescent="0.3">
      <c r="A103" s="5" t="s">
        <v>216</v>
      </c>
    </row>
    <row r="104" spans="1:1" ht="15" customHeight="1" thickBot="1" x14ac:dyDescent="0.3">
      <c r="A104" s="4" t="s">
        <v>217</v>
      </c>
    </row>
    <row r="105" spans="1:1" ht="15" customHeight="1" thickBot="1" x14ac:dyDescent="0.3">
      <c r="A105" s="5" t="s">
        <v>218</v>
      </c>
    </row>
    <row r="106" spans="1:1" ht="15" customHeight="1" thickBot="1" x14ac:dyDescent="0.3">
      <c r="A106" s="4" t="s">
        <v>219</v>
      </c>
    </row>
    <row r="107" spans="1:1" ht="15" customHeight="1" thickBot="1" x14ac:dyDescent="0.3">
      <c r="A107" s="5" t="s">
        <v>220</v>
      </c>
    </row>
    <row r="108" spans="1:1" ht="15" customHeight="1" thickBot="1" x14ac:dyDescent="0.3">
      <c r="A108" s="4" t="s">
        <v>221</v>
      </c>
    </row>
    <row r="109" spans="1:1" ht="15" customHeight="1" thickBot="1" x14ac:dyDescent="0.3">
      <c r="A109" s="5" t="s">
        <v>222</v>
      </c>
    </row>
    <row r="110" spans="1:1" ht="15" customHeight="1" thickBot="1" x14ac:dyDescent="0.3">
      <c r="A110" s="4" t="s">
        <v>223</v>
      </c>
    </row>
    <row r="111" spans="1:1" ht="15" customHeight="1" thickBot="1" x14ac:dyDescent="0.3">
      <c r="A111" s="5" t="s">
        <v>224</v>
      </c>
    </row>
    <row r="112" spans="1:1" ht="15" customHeight="1" thickBot="1" x14ac:dyDescent="0.3">
      <c r="A112" s="4" t="s">
        <v>225</v>
      </c>
    </row>
    <row r="113" spans="1:1" ht="15" customHeight="1" thickBot="1" x14ac:dyDescent="0.3">
      <c r="A113" s="5" t="s">
        <v>226</v>
      </c>
    </row>
    <row r="114" spans="1:1" ht="15" customHeight="1" thickBot="1" x14ac:dyDescent="0.3">
      <c r="A114" s="4" t="s">
        <v>227</v>
      </c>
    </row>
    <row r="115" spans="1:1" ht="15" customHeight="1" thickBot="1" x14ac:dyDescent="0.3">
      <c r="A115" s="5" t="s">
        <v>228</v>
      </c>
    </row>
    <row r="116" spans="1:1" ht="15" customHeight="1" thickBot="1" x14ac:dyDescent="0.3">
      <c r="A116" s="4" t="s">
        <v>229</v>
      </c>
    </row>
    <row r="117" spans="1:1" ht="15" customHeight="1" thickBot="1" x14ac:dyDescent="0.3">
      <c r="A117" s="5" t="s">
        <v>230</v>
      </c>
    </row>
    <row r="118" spans="1:1" ht="15" customHeight="1" thickBot="1" x14ac:dyDescent="0.3">
      <c r="A118" s="4" t="s">
        <v>231</v>
      </c>
    </row>
    <row r="119" spans="1:1" ht="15" customHeight="1" thickBot="1" x14ac:dyDescent="0.3">
      <c r="A119" s="5" t="s">
        <v>232</v>
      </c>
    </row>
    <row r="120" spans="1:1" ht="15" customHeight="1" thickBot="1" x14ac:dyDescent="0.3">
      <c r="A120" s="4" t="s">
        <v>233</v>
      </c>
    </row>
    <row r="121" spans="1:1" ht="15" customHeight="1" thickBot="1" x14ac:dyDescent="0.3">
      <c r="A121" s="5" t="s">
        <v>234</v>
      </c>
    </row>
    <row r="122" spans="1:1" ht="15" customHeight="1" thickBot="1" x14ac:dyDescent="0.3">
      <c r="A122" s="4" t="s">
        <v>235</v>
      </c>
    </row>
    <row r="123" spans="1:1" ht="15" customHeight="1" thickBot="1" x14ac:dyDescent="0.3">
      <c r="A123" s="5" t="s">
        <v>236</v>
      </c>
    </row>
    <row r="124" spans="1:1" ht="15" customHeight="1" thickBot="1" x14ac:dyDescent="0.3">
      <c r="A124" s="4" t="s">
        <v>237</v>
      </c>
    </row>
    <row r="125" spans="1:1" ht="24.6" customHeight="1" thickBot="1" x14ac:dyDescent="0.3">
      <c r="A125" s="5" t="s">
        <v>238</v>
      </c>
    </row>
    <row r="126" spans="1:1" ht="15" customHeight="1" thickBot="1" x14ac:dyDescent="0.3">
      <c r="A126" s="4" t="s">
        <v>239</v>
      </c>
    </row>
    <row r="127" spans="1:1" ht="15" customHeight="1" thickBot="1" x14ac:dyDescent="0.3">
      <c r="A127" s="5" t="s">
        <v>240</v>
      </c>
    </row>
    <row r="128" spans="1:1" ht="15" customHeight="1" thickBot="1" x14ac:dyDescent="0.3">
      <c r="A128" s="4" t="s">
        <v>241</v>
      </c>
    </row>
    <row r="129" spans="1:1" ht="15" customHeight="1" thickBot="1" x14ac:dyDescent="0.3">
      <c r="A129" s="5" t="s">
        <v>242</v>
      </c>
    </row>
    <row r="130" spans="1:1" ht="15" customHeight="1" thickBot="1" x14ac:dyDescent="0.3">
      <c r="A130" s="4" t="s">
        <v>243</v>
      </c>
    </row>
    <row r="131" spans="1:1" ht="15" customHeight="1" thickBot="1" x14ac:dyDescent="0.3">
      <c r="A131" s="5" t="s">
        <v>244</v>
      </c>
    </row>
    <row r="132" spans="1:1" ht="15" customHeight="1" thickBot="1" x14ac:dyDescent="0.3">
      <c r="A132" s="4" t="s">
        <v>245</v>
      </c>
    </row>
    <row r="133" spans="1:1" ht="15" customHeight="1" thickBot="1" x14ac:dyDescent="0.3">
      <c r="A133" s="5" t="s">
        <v>246</v>
      </c>
    </row>
    <row r="134" spans="1:1" ht="15" customHeight="1" thickBot="1" x14ac:dyDescent="0.3">
      <c r="A134" s="4" t="s">
        <v>247</v>
      </c>
    </row>
    <row r="135" spans="1:1" ht="15" customHeight="1" thickBot="1" x14ac:dyDescent="0.3">
      <c r="A135" s="5" t="s">
        <v>248</v>
      </c>
    </row>
    <row r="136" spans="1:1" ht="15" customHeight="1" thickBot="1" x14ac:dyDescent="0.3">
      <c r="A136" s="4" t="s">
        <v>249</v>
      </c>
    </row>
    <row r="137" spans="1:1" ht="15" customHeight="1" thickBot="1" x14ac:dyDescent="0.3">
      <c r="A137" s="5" t="s">
        <v>250</v>
      </c>
    </row>
    <row r="138" spans="1:1" ht="15" customHeight="1" thickBot="1" x14ac:dyDescent="0.3">
      <c r="A138" s="4" t="s">
        <v>251</v>
      </c>
    </row>
    <row r="139" spans="1:1" ht="15" customHeight="1" thickBot="1" x14ac:dyDescent="0.3">
      <c r="A139" s="5" t="s">
        <v>252</v>
      </c>
    </row>
    <row r="140" spans="1:1" ht="15" customHeight="1" thickBot="1" x14ac:dyDescent="0.3">
      <c r="A140" s="4" t="s">
        <v>253</v>
      </c>
    </row>
    <row r="141" spans="1:1" ht="15" customHeight="1" thickBot="1" x14ac:dyDescent="0.3">
      <c r="A141" s="5" t="s">
        <v>254</v>
      </c>
    </row>
    <row r="142" spans="1:1" ht="15" customHeight="1" thickBot="1" x14ac:dyDescent="0.3">
      <c r="A142" s="4" t="s">
        <v>255</v>
      </c>
    </row>
    <row r="143" spans="1:1" ht="15" customHeight="1" thickBot="1" x14ac:dyDescent="0.3">
      <c r="A143" s="5" t="s">
        <v>256</v>
      </c>
    </row>
    <row r="144" spans="1:1" ht="15" customHeight="1" thickBot="1" x14ac:dyDescent="0.3">
      <c r="A144" s="4" t="s">
        <v>257</v>
      </c>
    </row>
    <row r="145" spans="1:1" ht="15" customHeight="1" thickBot="1" x14ac:dyDescent="0.3">
      <c r="A145" s="5" t="s">
        <v>258</v>
      </c>
    </row>
    <row r="146" spans="1:1" ht="24.6" customHeight="1" thickBot="1" x14ac:dyDescent="0.3">
      <c r="A146" s="4" t="s">
        <v>259</v>
      </c>
    </row>
    <row r="147" spans="1:1" ht="15" customHeight="1" thickBot="1" x14ac:dyDescent="0.3">
      <c r="A147" s="5" t="s">
        <v>260</v>
      </c>
    </row>
    <row r="148" spans="1:1" ht="15" customHeight="1" thickBot="1" x14ac:dyDescent="0.3">
      <c r="A148" s="4" t="s">
        <v>261</v>
      </c>
    </row>
    <row r="149" spans="1:1" ht="15" customHeight="1" thickBot="1" x14ac:dyDescent="0.3">
      <c r="A149" s="5" t="s">
        <v>262</v>
      </c>
    </row>
    <row r="150" spans="1:1" ht="15" customHeight="1" thickBot="1" x14ac:dyDescent="0.3">
      <c r="A150" s="4" t="s">
        <v>263</v>
      </c>
    </row>
    <row r="151" spans="1:1" ht="15" customHeight="1" thickBot="1" x14ac:dyDescent="0.3">
      <c r="A151" s="5" t="s">
        <v>264</v>
      </c>
    </row>
    <row r="152" spans="1:1" ht="15" customHeight="1" thickBot="1" x14ac:dyDescent="0.3">
      <c r="A152" s="4" t="s">
        <v>265</v>
      </c>
    </row>
    <row r="153" spans="1:1" ht="15" customHeight="1" thickBot="1" x14ac:dyDescent="0.3">
      <c r="A153" s="5" t="s">
        <v>266</v>
      </c>
    </row>
    <row r="154" spans="1:1" ht="15" customHeight="1" thickBot="1" x14ac:dyDescent="0.3">
      <c r="A154" s="4" t="s">
        <v>267</v>
      </c>
    </row>
    <row r="155" spans="1:1" ht="15" customHeight="1" thickBot="1" x14ac:dyDescent="0.3">
      <c r="A155" s="5" t="s">
        <v>268</v>
      </c>
    </row>
    <row r="156" spans="1:1" ht="15" customHeight="1" thickBot="1" x14ac:dyDescent="0.3">
      <c r="A156" s="4" t="s">
        <v>269</v>
      </c>
    </row>
    <row r="157" spans="1:1" ht="15" customHeight="1" thickBot="1" x14ac:dyDescent="0.3">
      <c r="A157" s="5" t="s">
        <v>270</v>
      </c>
    </row>
    <row r="158" spans="1:1" ht="15" customHeight="1" thickBot="1" x14ac:dyDescent="0.3">
      <c r="A158" s="4" t="s">
        <v>271</v>
      </c>
    </row>
    <row r="159" spans="1:1" ht="15" customHeight="1" thickBot="1" x14ac:dyDescent="0.3">
      <c r="A159" s="5" t="s">
        <v>272</v>
      </c>
    </row>
    <row r="160" spans="1:1" ht="15" customHeight="1" thickBot="1" x14ac:dyDescent="0.3">
      <c r="A160" s="4" t="s">
        <v>273</v>
      </c>
    </row>
    <row r="161" spans="1:1" ht="15" customHeight="1" thickBot="1" x14ac:dyDescent="0.3">
      <c r="A161" s="5" t="s">
        <v>274</v>
      </c>
    </row>
    <row r="162" spans="1:1" ht="15" customHeight="1" thickBot="1" x14ac:dyDescent="0.3">
      <c r="A162" s="4" t="s">
        <v>275</v>
      </c>
    </row>
    <row r="163" spans="1:1" ht="15" customHeight="1" thickBot="1" x14ac:dyDescent="0.3">
      <c r="A163" s="5" t="s">
        <v>276</v>
      </c>
    </row>
    <row r="164" spans="1:1" ht="15" customHeight="1" thickBot="1" x14ac:dyDescent="0.3">
      <c r="A164" s="4" t="s">
        <v>277</v>
      </c>
    </row>
    <row r="165" spans="1:1" ht="15" customHeight="1" thickBot="1" x14ac:dyDescent="0.3">
      <c r="A165" s="5" t="s">
        <v>278</v>
      </c>
    </row>
    <row r="166" spans="1:1" ht="15" customHeight="1" thickBot="1" x14ac:dyDescent="0.3">
      <c r="A166" s="4" t="s">
        <v>279</v>
      </c>
    </row>
    <row r="167" spans="1:1" ht="15" customHeight="1" thickBot="1" x14ac:dyDescent="0.3">
      <c r="A167" s="5" t="s">
        <v>280</v>
      </c>
    </row>
    <row r="168" spans="1:1" ht="15" customHeight="1" thickBot="1" x14ac:dyDescent="0.3">
      <c r="A168" s="4" t="s">
        <v>281</v>
      </c>
    </row>
    <row r="169" spans="1:1" ht="15" customHeight="1" thickBot="1" x14ac:dyDescent="0.3">
      <c r="A169" s="5" t="s">
        <v>282</v>
      </c>
    </row>
    <row r="170" spans="1:1" ht="15" customHeight="1" thickBot="1" x14ac:dyDescent="0.3">
      <c r="A170" s="4" t="s">
        <v>283</v>
      </c>
    </row>
    <row r="171" spans="1:1" ht="15" customHeight="1" thickBot="1" x14ac:dyDescent="0.3">
      <c r="A171" s="5" t="s">
        <v>284</v>
      </c>
    </row>
    <row r="172" spans="1:1" ht="15" customHeight="1" thickBot="1" x14ac:dyDescent="0.3">
      <c r="A172" s="4" t="s">
        <v>285</v>
      </c>
    </row>
    <row r="173" spans="1:1" ht="15" customHeight="1" thickBot="1" x14ac:dyDescent="0.3">
      <c r="A173" s="5" t="s">
        <v>286</v>
      </c>
    </row>
    <row r="174" spans="1:1" ht="15" customHeight="1" thickBot="1" x14ac:dyDescent="0.3">
      <c r="A174" s="4" t="s">
        <v>287</v>
      </c>
    </row>
    <row r="175" spans="1:1" ht="15" customHeight="1" thickBot="1" x14ac:dyDescent="0.3">
      <c r="A175" s="5" t="s">
        <v>288</v>
      </c>
    </row>
    <row r="176" spans="1:1" ht="15" customHeight="1" thickBot="1" x14ac:dyDescent="0.3">
      <c r="A176" s="4" t="s">
        <v>289</v>
      </c>
    </row>
    <row r="177" spans="1:1" ht="15" customHeight="1" thickBot="1" x14ac:dyDescent="0.3">
      <c r="A177" s="5" t="s">
        <v>290</v>
      </c>
    </row>
    <row r="178" spans="1:1" ht="15" customHeight="1" thickBot="1" x14ac:dyDescent="0.3">
      <c r="A178" s="4" t="s">
        <v>291</v>
      </c>
    </row>
    <row r="179" spans="1:1" ht="15" customHeight="1" thickBot="1" x14ac:dyDescent="0.3">
      <c r="A179" s="5" t="s">
        <v>292</v>
      </c>
    </row>
    <row r="180" spans="1:1" ht="15" customHeight="1" thickBot="1" x14ac:dyDescent="0.3">
      <c r="A180" s="4" t="s">
        <v>293</v>
      </c>
    </row>
    <row r="181" spans="1:1" ht="15" customHeight="1" thickBot="1" x14ac:dyDescent="0.3">
      <c r="A181" s="5" t="s">
        <v>294</v>
      </c>
    </row>
    <row r="182" spans="1:1" ht="15" customHeight="1" thickBot="1" x14ac:dyDescent="0.3">
      <c r="A182" s="4" t="s">
        <v>295</v>
      </c>
    </row>
    <row r="183" spans="1:1" ht="15" customHeight="1" thickBot="1" x14ac:dyDescent="0.3">
      <c r="A183" s="5" t="s">
        <v>296</v>
      </c>
    </row>
    <row r="184" spans="1:1" ht="15" customHeight="1" thickBot="1" x14ac:dyDescent="0.3">
      <c r="A184" s="4" t="s">
        <v>297</v>
      </c>
    </row>
    <row r="185" spans="1:1" ht="15" customHeight="1" thickBot="1" x14ac:dyDescent="0.3">
      <c r="A185" s="5" t="s">
        <v>298</v>
      </c>
    </row>
    <row r="186" spans="1:1" ht="15" customHeight="1" thickBot="1" x14ac:dyDescent="0.3">
      <c r="A186" s="4" t="s">
        <v>299</v>
      </c>
    </row>
    <row r="187" spans="1:1" ht="15" customHeight="1" thickBot="1" x14ac:dyDescent="0.3">
      <c r="A187" s="5" t="s">
        <v>300</v>
      </c>
    </row>
    <row r="188" spans="1:1" ht="15" customHeight="1" thickBot="1" x14ac:dyDescent="0.3">
      <c r="A188" s="4" t="s">
        <v>301</v>
      </c>
    </row>
    <row r="189" spans="1:1" ht="15" customHeight="1" thickBot="1" x14ac:dyDescent="0.3">
      <c r="A189" s="5" t="s">
        <v>302</v>
      </c>
    </row>
    <row r="190" spans="1:1" ht="15" customHeight="1" thickBot="1" x14ac:dyDescent="0.3">
      <c r="A190" s="4" t="s">
        <v>303</v>
      </c>
    </row>
    <row r="191" spans="1:1" ht="15" customHeight="1" thickBot="1" x14ac:dyDescent="0.3">
      <c r="A191" s="5" t="s">
        <v>304</v>
      </c>
    </row>
    <row r="192" spans="1:1" ht="15" customHeight="1" thickBot="1" x14ac:dyDescent="0.3">
      <c r="A192" s="4" t="s">
        <v>305</v>
      </c>
    </row>
    <row r="193" spans="1:1" ht="24.6" customHeight="1" thickBot="1" x14ac:dyDescent="0.3">
      <c r="A193" s="5" t="s">
        <v>306</v>
      </c>
    </row>
    <row r="194" spans="1:1" ht="15" customHeight="1" thickBot="1" x14ac:dyDescent="0.3">
      <c r="A194" s="5" t="s">
        <v>307</v>
      </c>
    </row>
    <row r="195" spans="1:1" ht="15" customHeight="1" thickBot="1" x14ac:dyDescent="0.3">
      <c r="A195" s="4" t="s">
        <v>308</v>
      </c>
    </row>
    <row r="196" spans="1:1" ht="15" customHeight="1" thickBot="1" x14ac:dyDescent="0.3">
      <c r="A196" s="5" t="s">
        <v>309</v>
      </c>
    </row>
    <row r="197" spans="1:1" ht="15" customHeight="1" thickBot="1" x14ac:dyDescent="0.3">
      <c r="A197" s="4" t="s">
        <v>310</v>
      </c>
    </row>
    <row r="198" spans="1:1" ht="15" customHeight="1" thickBot="1" x14ac:dyDescent="0.3">
      <c r="A198" s="5" t="s">
        <v>311</v>
      </c>
    </row>
    <row r="199" spans="1:1" ht="15" customHeight="1" thickBot="1" x14ac:dyDescent="0.3">
      <c r="A199" s="4" t="s">
        <v>312</v>
      </c>
    </row>
    <row r="200" spans="1:1" ht="15" customHeight="1" thickBot="1" x14ac:dyDescent="0.3">
      <c r="A200" s="5" t="s">
        <v>313</v>
      </c>
    </row>
    <row r="201" spans="1:1" ht="15" customHeight="1" thickBot="1" x14ac:dyDescent="0.3">
      <c r="A201" s="4" t="s">
        <v>314</v>
      </c>
    </row>
    <row r="202" spans="1:1" ht="15" customHeight="1" thickBot="1" x14ac:dyDescent="0.3">
      <c r="A202" s="5" t="s">
        <v>315</v>
      </c>
    </row>
    <row r="203" spans="1:1" ht="15" customHeight="1" thickBot="1" x14ac:dyDescent="0.3">
      <c r="A203" s="4" t="s">
        <v>316</v>
      </c>
    </row>
    <row r="204" spans="1:1" ht="15" customHeight="1" thickBot="1" x14ac:dyDescent="0.3">
      <c r="A204" s="5" t="s">
        <v>317</v>
      </c>
    </row>
    <row r="205" spans="1:1" ht="15" customHeight="1" thickBot="1" x14ac:dyDescent="0.3">
      <c r="A205" s="4" t="s">
        <v>318</v>
      </c>
    </row>
    <row r="206" spans="1:1" ht="15" customHeight="1" thickBot="1" x14ac:dyDescent="0.3">
      <c r="A206" s="5" t="s">
        <v>319</v>
      </c>
    </row>
    <row r="207" spans="1:1" ht="15" customHeight="1" thickBot="1" x14ac:dyDescent="0.3">
      <c r="A207" s="4" t="s">
        <v>320</v>
      </c>
    </row>
    <row r="208" spans="1:1" ht="15" customHeight="1" thickBot="1" x14ac:dyDescent="0.3">
      <c r="A208" s="5" t="s">
        <v>321</v>
      </c>
    </row>
    <row r="209" spans="1:1" ht="15" customHeight="1" thickBot="1" x14ac:dyDescent="0.3">
      <c r="A209" s="4" t="s">
        <v>322</v>
      </c>
    </row>
    <row r="210" spans="1:1" ht="24.6" customHeight="1" thickBot="1" x14ac:dyDescent="0.3">
      <c r="A210" s="5" t="s">
        <v>323</v>
      </c>
    </row>
    <row r="211" spans="1:1" ht="15" customHeight="1" thickBot="1" x14ac:dyDescent="0.3">
      <c r="A211" s="4" t="s">
        <v>324</v>
      </c>
    </row>
    <row r="212" spans="1:1" ht="15" customHeight="1" thickBot="1" x14ac:dyDescent="0.3">
      <c r="A212" s="5" t="s">
        <v>325</v>
      </c>
    </row>
    <row r="213" spans="1:1" ht="15" customHeight="1" thickBot="1" x14ac:dyDescent="0.3">
      <c r="A213" s="4" t="s">
        <v>326</v>
      </c>
    </row>
    <row r="214" spans="1:1" ht="15" customHeight="1" thickBot="1" x14ac:dyDescent="0.3">
      <c r="A214" s="5" t="s">
        <v>327</v>
      </c>
    </row>
    <row r="215" spans="1:1" ht="15" customHeight="1" thickBot="1" x14ac:dyDescent="0.3">
      <c r="A215" s="4" t="s">
        <v>328</v>
      </c>
    </row>
    <row r="216" spans="1:1" ht="15" customHeight="1" thickBot="1" x14ac:dyDescent="0.3">
      <c r="A216" s="5" t="s">
        <v>329</v>
      </c>
    </row>
    <row r="217" spans="1:1" ht="24.6" customHeight="1" thickBot="1" x14ac:dyDescent="0.3">
      <c r="A217" s="4" t="s">
        <v>330</v>
      </c>
    </row>
    <row r="218" spans="1:1" ht="15" customHeight="1" thickBot="1" x14ac:dyDescent="0.3">
      <c r="A218" s="5" t="s">
        <v>331</v>
      </c>
    </row>
    <row r="219" spans="1:1" ht="15" customHeight="1" thickBot="1" x14ac:dyDescent="0.3">
      <c r="A219" s="4" t="s">
        <v>332</v>
      </c>
    </row>
    <row r="220" spans="1:1" ht="15" customHeight="1" thickBot="1" x14ac:dyDescent="0.3">
      <c r="A220" s="5" t="s">
        <v>333</v>
      </c>
    </row>
    <row r="221" spans="1:1" ht="15" customHeight="1" thickBot="1" x14ac:dyDescent="0.3">
      <c r="A221" s="4" t="s">
        <v>334</v>
      </c>
    </row>
    <row r="222" spans="1:1" ht="15" customHeight="1" thickBot="1" x14ac:dyDescent="0.3">
      <c r="A222" s="5" t="s">
        <v>335</v>
      </c>
    </row>
    <row r="223" spans="1:1" ht="15" customHeight="1" thickBot="1" x14ac:dyDescent="0.3">
      <c r="A223" s="4" t="s">
        <v>336</v>
      </c>
    </row>
    <row r="224" spans="1:1" ht="15" customHeight="1" thickBot="1" x14ac:dyDescent="0.3">
      <c r="A224" s="5" t="s">
        <v>337</v>
      </c>
    </row>
    <row r="225" spans="1:1" ht="15" customHeight="1" thickBot="1" x14ac:dyDescent="0.3">
      <c r="A225" s="4" t="s">
        <v>338</v>
      </c>
    </row>
    <row r="226" spans="1:1" ht="15" customHeight="1" thickBot="1" x14ac:dyDescent="0.3">
      <c r="A226" s="5" t="s">
        <v>339</v>
      </c>
    </row>
    <row r="227" spans="1:1" ht="15" customHeight="1" thickBot="1" x14ac:dyDescent="0.3">
      <c r="A227" s="4" t="s">
        <v>340</v>
      </c>
    </row>
    <row r="228" spans="1:1" ht="15" customHeight="1" thickBot="1" x14ac:dyDescent="0.3">
      <c r="A228" s="5" t="s">
        <v>341</v>
      </c>
    </row>
    <row r="229" spans="1:1" ht="15" customHeight="1" thickBot="1" x14ac:dyDescent="0.3">
      <c r="A229" s="4" t="s">
        <v>342</v>
      </c>
    </row>
    <row r="230" spans="1:1" ht="15" customHeight="1" thickBot="1" x14ac:dyDescent="0.3">
      <c r="A230" s="5" t="s">
        <v>343</v>
      </c>
    </row>
    <row r="231" spans="1:1" ht="15" customHeight="1" thickBot="1" x14ac:dyDescent="0.3">
      <c r="A231" s="4" t="s">
        <v>344</v>
      </c>
    </row>
    <row r="232" spans="1:1" ht="15" customHeight="1" thickBot="1" x14ac:dyDescent="0.3">
      <c r="A232" s="5" t="s">
        <v>345</v>
      </c>
    </row>
    <row r="233" spans="1:1" ht="15" customHeight="1" thickBot="1" x14ac:dyDescent="0.3">
      <c r="A233" s="4" t="s">
        <v>346</v>
      </c>
    </row>
    <row r="234" spans="1:1" ht="15" customHeight="1" thickBot="1" x14ac:dyDescent="0.3">
      <c r="A234" s="5" t="s">
        <v>347</v>
      </c>
    </row>
    <row r="235" spans="1:1" ht="15" customHeight="1" thickBot="1" x14ac:dyDescent="0.3">
      <c r="A235" s="4" t="s">
        <v>348</v>
      </c>
    </row>
    <row r="236" spans="1:1" ht="24.6" customHeight="1" thickBot="1" x14ac:dyDescent="0.3">
      <c r="A236" s="5" t="s">
        <v>349</v>
      </c>
    </row>
    <row r="237" spans="1:1" ht="15" customHeight="1" thickBot="1" x14ac:dyDescent="0.3">
      <c r="A237" s="4" t="s">
        <v>350</v>
      </c>
    </row>
    <row r="238" spans="1:1" ht="24.6" customHeight="1" thickBot="1" x14ac:dyDescent="0.3">
      <c r="A238" s="5" t="s">
        <v>351</v>
      </c>
    </row>
    <row r="239" spans="1:1" ht="15" customHeight="1" thickBot="1" x14ac:dyDescent="0.3">
      <c r="A239" s="4" t="s">
        <v>352</v>
      </c>
    </row>
    <row r="240" spans="1:1" ht="15" customHeight="1" thickBot="1" x14ac:dyDescent="0.3">
      <c r="A240" s="5" t="s">
        <v>353</v>
      </c>
    </row>
    <row r="241" spans="1:1" ht="15" customHeight="1" thickBot="1" x14ac:dyDescent="0.3">
      <c r="A241" s="4" t="s">
        <v>354</v>
      </c>
    </row>
    <row r="242" spans="1:1" ht="15" customHeight="1" thickBot="1" x14ac:dyDescent="0.3">
      <c r="A242" s="5" t="s">
        <v>355</v>
      </c>
    </row>
    <row r="243" spans="1:1" ht="15" customHeight="1" thickBot="1" x14ac:dyDescent="0.3">
      <c r="A243" s="4" t="s">
        <v>356</v>
      </c>
    </row>
    <row r="244" spans="1:1" ht="24.6" customHeight="1" thickBot="1" x14ac:dyDescent="0.3">
      <c r="A244" s="5" t="s">
        <v>357</v>
      </c>
    </row>
    <row r="245" spans="1:1" ht="15" customHeight="1" thickBot="1" x14ac:dyDescent="0.3">
      <c r="A245" s="4" t="s">
        <v>358</v>
      </c>
    </row>
    <row r="246" spans="1:1" ht="15" customHeight="1" thickBot="1" x14ac:dyDescent="0.3">
      <c r="A246" s="5" t="s">
        <v>359</v>
      </c>
    </row>
    <row r="247" spans="1:1" ht="15" customHeight="1" thickBot="1" x14ac:dyDescent="0.3">
      <c r="A247" s="4" t="s">
        <v>360</v>
      </c>
    </row>
    <row r="248" spans="1:1" ht="15" customHeight="1" thickBot="1" x14ac:dyDescent="0.3">
      <c r="A248" s="5" t="s">
        <v>361</v>
      </c>
    </row>
    <row r="249" spans="1:1" ht="15" customHeight="1" thickBot="1" x14ac:dyDescent="0.3">
      <c r="A249" s="4" t="s">
        <v>362</v>
      </c>
    </row>
    <row r="250" spans="1:1" x14ac:dyDescent="0.25">
      <c r="A250" s="5" t="s">
        <v>363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1" t="s">
        <v>364</v>
      </c>
    </row>
    <row r="2" spans="1:1" x14ac:dyDescent="0.25">
      <c r="A2" s="1" t="s">
        <v>365</v>
      </c>
    </row>
    <row r="3" spans="1:1" x14ac:dyDescent="0.25">
      <c r="A3" s="1" t="s">
        <v>366</v>
      </c>
    </row>
    <row r="4" spans="1:1" x14ac:dyDescent="0.25">
      <c r="A4" s="1" t="s">
        <v>21</v>
      </c>
    </row>
    <row r="5" spans="1:1" x14ac:dyDescent="0.25">
      <c r="A5" s="1" t="s">
        <v>367</v>
      </c>
    </row>
    <row r="6" spans="1:1" x14ac:dyDescent="0.25">
      <c r="A6" s="1" t="s">
        <v>368</v>
      </c>
    </row>
    <row r="7" spans="1:1" x14ac:dyDescent="0.25">
      <c r="A7" s="1" t="s">
        <v>369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140625" customWidth="1"/>
  </cols>
  <sheetData>
    <row r="1" spans="1:1" x14ac:dyDescent="0.25">
      <c r="A1" s="22" t="s">
        <v>370</v>
      </c>
    </row>
    <row r="2" spans="1:1" x14ac:dyDescent="0.25">
      <c r="A2" s="1" t="s">
        <v>371</v>
      </c>
    </row>
    <row r="3" spans="1:1" x14ac:dyDescent="0.25">
      <c r="A3" s="1" t="s">
        <v>372</v>
      </c>
    </row>
    <row r="4" spans="1:1" x14ac:dyDescent="0.25">
      <c r="A4" s="1" t="s">
        <v>373</v>
      </c>
    </row>
    <row r="5" spans="1:1" x14ac:dyDescent="0.25">
      <c r="A5" s="1" t="s">
        <v>374</v>
      </c>
    </row>
    <row r="6" spans="1:1" x14ac:dyDescent="0.25">
      <c r="A6" s="1" t="s">
        <v>375</v>
      </c>
    </row>
    <row r="7" spans="1:1" x14ac:dyDescent="0.25">
      <c r="A7" s="1" t="s">
        <v>376</v>
      </c>
    </row>
    <row r="8" spans="1:1" x14ac:dyDescent="0.25">
      <c r="A8" s="1" t="s">
        <v>377</v>
      </c>
    </row>
    <row r="9" spans="1:1" x14ac:dyDescent="0.25">
      <c r="A9" s="1" t="s">
        <v>23</v>
      </c>
    </row>
    <row r="10" spans="1:1" x14ac:dyDescent="0.25">
      <c r="A10" s="1" t="s">
        <v>378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62"/>
  <sheetViews>
    <sheetView showGridLines="0" showWhiteSpace="0" view="pageBreakPreview" zoomScale="80" zoomScaleNormal="70" zoomScaleSheetLayoutView="80" workbookViewId="0">
      <selection activeCell="G81" sqref="G81"/>
    </sheetView>
  </sheetViews>
  <sheetFormatPr defaultColWidth="8.85546875" defaultRowHeight="15" x14ac:dyDescent="0.25"/>
  <cols>
    <col min="1" max="1" width="0.42578125" style="414" customWidth="1"/>
    <col min="2" max="2" width="24.85546875" style="414" customWidth="1"/>
    <col min="3" max="3" width="27.7109375" style="414" customWidth="1"/>
    <col min="4" max="4" width="35.85546875" style="414" customWidth="1"/>
    <col min="5" max="5" width="37.140625" style="414" customWidth="1"/>
    <col min="6" max="6" width="45.140625" style="414" customWidth="1"/>
    <col min="7" max="7" width="21.42578125" style="414" customWidth="1"/>
    <col min="8" max="8" width="87.85546875" style="493" customWidth="1"/>
    <col min="9" max="10" width="17.42578125" style="493" customWidth="1"/>
    <col min="11" max="11" width="42.140625" style="494" customWidth="1"/>
    <col min="12" max="12" width="7.42578125" style="414" customWidth="1"/>
    <col min="13" max="13" width="139" style="414" customWidth="1"/>
    <col min="14" max="14" width="50" style="414" customWidth="1"/>
    <col min="15" max="16384" width="8.85546875" style="414"/>
  </cols>
  <sheetData>
    <row r="1" spans="1:12" ht="14.85" customHeight="1" x14ac:dyDescent="0.25">
      <c r="A1" s="491"/>
      <c r="B1" s="492" t="s">
        <v>379</v>
      </c>
      <c r="C1" s="416"/>
      <c r="D1" s="416"/>
      <c r="E1" s="416"/>
      <c r="F1" s="416"/>
      <c r="G1" s="416"/>
      <c r="H1" s="416"/>
      <c r="I1" s="416"/>
    </row>
    <row r="2" spans="1:12" x14ac:dyDescent="0.25">
      <c r="A2" s="491"/>
      <c r="B2" s="416"/>
      <c r="C2" s="416"/>
      <c r="D2" s="416"/>
      <c r="E2" s="416"/>
      <c r="F2" s="416"/>
      <c r="G2" s="416"/>
      <c r="H2" s="416"/>
      <c r="I2" s="416"/>
    </row>
    <row r="3" spans="1:12" x14ac:dyDescent="0.25">
      <c r="A3" s="491"/>
      <c r="B3" s="495" t="s">
        <v>380</v>
      </c>
      <c r="C3" s="416"/>
      <c r="D3" s="416"/>
      <c r="E3" s="416"/>
      <c r="F3" s="416"/>
      <c r="G3" s="416"/>
      <c r="H3" s="416"/>
      <c r="I3" s="416"/>
    </row>
    <row r="4" spans="1:12" x14ac:dyDescent="0.25">
      <c r="A4" s="491"/>
      <c r="B4" s="496"/>
      <c r="C4" s="496"/>
      <c r="D4" s="496"/>
      <c r="E4" s="496"/>
      <c r="F4" s="496"/>
      <c r="G4" s="496"/>
      <c r="H4" s="497"/>
      <c r="I4" s="497"/>
    </row>
    <row r="5" spans="1:12" x14ac:dyDescent="0.25">
      <c r="A5" s="491"/>
      <c r="B5" s="498" t="s">
        <v>381</v>
      </c>
      <c r="C5" s="499"/>
      <c r="D5" s="499"/>
      <c r="E5" s="499"/>
      <c r="F5" s="499"/>
      <c r="G5" s="499"/>
      <c r="H5" s="499"/>
      <c r="I5" s="499"/>
      <c r="J5" s="500"/>
      <c r="K5" s="501"/>
    </row>
    <row r="6" spans="1:12" ht="30" x14ac:dyDescent="0.25">
      <c r="A6" s="491"/>
      <c r="B6" s="502" t="s">
        <v>382</v>
      </c>
      <c r="C6" s="502" t="s">
        <v>383</v>
      </c>
      <c r="D6" s="502" t="s">
        <v>384</v>
      </c>
      <c r="E6" s="502" t="s">
        <v>385</v>
      </c>
      <c r="F6" s="502" t="s">
        <v>386</v>
      </c>
      <c r="G6" s="502" t="s">
        <v>387</v>
      </c>
      <c r="H6" s="502" t="s">
        <v>388</v>
      </c>
      <c r="I6" s="502" t="s">
        <v>389</v>
      </c>
      <c r="J6" s="502" t="s">
        <v>390</v>
      </c>
      <c r="K6" s="501"/>
    </row>
    <row r="7" spans="1:12" ht="225" customHeight="1" x14ac:dyDescent="0.25">
      <c r="A7" s="491"/>
      <c r="B7" s="503" t="s">
        <v>391</v>
      </c>
      <c r="C7" s="504" t="s">
        <v>392</v>
      </c>
      <c r="D7" s="504" t="s">
        <v>393</v>
      </c>
      <c r="E7" s="504" t="s">
        <v>394</v>
      </c>
      <c r="F7" s="504" t="s">
        <v>395</v>
      </c>
      <c r="G7" s="504" t="s">
        <v>396</v>
      </c>
      <c r="H7" s="504" t="s">
        <v>397</v>
      </c>
      <c r="I7" s="505">
        <v>0.1</v>
      </c>
      <c r="J7" s="504" t="s">
        <v>97</v>
      </c>
      <c r="K7" s="506"/>
    </row>
    <row r="8" spans="1:12" ht="357.6" customHeight="1" x14ac:dyDescent="0.25">
      <c r="A8" s="491"/>
      <c r="B8" s="507"/>
      <c r="C8" s="504" t="s">
        <v>398</v>
      </c>
      <c r="D8" s="504" t="s">
        <v>399</v>
      </c>
      <c r="E8" s="504" t="s">
        <v>400</v>
      </c>
      <c r="F8" s="504" t="s">
        <v>401</v>
      </c>
      <c r="G8" s="504" t="s">
        <v>402</v>
      </c>
      <c r="H8" s="504" t="s">
        <v>403</v>
      </c>
      <c r="I8" s="505">
        <v>0.15</v>
      </c>
      <c r="J8" s="504" t="s">
        <v>97</v>
      </c>
      <c r="K8" s="501"/>
    </row>
    <row r="9" spans="1:12" ht="186.6" customHeight="1" x14ac:dyDescent="0.25">
      <c r="A9" s="491"/>
      <c r="B9" s="507"/>
      <c r="C9" s="504" t="s">
        <v>404</v>
      </c>
      <c r="D9" s="504" t="s">
        <v>405</v>
      </c>
      <c r="E9" s="504" t="s">
        <v>406</v>
      </c>
      <c r="F9" s="504" t="s">
        <v>407</v>
      </c>
      <c r="G9" s="504" t="s">
        <v>408</v>
      </c>
      <c r="H9" s="504" t="s">
        <v>409</v>
      </c>
      <c r="I9" s="505">
        <v>0.15</v>
      </c>
      <c r="J9" s="504" t="s">
        <v>97</v>
      </c>
      <c r="K9" s="501"/>
    </row>
    <row r="10" spans="1:12" ht="409.5" customHeight="1" x14ac:dyDescent="0.25">
      <c r="A10" s="491"/>
      <c r="B10" s="507"/>
      <c r="C10" s="508" t="s">
        <v>410</v>
      </c>
      <c r="D10" s="508" t="s">
        <v>411</v>
      </c>
      <c r="E10" s="508" t="s">
        <v>412</v>
      </c>
      <c r="F10" s="508" t="s">
        <v>413</v>
      </c>
      <c r="G10" s="508" t="s">
        <v>414</v>
      </c>
      <c r="H10" s="508" t="s">
        <v>415</v>
      </c>
      <c r="I10" s="509">
        <v>0.15</v>
      </c>
      <c r="J10" s="508" t="s">
        <v>98</v>
      </c>
      <c r="K10" s="501"/>
    </row>
    <row r="11" spans="1:12" ht="149.44999999999999" customHeight="1" x14ac:dyDescent="0.25">
      <c r="A11" s="491"/>
      <c r="B11" s="510"/>
      <c r="C11" s="508" t="s">
        <v>416</v>
      </c>
      <c r="D11" s="508" t="s">
        <v>417</v>
      </c>
      <c r="E11" s="508" t="s">
        <v>418</v>
      </c>
      <c r="F11" s="508" t="s">
        <v>419</v>
      </c>
      <c r="G11" s="508" t="s">
        <v>420</v>
      </c>
      <c r="H11" s="508" t="s">
        <v>421</v>
      </c>
      <c r="I11" s="509">
        <v>0.05</v>
      </c>
      <c r="J11" s="508" t="s">
        <v>98</v>
      </c>
      <c r="K11" s="501"/>
    </row>
    <row r="12" spans="1:12" ht="148.5" customHeight="1" x14ac:dyDescent="0.25">
      <c r="A12" s="491"/>
      <c r="B12" s="504" t="s">
        <v>422</v>
      </c>
      <c r="C12" s="504" t="s">
        <v>423</v>
      </c>
      <c r="D12" s="504" t="s">
        <v>424</v>
      </c>
      <c r="E12" s="511" t="s">
        <v>425</v>
      </c>
      <c r="F12" s="511" t="s">
        <v>426</v>
      </c>
      <c r="G12" s="504" t="s">
        <v>427</v>
      </c>
      <c r="H12" s="504" t="s">
        <v>428</v>
      </c>
      <c r="I12" s="505">
        <v>0</v>
      </c>
      <c r="J12" s="504" t="s">
        <v>98</v>
      </c>
      <c r="K12" s="501"/>
    </row>
    <row r="13" spans="1:12" ht="132" customHeight="1" x14ac:dyDescent="0.25">
      <c r="A13" s="491"/>
      <c r="B13" s="504"/>
      <c r="C13" s="504" t="s">
        <v>429</v>
      </c>
      <c r="D13" s="504" t="s">
        <v>430</v>
      </c>
      <c r="E13" s="512"/>
      <c r="F13" s="512"/>
      <c r="G13" s="504" t="s">
        <v>431</v>
      </c>
      <c r="H13" s="513" t="s">
        <v>432</v>
      </c>
      <c r="I13" s="505">
        <v>0</v>
      </c>
      <c r="J13" s="504" t="s">
        <v>98</v>
      </c>
      <c r="K13" s="501"/>
    </row>
    <row r="14" spans="1:12" ht="204.95" customHeight="1" x14ac:dyDescent="0.25">
      <c r="A14" s="491"/>
      <c r="B14" s="504" t="s">
        <v>433</v>
      </c>
      <c r="C14" s="504" t="s">
        <v>434</v>
      </c>
      <c r="D14" s="504" t="s">
        <v>435</v>
      </c>
      <c r="E14" s="504" t="s">
        <v>436</v>
      </c>
      <c r="F14" s="504" t="s">
        <v>437</v>
      </c>
      <c r="G14" s="504" t="s">
        <v>438</v>
      </c>
      <c r="H14" s="504" t="s">
        <v>439</v>
      </c>
      <c r="I14" s="505">
        <v>0.05</v>
      </c>
      <c r="J14" s="504" t="s">
        <v>97</v>
      </c>
      <c r="K14" s="501"/>
    </row>
    <row r="15" spans="1:12" ht="205.5" customHeight="1" x14ac:dyDescent="0.3">
      <c r="A15" s="491"/>
      <c r="B15" s="511"/>
      <c r="C15" s="504" t="s">
        <v>440</v>
      </c>
      <c r="D15" s="504" t="s">
        <v>441</v>
      </c>
      <c r="E15" s="504" t="s">
        <v>442</v>
      </c>
      <c r="F15" s="504" t="s">
        <v>443</v>
      </c>
      <c r="G15" s="504" t="s">
        <v>444</v>
      </c>
      <c r="H15" s="504" t="s">
        <v>445</v>
      </c>
      <c r="I15" s="505">
        <v>0.15</v>
      </c>
      <c r="J15" s="504" t="s">
        <v>98</v>
      </c>
      <c r="K15" s="514"/>
      <c r="L15" s="515"/>
    </row>
    <row r="16" spans="1:12" ht="148.5" customHeight="1" x14ac:dyDescent="0.3">
      <c r="A16" s="491"/>
      <c r="B16" s="516"/>
      <c r="C16" s="504" t="s">
        <v>446</v>
      </c>
      <c r="D16" s="504" t="s">
        <v>447</v>
      </c>
      <c r="E16" s="504" t="s">
        <v>448</v>
      </c>
      <c r="F16" s="504" t="s">
        <v>449</v>
      </c>
      <c r="G16" s="504" t="s">
        <v>450</v>
      </c>
      <c r="H16" s="504" t="s">
        <v>451</v>
      </c>
      <c r="I16" s="509">
        <v>0</v>
      </c>
      <c r="J16" s="504" t="s">
        <v>98</v>
      </c>
      <c r="K16" s="517"/>
      <c r="L16" s="515"/>
    </row>
    <row r="17" spans="1:12" ht="143.25" customHeight="1" x14ac:dyDescent="0.3">
      <c r="A17" s="491"/>
      <c r="B17" s="512"/>
      <c r="C17" s="508" t="s">
        <v>452</v>
      </c>
      <c r="D17" s="508" t="s">
        <v>453</v>
      </c>
      <c r="E17" s="508" t="s">
        <v>454</v>
      </c>
      <c r="F17" s="508" t="s">
        <v>455</v>
      </c>
      <c r="G17" s="504" t="s">
        <v>456</v>
      </c>
      <c r="H17" s="504" t="s">
        <v>457</v>
      </c>
      <c r="I17" s="505">
        <v>0.1</v>
      </c>
      <c r="J17" s="504" t="s">
        <v>97</v>
      </c>
      <c r="K17" s="518"/>
      <c r="L17" s="515"/>
    </row>
    <row r="18" spans="1:12" ht="163.5" customHeight="1" x14ac:dyDescent="0.3">
      <c r="A18" s="491"/>
      <c r="B18" s="509" t="s">
        <v>458</v>
      </c>
      <c r="C18" s="519" t="s">
        <v>459</v>
      </c>
      <c r="D18" s="509" t="s">
        <v>460</v>
      </c>
      <c r="E18" s="508" t="s">
        <v>461</v>
      </c>
      <c r="F18" s="509" t="s">
        <v>462</v>
      </c>
      <c r="G18" s="504" t="s">
        <v>463</v>
      </c>
      <c r="H18" s="504" t="s">
        <v>464</v>
      </c>
      <c r="I18" s="505">
        <v>0.06</v>
      </c>
      <c r="J18" s="504" t="s">
        <v>99</v>
      </c>
      <c r="K18" s="518"/>
      <c r="L18" s="515"/>
    </row>
    <row r="19" spans="1:12" ht="127.5" customHeight="1" x14ac:dyDescent="0.3">
      <c r="A19" s="491"/>
      <c r="B19" s="511"/>
      <c r="C19" s="520" t="s">
        <v>465</v>
      </c>
      <c r="D19" s="504" t="s">
        <v>466</v>
      </c>
      <c r="E19" s="504" t="s">
        <v>467</v>
      </c>
      <c r="F19" s="520" t="s">
        <v>468</v>
      </c>
      <c r="G19" s="504" t="s">
        <v>469</v>
      </c>
      <c r="H19" s="504" t="s">
        <v>470</v>
      </c>
      <c r="I19" s="505">
        <v>0.25</v>
      </c>
      <c r="J19" s="504" t="s">
        <v>97</v>
      </c>
      <c r="K19" s="517"/>
      <c r="L19" s="515"/>
    </row>
    <row r="20" spans="1:12" ht="148.35" customHeight="1" x14ac:dyDescent="0.3">
      <c r="A20" s="491"/>
      <c r="B20" s="516"/>
      <c r="C20" s="520" t="s">
        <v>471</v>
      </c>
      <c r="D20" s="504" t="s">
        <v>472</v>
      </c>
      <c r="E20" s="504" t="s">
        <v>473</v>
      </c>
      <c r="F20" s="520" t="s">
        <v>474</v>
      </c>
      <c r="G20" s="504" t="s">
        <v>475</v>
      </c>
      <c r="H20" s="504" t="s">
        <v>476</v>
      </c>
      <c r="I20" s="505">
        <v>0.05</v>
      </c>
      <c r="J20" s="504" t="s">
        <v>99</v>
      </c>
      <c r="K20" s="517"/>
      <c r="L20" s="515"/>
    </row>
    <row r="21" spans="1:12" ht="129" customHeight="1" x14ac:dyDescent="0.3">
      <c r="A21" s="491"/>
      <c r="B21" s="512"/>
      <c r="C21" s="520" t="s">
        <v>477</v>
      </c>
      <c r="D21" s="504" t="s">
        <v>478</v>
      </c>
      <c r="E21" s="504" t="s">
        <v>479</v>
      </c>
      <c r="F21" s="520" t="s">
        <v>480</v>
      </c>
      <c r="G21" s="504" t="s">
        <v>481</v>
      </c>
      <c r="H21" s="504" t="s">
        <v>482</v>
      </c>
      <c r="I21" s="505">
        <v>0</v>
      </c>
      <c r="J21" s="504" t="s">
        <v>99</v>
      </c>
      <c r="K21" s="514"/>
      <c r="L21" s="515"/>
    </row>
    <row r="22" spans="1:12" ht="270" customHeight="1" x14ac:dyDescent="0.3">
      <c r="A22" s="491"/>
      <c r="B22" s="504" t="s">
        <v>483</v>
      </c>
      <c r="C22" s="520" t="s">
        <v>484</v>
      </c>
      <c r="D22" s="504" t="s">
        <v>485</v>
      </c>
      <c r="E22" s="511" t="s">
        <v>486</v>
      </c>
      <c r="F22" s="520"/>
      <c r="G22" s="504" t="s">
        <v>487</v>
      </c>
      <c r="H22" s="504" t="s">
        <v>488</v>
      </c>
      <c r="I22" s="505">
        <v>0.05</v>
      </c>
      <c r="J22" s="504" t="s">
        <v>98</v>
      </c>
      <c r="K22" s="517"/>
      <c r="L22" s="515"/>
    </row>
    <row r="23" spans="1:12" ht="156.6" customHeight="1" x14ac:dyDescent="0.3">
      <c r="A23" s="491"/>
      <c r="B23" s="511"/>
      <c r="C23" s="520" t="s">
        <v>489</v>
      </c>
      <c r="D23" s="504" t="s">
        <v>490</v>
      </c>
      <c r="E23" s="512"/>
      <c r="F23" s="520" t="s">
        <v>491</v>
      </c>
      <c r="G23" s="504" t="s">
        <v>492</v>
      </c>
      <c r="H23" s="504" t="s">
        <v>493</v>
      </c>
      <c r="I23" s="505">
        <v>0.05</v>
      </c>
      <c r="J23" s="504" t="s">
        <v>97</v>
      </c>
      <c r="K23" s="517"/>
      <c r="L23" s="515"/>
    </row>
    <row r="24" spans="1:12" ht="231.6" customHeight="1" x14ac:dyDescent="0.3">
      <c r="A24" s="491"/>
      <c r="B24" s="516"/>
      <c r="C24" s="520" t="s">
        <v>494</v>
      </c>
      <c r="D24" s="504" t="s">
        <v>495</v>
      </c>
      <c r="E24" s="504" t="s">
        <v>35</v>
      </c>
      <c r="F24" s="520" t="s">
        <v>496</v>
      </c>
      <c r="G24" s="504" t="s">
        <v>497</v>
      </c>
      <c r="H24" s="504" t="s">
        <v>498</v>
      </c>
      <c r="I24" s="505">
        <v>0.03</v>
      </c>
      <c r="J24" s="504" t="s">
        <v>98</v>
      </c>
      <c r="K24" s="517"/>
      <c r="L24" s="515"/>
    </row>
    <row r="25" spans="1:12" ht="294" customHeight="1" x14ac:dyDescent="0.3">
      <c r="A25" s="491"/>
      <c r="B25" s="516"/>
      <c r="C25" s="520" t="s">
        <v>499</v>
      </c>
      <c r="D25" s="504" t="s">
        <v>500</v>
      </c>
      <c r="E25" s="504" t="s">
        <v>501</v>
      </c>
      <c r="F25" s="505" t="s">
        <v>502</v>
      </c>
      <c r="G25" s="504" t="s">
        <v>503</v>
      </c>
      <c r="H25" s="504" t="s">
        <v>504</v>
      </c>
      <c r="I25" s="505">
        <v>0</v>
      </c>
      <c r="J25" s="504" t="s">
        <v>98</v>
      </c>
      <c r="K25" s="517"/>
      <c r="L25" s="515"/>
    </row>
    <row r="26" spans="1:12" ht="175.5" customHeight="1" x14ac:dyDescent="0.3">
      <c r="A26" s="491"/>
      <c r="B26" s="516"/>
      <c r="C26" s="505" t="s">
        <v>505</v>
      </c>
      <c r="D26" s="511" t="s">
        <v>506</v>
      </c>
      <c r="E26" s="511" t="s">
        <v>35</v>
      </c>
      <c r="F26" s="511" t="s">
        <v>507</v>
      </c>
      <c r="G26" s="511" t="s">
        <v>508</v>
      </c>
      <c r="H26" s="504" t="s">
        <v>509</v>
      </c>
      <c r="I26" s="505">
        <v>0.05</v>
      </c>
      <c r="J26" s="504" t="s">
        <v>98</v>
      </c>
      <c r="K26" s="521"/>
      <c r="L26" s="515"/>
    </row>
    <row r="27" spans="1:12" ht="156" customHeight="1" x14ac:dyDescent="0.3">
      <c r="A27" s="491"/>
      <c r="B27" s="512"/>
      <c r="C27" s="520" t="s">
        <v>510</v>
      </c>
      <c r="D27" s="512"/>
      <c r="E27" s="512"/>
      <c r="F27" s="512"/>
      <c r="G27" s="512"/>
      <c r="H27" s="504" t="s">
        <v>511</v>
      </c>
      <c r="I27" s="505">
        <v>0.05</v>
      </c>
      <c r="J27" s="504" t="s">
        <v>98</v>
      </c>
      <c r="K27" s="517"/>
      <c r="L27" s="515"/>
    </row>
    <row r="28" spans="1:12" ht="17.100000000000001" customHeight="1" x14ac:dyDescent="0.3">
      <c r="A28" s="491"/>
      <c r="B28" s="522"/>
      <c r="C28" s="523"/>
      <c r="D28" s="524"/>
      <c r="E28" s="524"/>
      <c r="F28" s="524"/>
      <c r="G28" s="524"/>
      <c r="H28" s="525"/>
      <c r="I28" s="525"/>
      <c r="J28" s="526"/>
      <c r="K28" s="527"/>
      <c r="L28" s="515"/>
    </row>
    <row r="29" spans="1:12" ht="100.35" customHeight="1" x14ac:dyDescent="0.3">
      <c r="A29" s="491"/>
      <c r="B29" s="502" t="s">
        <v>512</v>
      </c>
      <c r="C29" s="528" t="s">
        <v>513</v>
      </c>
      <c r="D29" s="502" t="s">
        <v>514</v>
      </c>
      <c r="E29" s="524"/>
      <c r="F29" s="524"/>
      <c r="G29" s="524"/>
      <c r="H29" s="525"/>
      <c r="I29" s="525"/>
      <c r="J29" s="526"/>
      <c r="K29" s="527"/>
      <c r="L29" s="515"/>
    </row>
    <row r="30" spans="1:12" ht="17.100000000000001" customHeight="1" x14ac:dyDescent="0.3">
      <c r="A30" s="491"/>
      <c r="B30" s="529">
        <f>IFERROR(AVERAGE(I7:I27),"")</f>
        <v>7.0952380952380975E-2</v>
      </c>
      <c r="C30" s="530">
        <f ca="1">IF(OR('1. Basic project data'!E16="",'1. Basic project data'!E18=""),"",(TODAY()-'1. Basic project data'!E16)/('1. Basic project data'!E18-'1. Basic project data'!E16))</f>
        <v>0.36418400876232204</v>
      </c>
      <c r="D30" s="531">
        <f>IF('1. Basic project data'!E23=0,"",'1. Basic project data'!E24/'1. Basic project data'!E23)</f>
        <v>0.2676132</v>
      </c>
      <c r="E30" s="524"/>
      <c r="F30" s="524"/>
      <c r="G30" s="524"/>
      <c r="H30" s="525"/>
      <c r="I30" s="525"/>
      <c r="J30" s="526"/>
      <c r="K30" s="527"/>
      <c r="L30" s="515"/>
    </row>
    <row r="31" spans="1:12" ht="15.75" x14ac:dyDescent="0.25">
      <c r="A31" s="491"/>
      <c r="B31" s="532"/>
      <c r="C31" s="533"/>
      <c r="D31" s="533"/>
      <c r="E31" s="533"/>
      <c r="F31" s="533"/>
      <c r="G31" s="533"/>
      <c r="H31" s="526"/>
      <c r="I31" s="526"/>
      <c r="J31" s="526"/>
    </row>
    <row r="32" spans="1:12" x14ac:dyDescent="0.25">
      <c r="A32" s="491"/>
      <c r="B32" s="533"/>
      <c r="C32" s="533"/>
      <c r="D32" s="533"/>
      <c r="E32" s="533"/>
      <c r="F32" s="533"/>
      <c r="G32" s="533"/>
      <c r="H32" s="526"/>
      <c r="I32" s="526"/>
      <c r="J32" s="526"/>
    </row>
    <row r="33" spans="1:21" ht="17.100000000000001" customHeight="1" x14ac:dyDescent="0.3">
      <c r="A33" s="491"/>
      <c r="B33" s="534"/>
      <c r="C33" s="533"/>
      <c r="D33" s="533"/>
      <c r="E33" s="533"/>
      <c r="F33" s="533"/>
      <c r="G33" s="533"/>
      <c r="H33" s="526"/>
      <c r="I33" s="526"/>
      <c r="J33" s="526"/>
      <c r="K33" s="527"/>
    </row>
    <row r="34" spans="1:21" x14ac:dyDescent="0.25">
      <c r="A34" s="491"/>
      <c r="B34" s="524"/>
      <c r="C34" s="524"/>
      <c r="D34" s="524"/>
      <c r="E34" s="524"/>
      <c r="F34" s="524"/>
      <c r="G34" s="524"/>
      <c r="H34" s="525"/>
      <c r="I34" s="525"/>
      <c r="J34" s="526"/>
    </row>
    <row r="35" spans="1:21" ht="15.6" customHeight="1" x14ac:dyDescent="0.25">
      <c r="A35" s="491"/>
      <c r="B35" s="535"/>
      <c r="C35" s="533"/>
      <c r="D35" s="533"/>
      <c r="E35" s="533"/>
      <c r="F35" s="533"/>
      <c r="G35" s="533"/>
      <c r="H35" s="526"/>
      <c r="I35" s="526"/>
      <c r="J35" s="526"/>
    </row>
    <row r="36" spans="1:21" ht="23.25" customHeight="1" x14ac:dyDescent="0.25">
      <c r="A36" s="491"/>
      <c r="B36" s="536"/>
      <c r="C36" s="536"/>
      <c r="D36" s="536"/>
      <c r="E36" s="536"/>
      <c r="F36" s="536"/>
      <c r="G36" s="536"/>
      <c r="H36" s="537"/>
      <c r="I36" s="537"/>
      <c r="J36" s="526"/>
    </row>
    <row r="37" spans="1:21" ht="23.25" customHeight="1" x14ac:dyDescent="0.25">
      <c r="A37" s="491"/>
      <c r="B37" s="538" t="s">
        <v>515</v>
      </c>
      <c r="C37" s="416"/>
      <c r="D37" s="416"/>
      <c r="E37" s="416"/>
      <c r="F37" s="416"/>
      <c r="G37" s="416"/>
      <c r="H37" s="416"/>
      <c r="I37" s="416"/>
      <c r="J37" s="416"/>
    </row>
    <row r="38" spans="1:21" ht="23.25" customHeight="1" x14ac:dyDescent="0.25">
      <c r="A38" s="491"/>
      <c r="B38" s="539" t="s">
        <v>516</v>
      </c>
      <c r="C38" s="416"/>
      <c r="D38" s="416"/>
      <c r="E38" s="416"/>
      <c r="F38" s="416"/>
      <c r="G38" s="416"/>
      <c r="H38" s="416"/>
      <c r="I38" s="416"/>
      <c r="J38" s="416"/>
    </row>
    <row r="39" spans="1:21" ht="23.25" customHeight="1" x14ac:dyDescent="0.25">
      <c r="A39" s="491"/>
      <c r="B39" s="536"/>
      <c r="C39" s="536"/>
      <c r="D39" s="536"/>
      <c r="E39" s="536"/>
      <c r="F39" s="536"/>
      <c r="G39" s="536"/>
      <c r="H39" s="537"/>
      <c r="I39" s="537"/>
      <c r="J39" s="526"/>
    </row>
    <row r="40" spans="1:21" ht="60" customHeight="1" x14ac:dyDescent="0.25">
      <c r="A40" s="491"/>
      <c r="B40" s="536"/>
      <c r="C40" s="502" t="s">
        <v>517</v>
      </c>
      <c r="D40" s="502" t="s">
        <v>518</v>
      </c>
      <c r="E40" s="502" t="s">
        <v>106</v>
      </c>
      <c r="F40" s="502" t="s">
        <v>519</v>
      </c>
      <c r="G40" s="502" t="s">
        <v>520</v>
      </c>
      <c r="H40" s="502" t="s">
        <v>74</v>
      </c>
      <c r="I40" s="537"/>
      <c r="J40" s="526"/>
    </row>
    <row r="41" spans="1:21" ht="23.1" customHeight="1" x14ac:dyDescent="0.25">
      <c r="A41" s="491"/>
      <c r="B41" s="536"/>
      <c r="C41" s="540"/>
      <c r="D41" s="541" t="s">
        <v>97</v>
      </c>
      <c r="E41" s="541" t="s">
        <v>52</v>
      </c>
      <c r="F41" s="542" t="s">
        <v>52</v>
      </c>
      <c r="G41" s="542"/>
      <c r="H41" s="543" t="s">
        <v>52</v>
      </c>
      <c r="I41" s="537"/>
      <c r="J41" s="526"/>
    </row>
    <row r="42" spans="1:21" ht="409.5" customHeight="1" x14ac:dyDescent="0.25">
      <c r="A42" s="491"/>
      <c r="B42" s="536"/>
      <c r="C42" s="544" t="s">
        <v>521</v>
      </c>
      <c r="D42" s="490" t="s">
        <v>522</v>
      </c>
      <c r="E42" s="545" t="s">
        <v>523</v>
      </c>
      <c r="F42" s="546" t="s">
        <v>524</v>
      </c>
      <c r="G42" s="546" t="s">
        <v>525</v>
      </c>
      <c r="H42" s="460" t="s">
        <v>526</v>
      </c>
      <c r="I42" s="537"/>
      <c r="J42" s="526"/>
      <c r="K42" s="547"/>
    </row>
    <row r="43" spans="1:21" ht="409.6" customHeight="1" x14ac:dyDescent="0.25">
      <c r="A43" s="491"/>
      <c r="B43" s="536"/>
      <c r="C43" s="544"/>
      <c r="D43" s="490"/>
      <c r="E43" s="548"/>
      <c r="F43" s="546"/>
      <c r="G43" s="546"/>
      <c r="H43" s="460"/>
      <c r="I43" s="537"/>
      <c r="J43" s="526"/>
      <c r="K43" s="549"/>
      <c r="L43" s="416"/>
      <c r="M43" s="416"/>
      <c r="N43" s="416"/>
      <c r="O43" s="416"/>
      <c r="P43" s="416"/>
      <c r="Q43" s="416"/>
      <c r="R43" s="416"/>
      <c r="S43" s="416"/>
      <c r="T43" s="416"/>
      <c r="U43" s="416"/>
    </row>
    <row r="44" spans="1:21" ht="31.5" customHeight="1" x14ac:dyDescent="0.25">
      <c r="A44" s="491"/>
      <c r="B44" s="536"/>
      <c r="C44" s="536"/>
      <c r="D44" s="536"/>
      <c r="E44" s="536"/>
      <c r="F44" s="536"/>
      <c r="G44" s="536"/>
      <c r="H44" s="537"/>
      <c r="I44" s="537"/>
      <c r="J44" s="526"/>
      <c r="K44" s="550"/>
      <c r="L44" s="416"/>
      <c r="M44" s="551"/>
      <c r="N44" s="416"/>
      <c r="O44" s="416"/>
      <c r="P44" s="416"/>
      <c r="Q44" s="416"/>
      <c r="R44" s="416"/>
      <c r="S44" s="416"/>
      <c r="T44" s="416"/>
      <c r="U44" s="416"/>
    </row>
    <row r="45" spans="1:21" ht="15" customHeight="1" x14ac:dyDescent="0.25">
      <c r="A45" s="491"/>
      <c r="B45" s="552"/>
      <c r="C45" s="533"/>
      <c r="D45" s="533"/>
      <c r="E45" s="533"/>
      <c r="F45" s="533"/>
      <c r="G45" s="533"/>
      <c r="H45" s="526"/>
      <c r="I45" s="526"/>
      <c r="J45" s="526"/>
      <c r="K45" s="550"/>
      <c r="L45" s="416"/>
      <c r="M45" s="551"/>
      <c r="N45" s="416"/>
      <c r="O45" s="416"/>
      <c r="P45" s="416"/>
      <c r="Q45" s="416"/>
      <c r="R45" s="416"/>
      <c r="S45" s="416"/>
      <c r="T45" s="416"/>
      <c r="U45" s="416"/>
    </row>
    <row r="46" spans="1:21" ht="23.85" customHeight="1" x14ac:dyDescent="0.25">
      <c r="A46" s="491"/>
      <c r="B46" s="533"/>
      <c r="C46" s="533"/>
      <c r="D46" s="533"/>
      <c r="E46" s="533"/>
      <c r="F46" s="533"/>
      <c r="G46" s="533"/>
      <c r="H46" s="526"/>
      <c r="I46" s="526"/>
      <c r="J46" s="526"/>
      <c r="K46" s="550"/>
      <c r="L46" s="416"/>
      <c r="M46" s="551"/>
      <c r="N46" s="416"/>
      <c r="O46" s="416"/>
      <c r="P46" s="416"/>
      <c r="Q46" s="416"/>
      <c r="R46" s="416"/>
      <c r="S46" s="416"/>
      <c r="T46" s="416"/>
      <c r="U46" s="416"/>
    </row>
    <row r="47" spans="1:21" ht="15" customHeight="1" x14ac:dyDescent="0.25">
      <c r="A47" s="491"/>
      <c r="B47" s="538" t="s">
        <v>527</v>
      </c>
      <c r="C47" s="416"/>
      <c r="D47" s="416"/>
      <c r="E47" s="416"/>
      <c r="F47" s="416"/>
      <c r="G47" s="416"/>
      <c r="H47" s="416"/>
      <c r="I47" s="416"/>
      <c r="J47" s="526"/>
      <c r="K47" s="550"/>
      <c r="L47" s="416"/>
      <c r="M47" s="551"/>
      <c r="N47" s="416"/>
      <c r="O47" s="416"/>
      <c r="P47" s="416"/>
      <c r="Q47" s="416"/>
      <c r="R47" s="416"/>
      <c r="S47" s="416"/>
      <c r="T47" s="416"/>
      <c r="U47" s="416"/>
    </row>
    <row r="48" spans="1:21" ht="23.85" customHeight="1" x14ac:dyDescent="0.25">
      <c r="A48" s="491"/>
      <c r="B48" s="533"/>
      <c r="C48" s="533"/>
      <c r="D48" s="533"/>
      <c r="E48" s="533"/>
      <c r="F48" s="533"/>
      <c r="G48" s="533"/>
      <c r="H48" s="526"/>
      <c r="I48" s="526"/>
      <c r="J48" s="526"/>
      <c r="K48" s="550"/>
      <c r="L48" s="416"/>
      <c r="M48" s="551"/>
      <c r="N48" s="416"/>
      <c r="O48" s="416"/>
      <c r="P48" s="416"/>
      <c r="Q48" s="416"/>
      <c r="R48" s="416"/>
      <c r="S48" s="416"/>
      <c r="T48" s="416"/>
      <c r="U48" s="416"/>
    </row>
    <row r="49" spans="1:21" ht="22.35" customHeight="1" x14ac:dyDescent="0.25">
      <c r="A49" s="491"/>
      <c r="B49" s="533"/>
      <c r="C49" s="533"/>
      <c r="D49" s="533"/>
      <c r="E49" s="533"/>
      <c r="F49" s="533"/>
      <c r="G49" s="533"/>
      <c r="H49" s="526"/>
      <c r="I49" s="526"/>
      <c r="J49" s="526"/>
      <c r="K49" s="550"/>
      <c r="L49" s="416"/>
      <c r="M49" s="551"/>
      <c r="N49" s="416"/>
      <c r="O49" s="416"/>
      <c r="P49" s="416"/>
      <c r="Q49" s="416"/>
      <c r="R49" s="416"/>
      <c r="S49" s="416"/>
      <c r="T49" s="416"/>
      <c r="U49" s="416"/>
    </row>
    <row r="50" spans="1:21" ht="45" customHeight="1" x14ac:dyDescent="0.25">
      <c r="A50" s="491"/>
      <c r="B50" s="553" t="s">
        <v>528</v>
      </c>
      <c r="C50" s="500"/>
      <c r="D50" s="553" t="s">
        <v>529</v>
      </c>
      <c r="E50" s="500"/>
      <c r="F50" s="553" t="s">
        <v>530</v>
      </c>
      <c r="G50" s="500"/>
      <c r="H50" s="553" t="s">
        <v>531</v>
      </c>
      <c r="I50" s="554"/>
      <c r="J50" s="526"/>
    </row>
    <row r="51" spans="1:21" ht="21.75" customHeight="1" x14ac:dyDescent="0.25">
      <c r="A51" s="491"/>
      <c r="B51" s="555" t="s">
        <v>532</v>
      </c>
      <c r="C51" s="556"/>
      <c r="D51" s="557" t="s">
        <v>533</v>
      </c>
      <c r="E51" s="558"/>
      <c r="F51" s="557" t="s">
        <v>534</v>
      </c>
      <c r="G51" s="558"/>
      <c r="H51" s="559" t="s">
        <v>535</v>
      </c>
      <c r="I51" s="560"/>
      <c r="J51" s="526"/>
    </row>
    <row r="52" spans="1:21" ht="42" customHeight="1" x14ac:dyDescent="0.25">
      <c r="A52" s="491"/>
      <c r="B52" s="561"/>
      <c r="C52" s="562"/>
      <c r="D52" s="563" t="s">
        <v>536</v>
      </c>
      <c r="E52" s="558"/>
      <c r="F52" s="563" t="s">
        <v>537</v>
      </c>
      <c r="G52" s="558"/>
      <c r="H52" s="564" t="s">
        <v>538</v>
      </c>
      <c r="I52" s="558"/>
      <c r="J52" s="526"/>
    </row>
    <row r="53" spans="1:21" ht="35.450000000000003" customHeight="1" x14ac:dyDescent="0.25">
      <c r="A53" s="491"/>
      <c r="B53" s="565"/>
      <c r="C53" s="566"/>
      <c r="D53" s="563" t="s">
        <v>539</v>
      </c>
      <c r="E53" s="558"/>
      <c r="F53" s="567" t="s">
        <v>540</v>
      </c>
      <c r="G53" s="568"/>
      <c r="H53" s="564" t="s">
        <v>541</v>
      </c>
      <c r="I53" s="558"/>
      <c r="J53" s="526"/>
    </row>
    <row r="54" spans="1:21" ht="64.5" customHeight="1" x14ac:dyDescent="0.25">
      <c r="A54" s="491"/>
      <c r="B54" s="557" t="s">
        <v>542</v>
      </c>
      <c r="C54" s="558"/>
      <c r="D54" s="569" t="s">
        <v>543</v>
      </c>
      <c r="E54" s="570"/>
      <c r="F54" s="571" t="s">
        <v>544</v>
      </c>
      <c r="G54" s="572"/>
      <c r="H54" s="573" t="s">
        <v>541</v>
      </c>
      <c r="I54" s="574"/>
      <c r="J54" s="526"/>
    </row>
    <row r="55" spans="1:21" ht="64.5" customHeight="1" x14ac:dyDescent="0.25">
      <c r="A55" s="491"/>
      <c r="B55" s="555" t="s">
        <v>545</v>
      </c>
      <c r="C55" s="556"/>
      <c r="D55" s="557" t="s">
        <v>546</v>
      </c>
      <c r="E55" s="558"/>
      <c r="F55" s="575" t="s">
        <v>547</v>
      </c>
      <c r="G55" s="558"/>
      <c r="H55" s="559" t="s">
        <v>548</v>
      </c>
      <c r="I55" s="560"/>
      <c r="J55" s="526"/>
    </row>
    <row r="56" spans="1:21" ht="35.450000000000003" customHeight="1" x14ac:dyDescent="0.25">
      <c r="A56" s="491"/>
      <c r="B56" s="561"/>
      <c r="C56" s="562"/>
      <c r="D56" s="576" t="s">
        <v>549</v>
      </c>
      <c r="E56" s="558"/>
      <c r="F56" s="563" t="s">
        <v>540</v>
      </c>
      <c r="G56" s="558"/>
      <c r="H56" s="577" t="s">
        <v>550</v>
      </c>
      <c r="I56" s="568"/>
      <c r="J56" s="526"/>
    </row>
    <row r="57" spans="1:21" ht="35.450000000000003" customHeight="1" x14ac:dyDescent="0.25">
      <c r="A57" s="491"/>
      <c r="B57" s="578" t="s">
        <v>551</v>
      </c>
      <c r="C57" s="579"/>
      <c r="D57" s="580" t="s">
        <v>552</v>
      </c>
      <c r="F57" s="575" t="s">
        <v>553</v>
      </c>
      <c r="G57" s="558"/>
      <c r="H57" s="581" t="s">
        <v>541</v>
      </c>
      <c r="I57" s="560"/>
      <c r="J57" s="526"/>
    </row>
    <row r="58" spans="1:21" ht="65.45" customHeight="1" x14ac:dyDescent="0.25">
      <c r="A58" s="491"/>
      <c r="B58" s="579"/>
      <c r="C58" s="579"/>
      <c r="D58" s="582" t="s">
        <v>554</v>
      </c>
      <c r="E58" s="558"/>
      <c r="F58" s="583" t="s">
        <v>540</v>
      </c>
      <c r="G58" s="558"/>
      <c r="H58" s="584" t="s">
        <v>555</v>
      </c>
      <c r="I58" s="558"/>
      <c r="J58" s="526"/>
    </row>
    <row r="59" spans="1:21" ht="30" customHeight="1" x14ac:dyDescent="0.25">
      <c r="A59" s="491"/>
      <c r="B59" s="579"/>
      <c r="C59" s="579"/>
      <c r="D59" s="582" t="s">
        <v>556</v>
      </c>
      <c r="E59" s="558"/>
      <c r="F59" s="575" t="s">
        <v>540</v>
      </c>
      <c r="G59" s="558"/>
      <c r="H59" s="559" t="s">
        <v>541</v>
      </c>
      <c r="I59" s="560"/>
      <c r="J59" s="526"/>
    </row>
    <row r="60" spans="1:21" ht="26.25" customHeight="1" x14ac:dyDescent="0.25">
      <c r="A60" s="491"/>
      <c r="B60" s="579"/>
      <c r="C60" s="579"/>
      <c r="D60" s="585" t="s">
        <v>557</v>
      </c>
      <c r="E60" s="586"/>
      <c r="F60" s="575" t="s">
        <v>547</v>
      </c>
      <c r="G60" s="558"/>
      <c r="H60" s="559" t="s">
        <v>535</v>
      </c>
      <c r="I60" s="560"/>
      <c r="J60" s="526"/>
    </row>
    <row r="61" spans="1:21" ht="23.25" customHeight="1" x14ac:dyDescent="0.25">
      <c r="A61" s="491"/>
      <c r="B61" s="579"/>
      <c r="C61" s="579"/>
      <c r="D61" s="585" t="s">
        <v>558</v>
      </c>
      <c r="E61" s="586"/>
      <c r="F61" s="575" t="s">
        <v>540</v>
      </c>
      <c r="G61" s="558"/>
      <c r="H61" s="559" t="s">
        <v>541</v>
      </c>
      <c r="I61" s="560"/>
      <c r="J61" s="526"/>
    </row>
    <row r="62" spans="1:21" ht="41.25" customHeight="1" x14ac:dyDescent="0.25">
      <c r="A62" s="491"/>
      <c r="B62" s="587" t="s">
        <v>559</v>
      </c>
      <c r="C62" s="416"/>
      <c r="D62" s="416"/>
      <c r="E62" s="416"/>
      <c r="F62" s="416"/>
      <c r="G62" s="416"/>
      <c r="H62" s="416"/>
      <c r="I62" s="416"/>
      <c r="J62" s="416"/>
    </row>
  </sheetData>
  <sheetProtection sheet="1" objects="1" scenarios="1" formatColumns="0" formatRows="0"/>
  <mergeCells count="75">
    <mergeCell ref="M49:U49"/>
    <mergeCell ref="B37:J37"/>
    <mergeCell ref="K49:L49"/>
    <mergeCell ref="K46:L46"/>
    <mergeCell ref="M48:U48"/>
    <mergeCell ref="M45:U45"/>
    <mergeCell ref="K48:L48"/>
    <mergeCell ref="K47:L47"/>
    <mergeCell ref="M44:U44"/>
    <mergeCell ref="M47:U47"/>
    <mergeCell ref="K45:L45"/>
    <mergeCell ref="M46:U46"/>
    <mergeCell ref="K44:L44"/>
    <mergeCell ref="K43:U43"/>
    <mergeCell ref="D42:D43"/>
    <mergeCell ref="F42:F43"/>
    <mergeCell ref="B1:I2"/>
    <mergeCell ref="B3:I3"/>
    <mergeCell ref="E22:E23"/>
    <mergeCell ref="H50:I50"/>
    <mergeCell ref="B47:I47"/>
    <mergeCell ref="F50:G50"/>
    <mergeCell ref="F12:F13"/>
    <mergeCell ref="F26:F27"/>
    <mergeCell ref="G26:G27"/>
    <mergeCell ref="B38:J38"/>
    <mergeCell ref="B23:B27"/>
    <mergeCell ref="B15:B17"/>
    <mergeCell ref="B19:B21"/>
    <mergeCell ref="B5:J5"/>
    <mergeCell ref="G42:G43"/>
    <mergeCell ref="B62:J62"/>
    <mergeCell ref="F51:G51"/>
    <mergeCell ref="B50:C50"/>
    <mergeCell ref="D50:E50"/>
    <mergeCell ref="F52:G52"/>
    <mergeCell ref="D61:E61"/>
    <mergeCell ref="F54:G54"/>
    <mergeCell ref="H54:I54"/>
    <mergeCell ref="H53:I53"/>
    <mergeCell ref="B55:C56"/>
    <mergeCell ref="D55:E55"/>
    <mergeCell ref="F55:G55"/>
    <mergeCell ref="H55:I55"/>
    <mergeCell ref="D56:E56"/>
    <mergeCell ref="F56:G56"/>
    <mergeCell ref="H52:I52"/>
    <mergeCell ref="H51:I51"/>
    <mergeCell ref="D53:E53"/>
    <mergeCell ref="B51:C53"/>
    <mergeCell ref="H42:H43"/>
    <mergeCell ref="C42:C43"/>
    <mergeCell ref="E42:E43"/>
    <mergeCell ref="B7:B11"/>
    <mergeCell ref="B54:C54"/>
    <mergeCell ref="D54:E54"/>
    <mergeCell ref="E26:E27"/>
    <mergeCell ref="D52:E52"/>
    <mergeCell ref="E12:E13"/>
    <mergeCell ref="D51:E51"/>
    <mergeCell ref="D26:D27"/>
    <mergeCell ref="B57:C61"/>
    <mergeCell ref="F57:G57"/>
    <mergeCell ref="H57:I57"/>
    <mergeCell ref="D58:E58"/>
    <mergeCell ref="F58:G58"/>
    <mergeCell ref="H58:I58"/>
    <mergeCell ref="D59:E59"/>
    <mergeCell ref="F59:G59"/>
    <mergeCell ref="H59:I59"/>
    <mergeCell ref="D60:E60"/>
    <mergeCell ref="F60:G60"/>
    <mergeCell ref="H60:I60"/>
    <mergeCell ref="F61:G61"/>
    <mergeCell ref="H61:I61"/>
  </mergeCells>
  <dataValidations count="1">
    <dataValidation type="list" allowBlank="1" sqref="D41:H41 J7:J27"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55" fitToHeight="0" orientation="landscape" r:id="rId1"/>
  <rowBreaks count="2" manualBreakCount="2">
    <brk id="6" min="1" max="9" man="1"/>
    <brk id="10" min="1"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M109"/>
  <sheetViews>
    <sheetView showGridLines="0" view="pageBreakPreview" topLeftCell="A103" zoomScaleNormal="100" zoomScaleSheetLayoutView="100" workbookViewId="0">
      <selection activeCell="L123" sqref="L123"/>
    </sheetView>
  </sheetViews>
  <sheetFormatPr defaultColWidth="8.85546875" defaultRowHeight="15" x14ac:dyDescent="0.25"/>
  <cols>
    <col min="1" max="1" width="1.42578125" customWidth="1"/>
    <col min="2" max="2" width="11.42578125" customWidth="1"/>
    <col min="3" max="3" width="4.140625" customWidth="1"/>
    <col min="4" max="4" width="15.42578125" customWidth="1"/>
    <col min="5" max="5" width="14.5703125" customWidth="1"/>
    <col min="6" max="6" width="14.85546875" style="30" customWidth="1"/>
    <col min="7" max="7" width="28" style="30" customWidth="1"/>
    <col min="8" max="8" width="9.85546875" style="30" customWidth="1"/>
    <col min="9" max="9" width="17.42578125" style="30" customWidth="1"/>
    <col min="10" max="10" width="10.42578125" style="30" customWidth="1"/>
    <col min="11" max="11" width="5" style="30" customWidth="1"/>
    <col min="12" max="12" width="8.85546875" style="30"/>
    <col min="13" max="13" width="35.28515625" style="30" customWidth="1"/>
  </cols>
  <sheetData>
    <row r="1" spans="1:13" ht="14.85" customHeight="1" x14ac:dyDescent="0.25">
      <c r="A1" s="1"/>
      <c r="B1" s="137" t="s">
        <v>560</v>
      </c>
      <c r="C1" s="92"/>
      <c r="D1" s="92"/>
      <c r="E1" s="92"/>
      <c r="F1" s="92"/>
      <c r="G1" s="92"/>
      <c r="H1" s="92"/>
      <c r="I1" s="92"/>
      <c r="J1" s="92"/>
      <c r="K1" s="92"/>
      <c r="L1" s="92"/>
      <c r="M1" s="92"/>
    </row>
    <row r="2" spans="1:13" ht="26.1" customHeight="1" x14ac:dyDescent="0.25">
      <c r="A2" s="1"/>
      <c r="B2" s="92"/>
      <c r="C2" s="92"/>
      <c r="D2" s="92"/>
      <c r="E2" s="92"/>
      <c r="F2" s="92"/>
      <c r="G2" s="92"/>
      <c r="H2" s="92"/>
      <c r="I2" s="92"/>
      <c r="J2" s="92"/>
      <c r="K2" s="92"/>
      <c r="L2" s="92"/>
      <c r="M2" s="92"/>
    </row>
    <row r="3" spans="1:13" x14ac:dyDescent="0.25">
      <c r="A3" s="1"/>
      <c r="B3" s="150" t="s">
        <v>561</v>
      </c>
      <c r="C3" s="92"/>
      <c r="D3" s="92"/>
      <c r="E3" s="92"/>
      <c r="F3" s="92"/>
      <c r="G3" s="92"/>
      <c r="H3" s="92"/>
      <c r="I3" s="92"/>
      <c r="J3" s="92"/>
      <c r="K3" s="92"/>
      <c r="L3" s="92"/>
      <c r="M3" s="92"/>
    </row>
    <row r="4" spans="1:13" ht="8.1" customHeight="1" x14ac:dyDescent="0.25">
      <c r="A4" s="1"/>
      <c r="B4" s="11"/>
      <c r="C4" s="11"/>
      <c r="D4" s="11"/>
      <c r="E4" s="11"/>
      <c r="F4" s="70"/>
      <c r="G4" s="70"/>
      <c r="H4" s="70"/>
      <c r="I4" s="70"/>
      <c r="J4" s="70"/>
      <c r="K4" s="70"/>
      <c r="L4" s="70"/>
      <c r="M4" s="70"/>
    </row>
    <row r="5" spans="1:13" ht="14.85" customHeight="1" x14ac:dyDescent="0.25">
      <c r="A5" s="1"/>
      <c r="B5" s="143" t="s">
        <v>562</v>
      </c>
      <c r="C5" s="144"/>
      <c r="D5" s="146" t="s">
        <v>563</v>
      </c>
      <c r="E5" s="144"/>
      <c r="F5" s="147" t="s">
        <v>564</v>
      </c>
      <c r="G5" s="148"/>
      <c r="H5" s="148"/>
      <c r="I5" s="148"/>
      <c r="J5" s="148"/>
      <c r="K5" s="149"/>
      <c r="L5" s="147" t="s">
        <v>565</v>
      </c>
      <c r="M5" s="149"/>
    </row>
    <row r="6" spans="1:13" ht="23.25" customHeight="1" x14ac:dyDescent="0.25">
      <c r="A6" s="1"/>
      <c r="B6" s="145"/>
      <c r="C6" s="108"/>
      <c r="D6" s="106"/>
      <c r="E6" s="108"/>
      <c r="F6" s="97"/>
      <c r="G6" s="98"/>
      <c r="H6" s="98"/>
      <c r="I6" s="98"/>
      <c r="J6" s="98"/>
      <c r="K6" s="99"/>
      <c r="L6" s="97"/>
      <c r="M6" s="99"/>
    </row>
    <row r="7" spans="1:13" ht="21.6" customHeight="1" x14ac:dyDescent="0.25">
      <c r="A7" s="1"/>
      <c r="B7" s="180" t="s">
        <v>566</v>
      </c>
      <c r="C7" s="172"/>
      <c r="D7" s="172"/>
      <c r="E7" s="172"/>
      <c r="F7" s="172"/>
      <c r="G7" s="172"/>
      <c r="H7" s="172"/>
      <c r="I7" s="172"/>
      <c r="J7" s="172"/>
      <c r="K7" s="172"/>
      <c r="L7" s="172"/>
      <c r="M7" s="173"/>
    </row>
    <row r="8" spans="1:13" ht="84" customHeight="1" x14ac:dyDescent="0.25">
      <c r="A8" s="1"/>
      <c r="B8" s="123" t="s">
        <v>567</v>
      </c>
      <c r="C8" s="129"/>
      <c r="D8" s="123" t="s">
        <v>399</v>
      </c>
      <c r="E8" s="140"/>
      <c r="F8" s="123" t="s">
        <v>568</v>
      </c>
      <c r="G8" s="128"/>
      <c r="H8" s="128"/>
      <c r="I8" s="128"/>
      <c r="J8" s="128"/>
      <c r="K8" s="129"/>
      <c r="L8" s="131" t="s">
        <v>569</v>
      </c>
      <c r="M8" s="132"/>
    </row>
    <row r="9" spans="1:13" ht="59.1" customHeight="1" x14ac:dyDescent="0.25">
      <c r="A9" s="1"/>
      <c r="B9" s="130"/>
      <c r="C9" s="129"/>
      <c r="D9" s="139"/>
      <c r="E9" s="140"/>
      <c r="F9" s="130"/>
      <c r="G9" s="128"/>
      <c r="H9" s="128"/>
      <c r="I9" s="128"/>
      <c r="J9" s="128"/>
      <c r="K9" s="129"/>
      <c r="L9" s="133"/>
      <c r="M9" s="134"/>
    </row>
    <row r="10" spans="1:13" ht="53.1" customHeight="1" x14ac:dyDescent="0.25">
      <c r="A10" s="1"/>
      <c r="B10" s="130"/>
      <c r="C10" s="129"/>
      <c r="D10" s="139"/>
      <c r="E10" s="140"/>
      <c r="F10" s="130"/>
      <c r="G10" s="128"/>
      <c r="H10" s="128"/>
      <c r="I10" s="128"/>
      <c r="J10" s="128"/>
      <c r="K10" s="129"/>
      <c r="L10" s="133"/>
      <c r="M10" s="134"/>
    </row>
    <row r="11" spans="1:13" ht="57" customHeight="1" x14ac:dyDescent="0.25">
      <c r="A11" s="1"/>
      <c r="B11" s="97"/>
      <c r="C11" s="99"/>
      <c r="D11" s="141"/>
      <c r="E11" s="142"/>
      <c r="F11" s="97"/>
      <c r="G11" s="98"/>
      <c r="H11" s="98"/>
      <c r="I11" s="98"/>
      <c r="J11" s="98"/>
      <c r="K11" s="99"/>
      <c r="L11" s="133"/>
      <c r="M11" s="134"/>
    </row>
    <row r="12" spans="1:13" ht="124.5" customHeight="1" x14ac:dyDescent="0.25">
      <c r="A12" s="1"/>
      <c r="B12" s="94" t="s">
        <v>570</v>
      </c>
      <c r="C12" s="96"/>
      <c r="D12" s="94" t="s">
        <v>405</v>
      </c>
      <c r="E12" s="138"/>
      <c r="F12" s="94" t="s">
        <v>571</v>
      </c>
      <c r="G12" s="95"/>
      <c r="H12" s="95"/>
      <c r="I12" s="95"/>
      <c r="J12" s="95"/>
      <c r="K12" s="96"/>
      <c r="L12" s="133"/>
      <c r="M12" s="134"/>
    </row>
    <row r="13" spans="1:13" x14ac:dyDescent="0.25">
      <c r="A13" s="1"/>
      <c r="B13" s="130"/>
      <c r="C13" s="129"/>
      <c r="D13" s="139"/>
      <c r="E13" s="140"/>
      <c r="F13" s="130"/>
      <c r="G13" s="128"/>
      <c r="H13" s="128"/>
      <c r="I13" s="128"/>
      <c r="J13" s="128"/>
      <c r="K13" s="129"/>
      <c r="L13" s="133"/>
      <c r="M13" s="134"/>
    </row>
    <row r="14" spans="1:13" ht="43.35" customHeight="1" x14ac:dyDescent="0.25">
      <c r="A14" s="1"/>
      <c r="B14" s="130"/>
      <c r="C14" s="129"/>
      <c r="D14" s="139"/>
      <c r="E14" s="140"/>
      <c r="F14" s="130"/>
      <c r="G14" s="128"/>
      <c r="H14" s="128"/>
      <c r="I14" s="128"/>
      <c r="J14" s="128"/>
      <c r="K14" s="129"/>
      <c r="L14" s="133"/>
      <c r="M14" s="134"/>
    </row>
    <row r="15" spans="1:13" x14ac:dyDescent="0.25">
      <c r="A15" s="1"/>
      <c r="B15" s="97"/>
      <c r="C15" s="99"/>
      <c r="D15" s="141"/>
      <c r="E15" s="142"/>
      <c r="F15" s="97"/>
      <c r="G15" s="98"/>
      <c r="H15" s="98"/>
      <c r="I15" s="98"/>
      <c r="J15" s="98"/>
      <c r="K15" s="99"/>
      <c r="L15" s="133"/>
      <c r="M15" s="134"/>
    </row>
    <row r="16" spans="1:13" ht="17.100000000000001" customHeight="1" x14ac:dyDescent="0.25">
      <c r="A16" s="1"/>
      <c r="B16" s="94" t="s">
        <v>572</v>
      </c>
      <c r="C16" s="96"/>
      <c r="D16" s="94" t="s">
        <v>573</v>
      </c>
      <c r="E16" s="138"/>
      <c r="F16" s="94" t="s">
        <v>574</v>
      </c>
      <c r="G16" s="95"/>
      <c r="H16" s="95"/>
      <c r="I16" s="95"/>
      <c r="J16" s="95"/>
      <c r="K16" s="96"/>
      <c r="L16" s="133"/>
      <c r="M16" s="134"/>
    </row>
    <row r="17" spans="1:13" ht="46.5" customHeight="1" x14ac:dyDescent="0.25">
      <c r="A17" s="1"/>
      <c r="B17" s="130"/>
      <c r="C17" s="129"/>
      <c r="D17" s="139"/>
      <c r="E17" s="140"/>
      <c r="F17" s="130"/>
      <c r="G17" s="128"/>
      <c r="H17" s="128"/>
      <c r="I17" s="128"/>
      <c r="J17" s="128"/>
      <c r="K17" s="129"/>
      <c r="L17" s="133"/>
      <c r="M17" s="134"/>
    </row>
    <row r="18" spans="1:13" ht="33" customHeight="1" x14ac:dyDescent="0.25">
      <c r="A18" s="1"/>
      <c r="B18" s="130"/>
      <c r="C18" s="129"/>
      <c r="D18" s="139"/>
      <c r="E18" s="140"/>
      <c r="F18" s="130"/>
      <c r="G18" s="128"/>
      <c r="H18" s="128"/>
      <c r="I18" s="128"/>
      <c r="J18" s="128"/>
      <c r="K18" s="129"/>
      <c r="L18" s="133"/>
      <c r="M18" s="134"/>
    </row>
    <row r="19" spans="1:13" ht="94.5" customHeight="1" x14ac:dyDescent="0.25">
      <c r="A19" s="1"/>
      <c r="B19" s="97"/>
      <c r="C19" s="99"/>
      <c r="D19" s="141"/>
      <c r="E19" s="142"/>
      <c r="F19" s="97"/>
      <c r="G19" s="98"/>
      <c r="H19" s="98"/>
      <c r="I19" s="98"/>
      <c r="J19" s="98"/>
      <c r="K19" s="99"/>
      <c r="L19" s="133"/>
      <c r="M19" s="134"/>
    </row>
    <row r="20" spans="1:13" ht="17.100000000000001" customHeight="1" x14ac:dyDescent="0.25">
      <c r="A20" s="1"/>
      <c r="B20" s="94" t="s">
        <v>575</v>
      </c>
      <c r="C20" s="96"/>
      <c r="D20" s="94" t="s">
        <v>576</v>
      </c>
      <c r="E20" s="138"/>
      <c r="F20" s="94" t="s">
        <v>577</v>
      </c>
      <c r="G20" s="95"/>
      <c r="H20" s="95"/>
      <c r="I20" s="95"/>
      <c r="J20" s="95"/>
      <c r="K20" s="96"/>
      <c r="L20" s="133"/>
      <c r="M20" s="134"/>
    </row>
    <row r="21" spans="1:13" ht="17.100000000000001" customHeight="1" x14ac:dyDescent="0.25">
      <c r="A21" s="1"/>
      <c r="B21" s="130"/>
      <c r="C21" s="129"/>
      <c r="D21" s="139"/>
      <c r="E21" s="140"/>
      <c r="F21" s="130"/>
      <c r="G21" s="128"/>
      <c r="H21" s="128"/>
      <c r="I21" s="128"/>
      <c r="J21" s="128"/>
      <c r="K21" s="129"/>
      <c r="L21" s="133"/>
      <c r="M21" s="134"/>
    </row>
    <row r="22" spans="1:13" ht="17.100000000000001" customHeight="1" x14ac:dyDescent="0.25">
      <c r="A22" s="1"/>
      <c r="B22" s="130"/>
      <c r="C22" s="129"/>
      <c r="D22" s="139"/>
      <c r="E22" s="140"/>
      <c r="F22" s="130"/>
      <c r="G22" s="128"/>
      <c r="H22" s="128"/>
      <c r="I22" s="128"/>
      <c r="J22" s="128"/>
      <c r="K22" s="129"/>
      <c r="L22" s="133"/>
      <c r="M22" s="134"/>
    </row>
    <row r="23" spans="1:13" ht="107.45" customHeight="1" x14ac:dyDescent="0.25">
      <c r="A23" s="1"/>
      <c r="B23" s="97"/>
      <c r="C23" s="99"/>
      <c r="D23" s="141"/>
      <c r="E23" s="142"/>
      <c r="F23" s="97"/>
      <c r="G23" s="98"/>
      <c r="H23" s="98"/>
      <c r="I23" s="98"/>
      <c r="J23" s="98"/>
      <c r="K23" s="99"/>
      <c r="L23" s="133"/>
      <c r="M23" s="134"/>
    </row>
    <row r="24" spans="1:13" ht="15" customHeight="1" x14ac:dyDescent="0.25">
      <c r="A24" s="1"/>
      <c r="B24" s="130"/>
      <c r="C24" s="128"/>
      <c r="D24" s="97"/>
      <c r="E24" s="99"/>
      <c r="F24" s="97"/>
      <c r="G24" s="98"/>
      <c r="H24" s="98"/>
      <c r="I24" s="98"/>
      <c r="J24" s="98"/>
      <c r="K24" s="99"/>
      <c r="L24" s="97"/>
      <c r="M24" s="99"/>
    </row>
    <row r="25" spans="1:13" ht="15" customHeight="1" x14ac:dyDescent="0.25">
      <c r="A25" s="1"/>
      <c r="B25" s="135" t="s">
        <v>578</v>
      </c>
      <c r="C25" s="136"/>
      <c r="D25" s="136"/>
      <c r="E25" s="136"/>
      <c r="F25" s="136"/>
      <c r="G25" s="136"/>
      <c r="H25" s="136"/>
      <c r="I25" s="136"/>
      <c r="J25" s="136"/>
      <c r="K25" s="136"/>
      <c r="L25" s="136"/>
      <c r="M25" s="114"/>
    </row>
    <row r="26" spans="1:13" ht="15" customHeight="1" x14ac:dyDescent="0.25">
      <c r="A26" s="1"/>
      <c r="B26" s="123" t="s">
        <v>579</v>
      </c>
      <c r="C26" s="129"/>
      <c r="D26" s="181" t="s">
        <v>580</v>
      </c>
      <c r="E26" s="129"/>
      <c r="F26" s="123" t="s">
        <v>581</v>
      </c>
      <c r="G26" s="128"/>
      <c r="H26" s="128"/>
      <c r="I26" s="128"/>
      <c r="J26" s="128"/>
      <c r="K26" s="129"/>
      <c r="L26" s="123" t="s">
        <v>582</v>
      </c>
      <c r="M26" s="129"/>
    </row>
    <row r="27" spans="1:13" ht="15" customHeight="1" x14ac:dyDescent="0.25">
      <c r="A27" s="1"/>
      <c r="B27" s="130"/>
      <c r="C27" s="129"/>
      <c r="D27" s="130"/>
      <c r="E27" s="129"/>
      <c r="F27" s="130"/>
      <c r="G27" s="128"/>
      <c r="H27" s="128"/>
      <c r="I27" s="128"/>
      <c r="J27" s="128"/>
      <c r="K27" s="129"/>
      <c r="L27" s="130"/>
      <c r="M27" s="129"/>
    </row>
    <row r="28" spans="1:13" ht="15" customHeight="1" x14ac:dyDescent="0.25">
      <c r="A28" s="1"/>
      <c r="B28" s="130"/>
      <c r="C28" s="129"/>
      <c r="D28" s="130"/>
      <c r="E28" s="129"/>
      <c r="F28" s="130"/>
      <c r="G28" s="128"/>
      <c r="H28" s="128"/>
      <c r="I28" s="128"/>
      <c r="J28" s="128"/>
      <c r="K28" s="129"/>
      <c r="L28" s="130"/>
      <c r="M28" s="129"/>
    </row>
    <row r="29" spans="1:13" ht="75" customHeight="1" x14ac:dyDescent="0.25">
      <c r="A29" s="1"/>
      <c r="B29" s="97"/>
      <c r="C29" s="99"/>
      <c r="D29" s="97"/>
      <c r="E29" s="99"/>
      <c r="F29" s="97"/>
      <c r="G29" s="98"/>
      <c r="H29" s="98"/>
      <c r="I29" s="98"/>
      <c r="J29" s="98"/>
      <c r="K29" s="99"/>
      <c r="L29" s="97"/>
      <c r="M29" s="99"/>
    </row>
    <row r="30" spans="1:13" x14ac:dyDescent="0.25">
      <c r="A30" s="1"/>
      <c r="B30" s="135" t="s">
        <v>583</v>
      </c>
      <c r="C30" s="136"/>
      <c r="D30" s="136"/>
      <c r="E30" s="136"/>
      <c r="F30" s="136"/>
      <c r="G30" s="136"/>
      <c r="H30" s="136"/>
      <c r="I30" s="136"/>
      <c r="J30" s="136"/>
      <c r="K30" s="136"/>
      <c r="L30" s="136"/>
      <c r="M30" s="114"/>
    </row>
    <row r="31" spans="1:13" x14ac:dyDescent="0.25">
      <c r="A31" s="1"/>
      <c r="B31" s="123" t="s">
        <v>584</v>
      </c>
      <c r="C31" s="129"/>
      <c r="D31" s="123" t="s">
        <v>585</v>
      </c>
      <c r="E31" s="124"/>
      <c r="F31" s="123" t="s">
        <v>586</v>
      </c>
      <c r="G31" s="128"/>
      <c r="H31" s="128"/>
      <c r="I31" s="128"/>
      <c r="J31" s="128"/>
      <c r="K31" s="129"/>
      <c r="L31" s="123" t="s">
        <v>587</v>
      </c>
      <c r="M31" s="129"/>
    </row>
    <row r="32" spans="1:13" x14ac:dyDescent="0.25">
      <c r="A32" s="1"/>
      <c r="B32" s="130"/>
      <c r="C32" s="129"/>
      <c r="D32" s="125"/>
      <c r="E32" s="124"/>
      <c r="F32" s="130"/>
      <c r="G32" s="128"/>
      <c r="H32" s="128"/>
      <c r="I32" s="128"/>
      <c r="J32" s="128"/>
      <c r="K32" s="129"/>
      <c r="L32" s="130"/>
      <c r="M32" s="129"/>
    </row>
    <row r="33" spans="1:13" x14ac:dyDescent="0.25">
      <c r="A33" s="1"/>
      <c r="B33" s="130"/>
      <c r="C33" s="129"/>
      <c r="D33" s="125"/>
      <c r="E33" s="124"/>
      <c r="F33" s="130"/>
      <c r="G33" s="128"/>
      <c r="H33" s="128"/>
      <c r="I33" s="128"/>
      <c r="J33" s="128"/>
      <c r="K33" s="129"/>
      <c r="L33" s="130"/>
      <c r="M33" s="129"/>
    </row>
    <row r="34" spans="1:13" ht="99.6" customHeight="1" x14ac:dyDescent="0.25">
      <c r="A34" s="1"/>
      <c r="B34" s="97"/>
      <c r="C34" s="99"/>
      <c r="D34" s="126"/>
      <c r="E34" s="127"/>
      <c r="F34" s="97"/>
      <c r="G34" s="98"/>
      <c r="H34" s="98"/>
      <c r="I34" s="98"/>
      <c r="J34" s="98"/>
      <c r="K34" s="99"/>
      <c r="L34" s="97"/>
      <c r="M34" s="99"/>
    </row>
    <row r="35" spans="1:13" x14ac:dyDescent="0.25">
      <c r="A35" s="1"/>
      <c r="B35" s="94" t="s">
        <v>588</v>
      </c>
      <c r="C35" s="96"/>
      <c r="D35" s="94" t="s">
        <v>447</v>
      </c>
      <c r="E35" s="138"/>
      <c r="F35" s="94" t="s">
        <v>589</v>
      </c>
      <c r="G35" s="95"/>
      <c r="H35" s="95"/>
      <c r="I35" s="95"/>
      <c r="J35" s="95"/>
      <c r="K35" s="96"/>
      <c r="L35" s="94" t="s">
        <v>590</v>
      </c>
      <c r="M35" s="96"/>
    </row>
    <row r="36" spans="1:13" ht="15.6" customHeight="1" x14ac:dyDescent="0.25">
      <c r="A36" s="1"/>
      <c r="B36" s="130"/>
      <c r="C36" s="129"/>
      <c r="D36" s="139"/>
      <c r="E36" s="140"/>
      <c r="F36" s="130"/>
      <c r="G36" s="128"/>
      <c r="H36" s="128"/>
      <c r="I36" s="128"/>
      <c r="J36" s="128"/>
      <c r="K36" s="129"/>
      <c r="L36" s="130"/>
      <c r="M36" s="129"/>
    </row>
    <row r="37" spans="1:13" ht="15.6" customHeight="1" x14ac:dyDescent="0.25">
      <c r="A37" s="1"/>
      <c r="B37" s="130"/>
      <c r="C37" s="129"/>
      <c r="D37" s="139"/>
      <c r="E37" s="140"/>
      <c r="F37" s="130"/>
      <c r="G37" s="128"/>
      <c r="H37" s="128"/>
      <c r="I37" s="128"/>
      <c r="J37" s="128"/>
      <c r="K37" s="129"/>
      <c r="L37" s="130"/>
      <c r="M37" s="129"/>
    </row>
    <row r="38" spans="1:13" ht="113.25" customHeight="1" x14ac:dyDescent="0.25">
      <c r="A38" s="1"/>
      <c r="B38" s="97"/>
      <c r="C38" s="99"/>
      <c r="D38" s="141"/>
      <c r="E38" s="142"/>
      <c r="F38" s="97"/>
      <c r="G38" s="98"/>
      <c r="H38" s="98"/>
      <c r="I38" s="98"/>
      <c r="J38" s="98"/>
      <c r="K38" s="99"/>
      <c r="L38" s="97"/>
      <c r="M38" s="99"/>
    </row>
    <row r="39" spans="1:13" x14ac:dyDescent="0.25">
      <c r="A39" s="1"/>
      <c r="B39" s="94" t="s">
        <v>591</v>
      </c>
      <c r="C39" s="96"/>
      <c r="D39" s="94" t="s">
        <v>592</v>
      </c>
      <c r="E39" s="138"/>
      <c r="F39" s="94" t="s">
        <v>593</v>
      </c>
      <c r="G39" s="95"/>
      <c r="H39" s="95"/>
      <c r="I39" s="95"/>
      <c r="J39" s="95"/>
      <c r="K39" s="96"/>
      <c r="L39" s="94" t="s">
        <v>594</v>
      </c>
      <c r="M39" s="96"/>
    </row>
    <row r="40" spans="1:13" x14ac:dyDescent="0.25">
      <c r="A40" s="1"/>
      <c r="B40" s="130"/>
      <c r="C40" s="129"/>
      <c r="D40" s="139"/>
      <c r="E40" s="140"/>
      <c r="F40" s="130"/>
      <c r="G40" s="128"/>
      <c r="H40" s="128"/>
      <c r="I40" s="128"/>
      <c r="J40" s="128"/>
      <c r="K40" s="129"/>
      <c r="L40" s="130"/>
      <c r="M40" s="129"/>
    </row>
    <row r="41" spans="1:13" x14ac:dyDescent="0.25">
      <c r="A41" s="1"/>
      <c r="B41" s="130"/>
      <c r="C41" s="129"/>
      <c r="D41" s="139"/>
      <c r="E41" s="140"/>
      <c r="F41" s="130"/>
      <c r="G41" s="128"/>
      <c r="H41" s="128"/>
      <c r="I41" s="128"/>
      <c r="J41" s="128"/>
      <c r="K41" s="129"/>
      <c r="L41" s="130"/>
      <c r="M41" s="129"/>
    </row>
    <row r="42" spans="1:13" ht="92.85" customHeight="1" x14ac:dyDescent="0.25">
      <c r="A42" s="1"/>
      <c r="B42" s="97"/>
      <c r="C42" s="99"/>
      <c r="D42" s="141"/>
      <c r="E42" s="142"/>
      <c r="F42" s="97"/>
      <c r="G42" s="98"/>
      <c r="H42" s="98"/>
      <c r="I42" s="98"/>
      <c r="J42" s="98"/>
      <c r="K42" s="99"/>
      <c r="L42" s="97"/>
      <c r="M42" s="99"/>
    </row>
    <row r="43" spans="1:13" ht="20.100000000000001" customHeight="1" x14ac:dyDescent="0.25">
      <c r="A43" s="1"/>
      <c r="B43" s="171" t="s">
        <v>595</v>
      </c>
      <c r="C43" s="172"/>
      <c r="D43" s="172"/>
      <c r="E43" s="172"/>
      <c r="F43" s="172"/>
      <c r="G43" s="172"/>
      <c r="H43" s="172"/>
      <c r="I43" s="172"/>
      <c r="J43" s="172"/>
      <c r="K43" s="172"/>
      <c r="L43" s="172"/>
      <c r="M43" s="173"/>
    </row>
    <row r="44" spans="1:13" ht="15" customHeight="1" x14ac:dyDescent="0.25">
      <c r="A44" s="1"/>
      <c r="B44" s="123" t="s">
        <v>596</v>
      </c>
      <c r="C44" s="129"/>
      <c r="D44" s="123" t="s">
        <v>597</v>
      </c>
      <c r="E44" s="140"/>
      <c r="F44" s="123" t="s">
        <v>598</v>
      </c>
      <c r="G44" s="128"/>
      <c r="H44" s="128"/>
      <c r="I44" s="128"/>
      <c r="J44" s="128"/>
      <c r="K44" s="129"/>
      <c r="L44" s="123" t="s">
        <v>599</v>
      </c>
      <c r="M44" s="129"/>
    </row>
    <row r="45" spans="1:13" ht="15" customHeight="1" x14ac:dyDescent="0.25">
      <c r="A45" s="1"/>
      <c r="B45" s="130"/>
      <c r="C45" s="129"/>
      <c r="D45" s="139"/>
      <c r="E45" s="140"/>
      <c r="F45" s="130"/>
      <c r="G45" s="128"/>
      <c r="H45" s="128"/>
      <c r="I45" s="128"/>
      <c r="J45" s="128"/>
      <c r="K45" s="129"/>
      <c r="L45" s="130"/>
      <c r="M45" s="129"/>
    </row>
    <row r="46" spans="1:13" ht="15" customHeight="1" x14ac:dyDescent="0.25">
      <c r="A46" s="1"/>
      <c r="B46" s="130"/>
      <c r="C46" s="129"/>
      <c r="D46" s="139"/>
      <c r="E46" s="140"/>
      <c r="F46" s="130"/>
      <c r="G46" s="128"/>
      <c r="H46" s="128"/>
      <c r="I46" s="128"/>
      <c r="J46" s="128"/>
      <c r="K46" s="129"/>
      <c r="L46" s="130"/>
      <c r="M46" s="129"/>
    </row>
    <row r="47" spans="1:13" ht="153" customHeight="1" x14ac:dyDescent="0.25">
      <c r="A47" s="1"/>
      <c r="B47" s="97"/>
      <c r="C47" s="99"/>
      <c r="D47" s="141"/>
      <c r="E47" s="142"/>
      <c r="F47" s="97"/>
      <c r="G47" s="98"/>
      <c r="H47" s="98"/>
      <c r="I47" s="98"/>
      <c r="J47" s="98"/>
      <c r="K47" s="99"/>
      <c r="L47" s="97"/>
      <c r="M47" s="99"/>
    </row>
    <row r="48" spans="1:13" ht="15" customHeight="1" x14ac:dyDescent="0.25">
      <c r="A48" s="1"/>
      <c r="B48" s="123" t="s">
        <v>600</v>
      </c>
      <c r="C48" s="129"/>
      <c r="D48" s="123" t="s">
        <v>601</v>
      </c>
      <c r="E48" s="140"/>
      <c r="F48" s="123" t="s">
        <v>602</v>
      </c>
      <c r="G48" s="128"/>
      <c r="H48" s="128"/>
      <c r="I48" s="128"/>
      <c r="J48" s="128"/>
      <c r="K48" s="129"/>
      <c r="L48" s="123" t="s">
        <v>603</v>
      </c>
      <c r="M48" s="129"/>
    </row>
    <row r="49" spans="1:13" ht="15" customHeight="1" x14ac:dyDescent="0.25">
      <c r="A49" s="1"/>
      <c r="B49" s="130"/>
      <c r="C49" s="129"/>
      <c r="D49" s="139"/>
      <c r="E49" s="140"/>
      <c r="F49" s="130"/>
      <c r="G49" s="128"/>
      <c r="H49" s="128"/>
      <c r="I49" s="128"/>
      <c r="J49" s="128"/>
      <c r="K49" s="129"/>
      <c r="L49" s="130"/>
      <c r="M49" s="129"/>
    </row>
    <row r="50" spans="1:13" ht="15" customHeight="1" x14ac:dyDescent="0.25">
      <c r="A50" s="1"/>
      <c r="B50" s="130"/>
      <c r="C50" s="129"/>
      <c r="D50" s="139"/>
      <c r="E50" s="140"/>
      <c r="F50" s="130"/>
      <c r="G50" s="128"/>
      <c r="H50" s="128"/>
      <c r="I50" s="128"/>
      <c r="J50" s="128"/>
      <c r="K50" s="129"/>
      <c r="L50" s="130"/>
      <c r="M50" s="129"/>
    </row>
    <row r="51" spans="1:13" ht="78.75" customHeight="1" x14ac:dyDescent="0.25">
      <c r="A51" s="1"/>
      <c r="B51" s="97"/>
      <c r="C51" s="99"/>
      <c r="D51" s="141"/>
      <c r="E51" s="142"/>
      <c r="F51" s="97"/>
      <c r="G51" s="98"/>
      <c r="H51" s="98"/>
      <c r="I51" s="98"/>
      <c r="J51" s="98"/>
      <c r="K51" s="99"/>
      <c r="L51" s="97"/>
      <c r="M51" s="99"/>
    </row>
    <row r="52" spans="1:13" ht="15" customHeight="1" x14ac:dyDescent="0.25">
      <c r="A52" s="1"/>
      <c r="B52" s="123" t="s">
        <v>604</v>
      </c>
      <c r="C52" s="129"/>
      <c r="D52" s="123" t="s">
        <v>605</v>
      </c>
      <c r="E52" s="140"/>
      <c r="F52" s="123" t="s">
        <v>606</v>
      </c>
      <c r="G52" s="128"/>
      <c r="H52" s="128"/>
      <c r="I52" s="128"/>
      <c r="J52" s="128"/>
      <c r="K52" s="129"/>
      <c r="L52" s="123" t="s">
        <v>607</v>
      </c>
      <c r="M52" s="129"/>
    </row>
    <row r="53" spans="1:13" ht="15" customHeight="1" x14ac:dyDescent="0.25">
      <c r="A53" s="1"/>
      <c r="B53" s="130"/>
      <c r="C53" s="129"/>
      <c r="D53" s="139"/>
      <c r="E53" s="140"/>
      <c r="F53" s="130"/>
      <c r="G53" s="128"/>
      <c r="H53" s="128"/>
      <c r="I53" s="128"/>
      <c r="J53" s="128"/>
      <c r="K53" s="129"/>
      <c r="L53" s="130"/>
      <c r="M53" s="129"/>
    </row>
    <row r="54" spans="1:13" ht="152.25" customHeight="1" x14ac:dyDescent="0.25">
      <c r="A54" s="1"/>
      <c r="B54" s="130"/>
      <c r="C54" s="129"/>
      <c r="D54" s="139"/>
      <c r="E54" s="140"/>
      <c r="F54" s="130"/>
      <c r="G54" s="128"/>
      <c r="H54" s="128"/>
      <c r="I54" s="128"/>
      <c r="J54" s="128"/>
      <c r="K54" s="129"/>
      <c r="L54" s="130"/>
      <c r="M54" s="129"/>
    </row>
    <row r="55" spans="1:13" ht="33" customHeight="1" x14ac:dyDescent="0.25">
      <c r="A55" s="1"/>
      <c r="B55" s="97"/>
      <c r="C55" s="99"/>
      <c r="D55" s="141"/>
      <c r="E55" s="142"/>
      <c r="F55" s="97"/>
      <c r="G55" s="98"/>
      <c r="H55" s="98"/>
      <c r="I55" s="98"/>
      <c r="J55" s="98"/>
      <c r="K55" s="99"/>
      <c r="L55" s="97"/>
      <c r="M55" s="99"/>
    </row>
    <row r="56" spans="1:13" x14ac:dyDescent="0.25">
      <c r="A56" s="1"/>
      <c r="B56" s="163" t="s">
        <v>608</v>
      </c>
      <c r="C56" s="136"/>
      <c r="D56" s="136"/>
      <c r="E56" s="136"/>
      <c r="F56" s="136"/>
      <c r="G56" s="136"/>
      <c r="H56" s="136"/>
      <c r="I56" s="136"/>
      <c r="J56" s="136"/>
      <c r="K56" s="136"/>
      <c r="L56" s="136"/>
      <c r="M56" s="114"/>
    </row>
    <row r="57" spans="1:13" x14ac:dyDescent="0.25">
      <c r="A57" s="1"/>
      <c r="B57" s="123" t="s">
        <v>609</v>
      </c>
      <c r="C57" s="129"/>
      <c r="D57" s="123" t="s">
        <v>610</v>
      </c>
      <c r="E57" s="140"/>
      <c r="F57" s="123" t="s">
        <v>611</v>
      </c>
      <c r="G57" s="128"/>
      <c r="H57" s="128"/>
      <c r="I57" s="128"/>
      <c r="J57" s="128"/>
      <c r="K57" s="129"/>
      <c r="L57" s="123" t="s">
        <v>612</v>
      </c>
      <c r="M57" s="129"/>
    </row>
    <row r="58" spans="1:13" ht="30.75" customHeight="1" x14ac:dyDescent="0.25">
      <c r="A58" s="1"/>
      <c r="B58" s="130"/>
      <c r="C58" s="129"/>
      <c r="D58" s="139"/>
      <c r="E58" s="140"/>
      <c r="F58" s="130"/>
      <c r="G58" s="128"/>
      <c r="H58" s="128"/>
      <c r="I58" s="128"/>
      <c r="J58" s="128"/>
      <c r="K58" s="129"/>
      <c r="L58" s="130"/>
      <c r="M58" s="129"/>
    </row>
    <row r="59" spans="1:13" ht="69.95" customHeight="1" x14ac:dyDescent="0.25">
      <c r="A59" s="1"/>
      <c r="B59" s="130"/>
      <c r="C59" s="129"/>
      <c r="D59" s="139"/>
      <c r="E59" s="140"/>
      <c r="F59" s="130"/>
      <c r="G59" s="128"/>
      <c r="H59" s="128"/>
      <c r="I59" s="128"/>
      <c r="J59" s="128"/>
      <c r="K59" s="129"/>
      <c r="L59" s="130"/>
      <c r="M59" s="129"/>
    </row>
    <row r="60" spans="1:13" ht="37.5" hidden="1" customHeight="1" x14ac:dyDescent="0.25">
      <c r="A60" s="1"/>
      <c r="B60" s="97"/>
      <c r="C60" s="99"/>
      <c r="D60" s="141"/>
      <c r="E60" s="142"/>
      <c r="F60" s="97"/>
      <c r="G60" s="98"/>
      <c r="H60" s="98"/>
      <c r="I60" s="98"/>
      <c r="J60" s="98"/>
      <c r="K60" s="99"/>
      <c r="L60" s="97"/>
      <c r="M60" s="99"/>
    </row>
    <row r="61" spans="1:13" x14ac:dyDescent="0.25">
      <c r="A61" s="1"/>
      <c r="B61" s="94" t="s">
        <v>613</v>
      </c>
      <c r="C61" s="96"/>
      <c r="D61" s="94" t="s">
        <v>614</v>
      </c>
      <c r="E61" s="138"/>
      <c r="F61" s="94" t="s">
        <v>615</v>
      </c>
      <c r="G61" s="95"/>
      <c r="H61" s="95"/>
      <c r="I61" s="95"/>
      <c r="J61" s="95"/>
      <c r="K61" s="96"/>
      <c r="L61" s="94" t="s">
        <v>616</v>
      </c>
      <c r="M61" s="186"/>
    </row>
    <row r="62" spans="1:13" ht="81" customHeight="1" x14ac:dyDescent="0.25">
      <c r="A62" s="1"/>
      <c r="B62" s="130"/>
      <c r="C62" s="129"/>
      <c r="D62" s="139"/>
      <c r="E62" s="140"/>
      <c r="F62" s="130"/>
      <c r="G62" s="128"/>
      <c r="H62" s="128"/>
      <c r="I62" s="128"/>
      <c r="J62" s="128"/>
      <c r="K62" s="129"/>
      <c r="L62" s="186"/>
      <c r="M62" s="186"/>
    </row>
    <row r="63" spans="1:13" ht="75.95" customHeight="1" x14ac:dyDescent="0.25">
      <c r="A63" s="1"/>
      <c r="B63" s="130"/>
      <c r="C63" s="129"/>
      <c r="D63" s="139"/>
      <c r="E63" s="140"/>
      <c r="F63" s="130"/>
      <c r="G63" s="128"/>
      <c r="H63" s="128"/>
      <c r="I63" s="128"/>
      <c r="J63" s="128"/>
      <c r="K63" s="129"/>
      <c r="L63" s="186"/>
      <c r="M63" s="186"/>
    </row>
    <row r="64" spans="1:13" ht="110.1" hidden="1" customHeight="1" x14ac:dyDescent="0.25">
      <c r="A64" s="1"/>
      <c r="B64" s="97"/>
      <c r="C64" s="99"/>
      <c r="D64" s="141"/>
      <c r="E64" s="142"/>
      <c r="F64" s="97"/>
      <c r="G64" s="98"/>
      <c r="H64" s="98"/>
      <c r="I64" s="98"/>
      <c r="J64" s="98"/>
      <c r="K64" s="99"/>
      <c r="L64" s="186"/>
      <c r="M64" s="186"/>
    </row>
    <row r="65" spans="1:13" x14ac:dyDescent="0.25">
      <c r="A65" s="1"/>
      <c r="B65" s="94" t="s">
        <v>617</v>
      </c>
      <c r="C65" s="96"/>
      <c r="D65" s="94" t="s">
        <v>618</v>
      </c>
      <c r="E65" s="138"/>
      <c r="F65" s="94" t="s">
        <v>619</v>
      </c>
      <c r="G65" s="95"/>
      <c r="H65" s="95"/>
      <c r="I65" s="95"/>
      <c r="J65" s="95"/>
      <c r="K65" s="96"/>
      <c r="L65" s="94" t="s">
        <v>620</v>
      </c>
      <c r="M65" s="96"/>
    </row>
    <row r="66" spans="1:13" ht="45" customHeight="1" x14ac:dyDescent="0.25">
      <c r="A66" s="1"/>
      <c r="B66" s="130"/>
      <c r="C66" s="129"/>
      <c r="D66" s="139"/>
      <c r="E66" s="140"/>
      <c r="F66" s="130"/>
      <c r="G66" s="128"/>
      <c r="H66" s="128"/>
      <c r="I66" s="128"/>
      <c r="J66" s="128"/>
      <c r="K66" s="129"/>
      <c r="L66" s="130"/>
      <c r="M66" s="129"/>
    </row>
    <row r="67" spans="1:13" x14ac:dyDescent="0.25">
      <c r="A67" s="1"/>
      <c r="B67" s="130"/>
      <c r="C67" s="129"/>
      <c r="D67" s="139"/>
      <c r="E67" s="140"/>
      <c r="F67" s="130"/>
      <c r="G67" s="128"/>
      <c r="H67" s="128"/>
      <c r="I67" s="128"/>
      <c r="J67" s="128"/>
      <c r="K67" s="129"/>
      <c r="L67" s="130"/>
      <c r="M67" s="129"/>
    </row>
    <row r="68" spans="1:13" ht="123" customHeight="1" x14ac:dyDescent="0.25">
      <c r="A68" s="1"/>
      <c r="B68" s="97"/>
      <c r="C68" s="99"/>
      <c r="D68" s="141"/>
      <c r="E68" s="142"/>
      <c r="F68" s="97"/>
      <c r="G68" s="98"/>
      <c r="H68" s="98"/>
      <c r="I68" s="98"/>
      <c r="J68" s="98"/>
      <c r="K68" s="99"/>
      <c r="L68" s="97"/>
      <c r="M68" s="99"/>
    </row>
    <row r="69" spans="1:13" x14ac:dyDescent="0.25">
      <c r="A69" s="1"/>
      <c r="B69" s="94" t="s">
        <v>621</v>
      </c>
      <c r="C69" s="96"/>
      <c r="D69" s="94" t="s">
        <v>622</v>
      </c>
      <c r="E69" s="138"/>
      <c r="F69" s="94" t="s">
        <v>623</v>
      </c>
      <c r="G69" s="95"/>
      <c r="H69" s="95"/>
      <c r="I69" s="95"/>
      <c r="J69" s="95"/>
      <c r="K69" s="96"/>
      <c r="L69" s="94" t="s">
        <v>624</v>
      </c>
      <c r="M69" s="96"/>
    </row>
    <row r="70" spans="1:13" ht="91.5" customHeight="1" x14ac:dyDescent="0.25">
      <c r="A70" s="1"/>
      <c r="B70" s="130"/>
      <c r="C70" s="129"/>
      <c r="D70" s="139"/>
      <c r="E70" s="140"/>
      <c r="F70" s="130"/>
      <c r="G70" s="128"/>
      <c r="H70" s="128"/>
      <c r="I70" s="128"/>
      <c r="J70" s="128"/>
      <c r="K70" s="129"/>
      <c r="L70" s="130"/>
      <c r="M70" s="129"/>
    </row>
    <row r="71" spans="1:13" ht="75" customHeight="1" x14ac:dyDescent="0.25">
      <c r="A71" s="1"/>
      <c r="B71" s="130"/>
      <c r="C71" s="129"/>
      <c r="D71" s="139"/>
      <c r="E71" s="140"/>
      <c r="F71" s="130"/>
      <c r="G71" s="128"/>
      <c r="H71" s="128"/>
      <c r="I71" s="128"/>
      <c r="J71" s="128"/>
      <c r="K71" s="129"/>
      <c r="L71" s="130"/>
      <c r="M71" s="129"/>
    </row>
    <row r="72" spans="1:13" ht="63.6" customHeight="1" x14ac:dyDescent="0.25">
      <c r="A72" s="1"/>
      <c r="B72" s="97"/>
      <c r="C72" s="99"/>
      <c r="D72" s="141"/>
      <c r="E72" s="142"/>
      <c r="F72" s="97"/>
      <c r="G72" s="98"/>
      <c r="H72" s="98"/>
      <c r="I72" s="98"/>
      <c r="J72" s="98"/>
      <c r="K72" s="99"/>
      <c r="L72" s="97"/>
      <c r="M72" s="99"/>
    </row>
    <row r="73" spans="1:13" ht="15.6" customHeight="1" x14ac:dyDescent="0.25">
      <c r="A73" s="1"/>
      <c r="B73" s="94" t="s">
        <v>625</v>
      </c>
      <c r="C73" s="96"/>
      <c r="D73" s="182" t="s">
        <v>626</v>
      </c>
      <c r="E73" s="183"/>
      <c r="F73" s="94" t="s">
        <v>627</v>
      </c>
      <c r="G73" s="95"/>
      <c r="H73" s="95"/>
      <c r="I73" s="95"/>
      <c r="J73" s="95"/>
      <c r="K73" s="96"/>
      <c r="L73" s="94" t="s">
        <v>628</v>
      </c>
      <c r="M73" s="96"/>
    </row>
    <row r="74" spans="1:13" x14ac:dyDescent="0.25">
      <c r="A74" s="1"/>
      <c r="B74" s="130"/>
      <c r="C74" s="129"/>
      <c r="D74" s="139"/>
      <c r="E74" s="184"/>
      <c r="F74" s="130"/>
      <c r="G74" s="128"/>
      <c r="H74" s="128"/>
      <c r="I74" s="128"/>
      <c r="J74" s="128"/>
      <c r="K74" s="129"/>
      <c r="L74" s="130"/>
      <c r="M74" s="129"/>
    </row>
    <row r="75" spans="1:13" ht="15.6" customHeight="1" x14ac:dyDescent="0.25">
      <c r="A75" s="1"/>
      <c r="B75" s="130"/>
      <c r="C75" s="129"/>
      <c r="D75" s="139"/>
      <c r="E75" s="184"/>
      <c r="F75" s="130"/>
      <c r="G75" s="128"/>
      <c r="H75" s="128"/>
      <c r="I75" s="128"/>
      <c r="J75" s="128"/>
      <c r="K75" s="129"/>
      <c r="L75" s="130"/>
      <c r="M75" s="129"/>
    </row>
    <row r="76" spans="1:13" ht="165" customHeight="1" x14ac:dyDescent="0.25">
      <c r="A76" s="1"/>
      <c r="B76" s="97"/>
      <c r="C76" s="99"/>
      <c r="D76" s="141"/>
      <c r="E76" s="185"/>
      <c r="F76" s="97"/>
      <c r="G76" s="98"/>
      <c r="H76" s="98"/>
      <c r="I76" s="98"/>
      <c r="J76" s="98"/>
      <c r="K76" s="99"/>
      <c r="L76" s="97"/>
      <c r="M76" s="99"/>
    </row>
    <row r="77" spans="1:13" ht="16.350000000000001" customHeight="1" x14ac:dyDescent="0.25">
      <c r="A77" s="1"/>
      <c r="B77" s="162" t="s">
        <v>629</v>
      </c>
      <c r="C77" s="92"/>
      <c r="D77" s="92"/>
      <c r="E77" s="92"/>
      <c r="F77" s="92"/>
      <c r="G77" s="92"/>
      <c r="H77" s="92"/>
      <c r="I77" s="92"/>
      <c r="J77" s="92"/>
      <c r="K77" s="92"/>
      <c r="L77" s="92"/>
      <c r="M77" s="92"/>
    </row>
    <row r="78" spans="1:13" ht="16.350000000000001" customHeight="1" x14ac:dyDescent="0.25">
      <c r="A78" s="1"/>
      <c r="B78" s="92"/>
      <c r="C78" s="92"/>
      <c r="D78" s="92"/>
      <c r="E78" s="92"/>
      <c r="F78" s="92"/>
      <c r="G78" s="92"/>
      <c r="H78" s="92"/>
      <c r="I78" s="92"/>
      <c r="J78" s="92"/>
      <c r="K78" s="92"/>
      <c r="L78" s="92"/>
      <c r="M78" s="92"/>
    </row>
    <row r="79" spans="1:13" ht="28.5" customHeight="1" x14ac:dyDescent="0.25">
      <c r="A79" s="1"/>
      <c r="B79" s="116" t="s">
        <v>630</v>
      </c>
      <c r="C79" s="92"/>
      <c r="D79" s="92"/>
      <c r="E79" s="92"/>
      <c r="F79" s="92"/>
      <c r="G79" s="92"/>
      <c r="H79" s="92"/>
      <c r="I79" s="92"/>
      <c r="J79" s="92"/>
      <c r="K79" s="92"/>
      <c r="L79" s="92"/>
      <c r="M79" s="92"/>
    </row>
    <row r="80" spans="1:13" ht="15.75" customHeight="1" x14ac:dyDescent="0.25">
      <c r="A80" s="1"/>
      <c r="B80" s="7"/>
      <c r="C80" s="10"/>
      <c r="D80" s="174" t="s">
        <v>631</v>
      </c>
      <c r="E80" s="175"/>
      <c r="F80" s="151" t="s">
        <v>632</v>
      </c>
      <c r="G80" s="152"/>
      <c r="H80" s="165" t="s">
        <v>106</v>
      </c>
      <c r="I80" s="96"/>
      <c r="J80" s="151" t="s">
        <v>633</v>
      </c>
      <c r="K80" s="152"/>
      <c r="L80" s="151" t="s">
        <v>74</v>
      </c>
      <c r="M80" s="152"/>
    </row>
    <row r="81" spans="1:13" ht="16.350000000000001" customHeight="1" x14ac:dyDescent="0.25">
      <c r="A81" s="1"/>
      <c r="B81" s="7"/>
      <c r="C81" s="10"/>
      <c r="D81" s="176"/>
      <c r="E81" s="177"/>
      <c r="F81" s="153"/>
      <c r="G81" s="154"/>
      <c r="H81" s="128"/>
      <c r="I81" s="129"/>
      <c r="J81" s="153"/>
      <c r="K81" s="154"/>
      <c r="L81" s="153"/>
      <c r="M81" s="154"/>
    </row>
    <row r="82" spans="1:13" ht="16.350000000000001" customHeight="1" x14ac:dyDescent="0.25">
      <c r="A82" s="1"/>
      <c r="B82" s="7"/>
      <c r="C82" s="10"/>
      <c r="D82" s="178"/>
      <c r="E82" s="179"/>
      <c r="F82" s="155"/>
      <c r="G82" s="156"/>
      <c r="H82" s="98"/>
      <c r="I82" s="99"/>
      <c r="J82" s="155"/>
      <c r="K82" s="156"/>
      <c r="L82" s="155"/>
      <c r="M82" s="156"/>
    </row>
    <row r="83" spans="1:13" ht="16.350000000000001" customHeight="1" x14ac:dyDescent="0.25">
      <c r="A83" s="1"/>
      <c r="B83" s="167" t="s">
        <v>634</v>
      </c>
      <c r="C83" s="105"/>
      <c r="D83" s="170" t="s">
        <v>97</v>
      </c>
      <c r="E83" s="169"/>
      <c r="F83" s="164" t="s">
        <v>52</v>
      </c>
      <c r="G83" s="129"/>
      <c r="H83" s="164" t="s">
        <v>52</v>
      </c>
      <c r="I83" s="129"/>
      <c r="J83" s="157"/>
      <c r="K83" s="129"/>
      <c r="L83" s="158" t="s">
        <v>52</v>
      </c>
      <c r="M83" s="159"/>
    </row>
    <row r="84" spans="1:13" ht="16.350000000000001" customHeight="1" x14ac:dyDescent="0.25">
      <c r="A84" s="1"/>
      <c r="B84" s="168"/>
      <c r="C84" s="169"/>
      <c r="D84" s="168"/>
      <c r="E84" s="169"/>
      <c r="F84" s="130"/>
      <c r="G84" s="129"/>
      <c r="H84" s="130"/>
      <c r="I84" s="129"/>
      <c r="J84" s="130"/>
      <c r="K84" s="129"/>
      <c r="L84" s="160"/>
      <c r="M84" s="161"/>
    </row>
    <row r="85" spans="1:13" ht="16.350000000000001" customHeight="1" x14ac:dyDescent="0.25">
      <c r="A85" s="1"/>
      <c r="B85" s="106"/>
      <c r="C85" s="108"/>
      <c r="D85" s="106"/>
      <c r="E85" s="108"/>
      <c r="F85" s="97"/>
      <c r="G85" s="99"/>
      <c r="H85" s="97"/>
      <c r="I85" s="99"/>
      <c r="J85" s="97"/>
      <c r="K85" s="99"/>
      <c r="L85" s="112"/>
      <c r="M85" s="113"/>
    </row>
    <row r="86" spans="1:13" ht="16.350000000000001" customHeight="1" x14ac:dyDescent="0.25">
      <c r="A86" s="1"/>
      <c r="B86" s="167" t="s">
        <v>635</v>
      </c>
      <c r="C86" s="105"/>
      <c r="D86" s="351" t="s">
        <v>636</v>
      </c>
      <c r="E86" s="352"/>
      <c r="F86" s="353" t="s">
        <v>524</v>
      </c>
      <c r="G86" s="354"/>
      <c r="H86" s="353" t="s">
        <v>637</v>
      </c>
      <c r="I86" s="354"/>
      <c r="J86" s="351" t="s">
        <v>525</v>
      </c>
      <c r="K86" s="352"/>
      <c r="L86" s="353" t="s">
        <v>638</v>
      </c>
      <c r="M86" s="354"/>
    </row>
    <row r="87" spans="1:13" ht="16.350000000000001" customHeight="1" x14ac:dyDescent="0.25">
      <c r="A87" s="1"/>
      <c r="B87" s="168"/>
      <c r="C87" s="169"/>
      <c r="D87" s="355"/>
      <c r="E87" s="356"/>
      <c r="F87" s="357"/>
      <c r="G87" s="358"/>
      <c r="H87" s="357"/>
      <c r="I87" s="358"/>
      <c r="J87" s="355"/>
      <c r="K87" s="356"/>
      <c r="L87" s="357"/>
      <c r="M87" s="358"/>
    </row>
    <row r="88" spans="1:13" ht="16.350000000000001" customHeight="1" x14ac:dyDescent="0.25">
      <c r="A88" s="1"/>
      <c r="B88" s="168"/>
      <c r="C88" s="169"/>
      <c r="D88" s="355"/>
      <c r="E88" s="356"/>
      <c r="F88" s="357"/>
      <c r="G88" s="358"/>
      <c r="H88" s="357"/>
      <c r="I88" s="358"/>
      <c r="J88" s="355"/>
      <c r="K88" s="356"/>
      <c r="L88" s="357"/>
      <c r="M88" s="358"/>
    </row>
    <row r="89" spans="1:13" ht="16.350000000000001" customHeight="1" x14ac:dyDescent="0.25">
      <c r="A89" s="1"/>
      <c r="B89" s="168"/>
      <c r="C89" s="169"/>
      <c r="D89" s="355"/>
      <c r="E89" s="356"/>
      <c r="F89" s="357"/>
      <c r="G89" s="358"/>
      <c r="H89" s="357"/>
      <c r="I89" s="358"/>
      <c r="J89" s="355"/>
      <c r="K89" s="356"/>
      <c r="L89" s="357"/>
      <c r="M89" s="358"/>
    </row>
    <row r="90" spans="1:13" ht="16.350000000000001" customHeight="1" x14ac:dyDescent="0.25">
      <c r="A90" s="1"/>
      <c r="B90" s="168"/>
      <c r="C90" s="169"/>
      <c r="D90" s="355"/>
      <c r="E90" s="356"/>
      <c r="F90" s="357"/>
      <c r="G90" s="358"/>
      <c r="H90" s="357"/>
      <c r="I90" s="358"/>
      <c r="J90" s="355"/>
      <c r="K90" s="356"/>
      <c r="L90" s="357"/>
      <c r="M90" s="358"/>
    </row>
    <row r="91" spans="1:13" ht="16.350000000000001" customHeight="1" x14ac:dyDescent="0.25">
      <c r="A91" s="1"/>
      <c r="B91" s="168"/>
      <c r="C91" s="169"/>
      <c r="D91" s="355"/>
      <c r="E91" s="356"/>
      <c r="F91" s="357"/>
      <c r="G91" s="358"/>
      <c r="H91" s="357"/>
      <c r="I91" s="358"/>
      <c r="J91" s="355"/>
      <c r="K91" s="356"/>
      <c r="L91" s="357"/>
      <c r="M91" s="358"/>
    </row>
    <row r="92" spans="1:13" ht="16.350000000000001" customHeight="1" x14ac:dyDescent="0.25">
      <c r="A92" s="1"/>
      <c r="B92" s="168"/>
      <c r="C92" s="169"/>
      <c r="D92" s="355"/>
      <c r="E92" s="356"/>
      <c r="F92" s="357"/>
      <c r="G92" s="358"/>
      <c r="H92" s="357"/>
      <c r="I92" s="358"/>
      <c r="J92" s="355"/>
      <c r="K92" s="356"/>
      <c r="L92" s="357"/>
      <c r="M92" s="358"/>
    </row>
    <row r="93" spans="1:13" ht="16.350000000000001" customHeight="1" x14ac:dyDescent="0.25">
      <c r="A93" s="1"/>
      <c r="B93" s="168"/>
      <c r="C93" s="169"/>
      <c r="D93" s="355"/>
      <c r="E93" s="356"/>
      <c r="F93" s="357"/>
      <c r="G93" s="358"/>
      <c r="H93" s="357"/>
      <c r="I93" s="358"/>
      <c r="J93" s="355"/>
      <c r="K93" s="356"/>
      <c r="L93" s="357"/>
      <c r="M93" s="358"/>
    </row>
    <row r="94" spans="1:13" ht="16.350000000000001" customHeight="1" x14ac:dyDescent="0.25">
      <c r="A94" s="1"/>
      <c r="B94" s="168"/>
      <c r="C94" s="169"/>
      <c r="D94" s="355"/>
      <c r="E94" s="356"/>
      <c r="F94" s="357"/>
      <c r="G94" s="358"/>
      <c r="H94" s="357"/>
      <c r="I94" s="358"/>
      <c r="J94" s="355"/>
      <c r="K94" s="356"/>
      <c r="L94" s="357"/>
      <c r="M94" s="358"/>
    </row>
    <row r="95" spans="1:13" ht="16.350000000000001" customHeight="1" x14ac:dyDescent="0.25">
      <c r="A95" s="1"/>
      <c r="B95" s="168"/>
      <c r="C95" s="169"/>
      <c r="D95" s="355"/>
      <c r="E95" s="356"/>
      <c r="F95" s="357"/>
      <c r="G95" s="358"/>
      <c r="H95" s="357"/>
      <c r="I95" s="358"/>
      <c r="J95" s="355"/>
      <c r="K95" s="356"/>
      <c r="L95" s="357"/>
      <c r="M95" s="358"/>
    </row>
    <row r="96" spans="1:13" ht="16.350000000000001" customHeight="1" x14ac:dyDescent="0.25">
      <c r="A96" s="1"/>
      <c r="B96" s="168"/>
      <c r="C96" s="169"/>
      <c r="D96" s="355"/>
      <c r="E96" s="356"/>
      <c r="F96" s="357"/>
      <c r="G96" s="358"/>
      <c r="H96" s="357"/>
      <c r="I96" s="358"/>
      <c r="J96" s="355"/>
      <c r="K96" s="356"/>
      <c r="L96" s="357"/>
      <c r="M96" s="358"/>
    </row>
    <row r="97" spans="1:13" ht="16.350000000000001" customHeight="1" x14ac:dyDescent="0.25">
      <c r="A97" s="1"/>
      <c r="B97" s="168"/>
      <c r="C97" s="169"/>
      <c r="D97" s="355"/>
      <c r="E97" s="356"/>
      <c r="F97" s="357"/>
      <c r="G97" s="358"/>
      <c r="H97" s="357"/>
      <c r="I97" s="358"/>
      <c r="J97" s="355"/>
      <c r="K97" s="356"/>
      <c r="L97" s="357"/>
      <c r="M97" s="358"/>
    </row>
    <row r="98" spans="1:13" ht="16.350000000000001" customHeight="1" x14ac:dyDescent="0.25">
      <c r="A98" s="1"/>
      <c r="B98" s="168"/>
      <c r="C98" s="169"/>
      <c r="D98" s="355"/>
      <c r="E98" s="356"/>
      <c r="F98" s="357"/>
      <c r="G98" s="358"/>
      <c r="H98" s="357"/>
      <c r="I98" s="358"/>
      <c r="J98" s="355"/>
      <c r="K98" s="356"/>
      <c r="L98" s="357"/>
      <c r="M98" s="358"/>
    </row>
    <row r="99" spans="1:13" ht="16.350000000000001" customHeight="1" x14ac:dyDescent="0.25">
      <c r="A99" s="1"/>
      <c r="B99" s="168"/>
      <c r="C99" s="169"/>
      <c r="D99" s="355"/>
      <c r="E99" s="356"/>
      <c r="F99" s="357"/>
      <c r="G99" s="358"/>
      <c r="H99" s="357"/>
      <c r="I99" s="358"/>
      <c r="J99" s="355"/>
      <c r="K99" s="356"/>
      <c r="L99" s="357"/>
      <c r="M99" s="358"/>
    </row>
    <row r="100" spans="1:13" ht="16.350000000000001" customHeight="1" x14ac:dyDescent="0.25">
      <c r="A100" s="1"/>
      <c r="B100" s="168"/>
      <c r="C100" s="169"/>
      <c r="D100" s="355"/>
      <c r="E100" s="356"/>
      <c r="F100" s="357"/>
      <c r="G100" s="358"/>
      <c r="H100" s="357"/>
      <c r="I100" s="358"/>
      <c r="J100" s="355"/>
      <c r="K100" s="356"/>
      <c r="L100" s="357"/>
      <c r="M100" s="358"/>
    </row>
    <row r="101" spans="1:13" ht="27.6" customHeight="1" x14ac:dyDescent="0.25">
      <c r="A101" s="1"/>
      <c r="B101" s="168"/>
      <c r="C101" s="169"/>
      <c r="D101" s="355"/>
      <c r="E101" s="356"/>
      <c r="F101" s="357"/>
      <c r="G101" s="358"/>
      <c r="H101" s="357"/>
      <c r="I101" s="358"/>
      <c r="J101" s="355"/>
      <c r="K101" s="356"/>
      <c r="L101" s="357"/>
      <c r="M101" s="358"/>
    </row>
    <row r="102" spans="1:13" ht="409.5" customHeight="1" x14ac:dyDescent="0.25">
      <c r="A102" s="1"/>
      <c r="B102" s="106"/>
      <c r="C102" s="108"/>
      <c r="D102" s="359"/>
      <c r="E102" s="360"/>
      <c r="F102" s="361"/>
      <c r="G102" s="362"/>
      <c r="H102" s="361"/>
      <c r="I102" s="362"/>
      <c r="J102" s="359"/>
      <c r="K102" s="360"/>
      <c r="L102" s="361"/>
      <c r="M102" s="362"/>
    </row>
    <row r="103" spans="1:13" ht="20.100000000000001" customHeight="1" x14ac:dyDescent="0.25">
      <c r="A103" s="1"/>
      <c r="B103" s="122" t="s">
        <v>639</v>
      </c>
      <c r="C103" s="92"/>
      <c r="D103" s="92"/>
      <c r="E103" s="92"/>
      <c r="F103" s="92"/>
      <c r="G103" s="92"/>
      <c r="H103" s="92"/>
      <c r="I103" s="92"/>
      <c r="J103" s="92"/>
      <c r="K103" s="92"/>
      <c r="L103" s="92"/>
      <c r="M103" s="92"/>
    </row>
    <row r="104" spans="1:13" ht="20.100000000000001" customHeight="1" x14ac:dyDescent="0.25">
      <c r="A104" s="1"/>
      <c r="B104" s="92"/>
      <c r="C104" s="92"/>
      <c r="D104" s="92"/>
      <c r="E104" s="92"/>
      <c r="F104" s="92"/>
      <c r="G104" s="92"/>
      <c r="H104" s="92"/>
      <c r="I104" s="92"/>
      <c r="J104" s="92"/>
      <c r="K104" s="92"/>
      <c r="L104" s="92"/>
      <c r="M104" s="92"/>
    </row>
    <row r="105" spans="1:13" ht="22.35" customHeight="1" x14ac:dyDescent="0.25">
      <c r="A105" s="1"/>
      <c r="B105" s="92"/>
      <c r="C105" s="92"/>
      <c r="D105" s="92"/>
      <c r="E105" s="92"/>
      <c r="F105" s="92"/>
      <c r="G105" s="92"/>
      <c r="H105" s="92"/>
      <c r="I105" s="92"/>
      <c r="J105" s="92"/>
      <c r="K105" s="92"/>
      <c r="L105" s="92"/>
      <c r="M105" s="92"/>
    </row>
    <row r="106" spans="1:13" ht="15" customHeight="1" x14ac:dyDescent="0.25"/>
    <row r="107" spans="1:13" ht="15" customHeight="1" x14ac:dyDescent="0.25"/>
    <row r="108" spans="1:13" ht="15" customHeight="1" x14ac:dyDescent="0.25"/>
    <row r="109" spans="1:13" ht="15" customHeight="1" x14ac:dyDescent="0.25"/>
  </sheetData>
  <sheetProtection sheet="1" objects="1" scenarios="1" formatColumns="0" formatRows="0"/>
  <mergeCells count="96">
    <mergeCell ref="B48:C51"/>
    <mergeCell ref="D48:E51"/>
    <mergeCell ref="F48:K51"/>
    <mergeCell ref="L48:M51"/>
    <mergeCell ref="B69:C72"/>
    <mergeCell ref="D69:E72"/>
    <mergeCell ref="F69:K72"/>
    <mergeCell ref="L69:M72"/>
    <mergeCell ref="B73:C76"/>
    <mergeCell ref="D73:E76"/>
    <mergeCell ref="F73:K76"/>
    <mergeCell ref="L73:M76"/>
    <mergeCell ref="L57:M60"/>
    <mergeCell ref="B61:C64"/>
    <mergeCell ref="D61:E64"/>
    <mergeCell ref="F61:K64"/>
    <mergeCell ref="L61:M64"/>
    <mergeCell ref="B65:C68"/>
    <mergeCell ref="D65:E68"/>
    <mergeCell ref="F65:K68"/>
    <mergeCell ref="L65:M68"/>
    <mergeCell ref="B7:M7"/>
    <mergeCell ref="B20:C23"/>
    <mergeCell ref="D20:E23"/>
    <mergeCell ref="L39:M42"/>
    <mergeCell ref="B12:C15"/>
    <mergeCell ref="F24:K24"/>
    <mergeCell ref="D26:E29"/>
    <mergeCell ref="B24:C24"/>
    <mergeCell ref="D24:E24"/>
    <mergeCell ref="D12:E15"/>
    <mergeCell ref="F12:K15"/>
    <mergeCell ref="L44:M47"/>
    <mergeCell ref="F8:K11"/>
    <mergeCell ref="F20:K23"/>
    <mergeCell ref="F26:K29"/>
    <mergeCell ref="D80:E82"/>
    <mergeCell ref="L80:M82"/>
    <mergeCell ref="J86:K102"/>
    <mergeCell ref="B86:C102"/>
    <mergeCell ref="F39:K42"/>
    <mergeCell ref="D86:E102"/>
    <mergeCell ref="B83:C85"/>
    <mergeCell ref="J80:K82"/>
    <mergeCell ref="D83:E85"/>
    <mergeCell ref="B43:M43"/>
    <mergeCell ref="B52:C55"/>
    <mergeCell ref="D52:E55"/>
    <mergeCell ref="F52:K55"/>
    <mergeCell ref="L52:M55"/>
    <mergeCell ref="D39:E42"/>
    <mergeCell ref="B44:C47"/>
    <mergeCell ref="D44:E47"/>
    <mergeCell ref="F44:K47"/>
    <mergeCell ref="D57:E60"/>
    <mergeCell ref="F57:K60"/>
    <mergeCell ref="F83:G85"/>
    <mergeCell ref="H83:I85"/>
    <mergeCell ref="H80:I82"/>
    <mergeCell ref="B1:M2"/>
    <mergeCell ref="B35:C38"/>
    <mergeCell ref="L35:M38"/>
    <mergeCell ref="D16:E19"/>
    <mergeCell ref="B5:C6"/>
    <mergeCell ref="D5:E6"/>
    <mergeCell ref="F5:K6"/>
    <mergeCell ref="D35:E38"/>
    <mergeCell ref="B3:M3"/>
    <mergeCell ref="L26:M29"/>
    <mergeCell ref="B8:C11"/>
    <mergeCell ref="L5:M6"/>
    <mergeCell ref="F35:K38"/>
    <mergeCell ref="B31:C34"/>
    <mergeCell ref="L31:M34"/>
    <mergeCell ref="D8:E11"/>
    <mergeCell ref="F16:K19"/>
    <mergeCell ref="B26:C29"/>
    <mergeCell ref="L8:M23"/>
    <mergeCell ref="B16:C19"/>
    <mergeCell ref="B25:M25"/>
    <mergeCell ref="B79:M79"/>
    <mergeCell ref="L86:M102"/>
    <mergeCell ref="B103:M105"/>
    <mergeCell ref="D31:E34"/>
    <mergeCell ref="L24:M24"/>
    <mergeCell ref="F31:K34"/>
    <mergeCell ref="F86:G102"/>
    <mergeCell ref="F80:G82"/>
    <mergeCell ref="B30:M30"/>
    <mergeCell ref="B39:C42"/>
    <mergeCell ref="J83:K85"/>
    <mergeCell ref="L83:M85"/>
    <mergeCell ref="H86:I102"/>
    <mergeCell ref="B77:M78"/>
    <mergeCell ref="B56:M56"/>
    <mergeCell ref="B57:C60"/>
  </mergeCells>
  <dataValidations count="1">
    <dataValidation type="list" allowBlank="1" showInputMessage="1" showErrorMessage="1" prompt="Select Rating" sqref="D83:I85 J83 L83"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scale="93" orientation="landscape" r:id="rId1"/>
  <rowBreaks count="3" manualBreakCount="3">
    <brk id="25" max="18" man="1"/>
    <brk id="51" max="12" man="1"/>
    <brk id="63"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L45"/>
  <sheetViews>
    <sheetView showGridLines="0" view="pageBreakPreview" topLeftCell="A10" zoomScale="110" zoomScaleNormal="100" zoomScaleSheetLayoutView="110" workbookViewId="0">
      <selection activeCell="P16" sqref="A1:XFD1048576"/>
    </sheetView>
  </sheetViews>
  <sheetFormatPr defaultColWidth="8.42578125" defaultRowHeight="12" x14ac:dyDescent="0.2"/>
  <cols>
    <col min="1" max="1" width="1.42578125" style="71" customWidth="1"/>
    <col min="2" max="6" width="8.42578125" style="71" customWidth="1"/>
    <col min="7" max="7" width="7.42578125" style="71" customWidth="1"/>
    <col min="8" max="11" width="8.42578125" style="71" customWidth="1"/>
    <col min="12" max="12" width="15.85546875" style="71" customWidth="1"/>
    <col min="13" max="16384" width="8.42578125" style="71"/>
  </cols>
  <sheetData>
    <row r="2" spans="2:12" ht="26.1" customHeight="1" x14ac:dyDescent="0.2">
      <c r="B2" s="190" t="s">
        <v>640</v>
      </c>
      <c r="C2" s="188"/>
      <c r="D2" s="188"/>
      <c r="E2" s="188"/>
      <c r="F2" s="188"/>
      <c r="G2" s="188"/>
      <c r="H2" s="188"/>
      <c r="I2" s="188"/>
      <c r="J2" s="188"/>
      <c r="K2" s="188"/>
      <c r="L2" s="188"/>
    </row>
    <row r="3" spans="2:12" ht="19.350000000000001" customHeight="1" x14ac:dyDescent="0.2">
      <c r="B3" s="363" t="s">
        <v>641</v>
      </c>
      <c r="C3" s="364"/>
      <c r="D3" s="364"/>
      <c r="E3" s="364"/>
      <c r="F3" s="364"/>
      <c r="G3" s="364"/>
      <c r="H3" s="364"/>
      <c r="I3" s="364"/>
      <c r="J3" s="364"/>
      <c r="K3" s="364"/>
      <c r="L3" s="365"/>
    </row>
    <row r="4" spans="2:12" ht="22.35" customHeight="1" x14ac:dyDescent="0.2">
      <c r="B4" s="366"/>
      <c r="C4" s="367"/>
      <c r="D4" s="367"/>
      <c r="E4" s="367"/>
      <c r="F4" s="367"/>
      <c r="G4" s="367"/>
      <c r="H4" s="367"/>
      <c r="I4" s="367"/>
      <c r="J4" s="367"/>
      <c r="K4" s="367"/>
      <c r="L4" s="368"/>
    </row>
    <row r="5" spans="2:12" ht="15.6" customHeight="1" x14ac:dyDescent="0.2">
      <c r="B5" s="192" t="s">
        <v>642</v>
      </c>
      <c r="C5" s="193"/>
      <c r="D5" s="193"/>
      <c r="E5" s="193"/>
      <c r="F5" s="193"/>
      <c r="G5" s="193"/>
      <c r="H5" s="193"/>
      <c r="I5" s="193"/>
      <c r="J5" s="193"/>
      <c r="K5" s="193"/>
      <c r="L5" s="194"/>
    </row>
    <row r="6" spans="2:12" ht="21" customHeight="1" x14ac:dyDescent="0.2">
      <c r="B6" s="195"/>
      <c r="C6" s="196"/>
      <c r="D6" s="196"/>
      <c r="E6" s="196"/>
      <c r="F6" s="196"/>
      <c r="G6" s="196"/>
      <c r="H6" s="196"/>
      <c r="I6" s="196"/>
      <c r="J6" s="196"/>
      <c r="K6" s="196"/>
      <c r="L6" s="197"/>
    </row>
    <row r="7" spans="2:12" ht="21" customHeight="1" x14ac:dyDescent="0.2">
      <c r="B7" s="195"/>
      <c r="C7" s="196"/>
      <c r="D7" s="196"/>
      <c r="E7" s="196"/>
      <c r="F7" s="196"/>
      <c r="G7" s="196"/>
      <c r="H7" s="196"/>
      <c r="I7" s="196"/>
      <c r="J7" s="196"/>
      <c r="K7" s="196"/>
      <c r="L7" s="197"/>
    </row>
    <row r="8" spans="2:12" ht="21" customHeight="1" x14ac:dyDescent="0.2">
      <c r="B8" s="195"/>
      <c r="C8" s="196"/>
      <c r="D8" s="196"/>
      <c r="E8" s="196"/>
      <c r="F8" s="196"/>
      <c r="G8" s="196"/>
      <c r="H8" s="196"/>
      <c r="I8" s="196"/>
      <c r="J8" s="196"/>
      <c r="K8" s="196"/>
      <c r="L8" s="197"/>
    </row>
    <row r="9" spans="2:12" ht="21" customHeight="1" x14ac:dyDescent="0.2">
      <c r="B9" s="195"/>
      <c r="C9" s="196"/>
      <c r="D9" s="196"/>
      <c r="E9" s="196"/>
      <c r="F9" s="196"/>
      <c r="G9" s="196"/>
      <c r="H9" s="196"/>
      <c r="I9" s="196"/>
      <c r="J9" s="196"/>
      <c r="K9" s="196"/>
      <c r="L9" s="197"/>
    </row>
    <row r="10" spans="2:12" ht="123" customHeight="1" x14ac:dyDescent="0.2">
      <c r="B10" s="195"/>
      <c r="C10" s="196"/>
      <c r="D10" s="196"/>
      <c r="E10" s="196"/>
      <c r="F10" s="196"/>
      <c r="G10" s="196"/>
      <c r="H10" s="196"/>
      <c r="I10" s="196"/>
      <c r="J10" s="196"/>
      <c r="K10" s="196"/>
      <c r="L10" s="197"/>
    </row>
    <row r="11" spans="2:12" x14ac:dyDescent="0.2">
      <c r="B11" s="195"/>
      <c r="C11" s="196"/>
      <c r="D11" s="196"/>
      <c r="E11" s="196"/>
      <c r="F11" s="196"/>
      <c r="G11" s="196"/>
      <c r="H11" s="196"/>
      <c r="I11" s="196"/>
      <c r="J11" s="196"/>
      <c r="K11" s="196"/>
      <c r="L11" s="197"/>
    </row>
    <row r="12" spans="2:12" ht="21" customHeight="1" x14ac:dyDescent="0.2">
      <c r="B12" s="195"/>
      <c r="C12" s="196"/>
      <c r="D12" s="196"/>
      <c r="E12" s="196"/>
      <c r="F12" s="196"/>
      <c r="G12" s="196"/>
      <c r="H12" s="196"/>
      <c r="I12" s="196"/>
      <c r="J12" s="196"/>
      <c r="K12" s="196"/>
      <c r="L12" s="197"/>
    </row>
    <row r="13" spans="2:12" ht="21" customHeight="1" x14ac:dyDescent="0.2">
      <c r="B13" s="195"/>
      <c r="C13" s="196"/>
      <c r="D13" s="196"/>
      <c r="E13" s="196"/>
      <c r="F13" s="196"/>
      <c r="G13" s="196"/>
      <c r="H13" s="196"/>
      <c r="I13" s="196"/>
      <c r="J13" s="196"/>
      <c r="K13" s="196"/>
      <c r="L13" s="197"/>
    </row>
    <row r="14" spans="2:12" ht="4.5" customHeight="1" x14ac:dyDescent="0.2">
      <c r="B14" s="195"/>
      <c r="C14" s="196"/>
      <c r="D14" s="196"/>
      <c r="E14" s="196"/>
      <c r="F14" s="196"/>
      <c r="G14" s="196"/>
      <c r="H14" s="196"/>
      <c r="I14" s="196"/>
      <c r="J14" s="196"/>
      <c r="K14" s="196"/>
      <c r="L14" s="197"/>
    </row>
    <row r="15" spans="2:12" ht="126.75" customHeight="1" x14ac:dyDescent="0.2">
      <c r="B15" s="198"/>
      <c r="C15" s="199"/>
      <c r="D15" s="199"/>
      <c r="E15" s="199"/>
      <c r="F15" s="199"/>
      <c r="G15" s="199"/>
      <c r="H15" s="199"/>
      <c r="I15" s="199"/>
      <c r="J15" s="199"/>
      <c r="K15" s="199"/>
      <c r="L15" s="200"/>
    </row>
    <row r="16" spans="2:12" ht="21" customHeight="1" x14ac:dyDescent="0.2"/>
    <row r="17" spans="1:12" ht="15" customHeight="1" x14ac:dyDescent="0.2">
      <c r="B17" s="369" t="s">
        <v>643</v>
      </c>
      <c r="C17" s="370"/>
      <c r="D17" s="370"/>
      <c r="E17" s="370"/>
      <c r="F17" s="370"/>
      <c r="G17" s="370"/>
      <c r="H17" s="370"/>
      <c r="I17" s="370"/>
      <c r="J17" s="370"/>
      <c r="K17" s="370"/>
      <c r="L17" s="371"/>
    </row>
    <row r="18" spans="1:12" ht="21" customHeight="1" x14ac:dyDescent="0.2">
      <c r="B18" s="372"/>
      <c r="C18" s="373"/>
      <c r="D18" s="373"/>
      <c r="E18" s="373"/>
      <c r="F18" s="373"/>
      <c r="G18" s="373"/>
      <c r="H18" s="373"/>
      <c r="I18" s="373"/>
      <c r="J18" s="373"/>
      <c r="K18" s="373"/>
      <c r="L18" s="374"/>
    </row>
    <row r="19" spans="1:12" ht="61.5" customHeight="1" x14ac:dyDescent="0.2">
      <c r="B19" s="192" t="s">
        <v>644</v>
      </c>
      <c r="C19" s="193"/>
      <c r="D19" s="193"/>
      <c r="E19" s="193"/>
      <c r="F19" s="193"/>
      <c r="G19" s="193"/>
      <c r="H19" s="193"/>
      <c r="I19" s="193"/>
      <c r="J19" s="193"/>
      <c r="K19" s="193"/>
      <c r="L19" s="194"/>
    </row>
    <row r="20" spans="1:12" ht="61.5" customHeight="1" x14ac:dyDescent="0.2">
      <c r="B20" s="195"/>
      <c r="C20" s="196"/>
      <c r="D20" s="196"/>
      <c r="E20" s="196"/>
      <c r="F20" s="196"/>
      <c r="G20" s="196"/>
      <c r="H20" s="196"/>
      <c r="I20" s="196"/>
      <c r="J20" s="196"/>
      <c r="K20" s="196"/>
      <c r="L20" s="197"/>
    </row>
    <row r="21" spans="1:12" ht="61.5" customHeight="1" x14ac:dyDescent="0.2">
      <c r="B21" s="195"/>
      <c r="C21" s="196"/>
      <c r="D21" s="196"/>
      <c r="E21" s="196"/>
      <c r="F21" s="196"/>
      <c r="G21" s="196"/>
      <c r="H21" s="196"/>
      <c r="I21" s="196"/>
      <c r="J21" s="196"/>
      <c r="K21" s="196"/>
      <c r="L21" s="197"/>
    </row>
    <row r="22" spans="1:12" ht="61.5" customHeight="1" x14ac:dyDescent="0.2">
      <c r="B22" s="195"/>
      <c r="C22" s="196"/>
      <c r="D22" s="196"/>
      <c r="E22" s="196"/>
      <c r="F22" s="196"/>
      <c r="G22" s="196"/>
      <c r="H22" s="196"/>
      <c r="I22" s="196"/>
      <c r="J22" s="196"/>
      <c r="K22" s="196"/>
      <c r="L22" s="197"/>
    </row>
    <row r="23" spans="1:12" ht="56.45" customHeight="1" x14ac:dyDescent="0.2">
      <c r="B23" s="195"/>
      <c r="C23" s="196"/>
      <c r="D23" s="196"/>
      <c r="E23" s="196"/>
      <c r="F23" s="196"/>
      <c r="G23" s="196"/>
      <c r="H23" s="196"/>
      <c r="I23" s="196"/>
      <c r="J23" s="196"/>
      <c r="K23" s="196"/>
      <c r="L23" s="197"/>
    </row>
    <row r="24" spans="1:12" ht="61.5" hidden="1" customHeight="1" x14ac:dyDescent="0.2">
      <c r="B24" s="195"/>
      <c r="C24" s="196"/>
      <c r="D24" s="196"/>
      <c r="E24" s="196"/>
      <c r="F24" s="196"/>
      <c r="G24" s="196"/>
      <c r="H24" s="196"/>
      <c r="I24" s="196"/>
      <c r="J24" s="196"/>
      <c r="K24" s="196"/>
      <c r="L24" s="197"/>
    </row>
    <row r="25" spans="1:12" ht="99.75" customHeight="1" x14ac:dyDescent="0.2">
      <c r="B25" s="201"/>
      <c r="C25" s="202"/>
      <c r="D25" s="202"/>
      <c r="E25" s="202"/>
      <c r="F25" s="202"/>
      <c r="G25" s="202"/>
      <c r="H25" s="202"/>
      <c r="I25" s="202"/>
      <c r="J25" s="202"/>
      <c r="K25" s="202"/>
      <c r="L25" s="203"/>
    </row>
    <row r="26" spans="1:12" ht="57" customHeight="1" x14ac:dyDescent="0.25">
      <c r="B26" s="187" t="s">
        <v>645</v>
      </c>
      <c r="C26" s="188"/>
      <c r="D26" s="188"/>
      <c r="E26" s="188"/>
      <c r="F26" s="188"/>
      <c r="G26" s="188"/>
      <c r="H26" s="188"/>
      <c r="I26" s="188"/>
      <c r="J26" s="188"/>
      <c r="K26" s="188"/>
      <c r="L26" s="188"/>
    </row>
    <row r="27" spans="1:12" ht="57" customHeight="1" x14ac:dyDescent="0.2"/>
    <row r="28" spans="1:12" ht="21.75" customHeight="1" x14ac:dyDescent="0.25">
      <c r="A28" s="72"/>
      <c r="B28" s="191" t="s">
        <v>646</v>
      </c>
      <c r="C28" s="95"/>
      <c r="D28" s="95"/>
      <c r="E28" s="96"/>
      <c r="F28" s="73"/>
      <c r="G28" s="74"/>
      <c r="H28" s="74"/>
      <c r="I28" s="74"/>
      <c r="J28" s="74"/>
      <c r="K28" s="74"/>
      <c r="L28" s="75"/>
    </row>
    <row r="29" spans="1:12" ht="18" customHeight="1" x14ac:dyDescent="0.25">
      <c r="A29" s="72"/>
      <c r="B29" s="130"/>
      <c r="C29" s="188"/>
      <c r="D29" s="188"/>
      <c r="E29" s="129"/>
      <c r="F29" s="76"/>
      <c r="G29" s="204" t="s">
        <v>647</v>
      </c>
      <c r="H29" s="204"/>
      <c r="I29" s="204"/>
      <c r="J29" s="77"/>
      <c r="K29" s="77"/>
      <c r="L29" s="78"/>
    </row>
    <row r="30" spans="1:12" ht="14.25" customHeight="1" x14ac:dyDescent="0.25">
      <c r="A30" s="72"/>
      <c r="B30" s="97"/>
      <c r="C30" s="98"/>
      <c r="D30" s="98"/>
      <c r="E30" s="99"/>
      <c r="F30" s="79"/>
      <c r="G30" s="80"/>
      <c r="H30" s="80"/>
      <c r="I30" s="80"/>
      <c r="J30" s="80"/>
      <c r="K30" s="80"/>
      <c r="L30" s="81"/>
    </row>
    <row r="31" spans="1:12" ht="21" customHeight="1" x14ac:dyDescent="0.2">
      <c r="B31" s="189" t="s">
        <v>648</v>
      </c>
      <c r="C31" s="95"/>
      <c r="D31" s="95"/>
      <c r="E31" s="96"/>
      <c r="F31" s="205" t="s">
        <v>649</v>
      </c>
      <c r="G31" s="206"/>
      <c r="H31" s="206"/>
      <c r="I31" s="206"/>
      <c r="J31" s="206"/>
      <c r="K31" s="206"/>
      <c r="L31" s="207"/>
    </row>
    <row r="32" spans="1:12" ht="21" customHeight="1" x14ac:dyDescent="0.2">
      <c r="B32" s="130"/>
      <c r="C32" s="188"/>
      <c r="D32" s="188"/>
      <c r="E32" s="129"/>
      <c r="F32" s="208"/>
      <c r="G32" s="209"/>
      <c r="H32" s="209"/>
      <c r="I32" s="209"/>
      <c r="J32" s="209"/>
      <c r="K32" s="209"/>
      <c r="L32" s="210"/>
    </row>
    <row r="33" spans="2:12" ht="216.75" customHeight="1" x14ac:dyDescent="0.2">
      <c r="B33" s="130"/>
      <c r="C33" s="188"/>
      <c r="D33" s="188"/>
      <c r="E33" s="129"/>
      <c r="F33" s="208"/>
      <c r="G33" s="209"/>
      <c r="H33" s="209"/>
      <c r="I33" s="209"/>
      <c r="J33" s="209"/>
      <c r="K33" s="209"/>
      <c r="L33" s="210"/>
    </row>
    <row r="34" spans="2:12" ht="188.25" customHeight="1" x14ac:dyDescent="0.2">
      <c r="B34" s="97"/>
      <c r="C34" s="98"/>
      <c r="D34" s="98"/>
      <c r="E34" s="99"/>
      <c r="F34" s="211"/>
      <c r="G34" s="212"/>
      <c r="H34" s="212"/>
      <c r="I34" s="212"/>
      <c r="J34" s="212"/>
      <c r="K34" s="212"/>
      <c r="L34" s="213"/>
    </row>
    <row r="35" spans="2:12" ht="15.6" customHeight="1" x14ac:dyDescent="0.2"/>
    <row r="36" spans="2:12" ht="15.6" customHeight="1" x14ac:dyDescent="0.2"/>
    <row r="37" spans="2:12" ht="15.6" customHeight="1" x14ac:dyDescent="0.2"/>
    <row r="38" spans="2:12" ht="15.6" customHeight="1" x14ac:dyDescent="0.2"/>
    <row r="39" spans="2:12" ht="15.6" customHeight="1" x14ac:dyDescent="0.2"/>
    <row r="40" spans="2:12" ht="15.6" customHeight="1" x14ac:dyDescent="0.2"/>
    <row r="41" spans="2:12" ht="15.6" customHeight="1" x14ac:dyDescent="0.2"/>
    <row r="42" spans="2:12" ht="15.6" customHeight="1" x14ac:dyDescent="0.2"/>
    <row r="43" spans="2:12" ht="15.6" customHeight="1" x14ac:dyDescent="0.2"/>
    <row r="44" spans="2:12" ht="15.6" customHeight="1" x14ac:dyDescent="0.2"/>
    <row r="45" spans="2:12" ht="15.6" customHeight="1" x14ac:dyDescent="0.2"/>
  </sheetData>
  <sheetProtection sheet="1" objects="1" scenarios="1" formatColumns="0" formatRows="0"/>
  <mergeCells count="10">
    <mergeCell ref="B26:L26"/>
    <mergeCell ref="B31:E34"/>
    <mergeCell ref="B3:L4"/>
    <mergeCell ref="B17:L18"/>
    <mergeCell ref="B2:L2"/>
    <mergeCell ref="B28:E30"/>
    <mergeCell ref="B5:L15"/>
    <mergeCell ref="B19:L25"/>
    <mergeCell ref="G29:I29"/>
    <mergeCell ref="F31:L34"/>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Regional</GEFCountry>
    <Classification xmlns="ceb00776-aa5c-4fc8-b6fe-5f035152e4b6">Public</Classification>
    <Country1 xmlns="ceb00776-aa5c-4fc8-b6fe-5f035152e4b6" xsi:nil="true"/>
    <DocPrefix xmlns="ceb00776-aa5c-4fc8-b6fe-5f035152e4b6">Project Implementation Report (PIR)</DocPrefix>
    <GEFID xmlns="ceb00776-aa5c-4fc8-b6fe-5f035152e4b6">10520</GEFID>
    <ProjectType xmlns="ceb00776-aa5c-4fc8-b6fe-5f035152e4b6">FSP</ProjectType>
    <DocCategory xmlns="b8caa731-411c-4ce8-a2a6-5b517e250d33" xsi:nil="true"/>
    <GEFProjectID xmlns="ceb00776-aa5c-4fc8-b6fe-5f035152e4b6">59ec4fa5-d669-ea11-a811-000d3a33706c</GEFProjectID>
    <DocActive xmlns="ceb00776-aa5c-4fc8-b6fe-5f035152e4b6">Active</DocActive>
    <DocCategory xmlns="ceb00776-aa5c-4fc8-b6fe-5f035152e4b6">M and E Document</DocCategory>
    <FocalArea xmlns="b8caa731-411c-4ce8-a2a6-5b517e250d33" xsi:nil="true"/>
    <FocalArea xmlns="ceb00776-aa5c-4fc8-b6fe-5f035152e4b6">International Waters</FocalArea>
    <ProjectStatus xmlns="b8caa731-411c-4ce8-a2a6-5b517e250d33">Under Implementation</ProjectStatus>
    <DocType xmlns="ceb00776-aa5c-4fc8-b6fe-5f035152e4b6">PIR 1</DocType>
    <ProjectTitle xmlns="ceb00776-aa5c-4fc8-b6fe-5f035152e4b6">Enhancing sustainability of the Transboundary Cambodia - Mekong River Delta Aquifer </ProjectTitle>
    <RecordStatus xmlns="b8caa731-411c-4ce8-a2a6-5b517e250d33">Active</RecordStatus>
    <TrustFundType xmlns="ceb00776-aa5c-4fc8-b6fe-5f035152e4b6">GET</TrustFundType>
    <TaxCatchAll xmlns="3e02667f-0271-471b-bd6e-11a2e16def1d" xsi:nil="true"/>
    <DocumentTitle xmlns="ceb00776-aa5c-4fc8-b6fe-5f035152e4b6">GEFID_10520_2025PIR_FAO_Regional</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FB617E-563F-47DB-B779-41CABEFB92AE}"/>
</file>

<file path=customXml/itemProps2.xml><?xml version="1.0" encoding="utf-8"?>
<ds:datastoreItem xmlns:ds="http://schemas.openxmlformats.org/officeDocument/2006/customXml" ds:itemID="{0438E40F-EDDB-4635-A0E5-69CB631E675E}">
  <ds:schemaRefs>
    <ds:schemaRef ds:uri="http://schemas.microsoft.com/sharepoint/v3/contenttype/forms"/>
  </ds:schemaRefs>
</ds:datastoreItem>
</file>

<file path=customXml/itemProps3.xml><?xml version="1.0" encoding="utf-8"?>
<ds:datastoreItem xmlns:ds="http://schemas.openxmlformats.org/officeDocument/2006/customXml" ds:itemID="{83153AEF-57B9-4609-858D-B6F257E79980}">
  <ds:schemaRefs>
    <ds:schemaRef ds:uri="http://schemas.microsoft.com/office/infopath/2007/PartnerControls"/>
    <ds:schemaRef ds:uri="52313005-1620-4beb-afbc-af35b691e94c"/>
    <ds:schemaRef ds:uri="http://www.w3.org/XML/1998/namespace"/>
    <ds:schemaRef ds:uri="http://purl.org/dc/dcmitype/"/>
    <ds:schemaRef ds:uri="http://purl.org/dc/terms/"/>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Table of Contents</vt:lpstr>
      <vt:lpstr>1. Basic project data</vt:lpstr>
      <vt:lpstr>_Calc</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2025-09-15T07:28:42Z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9433800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