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unfao.sharepoint.com/sites/GEF/Shared Documents/M&amp;R Team/EMILIA_MTRs_TEs/PIR 2026/PIR 2026 submitted/"/>
    </mc:Choice>
  </mc:AlternateContent>
  <xr:revisionPtr revIDLastSave="56" documentId="13_ncr:1_{83FDA7F1-DA35-461D-B98D-98EA623E0EFB}" xr6:coauthVersionLast="47" xr6:coauthVersionMax="47" xr10:uidLastSave="{F3CEB67F-2B27-4B47-A983-3EC97AA87673}"/>
  <bookViews>
    <workbookView xWindow="-28920" yWindow="-120" windowWidth="29040" windowHeight="15720" tabRatio="952" firstSheet="1" activeTab="8" xr2:uid="{00000000-000D-0000-FFFF-FFFF00000000}"/>
  </bookViews>
  <sheets>
    <sheet name="Table of Contents" sheetId="1" r:id="rId1"/>
    <sheet name="1. Basic project data" sheetId="2" r:id="rId2"/>
    <sheet name="_Calc" sheetId="3" state="hidden" r:id="rId3"/>
    <sheet name="Countries" sheetId="4" state="hidden" r:id="rId4"/>
    <sheet name="TypeofTrustFund" sheetId="5" state="hidden" r:id="rId5"/>
    <sheet name="FocalArea" sheetId="6" state="hidden" r:id="rId6"/>
    <sheet name="2. Progress towards outcomes" sheetId="7" r:id="rId7"/>
    <sheet name="3. Implementation Progress" sheetId="8" r:id="rId8"/>
    <sheet name="4. Summary_Progress &amp; Challenge" sheetId="9" r:id="rId9"/>
    <sheet name="5. ESS Risk" sheetId="10" r:id="rId10"/>
    <sheet name="6. Risks to the Project" sheetId="11" r:id="rId11"/>
    <sheet name="7. Follow-up on Mid-term review" sheetId="12" r:id="rId12"/>
    <sheet name="8. Minor project amendments" sheetId="13" r:id="rId13"/>
    <sheet name="9. Stakeholders' Engagement" sheetId="14" r:id="rId14"/>
    <sheet name="10. Gender Mainstreaming" sheetId="15" r:id="rId15"/>
    <sheet name="11. Knowledge Management" sheetId="16" r:id="rId16"/>
    <sheet name="12. Indigenous &amp; Local Involve." sheetId="17" r:id="rId17"/>
    <sheet name="13. Co-Financing Table" sheetId="18" r:id="rId18"/>
    <sheet name="14. GEO Location" sheetId="19" r:id="rId19"/>
    <sheet name="Annex" sheetId="22" r:id="rId20"/>
  </sheets>
  <definedNames>
    <definedName name="_xlnm._FilterDatabase" localSheetId="13" hidden="1">'9. Stakeholders'' Engagement'!$C$8:$G$140</definedName>
    <definedName name="Countries">Countries!$A$2:$A$250</definedName>
    <definedName name="DevCells" localSheetId="6">'2. Progress towards outcomes'!#REF!</definedName>
    <definedName name="DevCells">#REF!</definedName>
    <definedName name="DevRatings" localSheetId="6">'2. Progress towards outcomes'!#REF!</definedName>
    <definedName name="DevRatings">#REF!</definedName>
    <definedName name="DevScore" localSheetId="6">#REF!</definedName>
    <definedName name="DevScore">_Calc!$D$20</definedName>
    <definedName name="ImpCells">'3. Implementation Progress'!$D$94:$O$96</definedName>
    <definedName name="ImpRatings">'3. Implementation Progress'!$D$94:$O$96</definedName>
    <definedName name="ImpScore" localSheetId="6">#REF!</definedName>
    <definedName name="ImpScore">_Calc!$D$21</definedName>
    <definedName name="NumRating" localSheetId="6">#REF!</definedName>
    <definedName name="NumRating">_Calc!$B$2:$B$9</definedName>
    <definedName name="_xlnm.Print_Area" localSheetId="1">'1. Basic project data'!$A$1:$J$83</definedName>
    <definedName name="_xlnm.Print_Area" localSheetId="14">'10. Gender Mainstreaming'!$A$1:$K$39</definedName>
    <definedName name="_xlnm.Print_Area" localSheetId="15">'11. Knowledge Management'!$A$1:$K$44</definedName>
    <definedName name="_xlnm.Print_Area" localSheetId="16">'12. Indigenous &amp; Local Involve.'!$A$1:$K$58</definedName>
    <definedName name="_xlnm.Print_Area" localSheetId="17">'13. Co-Financing Table'!$A$1:$Q$38</definedName>
    <definedName name="_xlnm.Print_Area" localSheetId="18">'14. GEO Location'!$A$1:$R$17</definedName>
    <definedName name="_xlnm.Print_Area" localSheetId="6">'2. Progress towards outcomes'!$B$1:$J$48</definedName>
    <definedName name="_xlnm.Print_Area" localSheetId="7">'3. Implementation Progress'!$A$1:$O$114</definedName>
    <definedName name="_xlnm.Print_Area" localSheetId="8">'4. Summary_Progress &amp; Challenge'!$A$1:$L$42</definedName>
    <definedName name="_xlnm.Print_Area" localSheetId="9">'5. ESS Risk'!$A$1:$K$56</definedName>
    <definedName name="_xlnm.Print_Area" localSheetId="10">'6. Risks to the Project'!$A$1:$P$59</definedName>
    <definedName name="_xlnm.Print_Area" localSheetId="11">'7. Follow-up on Mid-term review'!$A$1:$K$52</definedName>
    <definedName name="_xlnm.Print_Area" localSheetId="12">'8. Minor project amendments'!$A$1:$K$58</definedName>
    <definedName name="_xlnm.Print_Area" localSheetId="13">'9. Stakeholders'' Engagement'!$A$1:$G$142</definedName>
    <definedName name="_xlnm.Print_Area" localSheetId="19">Annex!$A$1:$A$32</definedName>
    <definedName name="_xlnm.Print_Area" localSheetId="0">'Table of Contents'!$A$1:$K$31</definedName>
    <definedName name="TxtRating" localSheetId="6">#REF!</definedName>
    <definedName name="TxtRating">_Calc!$A$2:$A$9</definedName>
    <definedName name="Weights" localSheetId="6">#REF!</definedName>
    <definedName name="Weights">_Calc!$E$14:$I$14</definedName>
    <definedName name="Weights2" localSheetId="6">#REF!</definedName>
    <definedName name="Weights2">_Calc!$E$17:$H$17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0" i="18" l="1"/>
  <c r="D21" i="3" l="1" a="1"/>
  <c r="D21" i="3" s="1"/>
  <c r="N30" i="18"/>
  <c r="D22" i="7"/>
  <c r="C22" i="7"/>
  <c r="D20" i="3" s="1" a="1"/>
  <c r="D20" i="3" s="1"/>
  <c r="B22" i="7" l="1"/>
  <c r="E25" i="2" l="1"/>
  <c r="E34" i="2"/>
  <c r="E26" i="2"/>
  <c r="E33" i="2"/>
  <c r="E35" i="2"/>
  <c r="B24" i="1"/>
  <c r="B23" i="1"/>
  <c r="B22" i="1"/>
  <c r="B21" i="1"/>
  <c r="B20" i="1"/>
  <c r="B19" i="1"/>
  <c r="B18" i="1"/>
  <c r="B17" i="1"/>
  <c r="B16" i="1"/>
  <c r="B15" i="1"/>
  <c r="B14" i="1"/>
  <c r="B13" i="1"/>
  <c r="B12" i="1"/>
  <c r="B11" i="1"/>
  <c r="B1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<sst xmlns="http://schemas.openxmlformats.org/spreadsheetml/2006/main" count="1483" uniqueCount="924">
  <si>
    <t>FAO-GEF Project Implementation Report</t>
  </si>
  <si>
    <t xml:space="preserve">Table of Contents </t>
  </si>
  <si>
    <t xml:space="preserve">IMPORTANT DISCLAIMER: </t>
  </si>
  <si>
    <t xml:space="preserve">The final version of this PIR will be submitted to the GEF Secretariat.  </t>
  </si>
  <si>
    <t xml:space="preserve">The report will then be publicly available on the GEF website (click here). </t>
  </si>
  <si>
    <t xml:space="preserve">Sensitive information should be submitted in Annex to be uploaded separately. </t>
  </si>
  <si>
    <t>In such cases, please contact faogef-pir-support@fao.org for guidance.</t>
  </si>
  <si>
    <t xml:space="preserve">1. Basic Project Data </t>
  </si>
  <si>
    <t>General Information</t>
  </si>
  <si>
    <t xml:space="preserve">Region: </t>
  </si>
  <si>
    <t>Latin America and the Caribbean (RLC)</t>
  </si>
  <si>
    <t>Country(ies):</t>
  </si>
  <si>
    <t>Project Title:</t>
  </si>
  <si>
    <t xml:space="preserve">FAO Project Symbol: </t>
  </si>
  <si>
    <t>GPC/RLA/231/GFF</t>
  </si>
  <si>
    <t>GEF ID:</t>
  </si>
  <si>
    <t>10550</t>
  </si>
  <si>
    <t>Type of Trust Fund(s):</t>
  </si>
  <si>
    <t>GFF</t>
  </si>
  <si>
    <t xml:space="preserve">GEF Focal Area(s): </t>
  </si>
  <si>
    <t xml:space="preserve">Project Executing Partners: </t>
  </si>
  <si>
    <t>Initial project duration (years):</t>
  </si>
  <si>
    <t>5</t>
  </si>
  <si>
    <t>Project Dates</t>
  </si>
  <si>
    <t xml:space="preserve">GEF CEO Endorsement Date: </t>
  </si>
  <si>
    <t>Actual Agency Approval Date</t>
  </si>
  <si>
    <t xml:space="preserve">Project Implementation Start Date/EOD: </t>
  </si>
  <si>
    <t>First Disbursement Date</t>
  </si>
  <si>
    <t>Planned Project End Date/NTE1:</t>
  </si>
  <si>
    <t>Revised project implementation End date (if approved)2:</t>
  </si>
  <si>
    <t>NA</t>
  </si>
  <si>
    <t>Actual Completion Date:</t>
  </si>
  <si>
    <t>Expected Financial Closure Date:</t>
  </si>
  <si>
    <t xml:space="preserve">Funding </t>
  </si>
  <si>
    <t xml:space="preserve">GEF Grant Amount (USD): </t>
  </si>
  <si>
    <t>Total Co-financing amount (USD)3:</t>
  </si>
  <si>
    <t xml:space="preserve">M &amp; E Milestones </t>
  </si>
  <si>
    <t xml:space="preserve">Date of Last Project Steering Committee (PSC) Meeting: </t>
  </si>
  <si>
    <t xml:space="preserve">Expected Mid-term Review date5: </t>
  </si>
  <si>
    <t xml:space="preserve">Actual Mid-term review date (if already completed): </t>
  </si>
  <si>
    <t xml:space="preserve">Expected Terminal Evaluation Date6: </t>
  </si>
  <si>
    <t xml:space="preserve">Overall ratings </t>
  </si>
  <si>
    <t xml:space="preserve">Overall rating of progress towards achieving objectives/outcomes (cumulative): </t>
  </si>
  <si>
    <t xml:space="preserve">Overall implementation progess rating: </t>
  </si>
  <si>
    <t xml:space="preserve">Overall risk rating: </t>
  </si>
  <si>
    <t>Status</t>
  </si>
  <si>
    <t>Implementation Status (1st PIR, 2nd PIR, etc. Final PIR):</t>
  </si>
  <si>
    <t xml:space="preserve">1 Date that was originally foreseen at the project’s operationalization and indicated in FPMIS.
2 If NTE extension has been requested and approved by the FAO-GEF Coordination Unit.
3 This is the total amount of co-financing as included in the CEO Document/Project Document.
4 Please  refer to the Section 13 of this report where updated co-financing estimates are requested and indicate the total co-financing amount materialized. 
5 The Mid-Term Review (MTR) should take place after the 2nd PIR, around half-point between EOD and NTE. The MTR report in English should be submitted to the GEF Secretariat within 4 years of the CEO Endorsement date.
6 The Terminal Evaluation date should be discussed with OED 6 months before the project’s NTE date. </t>
  </si>
  <si>
    <t>Project Contacts</t>
  </si>
  <si>
    <t xml:space="preserve">Contact </t>
  </si>
  <si>
    <t>Name, Title, Division/Institution</t>
  </si>
  <si>
    <t>E-mail</t>
  </si>
  <si>
    <t>Project Coordinator (PC)</t>
  </si>
  <si>
    <t>Ferreira, Leonardo (FAORLC)</t>
  </si>
  <si>
    <t>Leonardo.Ferreira@fao.org</t>
  </si>
  <si>
    <t>Budget Holder (BH)</t>
  </si>
  <si>
    <t>GEF Operational Focal Point (GEF OFP Brazil</t>
  </si>
  <si>
    <t>GEF Operational Focal Point (GEF OFP) Uruguay</t>
  </si>
  <si>
    <t>secretaria.ministro@ambiente.gub.uy</t>
  </si>
  <si>
    <t>Lead Technical Officer (LTO)</t>
  </si>
  <si>
    <t>Casaza, Jessica (FAORLC)</t>
  </si>
  <si>
    <t>Jessica.Casaza@fao.org</t>
  </si>
  <si>
    <t>GEF Technical Officer (GTO)</t>
  </si>
  <si>
    <t>Galbiati, Lorenzo (OCBD)</t>
  </si>
  <si>
    <t>Lorenzo.Galbiati@fao.org</t>
  </si>
  <si>
    <t>Key Project Management Unit Personnel</t>
  </si>
  <si>
    <t xml:space="preserve">Please indicate the composition of the PMU as per the Terms of Reference in the ProDoc. If any new position was establised during the project implementation, please insert it accordingly. </t>
  </si>
  <si>
    <t>Position planned (as per ProDoc)</t>
  </si>
  <si>
    <t>Position filled (Yes/No)</t>
  </si>
  <si>
    <t xml:space="preserve">Start date, Name, Contact </t>
  </si>
  <si>
    <t>Comments</t>
  </si>
  <si>
    <t>Yes</t>
  </si>
  <si>
    <t>01/01/2025
Leonardo Ferreira, Leonardo.Ferreira@fao.org</t>
  </si>
  <si>
    <t>15/01/2024
Leopoldo Blanco, Leopoldo.BlancoSosa@fao.org</t>
  </si>
  <si>
    <t>01/01/2024
Lucía País
Lucia.Pais@fao.org</t>
  </si>
  <si>
    <t>01/01/2025
Isabela Santos
Isabela.Santos@fao.org</t>
  </si>
  <si>
    <t>01/02/2024
Virginia Arribas
Virginia.Arribas@fao.org</t>
  </si>
  <si>
    <t>Rating text</t>
  </si>
  <si>
    <t>Score</t>
  </si>
  <si>
    <t>Highly Unsatisfactory (HU)</t>
  </si>
  <si>
    <t>Unsatisfactory (U)</t>
  </si>
  <si>
    <t>Moderately Unsatisfactory (MU)</t>
  </si>
  <si>
    <t>Moderately Satisfactory (MS)</t>
  </si>
  <si>
    <t>Satisfactory (S)</t>
  </si>
  <si>
    <t>Highly Satisfactory (HS)</t>
  </si>
  <si>
    <t>Unknown</t>
  </si>
  <si>
    <t>Not Rated</t>
  </si>
  <si>
    <t>for DevScore</t>
  </si>
  <si>
    <t>Person</t>
  </si>
  <si>
    <t>PM/Coord</t>
  </si>
  <si>
    <t>Budget Holder</t>
  </si>
  <si>
    <t>LTO</t>
  </si>
  <si>
    <t>GEF OFP</t>
  </si>
  <si>
    <t>GTO</t>
  </si>
  <si>
    <t>Weight %</t>
  </si>
  <si>
    <t>For ImpScore</t>
  </si>
  <si>
    <t xml:space="preserve">Once you've filled in 2. Progress towards outcomes &amp; 3. Implementation Progress </t>
  </si>
  <si>
    <t>Please double click and press enter on Cells D20 and D21</t>
  </si>
  <si>
    <t>Select Country</t>
  </si>
  <si>
    <t>Afghanistan</t>
  </si>
  <si>
    <t>Åland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</si>
  <si>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</si>
  <si>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</si>
  <si>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</si>
  <si>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</si>
  <si>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</si>
  <si>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</si>
  <si>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</si>
  <si>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</si>
  <si>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</si>
  <si>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</si>
  <si>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</si>
  <si>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</si>
  <si>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</si>
  <si>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</si>
  <si>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</si>
  <si>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</si>
  <si>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</si>
  <si>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</si>
  <si>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</si>
  <si>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</si>
  <si>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</si>
  <si>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</si>
  <si>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</si>
  <si>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</si>
  <si>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</si>
  <si>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</si>
  <si>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</si>
  <si>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</si>
  <si>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</si>
  <si>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</si>
  <si>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t>
  </si>
  <si>
    <t>British Virgin Islands</t>
  </si>
  <si>
    <t>Brunei Darussalam</t>
  </si>
  <si>
    <t>Bulgaria</t>
  </si>
  <si>
    <t>Burkina Faso</t>
  </si>
  <si>
    <t>Burundi</t>
  </si>
  <si>
    <t>Cabo Verde</t>
  </si>
  <si>
    <t>Cambodia</t>
  </si>
  <si>
    <t>Cameroon</t>
  </si>
  <si>
    <t>Canada</t>
  </si>
  <si>
    <t>Cayman Islands</t>
  </si>
  <si>
    <t>Central African Republic</t>
  </si>
  <si>
    <t>Chad</t>
  </si>
  <si>
    <t>Chile</t>
  </si>
  <si>
    <t>China</t>
  </si>
  <si>
    <t>China, Hong Kong Special Administrative Region</t>
  </si>
  <si>
    <t>China, Macao Special Administrative Region</t>
  </si>
  <si>
    <t>Christmas Island</t>
  </si>
  <si>
    <t>Cocos (Keeling) Islands</t>
  </si>
  <si>
    <t>Colombia</t>
  </si>
  <si>
    <t>Comoros</t>
  </si>
  <si>
    <t>Congo</t>
  </si>
  <si>
    <t>Cook Islands</t>
  </si>
  <si>
    <t>Costa Rica</t>
  </si>
  <si>
    <t>Côte d’Ivoire</t>
  </si>
  <si>
    <t>Croatia</t>
  </si>
  <si>
    <t>Cuba</t>
  </si>
  <si>
    <t>Curaçao</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</si>
  <si>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</si>
  <si>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</si>
  <si>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</si>
  <si>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</si>
  <si>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</si>
  <si>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</si>
  <si>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</si>
  <si>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</si>
  <si>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</si>
  <si>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</si>
  <si>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</si>
  <si>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</si>
  <si>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</si>
  <si>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</si>
  <si>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</si>
  <si>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</si>
  <si>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</si>
  <si>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</si>
  <si>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</si>
  <si>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</si>
  <si>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</si>
  <si>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</si>
  <si>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</si>
  <si>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</si>
  <si>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</si>
  <si>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</si>
  <si>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</si>
  <si>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</si>
  <si>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</si>
  <si>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</si>
  <si>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</si>
  <si>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</si>
  <si>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</si>
  <si>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</si>
  <si>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</si>
  <si>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</si>
  <si>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</si>
  <si>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</si>
  <si>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</si>
  <si>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</si>
  <si>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</si>
  <si>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</si>
  <si>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</si>
  <si>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</si>
  <si>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</si>
  <si>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</si>
  <si>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</si>
  <si>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</si>
  <si>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</si>
  <si>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</si>
  <si>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</si>
  <si>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</si>
  <si>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</si>
  <si>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</si>
  <si>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</si>
  <si>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</si>
  <si>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</si>
  <si>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</si>
  <si>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</si>
  <si>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</si>
  <si>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</si>
  <si>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</si>
  <si>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</si>
  <si>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</si>
  <si>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</si>
  <si>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</si>
  <si>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</si>
  <si>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</si>
  <si>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</si>
  <si>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</si>
  <si>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</si>
  <si>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</si>
  <si>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</si>
  <si>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</si>
  <si>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</si>
  <si>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</si>
  <si>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</si>
  <si>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</si>
  <si>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</si>
  <si>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</si>
  <si>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</si>
  <si>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</si>
  <si>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</si>
  <si>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</si>
  <si>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</si>
  <si>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</si>
  <si>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</si>
  <si>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</si>
  <si>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</si>
  <si>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</si>
  <si>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</si>
  <si>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</si>
  <si>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</si>
  <si>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</si>
  <si>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</si>
  <si>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 (Kingdom of the)</t>
  </si>
  <si>
    <t>New Caledonia</t>
  </si>
  <si>
    <t>New Zealand</t>
  </si>
  <si>
    <t>Nicaragua</t>
  </si>
  <si>
    <t>Niger</t>
  </si>
  <si>
    <t>Nigeria</t>
  </si>
  <si>
    <t>Niue</t>
  </si>
  <si>
    <t>Norfolk Island</t>
  </si>
  <si>
    <t>North Macedonia</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</si>
  <si>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</si>
  <si>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</si>
  <si>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</si>
  <si>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</si>
  <si>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</si>
  <si>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</si>
  <si>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</si>
  <si>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</si>
  <si>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</si>
  <si>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</si>
  <si>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</si>
  <si>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</si>
  <si>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</si>
  <si>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</si>
  <si>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</si>
  <si>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</si>
  <si>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</si>
  <si>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</si>
  <si>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</si>
  <si>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</si>
  <si>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</si>
  <si>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</si>
  <si>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</si>
  <si>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</si>
  <si>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</si>
  <si>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</si>
  <si>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</si>
  <si>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</si>
  <si>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Sint Eustatius and Saba</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</si>
  <si>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</si>
  <si>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</si>
  <si>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</si>
  <si>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</si>
  <si>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</si>
  <si>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</si>
  <si>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</si>
  <si>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</si>
  <si>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</si>
  <si>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</si>
  <si>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</si>
  <si>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</si>
  <si>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</si>
  <si>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</si>
  <si>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</si>
  <si>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</si>
  <si>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</si>
  <si>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</si>
  <si>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</si>
  <si>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State of Palestine</t>
  </si>
  <si>
    <t>Sudan</t>
  </si>
  <si>
    <t>Suriname</t>
  </si>
  <si>
    <t>Svalbard and Jan Mayen Islands</t>
  </si>
  <si>
    <t>Sweden</t>
  </si>
  <si>
    <t>Switzerland</t>
  </si>
  <si>
    <t>Syrian Arab Republic</t>
  </si>
  <si>
    <t>Tajikistan</t>
  </si>
  <si>
    <t>Thailand</t>
  </si>
  <si>
    <t>Timor-Leste</t>
  </si>
  <si>
    <t>Togo</t>
  </si>
  <si>
    <t>Tokelau</t>
  </si>
  <si>
    <t>Tonga</t>
  </si>
  <si>
    <t>Trinidad and Tobago</t>
  </si>
  <si>
    <t>Tunisia</t>
  </si>
  <si>
    <t>Türkiye</t>
  </si>
  <si>
    <t>Turkmenistan</t>
  </si>
  <si>
    <t>Turks and Caicos Islands</t>
  </si>
  <si>
    <t>Tuvalu</t>
  </si>
  <si>
    <t>Uganda</t>
  </si>
  <si>
    <t>Ukraine</t>
  </si>
  <si>
    <t>United Arab Emirates</t>
  </si>
  <si>
    <t>United Kingdom of Great Britain and Northern Ireland</t>
  </si>
  <si>
    <t>United Republic of Tanzania</t>
  </si>
  <si>
    <t>United States Minor Outlying Islands</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</si>
  <si>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</si>
  <si>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</si>
  <si>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</si>
  <si>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</si>
  <si>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</si>
  <si>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</si>
  <si>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</si>
  <si>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</si>
  <si>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</si>
  <si>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</si>
  <si>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</si>
  <si>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</si>
  <si>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Type of Trust Fund</t>
  </si>
  <si>
    <t>Capacity-building Initiative for Transparency (CBIT)</t>
  </si>
  <si>
    <t>Global Biodiversity Framework Fund (GBFF)</t>
  </si>
  <si>
    <t>Global Environment Facility Trust Fund (GFF)</t>
  </si>
  <si>
    <t>Least Developed Countries Fund (LDCF)</t>
  </si>
  <si>
    <t>Special Climate Change Fund (SCCF)</t>
  </si>
  <si>
    <t>Small Grants Program (SGP)</t>
  </si>
  <si>
    <t>Focal Area</t>
  </si>
  <si>
    <t>Multi Focal Area</t>
  </si>
  <si>
    <t>Biodiversity</t>
  </si>
  <si>
    <t>Chemicals and Waste</t>
  </si>
  <si>
    <t>Chemicals/PoPs</t>
  </si>
  <si>
    <t>Climate Change</t>
  </si>
  <si>
    <t>Climate Change Adaptation</t>
  </si>
  <si>
    <t>Climate Change Mitigation</t>
  </si>
  <si>
    <t>International Waters</t>
  </si>
  <si>
    <t>Land Degradation</t>
  </si>
  <si>
    <t>2. Progress towards Achieving Project Objective(s) (Development objective)</t>
  </si>
  <si>
    <t>(All inputs in this section should be cumulative from project start, not annual)</t>
  </si>
  <si>
    <t>Please indicate the project’s main progress towards achieving its objective(s) and the cumulative level of achievement of each outcome since the start of project implementation.</t>
  </si>
  <si>
    <t>Project or Development Objective</t>
  </si>
  <si>
    <t>Outcomes</t>
  </si>
  <si>
    <t>Outcome indicators</t>
  </si>
  <si>
    <t>Baseline</t>
  </si>
  <si>
    <t>Mid-term Target</t>
  </si>
  <si>
    <t>End-of-project Target</t>
  </si>
  <si>
    <t>% of cumulative progress</t>
  </si>
  <si>
    <t>Progress rating</t>
  </si>
  <si>
    <t>Average Cumulative progress toward outcomes (%)</t>
  </si>
  <si>
    <t xml:space="preserve">Time elapsed since project start/EOD vs Planned Project End Date </t>
  </si>
  <si>
    <t>% of delivery</t>
  </si>
  <si>
    <t>Development Objective (DO) Ratings, and Overall Assessment</t>
  </si>
  <si>
    <t>Please note that the overall DO ratings should be substantiated by evidence and progress reported above. The ratings and comments should reflect the overall progress of results since project start</t>
  </si>
  <si>
    <t>Project Manager/ Coordinator</t>
  </si>
  <si>
    <t>Lead Technical Officer13</t>
  </si>
  <si>
    <t>GEF Operational Focal Point Brazil</t>
  </si>
  <si>
    <t>GEF Operational Focal Point Uruguay</t>
  </si>
  <si>
    <t>Measures to address MS, MU, U and HU ratings on Section 2 above</t>
  </si>
  <si>
    <t>Outcome</t>
  </si>
  <si>
    <t>Action(s) to be taken</t>
  </si>
  <si>
    <t>By whom?</t>
  </si>
  <si>
    <t>By When?</t>
  </si>
  <si>
    <t xml:space="preserve">7  Some indicators may not identify mid-term targets at the design stage (refer to approved results framework) therefore this column should only be filled when relevant.
8  Use GEF Secretariat required six-point scale system: Highly Satisfactory (HS), Satisfactory (S), Moderately Satisfactory (MS), Moderately Unsatisfactory (MU), Unsatisfactory (U), and Highly Unsatisfactory (HU). </t>
  </si>
  <si>
    <t>3. Implementation Progress (IP)</t>
  </si>
  <si>
    <t>(Please indicate progress achieved during this FY as per the Implementation Plan/Annual Workplan)</t>
  </si>
  <si>
    <t xml:space="preserve">Outcomes and outputs </t>
  </si>
  <si>
    <t>Indicators (as per the logical framework)</t>
  </si>
  <si>
    <t>Main achievements in the last 12 months 
(please DO NOT repeat results reported in previous year PIR)</t>
  </si>
  <si>
    <t>Describe any variance 9 in delivering outputs</t>
  </si>
  <si>
    <t xml:space="preserve">Implementation Progress (IP) , and Overall Assessment </t>
  </si>
  <si>
    <t xml:space="preserve">Project Manager/ Coordinator </t>
  </si>
  <si>
    <t>Lead Technical Officer</t>
  </si>
  <si>
    <t>GEF Operational Focal Point (OFP) URUGUAY</t>
  </si>
  <si>
    <t>GEF Operational Focal Point (OFP) BRASIL</t>
  </si>
  <si>
    <t xml:space="preserve">9 Variance refers to the difference between the expected and actual progress at the time of reporting.
10 Implementation Progress Rating – A rating of the extent to which the implementation of a project’s components and activities is in compliance with the projects approved implementation plan. 
</t>
  </si>
  <si>
    <t xml:space="preserve">4. Summary on progress and challenges </t>
  </si>
  <si>
    <t>Please provide a summary paragraph on project implementation progress consistent with the information reported in section 2 and 3 of the PIR (Max 400 words) (This section will be uploaded to the GEF portal)</t>
  </si>
  <si>
    <t>Please provide a summary paragraph on challenges of project implementation consistent with the information reported in section 2 and 3 of the PIR (Max 400 words) (This section will be uploaded to the GEF portal)</t>
  </si>
  <si>
    <t>Implementation of Exit Strategy</t>
  </si>
  <si>
    <t xml:space="preserve">Has the project developed an Exit Strategy? If yes, please describe the progress to implement it.
</t>
  </si>
  <si>
    <t xml:space="preserve">How is the project enhancing institutional capacities to foster country ownership for more durable / sustained results?
</t>
  </si>
  <si>
    <t>5. Environmental and Social Safeguards (ESS): risks from the project</t>
  </si>
  <si>
    <t>Initial ESS Risk Classification (at CEO Endorsement/Approval Stage)</t>
  </si>
  <si>
    <t>New environmental and social risks.</t>
  </si>
  <si>
    <t>Progress made towards implementing the Enivronmental and Social Management Plan (ESMP) (only for Moderate and High Risk Projects)</t>
  </si>
  <si>
    <t>Grievance Redress Mechanism (GRM)</t>
  </si>
  <si>
    <t>6. Risks to the Project</t>
  </si>
  <si>
    <t>The following table summarizes risks identified in the Project Document and reflects also any new risks identified during the project implementation.</t>
  </si>
  <si>
    <t>Type of risk</t>
  </si>
  <si>
    <t>Identified in the ProDoc Y/N</t>
  </si>
  <si>
    <t>Description of Risk</t>
  </si>
  <si>
    <t>Mitigation measure implemented</t>
  </si>
  <si>
    <t>Moderate</t>
  </si>
  <si>
    <t>Project overall risk rating (Low, Moderate, Substantial or High):</t>
  </si>
  <si>
    <t>FY2025 rating</t>
  </si>
  <si>
    <t xml:space="preserve">11 Risk ratings means a rating of the overall risk of factors internal or external  to the project which may affect implementation or prospects for achieving project objectives. Risk of projects should be rated on the following scale: Low, Moderate, Substantial or High. </t>
  </si>
  <si>
    <t>7. Follow-up on Mid-term review or supervision mission</t>
  </si>
  <si>
    <t>MTR or supervision mission recommendations</t>
  </si>
  <si>
    <t>Measures implemented during this Fiscal Year</t>
  </si>
  <si>
    <t xml:space="preserve">Recommendation 1: </t>
  </si>
  <si>
    <t xml:space="preserve">Recommendation 2: </t>
  </si>
  <si>
    <t>Recommendation 3:</t>
  </si>
  <si>
    <t>Recommendation …</t>
  </si>
  <si>
    <t>Recommendation…</t>
  </si>
  <si>
    <t>8. Minor project amendments</t>
  </si>
  <si>
    <t>Minor amendments are changes to the design or implementation that do not have significant impact on the project objectives or scope, or an increase of the GEF project financing up to 5% as described in Annex 9 of the GEF Project and Program Cycle Policy Guidelines 12. Please describe any minor changes that the project has made under the relevant category or categories and provide supporting documents as an annex to this report if available. (This section will be uploaded to the GEF Portal)</t>
  </si>
  <si>
    <t xml:space="preserve">Category of change </t>
  </si>
  <si>
    <t xml:space="preserve">Provide a description of the change </t>
  </si>
  <si>
    <t>Indicate the timing of the change</t>
  </si>
  <si>
    <t>Approved by</t>
  </si>
  <si>
    <t>Results framework</t>
  </si>
  <si>
    <t>Components and cost</t>
  </si>
  <si>
    <t xml:space="preserve">Institutional and implementation arrangements </t>
  </si>
  <si>
    <t>Financial management</t>
  </si>
  <si>
    <t>Implementation schedule</t>
  </si>
  <si>
    <t>Executing Entity</t>
  </si>
  <si>
    <t>Executing Entity Category</t>
  </si>
  <si>
    <t>Minor project objective change</t>
  </si>
  <si>
    <t>Safeguards</t>
  </si>
  <si>
    <t>Risk analysis</t>
  </si>
  <si>
    <t>Increase of GEF project financing up to 5%</t>
  </si>
  <si>
    <t>Co-financing</t>
  </si>
  <si>
    <t>Location of project activity</t>
  </si>
  <si>
    <t>Other minor project amendment (define)</t>
  </si>
  <si>
    <t>12 GEF Council meeting documents, guidelines, project and program cycle policy 2020 update</t>
  </si>
  <si>
    <t>9. Stakeholders' Engagement</t>
  </si>
  <si>
    <t>Please report on progress, challeges, and outcomes on stakeholder engagement (based on the description of the Stakeholder Engagement Plan) included at CEO Endorsement/Approval during this reporting period. (This section will be uploaded to the GEF Portal)</t>
  </si>
  <si>
    <t>Profile</t>
  </si>
  <si>
    <t xml:space="preserve">Stakeholder name </t>
  </si>
  <si>
    <t>Type of partnership</t>
  </si>
  <si>
    <t xml:space="preserve">Progress, results &amp; Challenges on Stakeholder's Engagement </t>
  </si>
  <si>
    <t>Government Institutions</t>
  </si>
  <si>
    <t xml:space="preserve">Others </t>
  </si>
  <si>
    <t>NGOs</t>
  </si>
  <si>
    <t>Private Sector entities</t>
  </si>
  <si>
    <t>10. Gender Mainstreaming</t>
  </si>
  <si>
    <t>Information on Progress on Gender-responsive measures as documented at CEO Endorsement/Approval in the gender action plan or equivalent (when applicable) during this reporting period. (This section will be uploaded to the GEF Portal)</t>
  </si>
  <si>
    <t>Category</t>
  </si>
  <si>
    <t>Yes/No</t>
  </si>
  <si>
    <t xml:space="preserve">Briefly describe progress and results achieved during this reporting period. </t>
  </si>
  <si>
    <t>a. Closing gender gaps in access to and control overal natural resources</t>
  </si>
  <si>
    <t>b. Improving women's participation and decision making</t>
  </si>
  <si>
    <t>c. generating socio-economic benefits or services for women</t>
  </si>
  <si>
    <t>Any other good practices on gender</t>
  </si>
  <si>
    <t>11. Knowledge and Learning Activities</t>
  </si>
  <si>
    <t>Knowledge activities/products (when applicable), as outlined in Knowledge Management (and Learning) Approach approved at CEO Endorsement/Approval, during this reporting period. (This section will be uploaded to the GEF Portal)</t>
  </si>
  <si>
    <t>Knowledge management and Learning (KML):
Does the project have a KML strategy?</t>
  </si>
  <si>
    <t>If YES, what is the implementation progress? 
In your answer, please describe how the project is fostering knowledge sharing and learning among stakeholders at national and sub-national level.</t>
  </si>
  <si>
    <t xml:space="preserve"> If NO, how does the project identify, collect and document good practices? </t>
  </si>
  <si>
    <t xml:space="preserve">Please list good practices, including key-technical and/or institutional innovations, from the project thus far. </t>
  </si>
  <si>
    <t>Communication strategy:
Does the project have a communication strategy?</t>
  </si>
  <si>
    <t>Please provide a brief overview of the communications successes and challenges this fiscal year.</t>
  </si>
  <si>
    <t xml:space="preserve">Human-interest story:
Please share a human-interest story from your project, focusing on how the project has helped to improve people's livelihoods while contributing to achieving the expected Global Environmental Benefits. Please indicate any Socio-economic Co-benefits that were generated by the project. Include at least one beneficiary quote and perspective, and please also include related photos and photo credits. </t>
  </si>
  <si>
    <t>Please provide links to related website, social media account</t>
  </si>
  <si>
    <t xml:space="preserve">Please provide a list of publications, leaflets, video materials, newsletters, or other communications assets publised on the web, if any. </t>
  </si>
  <si>
    <t>Please indicate the Communication and/or knowledge management focal point's name and contact detais.</t>
  </si>
  <si>
    <t xml:space="preserve">12. Indigenous Peoples and Local Communites Involvement </t>
  </si>
  <si>
    <t>Are Indigenous Peoples and local communities involved in the project (as per the approved Project Document)? If yes, please briefly explain.</t>
  </si>
  <si>
    <t>13. Co-Financing Table</t>
  </si>
  <si>
    <t>Sources of Co-financing</t>
  </si>
  <si>
    <t>Name of Co-financer</t>
  </si>
  <si>
    <t>Type of Co-financing</t>
  </si>
  <si>
    <t>Amount Confirmed at CEO endorsement/approval (in USD)</t>
  </si>
  <si>
    <t>Recipient Country Government</t>
  </si>
  <si>
    <t>PROBIDES (Uruguay)</t>
  </si>
  <si>
    <t>Public
Investment</t>
  </si>
  <si>
    <t>In-Kind</t>
  </si>
  <si>
    <t>INIA (Uruguay)</t>
  </si>
  <si>
    <t>DGDR/UD/MGAP (Uruguay)</t>
  </si>
  <si>
    <t>DGRN/MGAP (Uruguay)</t>
  </si>
  <si>
    <t>DINARA/MGAP (Uruguay)</t>
  </si>
  <si>
    <t>DINACEA/MA (Uruguay)</t>
  </si>
  <si>
    <t>DINAGUA/MA (Uruguay)</t>
  </si>
  <si>
    <t>DINOT/MVOT (Uruguay)</t>
  </si>
  <si>
    <t>In-kind</t>
  </si>
  <si>
    <t>CURE/UDELAR (Uruguay)</t>
  </si>
  <si>
    <t>UFPEL (Brasil)</t>
  </si>
  <si>
    <t xml:space="preserve">Other </t>
  </si>
  <si>
    <t>Public Investment</t>
  </si>
  <si>
    <t>ANA (Brasil)</t>
  </si>
  <si>
    <t>SGB/CPRM (Brasil)</t>
  </si>
  <si>
    <t>MPuertos-Aeropuertos (Brasil)</t>
  </si>
  <si>
    <t>Equity Investment</t>
  </si>
  <si>
    <t>MIDR (Brasil)</t>
  </si>
  <si>
    <t>MCiudades (Brasil)</t>
  </si>
  <si>
    <t>Total</t>
  </si>
  <si>
    <t xml:space="preserve">Please explain any significant changes in project co-financing since CEO Endorsement/Approval, or differences between the pledged and materialized co-financing amounts. </t>
  </si>
  <si>
    <t>GEF CoFinancing Guidelines 2018</t>
  </si>
  <si>
    <t>14. Geo Location Information</t>
  </si>
  <si>
    <t xml:space="preserve">This section should be completed ONLY by projects with 1st PIR and in case the geographic coverage of project activities has changed since last reporting period.
This information is required by GEF Secretariat in GEF Portal
</t>
  </si>
  <si>
    <t xml:space="preserve">Are there any changes in the geographic coverage of the project activities since the last PIR report? </t>
  </si>
  <si>
    <t>Location Name</t>
  </si>
  <si>
    <t>Latitude</t>
  </si>
  <si>
    <t>Longitude</t>
  </si>
  <si>
    <t>Geo Name ID</t>
  </si>
  <si>
    <t>Location &amp; Activity Description*</t>
  </si>
  <si>
    <t>Annex. Monitoring Area-based GEF Core Indicator Commitments and Progress with FERM</t>
  </si>
  <si>
    <t>The Framework for Ecosystem Restoration Monitoring (FERM), developed by FAO, is the official monitoring platform for tracking global progress and disseminating good practices for the UN Decade of Ecosystem Restoration. The FERM can serve as an integrated GIS-based platform, providing GEF staff and all relevant stakeholders the chance to display the progress of committed versus achieved land under restoration or under improved management for conservation and sustainable use, along with clear results such as the percentage of project achievement. Having a common tracking and monitoring platform allows users to comprehensively assess and report on project progress. A user-friendly dashboard showcasing project results gives stakeholders a clear understanding of the extent to which project targets have been achieved. Projects with area-based GEF Core Indicators (GEF Core Indicators 1-5 and LDCF Core Indicator 2) are encouraged to register in the FERM platform.</t>
  </si>
  <si>
    <t>Useful links:</t>
  </si>
  <si>
    <t>• FERM website</t>
  </si>
  <si>
    <t>• FERM User Guide (PDF)</t>
  </si>
  <si>
    <t>• FERM YouTube channel</t>
  </si>
  <si>
    <t>• Email Carmen Morales</t>
  </si>
  <si>
    <t>26 It also supports countries in reporting areas under restoration for the Kunming-Montreal GBF Target 2 (areas under restoration) for which FAO is the custodian agency.</t>
  </si>
  <si>
    <t>Brazil and Uruguay</t>
  </si>
  <si>
    <t>Binational and Integrated Water Resources Management in the Merín Lagoon Basin and Coastal Lagoons.</t>
  </si>
  <si>
    <t>Brazil: Ministry of Integration and Regional Development (MIDR)
Uruguay: National Directorate of Water (DINAGUA). Ministry of Environment (MA)</t>
  </si>
  <si>
    <t>Lívia Farias Ferreira de Oliveira, General Coordinator of Sustainable Finance and Secretary of International Affairs / Ministry of Finance of Brazil.</t>
  </si>
  <si>
    <t>Edgardo Ortuño, Minister of the Environment (MA) of Uruguay.</t>
  </si>
  <si>
    <t>Binational Chief Technical Advisor (FAORLC)</t>
  </si>
  <si>
    <t>Binational Specialist in Monitoring and Evaluation, and Knowledge Management (FAORLC)</t>
  </si>
  <si>
    <t>Especialista Binacional en Administracion y Operaciones (FAORLC)</t>
  </si>
  <si>
    <t>Binational Specialist in Communications (FAORLC)</t>
  </si>
  <si>
    <t xml:space="preserve">National Specialist (Brazil) in Watersheds (FAOBR)
</t>
  </si>
  <si>
    <t xml:space="preserve">National Specialist (Uruguay) in Watersheds (FAOUY)
</t>
  </si>
  <si>
    <t>Strengthen the capacities of the public and private sectors in Brazil and Uruguay for the joint and integrated management of water resources (IWRM) in the Merín Lagoon Basin, with an emphasis on the sustainable and efficient use of water, the preservation of ecosystems and their services, and adaptation to climate change, through the development of a Transboundary Diagnostic Analysis (TDA) and a Strategic Action Program (SAP).</t>
  </si>
  <si>
    <t>Progress in the formulation of the TDA.</t>
  </si>
  <si>
    <t>There is significant data in both countries, but little transboundary alignment in understanding and gaps in knowledge.</t>
  </si>
  <si>
    <t>TDA formulated and agreed upon by all key institutional stakeholders.</t>
  </si>
  <si>
    <t>TDA formulated and agreed among all key institutional stakeholders.</t>
  </si>
  <si>
    <t>Outcome 2.1 Existing mechanisms and institutions for integrated management and coordination are strengthened in order to enable joint, integrated, better coordinated, and more effective governance, cooperation, and management of the Merín Lagoon Basin.</t>
  </si>
  <si>
    <t>Outcome 1.1 Main transboundary environmental problems, causes, drivers, and impacts, identified and agreed upon by both countries in the Merín Lagoon Basin and the Yaguaron River, through a TDA.</t>
  </si>
  <si>
    <t>Sub-indicator IW-7.2: Progress with legal agreements and regional management institutions at the binational, national, and subnational levels to support the implementation of the SAP.</t>
  </si>
  <si>
    <t>Sub-indicator IW-7.3: Progress in national/local reforms and active participation of Interministerial Committees.</t>
  </si>
  <si>
    <t>Effectiveness of coordination mechanisms in basin management (indicator to be finalized during the TDA process).</t>
  </si>
  <si>
    <t>Effectiveness of participation mechanisms in basin management (indicator to be finalized during the TDA process).</t>
  </si>
  <si>
    <t>Number of short-term governance reforms, identified by key institutional stakeholders and agreed upon by the competent governments, that are underway at the binational, national, and state levels.</t>
  </si>
  <si>
    <t>Number of decisions made using decision support tools and accessing reliable shared information.</t>
  </si>
  <si>
    <t>Sub-indicator IW-7.1: Level of formulation and implementation of the Transboundary Diagnostic Analysis and the Strategic Action Program (TDA/SAP).</t>
  </si>
  <si>
    <t>Outcome 2.2. Implementation of mechanisms and tools to support joint decision-making based on reliable shared information within an integrated water resources management (IWRM) framework.</t>
  </si>
  <si>
    <t>Outcome 2.3. The Strategic Action Program (SAP) for the Merín Lagoon Basin has been socialized with stakeholders, agreed upon with national governments, signed, and endorsed at the ministerial level.</t>
  </si>
  <si>
    <t>3 = National/local reforms and integrated information management communities.</t>
  </si>
  <si>
    <t>3 = National/local reforms and communities of integrated information management.</t>
  </si>
  <si>
    <t>4 = Regional legal agreement ratified and RMI operational.</t>
  </si>
  <si>
    <t>1 = Neither national/local reforms nor IMCs.</t>
  </si>
  <si>
    <t>4 = National/local reforms/policies implemented, supported by IMCs.</t>
  </si>
  <si>
    <t>Basin institutions operate with limited coordination or harmonization (the baseline situation will be further defined during the TDA process).</t>
  </si>
  <si>
    <t>Priorities and strategies to improve coordination agreed upon among basin institutions.</t>
  </si>
  <si>
    <t>Improved coordination of basin management, with adequate funding and staffing (the target will be further defined during the TDA process).</t>
  </si>
  <si>
    <t>Stakeholder participation mechanisms have limited effectiveness (the baseline situation will be further defined during the TDA process).</t>
  </si>
  <si>
    <t>Priorities and strategies to improve participation agreed upon among Basin institutions.</t>
  </si>
  <si>
    <t>Development and/or strengthening of mechanisms for the exercise of participation rights and capacity building of key stakeholders to exercise those rights (the target will be further defined during the TDA process).</t>
  </si>
  <si>
    <t>0 reforms.</t>
  </si>
  <si>
    <t>Target to be defined during the TDA process.</t>
  </si>
  <si>
    <t>Implementation of information management and decision-support tools validated by the participating institutions.</t>
  </si>
  <si>
    <t>Binational decisions are made under the umbrella of the Brazil–Uruguay Joint Commission for the Development of the Merín Lagoon Basin (CLM) with inadequate access to decision-support and planning tools.</t>
  </si>
  <si>
    <t>All decisions related to IWRM and the implementation of the SAP are made based on reliable shared information, taking into account synergies and trade-offs among stakeholders and sectors.</t>
  </si>
  <si>
    <t>1 = TDA/SAP has not been developed.</t>
  </si>
  <si>
    <t>4 = SAP under implementation.</t>
  </si>
  <si>
    <t>5 = SAP under implementation.</t>
  </si>
  <si>
    <t>Outcome 3.1. Establishment of Integrated Water Resources Management tools.</t>
  </si>
  <si>
    <t>Access of local decision-makers and planners to IWRM tools.</t>
  </si>
  <si>
    <t>(No value in Prodoc)</t>
  </si>
  <si>
    <t>Local authorities participate in the development of monitoring tools.</t>
  </si>
  <si>
    <t>Local authorities, including protected area managers, are receiving and using the results from the monitoring tools.</t>
  </si>
  <si>
    <t>Outcome 3.2. The benefits of integrated basin management were demonstrated as the first stage of the SAP through the implementation of pilot projects.</t>
  </si>
  <si>
    <t>Number of pilot projects established, accompanied by effective knowledge management and dissemination mechanisms.</t>
  </si>
  <si>
    <t>None.</t>
  </si>
  <si>
    <t>All pilot projects agreed upon by SAP participants were designed, including knowledge management and dissemination mechanisms.</t>
  </si>
  <si>
    <t>All pilot projects were agreed upon by SAP participants, generating knowledge inputs for the SAP process.</t>
  </si>
  <si>
    <t>Outcome 4.1. Relevant project stakeholders are aware of the benefits of the pilot projects and integrated basin management.</t>
  </si>
  <si>
    <t>Number of stakeholders with knowledge of the benefits of pilot activities and integrated basin management.</t>
  </si>
  <si>
    <t>It will be determined through a C-A-P survey at the beginning of the project.</t>
  </si>
  <si>
    <t>It will be determined based on a baseline C-A-P survey.</t>
  </si>
  <si>
    <t>Outcome 4.2. The project is subject to effective results-based management.</t>
  </si>
  <si>
    <t>Percentage of objectives established in annual work plans and budgets based on M&amp;E results.</t>
  </si>
  <si>
    <t>Outcome 4.3. Knowledge shared among Brazil, Uruguay, other countries, and GEF International Waters (IW) projects in partnership with IW:LEARN.</t>
  </si>
  <si>
    <t>Sub-indicator IW 7.4: Level of engagement with IW:LEARN through participation and delivery of key products.</t>
  </si>
  <si>
    <t>1 = No participation.</t>
  </si>
  <si>
    <t>2 = Website aligned with IW:LEARN guidelines is active.</t>
  </si>
  <si>
    <t>4 = Website aligned with IW:LEARN guidelines is active, along with strong participation in training/twinning activities and the creation of at least one experience note and one results note, plus active participation of project staff and country representatives in International Waters (IW) conferences and the provision of spatial and other specific data through the project website.</t>
  </si>
  <si>
    <t>Progress in the identification and characterization of environmental, social, governance, and economic issues, including the valuation of ecosystem services.</t>
  </si>
  <si>
    <t>Output 1.1.2 Transboundary diagnostic analysis document based on collective and public consultation processes, and on the best available scientific data.</t>
  </si>
  <si>
    <t>Status of the TDA and consultation processes.</t>
  </si>
  <si>
    <t>Output 1.1.1 Environmental, social (gender, ethnicity, and youth), governance, and economic assessments, including the valuation of ecosystem services.</t>
  </si>
  <si>
    <t>Outcome 2.1 Transboundary diagnostic analysis document based on collective and public consultation processes, and on the best available scientific data.</t>
  </si>
  <si>
    <t>Output 2.1.1 Action plan/roadmap to strengthen the strategic, policy, legal, and institutional foundation for transboundary IWRM at all levels.</t>
  </si>
  <si>
    <t>Number of documents formulated and agreed upon among key stakeholders outlining proposals for technical strategies, policy reforms, and joint regulations.</t>
  </si>
  <si>
    <t>Output 2.1.2 Planning instruments to implement priority regulatory frameworks and principles of good governance.</t>
  </si>
  <si>
    <t>Number of framework thematic management plans formulated.</t>
  </si>
  <si>
    <t>Output 2.1.3 Development of a capacity-building program for relevant stakeholders from national and regional governments and other relevant actors to plan and develop priority actions (with support from IW-LEARN).</t>
  </si>
  <si>
    <t>Capacity levels among key stakeholders in priority areas related to the implementation of IWRM and SAP, as defined by the Knowledge, Attitudes, and Practices (K-A-P) assessment.</t>
  </si>
  <si>
    <t>Outcome 2.2 Implementation of mechanisms and tools to support joint decision-making based on reliable shared information within an Integrated Water Resources Management (IWRM) framework.</t>
  </si>
  <si>
    <t>Output 2.2.1 Establishment of the decision support system.</t>
  </si>
  <si>
    <t>Progress in the establishment of a decision support system.</t>
  </si>
  <si>
    <t>Output 2.2.2 Mechanism for the management and exchange of data, information, and knowledge, with agreed standards and procedures and a shared database.</t>
  </si>
  <si>
    <t>Progress in the establishment of a data exchange mechanism.</t>
  </si>
  <si>
    <t>Outcome 2.3 The Strategic Action Program (SAP) for the Merín Lagoon Basin has been socialized with stakeholders, agreed upon with national governments, signed, and endorsed at the ministerial level.</t>
  </si>
  <si>
    <t>Output 2.3.1 Design, agreement, and implementation of a multisectoral process for the formulation and socialization of the SAP.</t>
  </si>
  <si>
    <t>Progress in the process of SAP formulation and socialization.</t>
  </si>
  <si>
    <t>Output 2.3.2 Preparation and approval of the SAP among stakeholders, and signature at the ministerial level.</t>
  </si>
  <si>
    <t>Progress in the development and agreement of the SAP.</t>
  </si>
  <si>
    <t>Output 2.3.3 Development and approval of a financial sustainability strategy and an action plan for the implementation of the SAP.</t>
  </si>
  <si>
    <t>Progress in the development of the financial sustainability strategy and action plan.</t>
  </si>
  <si>
    <t>Outcome 3.1 Establishment of integrated water resources management instruments.</t>
  </si>
  <si>
    <t>Output 3.1.1 Establishment of a joint monitoring program and system.</t>
  </si>
  <si>
    <t>Progress in the establishment of a monitoring program (Joint Monitoring Program).</t>
  </si>
  <si>
    <t>Output 3.1.2 Establishment of a protected areas monitoring system.</t>
  </si>
  <si>
    <t>Progress in the establishment of a monitoring program (Joint Monitoring Program for Protected Areas).</t>
  </si>
  <si>
    <t>Outcome 3.2 Demonstration of the benefits of integrated basin management as the first stage of the SAP through the implementation of pilot projects.</t>
  </si>
  <si>
    <t>Output 3.2.1 Pilot(s) of sustainable approaches to production and natural resource management to address transboundary issues.</t>
  </si>
  <si>
    <t>Output 3.2.2 Pilot projects using an ecosystem-based approach for the management and governance of integrated fisheries and tourism development, including community-based management plans.</t>
  </si>
  <si>
    <t>Scale of implementation of the pilot projects (number of practices, area covered, participants by gender).</t>
  </si>
  <si>
    <t>Status of implementation of the tourism and fishing development program.</t>
  </si>
  <si>
    <t>Result 4.1 Relevant project stakeholders are aware of the benefits of the pilot projects and integrated basin management.</t>
  </si>
  <si>
    <t>Product 4.1.1 Communication, education, and awareness plan.</t>
  </si>
  <si>
    <t>Progress in the formulation and implementation of the (Communication) plan.</t>
  </si>
  <si>
    <t>Result 4.2 The project is subject to effective results-based management.</t>
  </si>
  <si>
    <t>Product 4.2.1 The monitoring and evaluation program is developed and implemented.</t>
  </si>
  <si>
    <t>Percentage of indicators measured according to the M&amp;E plan.</t>
  </si>
  <si>
    <t>Product 4.2.2 Project results-based adaptive management system.</t>
  </si>
  <si>
    <t>Number of key decision-making and planning processes based on M&amp;E results.</t>
  </si>
  <si>
    <t>Result 4.3 Knowledge exchange between Brazil, Uruguay, and other GEF IW countries and projects in partnership with IW-LEARN.</t>
  </si>
  <si>
    <t>Product 4.3.1 Website in accordance with IW: LEARN guidance update, with integrated information on governance, environment, and socioeconomics.</t>
  </si>
  <si>
    <t>Website aligned with the updated IW: LEARN guidance, with integrated environmental and socioeconomic information.</t>
  </si>
  <si>
    <t>Product 4.3.2 IW LEARN training/twinning events with the participation of officials from both governments.</t>
  </si>
  <si>
    <t>Number of training/twinning events.</t>
  </si>
  <si>
    <t>Product 4.3.3 Production of at least one experience note and one results note in IW-LEARN.</t>
  </si>
  <si>
    <t>Number of experience and results notes.</t>
  </si>
  <si>
    <t>Product 4.3.4 International Waters Conferences attended by project staff and country representatives, and spatial data and other data points provided through the project website.</t>
  </si>
  <si>
    <t>Number of IW conferences attended by project staff.</t>
  </si>
  <si>
    <t>Moderate.</t>
  </si>
  <si>
    <t>No new environmental or social risks were identified during the reporting period, and the initially identified risks remain in effect:
Risks potentially caused by Project activities:
Impacts related to ESS 2 – Biodiversity, Ecosystems, and Natural Habitats:
The Project territory includes Protected Areas and two Ramsar sites (only on the Uruguayan side of the Basin).
Impacts related to ESS 7 – Decent Work:
In the Project territory, there are sectors and value chains dominated by subsistence producers and vulnerable agricultural workers in the informal sector, generally characterized by high levels of working poverty.
In the Project territory, young people mostly work as unpaid family collaborators, lack access to decent employment, and are increasingly abandoning agriculture and rural areas.
In the Project territory, there are significant gender inequalities in the labor market.
Impacts related to ESS 8 – Gender Equality:
The Project must address the specific needs and priorities of women and girls to avoid the risk of reinforcing existing gender discrimination.
The Project must address the differing needs and priorities of women and men in terms of access to services, assets, resources, markets, decent employment, and participation in decision-making.
Impacts related to ESS 9 – Indigenous Peoples and Cultural Heritage:
In the Project territory, there are Indigenous Peoples and traditional communities (Quilombolas) (only on the Brazilian side of the Basin).</t>
  </si>
  <si>
    <t>Brazil-Uruguay Joint Commission for the Development of the Laguna Merín Basin (CLM) – Brazil and Uruguay</t>
  </si>
  <si>
    <t>Ministry of Foreign Affairs (MRE) – Brazil</t>
  </si>
  <si>
    <t>Ministry of Integration and Regional Development (MIDR) – Brazil</t>
  </si>
  <si>
    <t>Ministry of Agriculture and Livestock (MAPA) – Brazil</t>
  </si>
  <si>
    <t>Ministry of Mines and Energy (MME) – Brazil</t>
  </si>
  <si>
    <t>Ministry of Fisheries and Aquaculture (MPA) – Brazil</t>
  </si>
  <si>
    <t>Ministry of Tourism (MTur) – Brazil</t>
  </si>
  <si>
    <t>Ministry of Ports and Airports (MPOR) – Brazil</t>
  </si>
  <si>
    <t>Ministry of Cities (MC) – Brazil</t>
  </si>
  <si>
    <t>National Institute for Colonization and Agrarian Reform (INCRA) – Brazil</t>
  </si>
  <si>
    <t>National Water, Sanitation and Basic Sanitation Agency (ANA) – Brazil</t>
  </si>
  <si>
    <t>Geological Service of Brazil (SGB) – Brazil</t>
  </si>
  <si>
    <t>National Waterway Transport Agency (ANTAQ) – Brazil</t>
  </si>
  <si>
    <t>National Health Foundation (Funasa) – Brazil</t>
  </si>
  <si>
    <t>Laguna Merín Agency (ALM) – Brazil</t>
  </si>
  <si>
    <t>Brazilian Company for Technical, Rural and Social Assistance (EMATER) – Brazil</t>
  </si>
  <si>
    <t>State Secretariat for Environment and Infrastructure (SEMA) – Brazil</t>
  </si>
  <si>
    <t>Department of Water Resources and Sanitation Management (DRHS) – Brazil</t>
  </si>
  <si>
    <t>Brazilian Institute of Environment and Renewable Natural Resources (Ibama-RS) – Brazil</t>
  </si>
  <si>
    <t>Secretariat for Agriculture, Livestock, Sustainable Production and Irrigation (Seapi-RS) – Brazil</t>
  </si>
  <si>
    <t>State Foundation for Environmental Protection Henrique Luis Roessler (Fepam-RS) – Brazil</t>
  </si>
  <si>
    <t>Riograndense Sanitation Company (Corsan) – Brazil</t>
  </si>
  <si>
    <t>Committee for the Management of the Laguna Merín River Basin and the São Gonçalo Channel – Brazil</t>
  </si>
  <si>
    <t>Intermunicipal Public Consortium for Economic, Social and Environmental Development – Brazil</t>
  </si>
  <si>
    <t>Public Consortium for the Regional Development of the Municipalities of the Jaguarão River Basin – Brazil</t>
  </si>
  <si>
    <t>Ministry of Foreign Affairs (MREE) – Uruguay</t>
  </si>
  <si>
    <t>Ministry of Environment (MA) – Uruguay</t>
  </si>
  <si>
    <t>National Directorate of Water (DINAGUA) – Uruguay</t>
  </si>
  <si>
    <t>Regional Water Resources Council of the Laguna Merín Basin – Uruguay</t>
  </si>
  <si>
    <t>Cebollatí River Basin Commission – Uruguay</t>
  </si>
  <si>
    <t>National Directorate of Environmental Quality and Assessment (DINACEA) – Uruguay</t>
  </si>
  <si>
    <t>National Directorate of Biodiversity and Ecosystem Services (DINABISE) – Uruguay</t>
  </si>
  <si>
    <t>Ministry of Housing and Land Planning (MVOT) – Uruguay</t>
  </si>
  <si>
    <t>National Directorate of Land Planning (DINOT) – Uruguay</t>
  </si>
  <si>
    <t>Ministry of Livestock, Agriculture and Fisheries (MGAP) – Uruguay</t>
  </si>
  <si>
    <t>General Directorate of Natural Resources (DGRN) – Uruguay</t>
  </si>
  <si>
    <t>National Directorate of Aquatic Resources (DINARA) – Uruguay</t>
  </si>
  <si>
    <t>Ministry of Transport and Public Works (MTOP) – Uruguay</t>
  </si>
  <si>
    <t>Ministry of Education and Culture (MEC) – Uruguay</t>
  </si>
  <si>
    <t>Ministry of Public Health (MSP) – Uruguay</t>
  </si>
  <si>
    <t>State Sanitation Works Administration (OSE) – Uruguay</t>
  </si>
  <si>
    <t>National System for Climate Change and Variability Response (SNRCC) – Uruguay</t>
  </si>
  <si>
    <t>Program for the Conservation of Biodiversity and Sustainable Development in the Eastern Wetlands – Uruguay (PROBIDES)</t>
  </si>
  <si>
    <t>National Protected Areas System Project (SNAP Project)</t>
  </si>
  <si>
    <t>Agricultural Research Institute (INIA) – Uruguay</t>
  </si>
  <si>
    <t>Government of Rio Grande do Sul (RS) – Brazil</t>
  </si>
  <si>
    <t>Departmental Government of Cerro Largo – Uruguay</t>
  </si>
  <si>
    <t>Departmental Government of Lavalleja – Uruguay</t>
  </si>
  <si>
    <t>Departmental Government of Maldonado – Uruguay</t>
  </si>
  <si>
    <t>Departmental Government of Rocha – Uruguay</t>
  </si>
  <si>
    <t>Departmental Government of Treinta y Tres – Uruguay</t>
  </si>
  <si>
    <t>Federal University of Pelotas (UFPEL) – Brazil</t>
  </si>
  <si>
    <t>Federal University of Rio Grande (FURG) – Brazil</t>
  </si>
  <si>
    <t>Brazilian Agricultural Research Corporation (EMBRAPA) – Brazil</t>
  </si>
  <si>
    <t>Federal University of Pampa (UNIPAMPA) – Brazil</t>
  </si>
  <si>
    <t>Federal Institute of Education, Science and Technology of Rio Grande do Sul (IF-Sul) – Brazil</t>
  </si>
  <si>
    <t>Eastern Regional University Center (CURE-UDELAR) – Uruguay</t>
  </si>
  <si>
    <t>Faculty of Sciences (FCIEN-UDELAR) – Uruguay</t>
  </si>
  <si>
    <t>Faculty of Agronomy (FAGRO-UDELAR) – Uruguay</t>
  </si>
  <si>
    <t>Technological Laboratory of Uruguay (LATU) – Uruguay</t>
  </si>
  <si>
    <t>Center for Environmental Studies (CEA) – Brazil</t>
  </si>
  <si>
    <t>NEMA – Brazil</t>
  </si>
  <si>
    <t>Gaucho Association for the Protection of the Natural Environment (AGAPAN) – Brazil</t>
  </si>
  <si>
    <t>Permanent Assembly of Entities in Defense of the Environment of Rio Grande do Sul (APEDeMA-RS) – Brazil</t>
  </si>
  <si>
    <t>Igré Association – Brazil</t>
  </si>
  <si>
    <t>Ecovida Network – Brazil</t>
  </si>
  <si>
    <t>Support and Promotion Center for Agroecology of Pelotas (CAPA – Pelotas) – Brazil</t>
  </si>
  <si>
    <t>Ambá Organization – Uruguay</t>
  </si>
  <si>
    <t>Hue Miri Assembly – Uruguay</t>
  </si>
  <si>
    <t>ECOS Civil Association – Uruguay</t>
  </si>
  <si>
    <t>Pindó Azul – Uruguay</t>
  </si>
  <si>
    <t>Inter-American Association of Sanitary and Environmental Engineering – Uruguay Chapter (AIDIS-UY) – Uruguay</t>
  </si>
  <si>
    <t>Agronomy Center of Treinta y Tres – Uruguay</t>
  </si>
  <si>
    <t>National Commission in Defense of Water and Life – Uruguay</t>
  </si>
  <si>
    <t>Environmental Culture – Uruguay</t>
  </si>
  <si>
    <t>Uruguayan Environmental Network – Uruguay</t>
  </si>
  <si>
    <t>Agroecology Network of Uruguay – Uruguay</t>
  </si>
  <si>
    <t>REDES – Friends of the Earth – Uruguay</t>
  </si>
  <si>
    <t>Uruguayan Park Rangers Association – Uruguay</t>
  </si>
  <si>
    <t>Neighborhood Commission of Barra de Valizas – Uruguay</t>
  </si>
  <si>
    <t>Paso Centurión Neighborhood Group – Uruguay</t>
  </si>
  <si>
    <t>Union of Residents of the Lago Merín Resort – Uruguay</t>
  </si>
  <si>
    <t>Santa Isabel Community Association – Brazil</t>
  </si>
  <si>
    <t>Association of Rural Women of Uruguay (AMRU) – Uruguay</t>
  </si>
  <si>
    <t>Ecofeminist Collective Dafnias – Uruguay</t>
  </si>
  <si>
    <t>Cotidiano Mujer – Uruguay</t>
  </si>
  <si>
    <t>Women of the Border – Uruguay</t>
  </si>
  <si>
    <t>State Commission of Working Women of FETAG/RS – Brazil</t>
  </si>
  <si>
    <t>Movement of Rural Working Women of RS – Brazil</t>
  </si>
  <si>
    <t>National Commission for Rural Development (CNFR) – Uruguay</t>
  </si>
  <si>
    <t>Rice Mills Union – Uruguay</t>
  </si>
  <si>
    <t>Single Union of Rice Workers (SUTAA) – Uruguay</t>
  </si>
  <si>
    <t>Rural Development Society (SFR) of Lascano – Uruguay</t>
  </si>
  <si>
    <t>Rural Development Society (SFR) of Cándido Cal – Uruguay</t>
  </si>
  <si>
    <t>Rural Development Society (SFR) of Treinta y Tres – Uruguay</t>
  </si>
  <si>
    <t>National Union of Wage Earners, Rural Workers and Related (UNATRA) – Uruguay</t>
  </si>
  <si>
    <t>Pampa Gaúcho Cooperative – Brazil</t>
  </si>
  <si>
    <t>Federation of Agricultural Workers in Rio Grande do Sul (FETAG-RS) – Brazil</t>
  </si>
  <si>
    <t>Transport Workers Union of Pelotas (STTR-Pelotas) – Brazil</t>
  </si>
  <si>
    <t>Rural Union of Jaguarão – Brazil</t>
  </si>
  <si>
    <t>Cooperative of Rio Branco and Laguna Merín Resort – Uruguay</t>
  </si>
  <si>
    <t>Fishing Groups of Charqueada, Lago Merín and Yaguarón – Uruguay</t>
  </si>
  <si>
    <t>Single Union of Sea and Related Workers (SUNTMA) – Uruguay</t>
  </si>
  <si>
    <t>Fishermen’s Association (APEVA) – Brazil</t>
  </si>
  <si>
    <t>Fishermen’s Association of Capilha-Taim – Brazil</t>
  </si>
  <si>
    <t>Hermenegildo Fishermen’s Association – Brazil</t>
  </si>
  <si>
    <t>Association of Fishermen and Fisherwomen of Jaguarao (APEPEJA) – Brazil</t>
  </si>
  <si>
    <t>Laguna Mangueira Fishermen’s Association (APELMA) – Brazil</t>
  </si>
  <si>
    <t>Agua Viva Fishermen’s Cooperative (COOPAV) – Brazil</t>
  </si>
  <si>
    <t>Santa Isabel Fishermen’s Cooperative (COOPESI) – Brazil</t>
  </si>
  <si>
    <t>Fishermen’s Union of Jaguarão – Brazil</t>
  </si>
  <si>
    <t>Z-24, Z-25, Z-16 Colonies – Brazil</t>
  </si>
  <si>
    <t>Santa Vitória do Palmar Fishing Colony (COMIRIM) – Brazil</t>
  </si>
  <si>
    <t>Articulation of Indigenous Peoples of the Southern Region (ARPIN-SUL) – Brazil</t>
  </si>
  <si>
    <t>Association for Studies and Projects with Indigenous Peoples – Brazil</t>
  </si>
  <si>
    <t>Mbya Guarani Association Tenonde Rã – Brazil</t>
  </si>
  <si>
    <t>Guarani Yvyrupa Commission – Brazil</t>
  </si>
  <si>
    <t>Environmental and Territorial Management Portal for Indigenous Lands – Brazil</t>
  </si>
  <si>
    <t>National Foundation of Indigenous Peoples (FUNAI) – Brazil</t>
  </si>
  <si>
    <t>Rural Association of Uruguay (ARU) – Uruguay</t>
  </si>
  <si>
    <t>Chamber of Industries of Uruguay (CIU) – Uruguay</t>
  </si>
  <si>
    <t>Uruguayan Chamber of Tourism (CAMTUR) – Uruguay</t>
  </si>
  <si>
    <t>Trade Center of Treinta y Tres – Uruguay</t>
  </si>
  <si>
    <t>Rural Federation of Uruguay (FRU) – Uruguay</t>
  </si>
  <si>
    <t>Gastronomic and Hotel Workers Union – Uruguay</t>
  </si>
  <si>
    <t>Milk Producers Association – Uruguay</t>
  </si>
  <si>
    <t>Rice Growers Association of Rio Grande – Brazil</t>
  </si>
  <si>
    <t>Gaucho Association of Forestry Companies (AGEFLOR) – Brazil</t>
  </si>
  <si>
    <t>Agricultural Federation of Rio Grande do Sul (FARSUL) – Brazil</t>
  </si>
  <si>
    <t>Rural Association of Pelotas – Brazil</t>
  </si>
  <si>
    <t>Ministry of Environment and Climate Change (MMAMC) – Brazil</t>
  </si>
  <si>
    <t>Project Steering Committee Member</t>
  </si>
  <si>
    <t>Specialized National Entity</t>
  </si>
  <si>
    <t>Co-financer</t>
  </si>
  <si>
    <t>Project Steering Committee Member. Co-financer</t>
  </si>
  <si>
    <t>Subnational Government</t>
  </si>
  <si>
    <t>Academic and Research Institution</t>
  </si>
  <si>
    <t>Environmental Organization</t>
  </si>
  <si>
    <t>Neighborhood Organization</t>
  </si>
  <si>
    <t>Women’s Organization</t>
  </si>
  <si>
    <t>Family Farmers’ Organization</t>
  </si>
  <si>
    <t>Artisanal Fishers’ Organization</t>
  </si>
  <si>
    <t>Indigenous Peoples’ Organization</t>
  </si>
  <si>
    <t>Productive and Business Sector</t>
  </si>
  <si>
    <t>2026 – Revised Template</t>
  </si>
  <si>
    <t>Period covered: 1 July 2025 to 30 June 2026</t>
  </si>
  <si>
    <t>Total GEF grant delivery 
(as of June 30, 2026 (USD):</t>
  </si>
  <si>
    <t>Total estimated co-financing materialized as of June 30, 20264:</t>
  </si>
  <si>
    <t>Cumulative progress level at 30 June 2026</t>
  </si>
  <si>
    <t>Comments/reasons¹² justifying the ratings for FY2026 and any changes (positive or negative) in the ratings since the previous reporting period</t>
  </si>
  <si>
    <t>FY2026 Development
Objective rating¹</t>
  </si>
  <si>
    <t>Please note that the overall IP ratings should be substantiated by evidence and progress reported above. The ratings and comments shoud reflect the overall progress of results during the fiscal year (July 1 2025, to June 30, 2026)</t>
  </si>
  <si>
    <t>FY2026 Implementation Objective rating10</t>
  </si>
  <si>
    <t>Comments/reasons justifying the ratings for FY2026 and any changes (positive or negative) in the ratings since the previous reporting period</t>
  </si>
  <si>
    <t>FY2026 rating</t>
  </si>
  <si>
    <t>Comments/reason for the rating for FY2026 and any changes (positive or negative) in the rating since the previous reporting period</t>
  </si>
  <si>
    <t xml:space="preserve">If the project had an MTR or a supervision mission in 2025, please report on how the recommendations were implemented during this fiscal year as indicated in the Management Response or in the supervision mission report. </t>
  </si>
  <si>
    <t>Actual Amount Materialized at 30 June 2026 (in USD)</t>
  </si>
  <si>
    <t>20/02/2026</t>
  </si>
  <si>
    <t>No</t>
  </si>
  <si>
    <t>An update of the functions of the position was carried out and a new hiring process is being conducted.</t>
  </si>
  <si>
    <t>Project Coordination Unit (PCU)</t>
  </si>
  <si>
    <t>None</t>
  </si>
  <si>
    <t>During the reporting period, the Grievance and Complaints Resolution Mechanism (GCRM) was included in the Project Environmental and Social Management Plan (ESMP). Contact information for the Project Grievance and Complaints Focal Point, as well as information related to the procedure for submitting environmental and social grievances and complaints, has been presented in all in-person Project activities, such as the National TDA Workshops in Brazil and Uruguay, and the TDA Binational Workshop in Pelotas, Brazil.</t>
  </si>
  <si>
    <t>Institutional</t>
  </si>
  <si>
    <t>Low</t>
  </si>
  <si>
    <t>Environmental</t>
  </si>
  <si>
    <t>Substantial</t>
  </si>
  <si>
    <t>Social</t>
  </si>
  <si>
    <t>Safety &amp; Security</t>
  </si>
  <si>
    <t>Partnership &amp; Coordination</t>
  </si>
  <si>
    <t>Political</t>
  </si>
  <si>
    <t>Lack of permanent political support to create transboundary cooperation frameworks.</t>
  </si>
  <si>
    <t>Low interest and limited participation of the target institutions and organizations, as well as of the local communities and inhabitants of the Basin.</t>
  </si>
  <si>
    <t>Extreme phenomena related to climate change (floods and prolonged and out-of-season droughts) and natural disasters in general in the Laguna area.</t>
  </si>
  <si>
    <t>Possible impacts of Project activities (especially pilots) on Ramsar sites: Bañados del Este and Laguna de Rocha, among other biodiversity and conservation units.</t>
  </si>
  <si>
    <t>Low participation/commitment to the Project by members of Indigenous Peoples.</t>
  </si>
  <si>
    <t>Impacts related to the COVID-19 pandemic on national and international travel, government/partner/project operations; impacts on the health of the general population, as well as economic impacts at local and national level.</t>
  </si>
  <si>
    <t>Insufficient articulation and coordination among basin management institutions, the private sector, civil society organizations, academia and other actors, which hinders the formulation and implementation of the TDA, the SAP and IWRM.</t>
  </si>
  <si>
    <t>Changes of authorities in government institutions may weaken institutional support for the Project, generate delays in the implementation of planned activities, alter the established deadlines and cause modifications in the schedule and in the Results Matrix.</t>
  </si>
  <si>
    <t>Low level of participation and commitment to the Project by women living in the basin.</t>
  </si>
  <si>
    <t>Low level of participation and commitment to the project by young people living in the basin.</t>
  </si>
  <si>
    <t>Low level of participation and commitment to the Project by Family Producers.</t>
  </si>
  <si>
    <t>Low level of participation and commitment to the Project by Artisanal Fishers.</t>
  </si>
  <si>
    <t>Low level of participation and commitment to the Project by Rice Sector Workers.</t>
  </si>
  <si>
    <t>Low level of participation and commitment to the project by workers in the tourism and gastronomy sector.</t>
  </si>
  <si>
    <t>27/02/2026</t>
  </si>
  <si>
    <t>Project Steering Committee (PSC)</t>
  </si>
  <si>
    <t>Key stakeholder. Actively participates through Project Steering Committee (PSC) meetings and consultation instances.</t>
  </si>
  <si>
    <t>Key stakeholder. Actively participates through Project Steering Committee (PSC) meetings.</t>
  </si>
  <si>
    <t>Key stakeholder. National Project Directorate for Brazil. Co-financier.</t>
  </si>
  <si>
    <t>Key stakeholder. Strategic ally. Directly linked to the Project. Participant in technical meetings.</t>
  </si>
  <si>
    <t>Co-financier. Participant in technical meetings.</t>
  </si>
  <si>
    <t>Stakeholder. Actively participates through Project Steering Committee (PSC) meetings.</t>
  </si>
  <si>
    <t>Stakeholder. National Project Directorate for Uruguay. Co-financier.</t>
  </si>
  <si>
    <t>Strategic ally. Directly linked to the Project.</t>
  </si>
  <si>
    <t>Co-financier. Implementer of the Letter of Agreement.</t>
  </si>
  <si>
    <t>Civil society stakeholder. Participant in evaluations and consultations.</t>
  </si>
  <si>
    <t>Direct beneficiaries. Participant in evaluations and consultations.</t>
  </si>
  <si>
    <t>Productive sector stakeholder. Participant in evaluations and consultations.</t>
  </si>
  <si>
    <t>Activities aimed at closing gender gaps in access to and control of natural resources have not yet been implemented.</t>
  </si>
  <si>
    <t>Activities aimed at improving women’s participation in basin decision-making have not yet been implemented.</t>
  </si>
  <si>
    <t>Socioeconomic benefits or services for women of the basin have not yet been generated.</t>
  </si>
  <si>
    <t>A binational training on Gender and Water was carried out for government institutions of Brazil (19 and 21/01/2026) and Uruguay (20 and 22/01/2026), in which forty-seven (47) people participated (37 women, and 10 men), distributed as twenty-one (21) from Brazil and twenty-six (26) from Uruguay, which aimed to initiate capacity-strengthening activities for the public and private sectors in Brazil and Uruguay for Integrated and Joint Water Resources Management (IWRM), training and raising awareness among directors and representatives of the public sector of both countries on the urgency of integrating gender into water governance, while also making known and mitigating historical disparities and strengthening the contribution of women to water and food security in the basin, thus recognizing their strategic role as catalysts of change and development, as well as contributing to increasing the resilience and adaptive capacity of the population in the face of the increase in extreme events derived from the climate crisis.</t>
  </si>
  <si>
    <t>Some examples of good practices and lessons learned are the following:
• Use of complementary dynamics to move from general perception to structured prioritization. The organization of workshops in successive and complementary dynamics made it possible to gather spatial, temporal, causal and evaluative information on the problems, because it allows the formulation of actions to be structured progressively: first identifying problems, then specifying their location and causality, then weighting their relevance and finally translating the results into lines of action.
• Territorialization of problems through maps, spatial location and actors’ experiences. In the workshops, participants identified affected areas, doubts and contributions that were guided and systematized by the technical teams, which facilitates the definition of intervention areas, differentiated measures and spatial criteria for implementation.
• Combination of collective discussion and individual weighting. The individual weighting of subtopics made it possible to capture perceptions without direct influence from the group, compare priorities among sectors, identify convergences and divergences, reinforce or complement points discussed collectively and generate quantifiable data for the prioritization of the TDA.
• Expansion and subsequent validation of results through virtual consultation. The virtual consultation to validate the results of the weighting of subtopics makes it possible to expand participation and incorporate assessments from both in-person participants and other relevant actors, which introduces a subsequent validation stage and expands the consultation universe.
• Systematization of contributions by country, binational level, causes and recommendations. The transboundary discussion was organized into contributions by topic, integrating results from different workshops, flip charts and plenary sessions, which facilitates the transition from diagnosis to programmatic responses, by organizing each problem in terms of causes and possible lines of action.
• Use of the workshops to link prioritized problems with proposals for structuring actions. In the workshops, it was possible to identify priority problems, socio-environmental conflicts, perceptions of risks and vulnerabilities, and proposals for structuring actions to strengthen environmental management and promote integration among actors.</t>
  </si>
  <si>
    <t>Activities that make it possible to record how the Project has helped improve the livelihoods of the people who make up the target population have not yet been carried out.</t>
  </si>
  <si>
    <t>https://merin.iwlearn.org/</t>
  </si>
  <si>
    <t>• https://merin.iwlearn.org/news/espbrasil-y-uruguay-realizan-consulta-sobre-el-anlisis-diagnstico-transfronterizo-del-proyecto-laguna-mernespportbrasil-e-uruguai-realizam-consulta-sobre-a-anlise-diagnstica-transfronteiria-do-projeto-lagoa-mirimport
• https://merin.iwlearn.org/news/esp-brasil-y-uruguay-refuerzan-la-cooperacin-para-la-gestin-sostenible-del-agua-en-la-cuenca-de-la-laguna-mernespportbrasil-e-uruguai-avanam-na-cooperao-para-a-gesto-sustentvel-da-gua-na-bacia-da-lagoa-mirimport
• https://merin.iwlearn.org/news/espcapacitacin-refuerza-el-enfoque-de-gnero-en-la-gestin-transfronteriza-de-los-recursos-hdricosespportcapacitao-refora-o-enfoque-de-gnero-na-gesto-transfronteiria-dos-recursosport-hdricos
• https://merin.iwlearn.org/news/text/espnoticias-del-proyecto-laguna-mern-jun-2026espportnotcias-do-projeto-lagoa-mirim-jun-2026port</t>
  </si>
  <si>
    <t>Communications Specialist: isabela.santos@fao.org
Knowledge Management Specialist: leopoldo.blancososa@fao.org</t>
  </si>
  <si>
    <t>During the reporting period, the following risk prevention measures were implemented:
• Involvement of the institutions of Brazil and Uruguay responsible for Basin management in the Project planning and implementation activities.
• Dissemination of the Project among different institutions and basin management agencies, in order to increase the number of stakeholders.
• Application of participatory, collaborative and open mechanisms for the engagement and participation of institutions and organizations interested in the Project.
• Dissemination of Project activities to promote the exchange of information among interested institutions.</t>
  </si>
  <si>
    <t>During the reporting period, the following risk prevention measures were implemented:
• Follow-up of the engagement and participation of organizations and groups in Project activities.
• Participation of local communities and actors in the identification, management and mitigation of risks, through, among others, systematic communication, meetings/workshops and consultations.
• Participation of interested local organizations, groups and communities in Project activities.
• Monitoring of risks that may affect the Project together with organizations, groups and local communities of the basin.
• Communication of Project progress to organizations, groups and local communities interested in Project activities.</t>
  </si>
  <si>
    <t>No prevention or mitigation measures were implemented for this risk during the reporting period.</t>
  </si>
  <si>
    <t>During the reporting period, the following risk prevention measures were implemented:
• A bus was hired to transport the representatives of the indigenous peoples and quilombola communities inhabiting the Brazilian area of the Basin, to support and ensure their participation in participatory activities carried out by the Project, such as the national TDA workshops (November 2025) and the TDA binational workshop (15 and 16/04/2026).</t>
  </si>
  <si>
    <t>During the reporting period, the following risk prevention measures were implemented:
• The Project and its progress were presented to the new authorities of the Argentina, Uruguay and Chile Department (DAUC) of the Ministry of Foreign Affairs (MFA) of Brazil.
• The Project and its progress were presented to the new authorities of the Ministry of Environment (MA), the Ministry of Foreign Affairs (MRREE) of Uruguay, and the Uruguayan Delegation before the Brazilian-Uruguayan Joint Commission for the Development of the Laguna Merin Basin (CLM).</t>
  </si>
  <si>
    <t>During the reporting period, no changes (positive or negative) were detected in the Project risk rating.</t>
  </si>
  <si>
    <t>The project presented important and substantive advances toward its Development Objective during the reporting period. Essential enabling conditions for the achievement of the expected results were strengthened, including the operational consolidation of the Project Binational Coordination Unit, the implementation of the Letters of Agreement with the executing institutions in Brazil and Uruguay, the activation of technical and institutional coordination mechanisms, as well as progress in communication, monitoring and knowledge management activities.
Significant advances were also achieved in the preparation of the Transboundary Diagnostic Analysis — TDA, which constitutes a central milestone for the project. The main analytical elements of the TDA have already been developed, including the preparation of technical inputs, consultations with stakeholders, binational exchanges, identification and prioritization of transboundary issues and cause-and-effect analysis. These advances provide a solid technical, participatory and institutional basis for the structured development of the Strategic Action Programme — SAP, whose start is planned for the second half of 2026.
The Moderately Satisfactory rating reflects a balanced assessment of the current stage of implementation. The project is advancing in the right direction and the Development Objective remains achievable. However, cumulative progress in relation to the results is still below the proportion of project time already elapsed, and several indicators remain Unrated or show limited cumulative progress, as they are linked to activities planned for the second half of 2026 or depend on the completion, validation and use of the TDA as the basis for the SAP process.
This rating should therefore be understood as a signal for focused acceleration. The project established the operational, technical and institutional bases necessary to move forward, and the next reporting period to consolidate results, conclude and validate in a structured manner, strengthen decision-support tools, advance legal and institutional coordination mechanisms and ensure that the pilot experiences generate lessons learned for the basin-scale strategy.
With the continuation of close monitoring, the timely implementation of the updated work plan, proactive risk management and the sustained engagement of national and binational partners, the project remains well positioned to achieve its Development Objective.</t>
  </si>
  <si>
    <t>During the reporting period, the project achieved important progress in implementation and consolidated the operational, technical and institutional bases necessary to move from diagnostic work to strategic action. From the standpoint of binational coordination, the 2026 exercise was a critical year for organizing the project implementation architecture, aligning national and binational actors, advancing in the Transboundary Diagnostic Analysis — TDA, strengthening communication and monitoring systems and preparing the conditions for the structured development of the Strategic Action Programme — SAP in the second half of 2026.
The main elements of the TDA were developed and the process advanced substantially. Technical inputs were prepared, national and binational consultations were carried out, transboundary problems were identified and prioritized, cause-and-effect analyses were initiated and participatory validation mechanisms were activated in Brazil and Uruguay. This progress is highly relevant because the TDA is not only a technical product, but the central platform through which the project is building a shared understanding of the basin, its pressures, institutional challenges and opportunities for coordinated action.
The project also made significant progress in strengthening coordination and implementation capacity. The Project Binational Coordination Unit continued to operate as a key mechanism for articulation among countries, institutions and executing partners. The project advanced in consultations with government institutions, academic organizations, civil society and local actors, generating important inputs for capacity development, communication, governance and future formulation of the SAP. The preparation of the Capacity Strengthening Programme and of the Knowledge, Attitudes and Practices process represents an important step to ensure that the project products are connected to the needs and capacities of the actors that, ultimately, will sustain basin management beyond the project cycle.
Progress was also achieved in implementation related to the design and preparation of pilot experiences. Although the full implementation of the pilots is planned for the next period, the project advanced in the identification and structuring of experiences in Uruguay and Brazil, including sustainable production, water quality monitoring, smart agriculture, fisheries, tourism and community management. These pilots are strategically important because they will help translate the TDA and SAP processes into practical lessons learned, demonstrating how integrated water resources management can generate environmental, productive and social benefits at the local level.
The project also strengthened its management, monitoring and communication systems. The Communication Plan was approved and its implementation began through the project website, consultations, national TDA workshops, newsletters and outreach materials. The monitoring and evaluation system continued to be implemented, including updates to work planning, risk management, reporting instruments, Project Steering Committee meetings and preparation for the Mid-Term Review. These actions improved transparency, accountability and the project’s capacity to manage implementation adaptively.
Several products are planned for the second half of 2026 or depend on the completion and validation of the TDA. This includes the structured launch of the SAP process, the further development of decision-support tools, institutional and legal coordination mechanisms, monitoring programmes and implementation of pilot activities. Therefore, the next reporting period will be decisive for converting the technical, participatory and institutional bases already established into measurable results and concrete products at basin level.
Overall, the Satisfactory rating reflects the fact that the project implemented the main activities planned for the reporting period without significant delivery deviations, while also establishing a solid basis for accelerated implementation in the next phase. The project now enters a critical transition point: from diagnosis and institutional preparation toward strategic planning, implementation of pilots and consolidation of tools for binational and integrated water resources management. The continuity of close coordination, timely decision-making, proactive risk management and sustained engagement of Brazil and Uruguay will be essential to ensure that the progress achieved during the 2026 exercise is translated into lasting results for the Laguna Mirim/Merín Basin and coastal lagoons.</t>
  </si>
  <si>
    <t>15/09/2026</t>
  </si>
  <si>
    <t>Iván León</t>
  </si>
  <si>
    <t>ivan.leon@fao.org</t>
  </si>
  <si>
    <t>livia.oliveira@fazenda.gov.br</t>
  </si>
  <si>
    <t>•	During the Project Inception Workshop (07/22/2024), the main existing problems and challenges in the Basin were reviewed and updated for inclusion in the Transboundary Diagnostic Analysis (TDA). Subsequently, a working mission was conducted in the Basin territory (09/08–13/2024) to begin preparing the Project’s first Letters of Agreement (LOAs) (Uruguay: Eastern Regional University Center, and Brazil: Delfim Mendes Silveira Foundation) for the preparation of the Transboundary Diagnostic Analysis (TDA).
•	The LOA #1 agreements were signed in May and June 2025, and weekly meetings between the institutions and the Project Coordination Unit (PCU) began in order to coordinate activities and monitoring, agree on deadlines, validate schedules, etc.
•	On 05/19/2025, a binational consultancy was engaged to prepare thematic reports on the Basin’s legal framework and governance for inclusion in the Transboundary Diagnostic Analysis (TDA). Between August and December 2025, the first reports constituting the Partial TDA were received. On 07/01/2026, a consultancy was engaged by Uruguay to carry out the tasks related to the Binational Atlas of the Basin.
•	Between March and April 2026, the completion deadlines for both LOA #1 agreements were extended. On 04/15 and 04/16/2026, the Binational TDA Workshop was held in the Basin territory (Pelotas, Brazil), with 132 participants from 53 institutions in Brazil and Uruguay. In May 2026, the Preliminary Final TDA was approved. Between 06/08 and 06/30/2026, an online public consultation was conducted with citizens of Brazil and Uruguay regarding the content of the Preliminary Final TDA, and its results were incorporated into the preparation of the Final TDA, which will be reviewed by the PCU before being reviewed and approved by the two Governments.</t>
  </si>
  <si>
    <t>• Activities and targets were planned to be achieved during the second half of 2025, but they could not be achieved during that period, so they were rescheduled to begin during the second half of 2026 and be completed during the second half of 2027.</t>
  </si>
  <si>
    <t>•	Activities and targets were planned to be achieved during the second half of 2025, but they could not be achieved during that period, so they were rescheduled to begin during the second half of 2026 and be completed during the second half of 2027.</t>
  </si>
  <si>
    <t>•	Activities and targets were planned to be achieved during the second half of 2025, but they could not be achieved during that period, so they were rescheduled to begin during the second half of 2026.</t>
  </si>
  <si>
    <t>•	Six (6) meetings of the Project Steering Committee (PSC) have been held (08/08/2024, 25/09/2024, 21/10/2024, 18/02/2025, 06/10/2025, 27/02/2026).
•	The Monitoring and Evaluation Plan (M&amp;E Plan), approved on 21/10/2024, was updated in May 2025 and continued to be implemented through the recording of activities, monitoring of indicators, and weekly and monthly coordination and follow-up meetings.
•	The Project Progress Reports (PPR 2024-I, 2024-II, 2025-I, 2025-II, 2026-I) and the Project Implementation Reports (PIR 2023-2024, 2024-2025, 2025-2026) were prepared and approved.
•	A working mission to Brasília (Brazil) was carried out by the Project’s Binational Technical Advisor (from 31/03 to 04/04/2025) to improve coordination and collaboration with the Brazilian institutions involved in the Project.
•	The Risk Management Plan (RMP) and the Environmental and Social Management Plan (ESMP) were approved and implemented through the monitoring of risks to the Project and the application of the established environmental and social safeguard measures.</t>
  </si>
  <si>
    <t>•	In March 2025, the Project website hosted on IW:LEARN ([https://merin.iwlearn.org/](https://merin.iwlearn.org/)) was activated.
•	Members of the Project Steering Committee (PSC) and the Project Coordination Unit (PCU) participated in the 10th GEF International Waters Conference (21–27 September 2024), held in Montevideo and Punta del Este, Uruguay. As part of the Conference, a technical visit was made to Laguna Negra (within the Basin territory), located in the Laguna Merín Basin, during which information about the Project was presented.
•	A poster on a methodology used during the preparation of the Basin TDA was submitted for participation in the 11th GEF International Waters Conference (IWC11), to be held in Indonesia (19–22/10/2026).</t>
  </si>
  <si>
    <t>The progress achieved to date is beginning to demonstrate that the Project is on track to attain its main objectives, as it has started to create the conditions necessary to achieve the planned targets and results. This has made it possible to advance the Transboundary Diagnostic Analysis (TDA), which was virtually completed during this period; to design the capacity-building program for different levels and target groups; and to begin defining processes among the agencies responsible for implementing activities in both countries in order to initiate effective implementation at the territorial level through pilot activities. Interinstitutional management and coordination among the various institutional and civil society stakeholders involved must continue to be strengthened in order to move toward the consolidation of effective cooperation and integrated management at the basin level. Interventions at their various levels are being adequately coordinated with the governments, although the foundations and strategies for the sustainability and consolidation of the processes initiated still need to be strengthened. The delay in beginning the Project’s effective implementation and the complexity involved in coordinating joint actions by two countries within the Basin territory are affecting overall implementation efficiency. Nevertheless, with the commencement of the mid-term review, findings and recommendations are expected that will help strengthen ongoing implementation and guide improvements in execution through Project completion.</t>
  </si>
  <si>
    <t>Outcome 3.2. The benefits of integrated basin management are demonstrated as the first stage of the SAP through the implementation of pilot projects.</t>
  </si>
  <si>
    <t>Outcome 2.1. Existing mechanisms and institutions for integrated management and coordination are strengthened to enable better-coordinated and more effective governance, cooperation, and joint, integrated management of the Merín Lagoon Basin.</t>
  </si>
  <si>
    <t>(C) Effectiveness of coordination mechanisms in basin management (indicator to be finalized during the TDA process).
• Complete the preparation of the Training and Capacity-Building Program within the time frames established in the planning and, in parallel, advance the identification of institutions that could carry out actions to implement the Program once it has been approved by the Governments of both countries.</t>
  </si>
  <si>
    <t>• Complete the proposal for the pilot demonstration activity of Uruguay’s National Agricultural Research Institute (INIA) and, in parallel, advance the preparation of the Letter of Agreement (LOA).
• Resume contact with the Santa Isabel Artisanal Fishers’ Cooperative (COOPESI), Rio Grande do Sul, Brazil, in order to continue coordination activities for the formulation of pilot demonstration activities replicable in Uruguay.</t>
  </si>
  <si>
    <t>• Advance the preparation of the Environmental Education Plan, for which the Prodoc recommends preparing and signing an LOA with an institution responsible for formulating and implementing it.
• Continue implementing the outreach and communication actions proposed in the Communications Plan.
• Plan the second consultation with civil society and the Basin’s target population in both countries regarding their knowledge of the Project; comments, opinions, and expectations concerning the pilot demonstration activities (pilot projects) in both countries; and their knowledge of the benefits of Integrated Water Resources Management (IWRM).</t>
  </si>
  <si>
    <t>Second half of 2026</t>
  </si>
  <si>
    <t>• A Binational TDA Workshop was held in the Basin territory (Pelotas, Brazil) on 15 and 16/04/2026, with the participation of 132 people (57 women and 53 men who reported their gender) representing 53 institutions from Brazil and Uruguay, who contributed their perspectives and opinions on the Final version of the TDA, the prioritization of transboundary problems, the identification of causal chains, and the proposal of leverage points.
• Prior to the Binational TDA Workshop, the Preliminary Partial TDA and the documents for the online public consultation on the TDA were reviewed and approved, together with the web-based tools for conducting the consultation in both Brazil and Uruguay. Following the Binational Workshop, the Preliminary Final TDA was reviewed and approved, and was to be supplemented with the results of the Binational TDA Workshop and the online public consultation. Once this information had been incorporated, the Final TDA was prepared and submitted on 30/06/2026 for review and validation prior to being forwarded to the Governments of Brazil and Uruguay for their review and approval.
• The structure, database, metadata, symbology, and other elements of the Uruguayan section of the Binational Basin Atlas were finalized. It is provisionally hosted by Uruguay’s Ministry of Environment (MA) and already includes a tested viewer and validated operating procedures.</t>
  </si>
  <si>
    <t>The activities for this Output are planned for the second half of 2026.</t>
  </si>
  <si>
    <t>•	A series of participatory activities (virtual workshops, online consultations, and two in-person workshops) was conducted between June and July 2025 in the cities of Chuy (Uruguay) and Jaguarão (Brazil), with the participation of 89 people, to identify institutional capacities and the training and communication needs of government and academic institutions, civil society, local communities, and the target population within the Basin territory.
•	The results of this series of activities were systematized in a final report that constitutes the main input for the formulation of the Training and Capacity-Building Program, aimed at developing and strengthening the capacities required for the formulation and implementation of the SAP. For this purpose, a consultancy was engaged in April 2026 and will conclude in September 2026.
•	The initial documents produced by this consultancy have already been reviewed and approved (a methodological work plan structured into four sequential phases, four thematic areas, and cross-cutting approaches addressing gender, interculturality, and climate change adaptation), as well as the identification and systematization of the Program’s target population (341 institutional, governmental, productive-sector, academic, water-user, and civil-society stakeholders, among others).</t>
  </si>
  <si>
    <t>•	The Communications Plan was approved by the Project Steering Committee (PSC) in October 2025.
•	Preparation of the Project Visual Identity Manual (see Links document)
•	Preparation of the first three issues (November 2025, February and June 2026) of the Project Newsletter, an electronic publication intended to disseminate the main activities, progress, and initiatives developed within the framework of the Project during the six-month period (see Links document)
•	Preparation of an article commemorating the 43rd anniversary of the Joint Commission for the Development of the Laguna Merín Basin (CLM), published on the Project website and on the social media channels of FAO Brazil and FAO Uruguay (see Links document)
•	Update of the Project website (see Links document).
•	Dissemination of Gender and Water training sessions (see Links document)
•	Coordination of coverage of the Binational TDA Workshop by Brazilian local media outlets (see Links document)</t>
  </si>
  <si>
    <t>•	Implementation of the Project Monitoring and Evaluation Plan (M&amp;E Plan) continued through the systematic recording of Project activities and the monitoring of the indicators established in the Project Logical Framework Matrix (LFM).
•	The Project Progress Report (PPR) for the second half of 2025 (2025-II) and the 2nd Project Implementation Report (PIR) for the 2024–2025 period were prepared.
•	The Project Risk Management Plan (RMP) and the Project Environmental and Social Management Plan (ESMP) were formulated and approved by the Project Steering Committee (PSC).
•	Preparatory activities for the Project Mid-Term Review (MTR) began with the appointment of the FAO team and the manager responsible for the MTR (06/02/2026). On 27/05/2026, the preparation of the Terms of Reference (ToR) for the Mid-Term Review began, which is planned to be conducted during the second half of 2026.</t>
  </si>
  <si>
    <t>•	The sixth (06/10/2025) and seventh (27/02/2056) meetings of the Project Steering Committee (PSC) were held, during which the following were approved: the update of the 2025 Annual Work Plan (AWP); budget reallocations for Component 1; the Project Risk Management Plan (RMP); the Project Environmental and Social Management Plan (ESMP); the Project progress report; the 2026 Annual Work Plan (AWP); the 2026 Annual Procurement and Contracting Plan (PAAC); and updates to the Project Global Operational Plan (POG) and the Project Risk Management Plan (RMP).
•	On 15 and 22/04/2026, the Lead Technical Officer (LTO) from the FAO Regional Office for Latin America and the Caribbean (FAORLC) conducted a technical visit to the Project territory, which enabled direct contact between FAO and the authorities of the Brazilian and Uruguayan government institutions involved in the Project, as well as other key institutional stakeholders, representatives of civil society, local communities, and the Project’s target population.</t>
  </si>
  <si>
    <t>•	Progress was made in consolidating the structure and content of the Project website hosted on IW:LEARN ([https://merin.iwlearn.org/](https://merin.iwlearn.org/)), and the process of uploading and updating Project information continued.
•	The website is organized into the following sections: Home, The Project, Library, News, Gallery, and Contact, which provide institutional and communications content about the Project. The Library serves as a basic repository of relevant documents, including the Prodoc and the GEF methodological manual for TDA and SAP. The News section contains news related to the Project’s various activities, including consultations, workshops, training sessions, and the Transboundary Diagnostic Analysis (TDA), among others. The website is available in the Project’s two languages: Spanish and Portuguese.</t>
  </si>
  <si>
    <t>•	The Project Coordination Unit (PCU) initiated activities for the participation of representatives of the National Project Directorates (NPDs) of Brazil and Uruguay and the Project Coordination Unit (PCU) in the 11th GEF International Waters Conference (IWC11), to be held in Bali, Indonesia (19–22/10/2026), including participation in the first coordination meeting organized by the event coordination team.
•	An analytical report was prepared on the methodology applied to prioritize transboundary problems during the preparation of the Transboundary Diagnostic Analysis (TDA), with the aim of developing a poster with infographics, which was submitted to the event coordination team for evaluation.</t>
  </si>
  <si>
    <t>Following the initial operational delays, it is evident that the Project is creating the enabling conditions across its various Components for the implementation of concrete measures. Encouraging progress is particularly evident under Component 1, with the Transboundary Diagnostic Analysis nearing completion. This process has achieved a shared understanding of the Basin’s main transboundary problems and has established the technical, institutional, and political foundations for the Project’s next stage: the formulation of the Strategic Action Programme (SAP); the completion of a Binational Atlas of the Basin; the development of the capacity-building program; and the beginning of planning for the implementation of pilot activities at the territorial level, within the framework of its operational plan. Adequate technical assistance is evident across the various coordination mechanisms, together with greater consolidation of the technical team, although the Project must still strengthen its communications dimension in order to improve coordination with key institutional and civil society stakeholders throughout the Basin territory. Gender and safeguard approaches are being integrated; at the same time, activities aimed at strengthening governance in the Basin are under way. The Project is demonstrating the potential to consolidate changes in integrated water resources management, although these efforts are still subject to certain programmatic improvements. Progress in relation to output indicators and budget execution is not significant, considering that effective implementation of the Letters of Agreement and thematic consultancies has only become evident during the current period. However, certain adjustment measures are still required to improve performance, align programming with a realistic scenario for the forthcoming stages, and consolidate implementation in the territory.</t>
  </si>
  <si>
    <t>Some of the main challenges identified during implementation involve continuing to strengthen binational technical coordination, the institutional governance of the Basin, and mechanisms for participation, information exchange, and coordination among stakeholders. During the Binational TDA Workshop, the need to reinforce these aspects was emphasized, together with the incorporation of territorial and local approaches into the analysis and resolution of transboundary problems. There is also a need to strengthen a shared vision of the Basin in order to consolidate effective cooperation between both countries and move toward more effective implementation at the territorial level. Some challenges and opportunities for improvement are also evident in relation to binational information management and data standardization. Lastly, the challenge of sustaining Project implementation, monitoring, and technical alignment is identified within a context of multiple simultaneous processes, such as those related to the TDA, the Binational Atlas, and the public consultation. This simultaneity requires continuous coordination to ensure the technical quality of the outputs, compliance with deadlines, and appropriate coordination among the Project’s results.</t>
  </si>
  <si>
    <t>During the reporting period, several elements were identified for consideration when the Project Exit Strategy is formulated: 1) Establish permanent mechanisms for dialogue and coordination among agencies and decision-makers from both countries, 2) Define a regular schedule of binational meetings and technical working groups, 3) Identify critical gaps in capacities, knowledge, and coordination for IWRM, 4) Design and implement a capacity-building program targeting the various Basin stakeholders, 5) Develop training, technical assistance, and experience-sharing activities, 6) Promote the participation and empowerment of local stakeholders in Basin management, 7) Consolidate and expand the activities already initiated to strengthen CLM governance, 8) Improve the CLM’s mechanisms for coordination, decision-making, and follow-up on agreements.</t>
  </si>
  <si>
    <t>The process of institutional ownership and sustainability of the Project’s results is based primarily on the implementation of the Training and Capacity-Building Program, which is currently being developed and will be implemented during the second half of 2026. This program is aimed at strengthening the technical, methodological, and operational capacities of institutions in Brazil and Uruguay involved in the management of the Laguna Merín Basin, civil society organizations, and the target population through education and training activities that will enable the main stakeholders to formulate and implement the future Strategic Action Programme (SAP). Binational activities, participatory forums, shared technical outputs, and specialized consultancies have also been carried out, contributing to the generation, transfer, and use of technical knowledge. Within this framework, working sessions have been promoted with national, regional, and local institutions, academia, civil society, and target populations, including workshops in the Basin territory, preparatory workshops for pilot activities in Jaguarão and Chuí, and the Binational Transboundary Diagnostic Analysis (TDA) Workshop in Pelotas, through which information is exchanged, transboundary problems are validated, priorities are discussed, and a shared understanding is developed regarding the main environmental, social, economic, and governance challenges. National and binational ownership is also promoted through the participation of institutions from both countries in the review, discussion, and validation of the technical outputs prepared by CURE and FDMS, which provide inputs on environmental and socioeconomic aspects, water resources use, governance, and transboundary problems. Institutional ownership is also fostered through coordination and collaboration between the Project and the existing governance structures in the Basin, such as the Uruguayan-Brazilian Joint Commission for the Development of the Laguna Merín Basin (CLM), the Regional Water Resources Council in Uruguay, and the Merín–São Gonçalo Basin Management Committee in Brazil.</t>
  </si>
  <si>
    <t>No new environmental or social risks were identified during the reporting period.</t>
  </si>
  <si>
    <t>During the reporting period, there have been changes in the members of the Project Steering Committee (PSC):
Project Budget Holder (BH). FAO Regional Office for Latin America and the Caribbean (FAORLC).
Head of the Argentina, Uruguay and Chile Division of the Ministry of Foreign Affairs (MFA) of Brazil.</t>
  </si>
  <si>
    <t>Due to some operational delays, the terms of the Letters of Agreement (LOAs) signed for the preparation of the Transboundary Diagnostic Analysis (TDA) had to be extended. LOA #1 with Uruguay’s Eastern Regional University Center (CURE) was extended until 30/06/2026, and LOA #1 with Brazil’s Delfim Mendes Silveira Foundation (FDMS) was extended until 30/07/2026.</t>
  </si>
  <si>
    <t>26/03/2026 LOA CURE 27/04/2026 LOA FDMS</t>
  </si>
  <si>
    <t>FAO</t>
  </si>
  <si>
    <t>•	The creation of in-person and virtual knowledge-sharing spaces within the Basin territory, such as the national Transboundary Diagnostic Analysis (TDA) workshops in Brazil and Uruguay (November 2025) and the Binational TDA Workshop (April 2026). This exchange follows a multidirectional learning approach. National institutions contribute regulatory, technical, and public policy information; subnational governments contribute knowledge regarding the territorial implementation of those policies; organizations and communities contribute local knowledge concerning environmental, social, and productive issues; and academia provides methodologies, analyses, and scientific evidence. In these forums, participants contributed national and territorial knowledge, identified problems, analyzed their causes and impacts, and compared the available technical information with the practical experience of those who live or work in the Basin.
•	The consultation on capacities and training needs, as well as the Gender and Water training sessions. The cycle of participatory activities conducted to identify institutional capacities and training needs, together with the Gender and Water training, helped improve understanding of Integrated Water Resources Management (IWRM) and strengthen the participation of local social stakeholders and the target population. These activities also promote the exchange of experiences among stakeholders from different locations and sectors.
•	The formulation and implementation of the Capacity-Building Program for the formulation of the SAP, aimed at representatives of government and Basin management institutions, regional governments, social organizations, communities, water users, academia, and the productive sector. Its objective is to address the knowledge and capacity gaps identified in the Basin and link the training activities to the seven prioritized transboundary problems. Capacity building is an instrument for improving stakeholders’ ability to analyze problems, formulate solutions, and participate in the implementation of the Strategic Action Programme (SAP).
•	The process of preparing and reviewing the Preliminary TDA served as a mechanism for collective learning and knowledge management, since the environmental, economic, and social reports; the general characterization and water resources use reports; the reports on prioritized problems and their causal chains; the final reports of the national TDA workshops and the Binational TDA Workshop; among others, were reviewed and analyzed by multiple stakeholders and interested parties, receiving contributions and improvements from the PCU, the National Project Directorates (NPDs), the FAO country and regional offices, the Technical Advisory Groups (TAGs), and citizens of Brazil and Uruguay, etc.
•	The online consultation with citizens of Brazil and Uruguay on the TDA was a fundamental knowledge management and dissemination activity because it provided everyone with the opportunity to learn about and read the results obtained and express their views on them. The production of summarized versions in Spanish and Portuguese made the technical information easier to understand and more widely usable, reducing linguistic and technical barriers.</t>
  </si>
  <si>
    <t>Main achievements
•	Approval of the Communications Plan by the Project Steering Committee in October 2025, as it provides a framework for organizing information, outreach, and engagement activities with Basin stakeholders.
•	Establishment of a website hosted on IW:LEARN, with bilingual capacity (Spanish and Portuguese) and sections for news, a gallery, a library, etc., facilitating public access to key documents, news, and the Newsletter, among other resources.
•	Coordination with the main partners (FAO, Brazil’s Ministry of Integration and Regional Development, Uruguay’s Ministry of Environment, among others) to disseminate participatory activities such as the national TDA workshops in Brazil and Uruguay, the Binational TDA Workshop, etc.
•	Weekly facilitation and dialogue meetings between Uruguay’s Eastern Regional University Center (CURE) and Brazil’s Delfim Mendes Silveira Foundation (FDMS) to improve communication and coordination between these institutions and expedite the delivery of outputs related to the Transboundary Diagnostic Analysis (TDA).
•	Engagement of services for the preparation of the Project Visual Identity Manual and the preparation of articles and other Project outreach and communication materials.
Main challenges
•	Addressing certain communication weaknesses that have caused operational delays in planning, review, quality control, approval, compliance with deadlines and schedules, etc. Changes and reformulations of schedules and methodologies, the submission of deliverables and final reports with technical and methodological weaknesses, prolonged review and approval processes, etc., demonstrate that communication did not always occur with the necessary advance notice, clarity, and frequency.
•	Improving the binational integration of information. During the Binational TDA Workshop, differences were identified between the systems, methodologies, indicators, and data used by Brazil and Uruguay. There is not always interoperability between databases or fully consolidated binational products presenting comparable information, common minimum indicators, and a shared methodology.
•	Improving communication with territorial stakeholders and preventing it from being limited to isolated meetings, workshops, or consultations. Communication channels must be established to provide feedback on results, explain how the contributions received were addressed, and create or strengthen permanent communication channels with regional governments, civil society, local communities, water users, and productive sectors throughout the Basin territory.
•	The diversity of stakeholders presents the challenge of adapting messages. Technical, legal, and environmental documents must not only be translated into Spanish and Portuguese, but also adapted into formats that are understandable to audiences with different levels of knowledge.
•	Measuring the effectiveness of Project communication. Merely counting publications, workshops, newsletters, or website visits is insufficient to measure and estimate the effectiveness of Project communication. It is necessary to assess the reach of the messages, their level of comprehension, the diversity of the audiences reached, the quality of participation, and the extent to which the information generated by the Project effectively influences decisions, agreements, and Basin management actions.</t>
  </si>
  <si>
    <t>The Project made significant progress overall and in specific areas, such as the Transboundary Diagnostic Analysis and the design of the Binational Atlas. Calls aimed at strengthening the institutions involved in integrated water resources management in Uruguay were also expedited. The Binational Workshop was held in the city of Pelotas. Several opportunities for exchange with colleagues from Brazil were created. Significant progress was made in the training programme. Regular follow-up meetings are held with the PCU, FAO, MA and Brazil’s MDRI teams. Four meetings of the Project’s Technical Advisory Group were held in Uruguay between July 2025 and June 2026, with the active participation of Uruguayan institutions, including MA, MGAP, MRREE, INIA, Probides, CURE-Udelar, and MVOT-DINOT, among others.</t>
  </si>
  <si>
    <t>The Project made significant progress in the Transboundary Diagnostic Analysis of the Basin, under which several reports containing highly useful thematic content were prepared to support the implementation of the subsequent stages of the Project. The PCU played a key role throughout all stages of coordination and exchange with Brazilian institutions to produce the agreed outputs in a binational format. Several consultations were held with key stakeholders in the Basin, and transboundary problems were identified and prioritized by both Brazil and Uruguay. Progress was also made in preparing the structure and organization of the SAP, scheduled for the second half of 2026.</t>
  </si>
  <si>
    <t>• Consultation activities were conducted in the Basin territory in Brazil and Uruguay (16/06, 01/07, and 03/07/2025) with national and regional government agencies and institutions, academic institutions, civil society organizations and target populations to assess institutional capacities and strengthening needs and to gather inputs for the formulation of the Capacity-Building Plan.
• In April 2026, a consultancy was engaged to develop the Training and Capacity-Building Program.</t>
  </si>
  <si>
    <t>Through consultation and online meetings with stakeholders and two binational workshops held in the territory (01/07/2025, and 03/07/2025) thirty-three possible topics and places to implement the pilot experiences were identified. Among the prioritized themes are: water resource management, agroecology and sustainable agricultural and livestock production, biodiversity and ecosystem conservation, fishing, tourism and local development, and the circular economy. Two initiatives are in the process of development in fishing and sustainable production:
•	On 18/04/2026, a visit was made to the Santa Isabel Artisanal Fishers’ Cooperative (COOPESI), Rio Grande do Sul, Brazil, to learn about its facilities, experience, and achievements in producing fish-based preserves and to initiate coordination activities for the formulation of replicable pilot demonstration activities in Uruguay.
•	On 20/04/2026, a meeting was held between the Project Coordination Unit (PCU) and representatives of Uruguay’s National Agricultural Research Institute (INIA) to advance the formulation of pilot activities replicable in Brazil. For this purpose, the Project was offered the institution’s experience with the Smart Farm (“Intelligent Farm”) model, a technology applied to rotational rice and soybean crops and livestock farming. A meeting was held (20/04/2026) with Uruguay’s National Agricultural Research Institute (INIA) to learn about its experience in agricultural and livestock production. The Smart Farm (“Intelligent Farm”) model was proposed for rotational rice and soybean crops and livestock farming, which would improve the monitoring of water quality (nutrients and agrochemicals) and greenhouse gas (GHG) emissions. On 24/06/2026, the preparation of a Letter of Agreement (LOA) with this institution was proposed for the formulation and implementation of pilot demonstration activities in agriculture and livestock farming that could be replicated in Brazil. On 29/06/2026, Uruguay’s National Agricultural Research Institute (INIA) began preparing the proposal for the pilot demonstration activity, which is expected to be approved and implemented in a manner that takes advantage of the biological cycle of the crops currently grown at the production unit and the September–October 2026 rice harvest.</t>
  </si>
  <si>
    <t>•	In July 2025, as part of the consultation on capacities and training needs using the K-A-P methodology, a survey was conducted among civil society and the Basin’s target population in both countries regarding their knowledge of the Project and its objectives, their main interests and topics for the formulation and implementation of pilot demonstration activities (pilot projects) in both countries, and their knowledge of the advantages and benefits of Integrated Water Resources Management (IWRM). The objective was to establish a baseline or point of reference that will allow for comparison through a new consultation to be carried out once the pilot demonstration activities are implemented and the Project is more widely disseminated.
•	On 06/10/2025, the Project Communications Plan was approved, which has enabled the implementation of activities and the production of Project communication and dissemination materials.</t>
  </si>
  <si>
    <t>An online consultation was conducted with citizens of Brazil and Uruguay (08–30/06/2026) on the content of the TDA, receiving comments, contributions, and opinions from ninety-one (91) people (74 from Brazil and 17 from Uruguay), which were incorporated into the final version of the TDA.</t>
  </si>
  <si>
    <t>The final report of the governance consultancy engaged in 2025 to analyze mechanisms for strengthening the CLM and develop strategies to improve the functioning of the collegiate body across its national sections did not meet the required and expected technical and methodological standards. While there was some progress with baseline information on legislative and institutional frameworks on priority governance issues in Uruguay and Brazil, and some guidance on experiences and governance models from other transboundary watersheeds. Therefore, the Project Coordination Unit (PCU), in agreement with the Governments of Brazil and Uruguay, decided to initiate a new procurement process, this time for two (2) national consultancies on governance issues in each country, which will begin their work during the second half of 2026.</t>
  </si>
  <si>
    <t>During the series of participatory activities (virtual workshops, online consultations, and two in-person workshops) conducted between June and July 2025 in the cities of Chuy (Uruguay) and Jaguarão (Brazil), topics of interest were identified for the formulation and implementation of pilot demonstration activities (pilot projects), including: Water resources management, Agroecology and sustainable production, Biodiversity and ecosystem conservation, Governance and regulatory frameworks, Fisheries, tourism and local development, Environmental education, Communication and participation, Health and social dimensions, Waste management and the circular economy.
•	On 20/04/2026, a meeting was held with Uruguay’s National Agricultural Research Institute (INIA) to advance the formulation of pilot activities replicable in Brazil. For this purpose, INIA proposed the Smart Farm management model applied to rotational rice and soybean crops and livestock farming, an approach that would improve the monitoring of water quality (nutrients and agrochemicals) and greenhouse gas (GHG) emissions.
•	On 24/06/2026, INIA was informed of the intention to sign a Letter of Agreement (LOA) for the implementation of a pilot activity in the agricultural and livestock sector, which must include: a) Integration of rice, livestock farming, and soybean production, b) Improved irrigation-use efficiency, monitoring of outflow quality (nutrients and agrochemicals), and the innovative concept of recycling and recirculating irrigation water, c) Measurement of the environmental footprint and greenhouse gas (GHG) emissions, and preservation of biodiversity (native woodland and wetland areas that serve as biological corridors), d) Benefits for family farming.
•	On 29/06/2026, the Project Coordination Unit (PCU) sent INIA a template for preparing the pilot activity proposal, which will be submitted in July 2026 in an effort to take advantage of the crops’ biological cycle and the upcoming September–October 2026 rice-growing season.</t>
  </si>
  <si>
    <t>•	On 18/04/2026, a visit was made to the Santa Isabel Artisanal Fishers’ Cooperative (COOPESI), which is composed of fishers from the village of Santa Isabel do Sul, municipality of Arroio Grande, Rio Grande do Sul, Brazil, in order to learn about their experience in producing preserves made from fish, crustaceans, mollusks, and other species.
•	Tourism and recreational fishing activities are also carried out in this area, which may constitute a topic of interest to be developed through demonstration activities.
•	In addition to its certified capacities and experience in fishing, processing, and the production of consumer products derived from fisheries, the COOPESI cooperative constitutes an important example of female leadership, recognized by local government institutions for its achievements. COOPESI which brings together approximately 120 fishermen who are participating in project consultation activities.
•	In this regard, progress was made in identifying initial and potential elements for the formulation and implementation of pilot activities in the areas of productive fishing and tourism that could be replicated in Uruguay.</t>
  </si>
  <si>
    <t>The main achievement was the preparation of the Basin’s Transboundary Diagnostic Analysis (TDA), carried out by Uruguay’s Eastern Regional University Center (CURE) and Brazil’s Delfim Mendes Silveira Foundation (FDMS) through two Letters of Agreement (LOAs). These activities involved preparing a Partial Transboundary Diagnostic Analysis (TDA), focused on environmental, social, and economic analyses, general characterizations, and water uses, and conducting five (5) national workshop sessions in Brazil (24/11) and Uruguay (21, 26, 27, and 28/11). The Preliminary TDA was presented at a Binational Workshop held in the Basin territory (Pelotas, Brazil) on 15–16/04/2026, with the participation of government authorities and representatives, academics, technical specialists, and local stakeholders from Brazil and Uruguay. This made it possible to review technical progress, prioritize transboundary problems, analyze causal chains, and propose leverage points. The event strengthened the binational development of the diagnostic analysis and created valuable opportunities for binational technical and institutional dialogue, representing a strategic step toward strengthening cooperation, governance, and the integrated and sustainable management of shared water resources in the Basin. An online public consultation was also conducted with citizens of Brazil and Uruguay on the content and conclusions of the TDA, with the aim of presenting the document to a broad segment of the population of both countries and receiving comments, contributions, and opinions that would enrich it. The results of the Binational Workshop and the online public consultation were incorporated into the final version of the TDA. In parallel, the Uruguayan section of the Binational Basin Atlas was completed, including infrastructure, a database, metadata, symbology, viewers, and thematic maps. Progress was also made in capacity building: the diagnostic cycle concluded (June–July 2025), and the results were systematized in a report for the Capacity-Building Program for the formulation of the SAP. GIS, gender, and training specialists were engaged for the Project Coordination Unit (PCU). Two meetings of the Project Steering Committee (PSC) were held; Project coordination and monitoring activities were conducted; Water and Gender training sessions were given to project stakeholders; a relationship was established with FAO’s Inland Fisheries Unit to exchange experiences; in May 2026, the Principal Technical Officer (OTP) made a technical visit to the project territory providing technical support and recommendations for improvements; and preparatory activities began for the Mid-Term Review and the Project’s participation in the 11th GEF International Waters Conference.</t>
  </si>
  <si>
    <t>During the reporting period, the Project made positive progress toward its Development Objective by strengthening the institutional and operational conditions required for effective implementation. Advances in the Transboundary Diagnostic Analysis (TDA), stakeholder engagement, capacity development and binational coordination have helped establish a stronger foundation for future project interventions and the development of the Strategic Action Programme (SAP).
While several expected outcomes will be achieved in subsequent implementation phases, the Project has successfully established key enabling conditions to support the achievement of its objectives. Therefore, a Moderately Satisfactory (MS) rating remains appropriate, reflecting positive progress while recognizing that additional results are expected in the next stages of implementation.</t>
  </si>
  <si>
    <t>During the reporting period, the Project advanced in the implementation of planned activities and in strengthening the operational and institutional arrangements required to support implementation. 
Progress was also made in establishing the conditions necessary for future implementation activities, including the preparation of initiatives pilot, the development of the Binational Atlas, the formulation of the Capacity-Building Programme and the strengthening of project management, monitoring and reporting processes. These actions have improved the Project’s readiness to move toward more results-oriented implementation in the coming period.
While implementation momentum has increased compared with previous reporting cycles, progress across some outputs remains uneven and several key activities are still at preparatory stages or scheduled for the second half of 2026. In addition, further efforts are needed to improve delivery rates, strengthen coordination and communication processes, and ensure timely execution of planned activities and resources.</t>
  </si>
  <si>
    <t>The project reached an important milestone during the reporting period with the substantial completion of the Transboundary Diagnostic Analysis. The process has gone beyond preparation of the technical document itself, combining national and binational workshops, public consultation and scientific inputs to build a common understanding between Brazil and Uruguay of the principal transboundary problems affecting the basin, their underlying causes and potential leverage points. The completion of the Uruguayan component of the Binational Basin Atlas, together with progress on capacity needs assessment and the preparation of the Capacity-Building Programme, further strengthens the technical foundation for the next phase. The breadth of participation in the TDA process, including national and local institutions, academia, civil society, productive sectors and traditional communities, is also encouraging and provides a useful basis for ownership of the future SAP.
Nevertheless, cumulative achievement remains concentrated largely under Outcome 1 and the project management and knowledge-related results. Most of the substantive results expected under Outcomes 2 and 3 — including strengthened binational governance mechanisms, legal and institutional reforms, decision-support and information-sharing systems, the SAP and its financing strategy, joint monitoring arrangements and implementation of demonstration pilots — are either at an early stage or have not yet commenced. Progress on governance has also been affected by the inadequate quality of an earlier consultancy, which now requires the work to be relaunched through national assignments in both countries. Gender-responsive benefits and direct socioeconomic results for basin communities are similarly still to materialize. The project is therefore moving in the right direction, but the transition from diagnosis and consultation to institutional decisions and implementation remains to be demonstrated. A Moderately Satisfactory rating is considered appropriate at this stage, with the second half of 2026 representing a critical period for converting the TDA process into measurable advances under the SAP, governance and pilot components.</t>
  </si>
  <si>
    <t>FY2026 brought a clear improvement in implementation momentum, centred on the Transboundary Diagnostic Analysis. The national and binational consultation process was completed, the principal transboundary issues and causal chains were jointly examined, and a final TDA was submitted at the end of June for validation and subsequent consideration by the two Governments. This was accompanied by progress on the Binational Atlas, preparation of the Capacity-Building Programme, approval and implementation of the Communications Plan, strengthening of monitoring and project management arrangements, and initial design work for demonstration activities. The project also maintained an extensive participatory process across the basin, with useful engagement of governmental institutions, academia, productive sectors, civil society and Indigenous and traditional communities.
At the same time, implementation remains significantly behind the trajectory originally foreseen for the project. A substantial share of the results framework has yet to enter active implementation, including the SAP process, decision-support and information-exchange mechanisms, joint monitoring systems, several governance instruments and most of the demonstration activities. The governance work suffered an additional setback when the initial consultancy did not meet the required technical standards and had to be replaced. Operational delays have also required extensions to the TDA Letters of Agreement, the national watershed specialist position in Brazil remains vacant, and financial delivery remains low relative to elapsed project time. While sequencing explains part of this situation — several activities necessarily depend on completion of the TDA — the implementation gap is now material and leaves a demanding programme of work for the remaining period. The stronger pace observed during FY2026 is encouraging, but it will need to be sustained and translated rapidly into delivery across Components 2 and 3. On the evidence currently available, I would consider a Moderately Unsatisfactory rating more consistent with overall implementation performance, while recognizing the significant improvement achieved during the reporting year.</t>
  </si>
  <si>
    <t>Due to operational delays resulting from the multiple processes of preparation, review, validation and approval carried out by multiple stakeholders, it was necessary to extend by three (3) months the validity periods of the Letters of Agreement (LOAs) signed for the preparation of the Transboundary Diagnostic Analysis (TDA), which enabled the contracted institutions to deliver the required products by 30/06/2026. At the beginning of the second half of 2026, the final consolidated version of the TDA is expected to be reviewed by the Governments of Brazil and Uruguay, after which the document will proceed to the governmental approval stage.</t>
  </si>
  <si>
    <t>The targets established for this Output had to be rescheduled to the second half of 2026 because the final report and sub-products produced by the binational consultancy contracted for this purpose in 2025 were not approved, as they did not meet the expected standards of technical quality and methodological rigor. During the first half of 2026, a new selection and contracting process had to be conducted for two new national consultancies on governance issues, which will begin their activities during the second half of 2026 and conclude in the first half of 2027.</t>
  </si>
  <si>
    <t>On 06/10/2025, the Project Environmental and Social Management Plan (ESMP) was approved by the Project Steering Committee (PSC). Since that date, all safeguard measures related to the Environmental and Social Standards (ESS) applicable to the Project have been implemented (ESS 2 Biodiversity, Ecosystems and Natural Habitats; ESS 7 Decent Work; ESS 8 Gender Equality; ESS 9 Indigenous Peoples and Cultural Heritage), which were updated in 2022 as follows: ESS 1: Biodiversity Conservation and Sustainable Natural Resource Management; ESS 4: Decent Work; ESS 6: Gender Equality and Prevention of Gender-Based Violence; ESS 8: Indigenous Peoples; ESS 9: Cultural Heritage. The main environmental and social safeguard measures being implemented are as follows:
Organize meetings, workshops and other participatory activities at times and locations accessible to people living in rural areas, providing logistical support to facilitate their participation.
Include support measures for women (childcare, suitable schedules, transportation) and ensure that the working methodology promotes their participation and the visibility of their priorities.
Design meetings, workshops and other participatory activities using an intercultural approach and providing simultaneous interpretation.
Ensure that the perspectives, approaches and opinions of family farmers, artisanal fishers, rural workers, women, young people, Indigenous Peoples and Quilombola communities are reflected in all documents reporting the results of meetings, workshops and other participatory activities.
Ensure that analytical and diagnostic documents explicitly and accurately reflect the situation of family farmers, artisanal fishers, rural workers, women, young people, Indigenous Peoples and Quilombola communities, including recommendations to improve their conditions for participation in basin management.
Systematically incorporate a gender perspective into all documents, disaggregating data and results by sex and age.
Incorporate the perspectives and priorities of Indigenous Peoples and Quilombola communities into all analytical and diagnostic documents.
Formulate pilot demonstration initiatives with a gender perspective and ensure equitable access for women to participation, benefits and representation in decision-making related to these initiatives.
Include indicators in the Project Monitoring and Evaluation Plan (M&amp;E Plan) to: a) measure the participation of family farmers, artisanal fishers, rural workers, women, young people, Indigenous Peoples and Quilombola communities; b) measure gender and age dimensions; c) measure participation, access to resources, roles in decision-making, etc.; and d) specifically monitor the inclusion of Indigenous Peoples and Quilombola communities in Project activities.</t>
  </si>
  <si>
    <r>
      <rPr>
        <b/>
        <sz val="9"/>
        <color theme="1"/>
        <rFont val="Arial"/>
        <family val="2"/>
      </rPr>
      <t>If applicable, describe the process and current status of the ongoing/concluded and legitimate consultations to obtain Free, Prior and Informed Consent (FPIC) with indigenous communities.</t>
    </r>
    <r>
      <rPr>
        <sz val="9"/>
        <color theme="1"/>
        <rFont val="Arial"/>
        <family val="2"/>
      </rPr>
      <t xml:space="preserve">
No consultations have been conducted to obtain the Free, Prior and Informed Consent (FPIC) of the Indigenous communities living within the Basin territory. Social safeguard measures concerning Indigenous Peoples, as set out in the Project Environmental and Social Management Plan (ESMP), have been implemented.
</t>
    </r>
    <r>
      <rPr>
        <b/>
        <sz val="9"/>
        <color theme="1"/>
        <rFont val="Arial"/>
        <family val="2"/>
      </rPr>
      <t>Do indigenous peoples and/or local communities actively participate in project activities? If so, briefly describe how.</t>
    </r>
    <r>
      <rPr>
        <sz val="9"/>
        <color theme="1"/>
        <rFont val="Arial"/>
        <family val="2"/>
      </rPr>
      <t xml:space="preserve">
The Project Coordination Unit (PCU) has made efforts to convene and facilitate the access and participation of traditional communities living in the Basin in the different Project activities, both in-person and virtual. In this regard, representatives of the following traditional communities of the Basin participated in the national TDA workshops held in November 2026 and the TDA binational workshop held in April 2026:
Indigenous peoples:
Kaingang Goj Tánh Indigenous Village
Kaingang Tanhve Indigenous Village
Mbyá Guarani Pará Rokê Indigenous Village
Tanhve Indigenous Village
Kaingang Gyró Indigenous Village
Mbyá-Guarani Tekoa Y’yrembé Indigenous Village
Charrua Community of Uruguaiana (Rio Grande do Sul)
Quilombola communities:
Rincão da Faxina Quilombola Community
Morro Redondo</t>
    </r>
  </si>
  <si>
    <t>According to Official Letter No. 595/2026, issued on 02/07/2026 by the National Secretariat for Water Security (SNSH) of Brazil’s Ministry of Integration and Regional Development (MIDR), the co-financing amount from the Ministry of Ports and Airports (Mpor) (formerly Brazil’s Ministry of Infrastructure (Minfra)) increased from US$ 5,858,230 to US$ 11,125,844.70 (R$ 57,714,206.79). The Institution reports that it used the exchange rate applicable on the date of the Official Letter (US$ 1.00 = R$ 5.1874) to estimate the amount of US$ 11,125,844.70. The additional committed amount of co-financing - USD 5,237,615 - will be reported in the GEF Portal by the submission of the MTR .</t>
  </si>
  <si>
    <t>1st PIR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</si>
</sst>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409]* #,##0.00_ ;_-[$$-409]* \-#,##0.00\ ;_-[$$-409]* &quot;-&quot;??_ ;_-@_ "/>
    <numFmt numFmtId="165" formatCode="&quot;$&quot;#,##0"/>
  </numFmts>
  <fonts count="64" x14ac:knownFonts="1">
    <font>
      <sz val="11"/>
      <color theme="1"/>
      <name val="Aptos Narrow"/>
      <family val="2"/>
      <scheme val="minor"/>
    </font>
    <font>
      <sz val="12"/>
      <color theme="1"/>
      <name val="Aptos Narrow"/>
      <family val="2"/>
      <scheme val="minor"/>
    </font>
    <font>
      <sz val="11"/>
      <color theme="1"/>
      <name val="Arial"/>
      <family val="2"/>
    </font>
    <font>
      <sz val="12"/>
      <color theme="1"/>
      <name val="Arial"/>
      <family val="2"/>
    </font>
    <font>
      <b/>
      <sz val="14"/>
      <color theme="1"/>
      <name val="Arial"/>
      <family val="2"/>
    </font>
    <font>
      <b/>
      <sz val="12"/>
      <color theme="1"/>
      <name val="Arial"/>
      <family val="2"/>
    </font>
    <font>
      <b/>
      <u/>
      <sz val="12"/>
      <color rgb="FFFF0000"/>
      <name val="Arial"/>
      <family val="2"/>
    </font>
    <font>
      <b/>
      <sz val="10"/>
      <color theme="1"/>
      <name val="Arial"/>
      <family val="2"/>
    </font>
    <font>
      <b/>
      <sz val="13"/>
      <color theme="1"/>
      <name val="Arial"/>
      <family val="2"/>
    </font>
    <font>
      <sz val="9"/>
      <color theme="1"/>
      <name val="Arial"/>
      <family val="2"/>
    </font>
    <font>
      <b/>
      <sz val="9"/>
      <color theme="1"/>
      <name val="Arial"/>
      <family val="2"/>
    </font>
    <font>
      <i/>
      <sz val="9"/>
      <color theme="1"/>
      <name val="Arial"/>
      <family val="2"/>
    </font>
    <font>
      <sz val="9.5"/>
      <color theme="1"/>
      <name val="Arial"/>
      <family val="2"/>
    </font>
    <font>
      <b/>
      <sz val="9.5"/>
      <color theme="1"/>
      <name val="Arial"/>
      <family val="2"/>
    </font>
    <font>
      <u/>
      <sz val="11"/>
      <color theme="10"/>
      <name val="Aptos Narrow"/>
      <family val="2"/>
      <scheme val="minor"/>
    </font>
    <font>
      <sz val="9.5"/>
      <color rgb="FF333333"/>
      <name val="Arial"/>
      <family val="2"/>
    </font>
    <font>
      <sz val="9"/>
      <color theme="1"/>
      <name val="Aptos Narrow"/>
      <family val="2"/>
      <scheme val="minor"/>
    </font>
    <font>
      <u/>
      <sz val="9.5"/>
      <color theme="10"/>
      <name val="Arial"/>
      <family val="2"/>
    </font>
    <font>
      <sz val="9"/>
      <name val="Arial"/>
      <family val="2"/>
    </font>
    <font>
      <b/>
      <i/>
      <sz val="9"/>
      <color theme="1"/>
      <name val="Arial"/>
      <family val="2"/>
    </font>
    <font>
      <sz val="8.5"/>
      <name val="Arial"/>
      <family val="2"/>
    </font>
    <font>
      <sz val="8.5"/>
      <color theme="1"/>
      <name val="Arial"/>
      <family val="2"/>
    </font>
    <font>
      <b/>
      <sz val="8.5"/>
      <color theme="1"/>
      <name val="Arial"/>
      <family val="2"/>
    </font>
    <font>
      <b/>
      <sz val="11"/>
      <color theme="1"/>
      <name val="Arial"/>
      <family val="2"/>
    </font>
    <font>
      <b/>
      <sz val="9"/>
      <name val="Arial"/>
      <family val="2"/>
    </font>
    <font>
      <b/>
      <sz val="11"/>
      <color theme="1"/>
      <name val="Aptos Narrow"/>
      <family val="2"/>
      <scheme val="minor"/>
    </font>
    <font>
      <i/>
      <sz val="7.5"/>
      <color theme="1"/>
      <name val="Arial"/>
      <family val="2"/>
    </font>
    <font>
      <sz val="7.5"/>
      <color theme="1"/>
      <name val="Arial"/>
      <family val="2"/>
    </font>
    <font>
      <sz val="11"/>
      <color rgb="FFFF0000"/>
      <name val="Aptos Narrow"/>
      <family val="2"/>
      <scheme val="minor"/>
    </font>
    <font>
      <sz val="9"/>
      <color rgb="FF000000"/>
      <name val="Arial"/>
      <family val="2"/>
    </font>
    <font>
      <b/>
      <sz val="8"/>
      <color theme="1"/>
      <name val="Arial"/>
      <family val="2"/>
    </font>
    <font>
      <i/>
      <sz val="9"/>
      <name val="Arial"/>
      <family val="2"/>
    </font>
    <font>
      <sz val="8.6999999999999993"/>
      <color theme="1"/>
      <name val="Arial"/>
      <family val="2"/>
    </font>
    <font>
      <u/>
      <sz val="10"/>
      <color rgb="FF0000FF"/>
      <name val="Arial"/>
      <family val="2"/>
    </font>
    <font>
      <u/>
      <sz val="10"/>
      <color rgb="FF0000FF"/>
      <name val="Aptos Narrow"/>
      <family val="2"/>
      <scheme val="minor"/>
    </font>
    <font>
      <b/>
      <sz val="9"/>
      <color theme="1"/>
      <name val="Aptos Narrow"/>
      <family val="2"/>
      <scheme val="minor"/>
    </font>
    <font>
      <sz val="9"/>
      <color rgb="FF000000"/>
      <name val="Aptos Narrow"/>
      <family val="2"/>
      <scheme val="minor"/>
    </font>
    <font>
      <b/>
      <sz val="8"/>
      <name val="Arial"/>
      <family val="2"/>
    </font>
    <font>
      <b/>
      <sz val="13"/>
      <color theme="1"/>
      <name val="Aptos Narrow"/>
      <family val="2"/>
      <scheme val="minor"/>
    </font>
    <font>
      <sz val="13"/>
      <color theme="1"/>
      <name val="Aptos Narrow"/>
      <family val="2"/>
      <scheme val="minor"/>
    </font>
    <font>
      <sz val="11"/>
      <color rgb="FF000000"/>
      <name val="Aptos Narrow"/>
      <family val="2"/>
      <scheme val="minor"/>
    </font>
    <font>
      <b/>
      <sz val="9"/>
      <color rgb="FF000000"/>
      <name val="Arial"/>
      <family val="2"/>
    </font>
    <font>
      <sz val="11"/>
      <name val="Aptos Narrow"/>
      <family val="2"/>
      <scheme val="minor"/>
    </font>
    <font>
      <b/>
      <sz val="11"/>
      <name val="Aptos Narrow"/>
      <family val="2"/>
      <scheme val="minor"/>
    </font>
    <font>
      <sz val="13"/>
      <color theme="1"/>
      <name val="Arial"/>
      <family val="2"/>
    </font>
    <font>
      <b/>
      <sz val="10"/>
      <color rgb="FF000000"/>
      <name val="Arial"/>
      <family val="2"/>
    </font>
    <font>
      <b/>
      <sz val="13"/>
      <color rgb="FFFF0000"/>
      <name val="Aptos Narrow"/>
      <family val="2"/>
      <scheme val="minor"/>
    </font>
    <font>
      <sz val="11"/>
      <color rgb="FF000000"/>
      <name val="Aptos Narrow"/>
      <family val="2"/>
    </font>
    <font>
      <b/>
      <sz val="11"/>
      <color rgb="FF000000"/>
      <name val="Aptos Narrow"/>
      <family val="2"/>
    </font>
    <font>
      <b/>
      <sz val="10"/>
      <name val="Arial"/>
      <family val="2"/>
    </font>
    <font>
      <u/>
      <sz val="11"/>
      <name val="Aptos Narrow"/>
      <family val="2"/>
      <scheme val="minor"/>
    </font>
    <font>
      <i/>
      <sz val="11"/>
      <color rgb="FF000000"/>
      <name val="Aptos Narrow"/>
      <family val="2"/>
    </font>
    <font>
      <i/>
      <sz val="11"/>
      <color theme="1"/>
      <name val="Aptos Narrow"/>
      <family val="2"/>
      <scheme val="minor"/>
    </font>
    <font>
      <b/>
      <u/>
      <sz val="11"/>
      <color theme="1"/>
      <name val="Aptos Narrow"/>
      <family val="2"/>
      <scheme val="minor"/>
    </font>
    <font>
      <u/>
      <sz val="11"/>
      <color rgb="FF000000"/>
      <name val="Aptos Narrow"/>
      <family val="2"/>
    </font>
    <font>
      <b/>
      <sz val="11"/>
      <name val="Aptos Narrow"/>
      <family val="2"/>
    </font>
    <font>
      <sz val="11"/>
      <name val="Aptos Narrow"/>
      <family val="2"/>
    </font>
    <font>
      <sz val="8"/>
      <name val="Arial"/>
      <family val="2"/>
    </font>
    <font>
      <sz val="9"/>
      <name val="Aptos Narrow"/>
      <family val="2"/>
    </font>
    <font>
      <b/>
      <sz val="11"/>
      <color rgb="FF242424"/>
      <name val="Aptos Narrow"/>
      <family val="2"/>
    </font>
    <font>
      <sz val="8"/>
      <name val="Aptos Narrow"/>
      <family val="2"/>
      <scheme val="minor"/>
    </font>
    <font>
      <sz val="9"/>
      <color rgb="FFFF0000"/>
      <name val="Arial"/>
      <family val="2"/>
    </font>
    <font>
      <sz val="11"/>
      <color rgb="FFFF0000"/>
      <name val="Arial"/>
      <family val="2"/>
    </font>
    <font>
      <u/>
      <sz val="9"/>
      <color theme="1"/>
      <name val="Arial"/>
      <family val="2"/>
    </font>
  </fonts>
  <fills count="15">
    <fill>
      <patternFill patternType="none"/>
    </fill>
    <fill>
      <patternFill patternType="gray125"/>
    </fill>
    <fill>
      <patternFill patternType="solid">
        <fgColor rgb="FFA6C7DA"/>
        <bgColor indexed="64"/>
      </patternFill>
    </fill>
    <fill>
      <patternFill patternType="solid">
        <fgColor rgb="FFE7F0F5"/>
        <bgColor indexed="64"/>
      </patternFill>
    </fill>
    <fill>
      <patternFill patternType="solid">
        <fgColor theme="0" tint="-0.14999847407452621"/>
        <bgColor indexed="64"/>
      </patternFill>
    </fill>
    <fill>
      <patternFill patternType="solid">
        <fgColor theme="0"/>
        <bgColor indexed="64"/>
      </patternFill>
    </fill>
    <fill>
      <patternFill patternType="solid">
        <fgColor rgb="FFFAFAFA"/>
        <bgColor indexed="64"/>
      </patternFill>
    </fill>
    <fill>
      <patternFill patternType="solid">
        <fgColor rgb="FFF9F9F9"/>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BDD7EE"/>
      </patternFill>
    </fill>
    <fill>
      <patternFill patternType="solid">
        <fgColor theme="3" tint="0.74999237037263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rgb="FFDDDDDD"/>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style="thin">
        <color indexed="64"/>
      </top>
      <bottom/>
      <diagonal/>
    </border>
    <border>
      <left/>
      <right style="thin">
        <color indexed="64"/>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000000"/>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indexed="64"/>
      </top>
      <bottom/>
      <diagonal/>
    </border>
    <border>
      <left/>
      <right style="thin">
        <color rgb="FF000000"/>
      </right>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s>
  <cellStyleXfs count="2">
    <xf numFmtId="0" fontId="0" fillId="0" borderId="0"/>
    <xf numFmtId="0" fontId="14" fillId="0" borderId="0"/>
  </cellStyleXfs>
  <cellXfs count="577">
    <xf numFmtId="0" fontId="0" fillId="0" borderId="0" xfId="0"/>
    <xf numFmtId="0" fontId="0" fillId="0" borderId="0" xfId="0" applyAlignment="1">
      <alignment wrapText="1"/>
    </xf>
    <xf numFmtId="0" fontId="9" fillId="0" borderId="0" xfId="0" applyFont="1"/>
    <xf numFmtId="0" fontId="9" fillId="0" borderId="0" xfId="0" applyFont="1" applyAlignment="1">
      <alignment vertical="center" wrapText="1"/>
    </xf>
    <xf numFmtId="0" fontId="0" fillId="0" borderId="0" xfId="0" applyAlignment="1">
      <alignment vertical="top"/>
    </xf>
    <xf numFmtId="0" fontId="12" fillId="0" borderId="0" xfId="0" applyFont="1"/>
    <xf numFmtId="0" fontId="15" fillId="6" borderId="13" xfId="0" applyFont="1" applyFill="1" applyBorder="1" applyAlignment="1">
      <alignment vertical="top" wrapText="1"/>
    </xf>
    <xf numFmtId="0" fontId="15" fillId="7" borderId="13" xfId="0" applyFont="1" applyFill="1" applyBorder="1" applyAlignment="1">
      <alignment vertical="top" wrapText="1"/>
    </xf>
    <xf numFmtId="0" fontId="0" fillId="0" borderId="0" xfId="0" applyProtection="1">
      <protection locked="0"/>
    </xf>
    <xf numFmtId="0" fontId="9" fillId="0" borderId="0" xfId="0" applyFont="1" applyAlignment="1">
      <alignment wrapText="1"/>
    </xf>
    <xf numFmtId="0" fontId="9" fillId="0" borderId="0" xfId="0" applyFont="1" applyAlignment="1">
      <alignment horizontal="left" vertical="top" wrapText="1"/>
    </xf>
    <xf numFmtId="0" fontId="9" fillId="0" borderId="0" xfId="0" applyFont="1" applyAlignment="1">
      <alignment vertical="top"/>
    </xf>
    <xf numFmtId="0" fontId="13" fillId="0" borderId="0" xfId="0" applyFont="1" applyAlignment="1">
      <alignment vertical="center"/>
    </xf>
    <xf numFmtId="0" fontId="17" fillId="0" borderId="0" xfId="1" applyFont="1" applyAlignment="1">
      <alignment horizontal="left"/>
    </xf>
    <xf numFmtId="0" fontId="12" fillId="0" borderId="0" xfId="0" applyFont="1" applyAlignment="1">
      <alignment horizontal="left"/>
    </xf>
    <xf numFmtId="0" fontId="12" fillId="0" borderId="0" xfId="0" applyFont="1" applyAlignment="1">
      <alignment horizontal="center" vertical="center"/>
    </xf>
    <xf numFmtId="0" fontId="12" fillId="0" borderId="0" xfId="0" applyFont="1" applyAlignment="1">
      <alignment horizontal="center"/>
    </xf>
    <xf numFmtId="0" fontId="16" fillId="0" borderId="0" xfId="0" applyFont="1" applyProtection="1">
      <protection locked="0"/>
    </xf>
    <xf numFmtId="0" fontId="16" fillId="0" borderId="0" xfId="0" applyFont="1"/>
    <xf numFmtId="0" fontId="9" fillId="0" borderId="0" xfId="0" applyFont="1" applyAlignment="1" applyProtection="1">
      <alignment vertical="center"/>
      <protection locked="0"/>
    </xf>
    <xf numFmtId="0" fontId="9" fillId="0" borderId="0" xfId="0" applyFont="1" applyAlignment="1">
      <alignment vertical="top" wrapText="1"/>
    </xf>
    <xf numFmtId="0" fontId="9"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center" vertical="top" wrapText="1"/>
    </xf>
    <xf numFmtId="0" fontId="10" fillId="0" borderId="0" xfId="0" applyFont="1" applyAlignment="1">
      <alignment horizontal="left" vertical="top"/>
    </xf>
    <xf numFmtId="0" fontId="13" fillId="0" borderId="0" xfId="0" applyFont="1" applyAlignment="1">
      <alignment horizontal="left"/>
    </xf>
    <xf numFmtId="0" fontId="12" fillId="0" borderId="0" xfId="0" quotePrefix="1" applyFont="1" applyAlignment="1">
      <alignment horizontal="left"/>
    </xf>
    <xf numFmtId="0" fontId="12" fillId="0" borderId="0" xfId="0" quotePrefix="1" applyFont="1"/>
    <xf numFmtId="0" fontId="10" fillId="0" borderId="0" xfId="0" applyFont="1" applyAlignment="1">
      <alignment horizontal="left"/>
    </xf>
    <xf numFmtId="0" fontId="7" fillId="0" borderId="0" xfId="0" applyFont="1" applyAlignment="1">
      <alignment horizontal="left"/>
    </xf>
    <xf numFmtId="0" fontId="14" fillId="0" borderId="0" xfId="1"/>
    <xf numFmtId="0" fontId="25" fillId="0" borderId="0" xfId="0" applyFont="1"/>
    <xf numFmtId="0" fontId="10" fillId="0" borderId="0" xfId="0" applyFont="1"/>
    <xf numFmtId="0" fontId="0" fillId="0" borderId="0" xfId="0" applyAlignment="1">
      <alignment vertical="center" wrapText="1"/>
    </xf>
    <xf numFmtId="0" fontId="34" fillId="0" borderId="0" xfId="1" applyFont="1" applyAlignment="1">
      <alignment wrapText="1"/>
    </xf>
    <xf numFmtId="0" fontId="23" fillId="0" borderId="0" xfId="0" applyFont="1" applyAlignment="1">
      <alignment horizontal="left"/>
    </xf>
    <xf numFmtId="0" fontId="16" fillId="0" borderId="0" xfId="0" applyFont="1" applyAlignment="1">
      <alignment vertical="top" wrapText="1"/>
    </xf>
    <xf numFmtId="0" fontId="35" fillId="0" borderId="0" xfId="0" applyFont="1" applyAlignment="1">
      <alignment wrapText="1"/>
    </xf>
    <xf numFmtId="0" fontId="0" fillId="0" borderId="0" xfId="0" applyAlignment="1">
      <alignment horizontal="left"/>
    </xf>
    <xf numFmtId="0" fontId="9" fillId="0" borderId="0" xfId="0" applyFont="1" applyAlignment="1">
      <alignment horizontal="left"/>
    </xf>
    <xf numFmtId="0" fontId="39" fillId="0" borderId="0" xfId="0" applyFont="1"/>
    <xf numFmtId="0" fontId="44" fillId="0" borderId="0" xfId="0" applyFont="1"/>
    <xf numFmtId="0" fontId="8" fillId="0" borderId="0" xfId="0" applyFont="1" applyAlignment="1" applyProtection="1">
      <alignment horizontal="center" vertical="top"/>
      <protection locked="0"/>
    </xf>
    <xf numFmtId="0" fontId="7" fillId="0" borderId="0" xfId="0" applyFont="1" applyProtection="1">
      <protection locked="0"/>
    </xf>
    <xf numFmtId="0" fontId="9" fillId="0" borderId="0" xfId="0" applyFont="1" applyAlignment="1" applyProtection="1">
      <alignment vertical="center" wrapText="1"/>
      <protection locked="0"/>
    </xf>
    <xf numFmtId="0" fontId="5" fillId="0" borderId="0" xfId="0" applyFont="1" applyAlignment="1">
      <alignment horizontal="left" vertical="top"/>
    </xf>
    <xf numFmtId="0" fontId="14" fillId="0" borderId="0" xfId="1" applyAlignment="1">
      <alignment horizontal="left"/>
    </xf>
    <xf numFmtId="0" fontId="30" fillId="3" borderId="1" xfId="0" applyFont="1" applyFill="1" applyBorder="1" applyAlignment="1">
      <alignment horizontal="center" vertical="center" wrapText="1"/>
    </xf>
    <xf numFmtId="0" fontId="1" fillId="0" borderId="0" xfId="0" applyFont="1"/>
    <xf numFmtId="0" fontId="50" fillId="0" borderId="0" xfId="1" applyFont="1"/>
    <xf numFmtId="0" fontId="0" fillId="8" borderId="40" xfId="0" applyFill="1" applyBorder="1" applyAlignment="1">
      <alignment vertical="center" wrapText="1"/>
    </xf>
    <xf numFmtId="0" fontId="0" fillId="8" borderId="39" xfId="0" applyFill="1" applyBorder="1" applyAlignment="1">
      <alignment vertical="center" wrapText="1"/>
    </xf>
    <xf numFmtId="0" fontId="0" fillId="11" borderId="40" xfId="0" applyFill="1" applyBorder="1" applyAlignment="1">
      <alignment vertical="center" wrapText="1"/>
    </xf>
    <xf numFmtId="0" fontId="0" fillId="11" borderId="39" xfId="0" applyFill="1" applyBorder="1" applyAlignment="1">
      <alignment vertical="center" wrapText="1"/>
    </xf>
    <xf numFmtId="0" fontId="25" fillId="9" borderId="33" xfId="0" applyFont="1" applyFill="1" applyBorder="1" applyAlignment="1">
      <alignment vertical="center" wrapText="1"/>
    </xf>
    <xf numFmtId="0" fontId="25" fillId="9" borderId="35" xfId="0" applyFont="1" applyFill="1" applyBorder="1" applyAlignment="1">
      <alignment vertical="center" wrapText="1"/>
    </xf>
    <xf numFmtId="0" fontId="0" fillId="9" borderId="36" xfId="0" applyFill="1" applyBorder="1" applyAlignment="1">
      <alignment vertical="center" wrapText="1"/>
    </xf>
    <xf numFmtId="0" fontId="0" fillId="9" borderId="37" xfId="0" applyFill="1" applyBorder="1" applyAlignment="1">
      <alignment vertical="center" wrapText="1"/>
    </xf>
    <xf numFmtId="0" fontId="47" fillId="10" borderId="31" xfId="0" applyFont="1" applyFill="1" applyBorder="1"/>
    <xf numFmtId="0" fontId="47" fillId="10" borderId="32" xfId="0" applyFont="1" applyFill="1" applyBorder="1"/>
    <xf numFmtId="0" fontId="48" fillId="10" borderId="33" xfId="0" applyFont="1" applyFill="1" applyBorder="1" applyAlignment="1">
      <alignment wrapText="1"/>
    </xf>
    <xf numFmtId="0" fontId="48" fillId="10" borderId="35" xfId="0" applyFont="1" applyFill="1" applyBorder="1" applyAlignment="1">
      <alignment wrapText="1"/>
    </xf>
    <xf numFmtId="0" fontId="47" fillId="10" borderId="36" xfId="0" applyFont="1" applyFill="1" applyBorder="1" applyAlignment="1">
      <alignment wrapText="1"/>
    </xf>
    <xf numFmtId="0" fontId="47" fillId="10" borderId="37" xfId="0" applyFont="1" applyFill="1" applyBorder="1" applyAlignment="1">
      <alignment wrapText="1"/>
    </xf>
    <xf numFmtId="0" fontId="51" fillId="10" borderId="0" xfId="0" applyFont="1" applyFill="1" applyAlignment="1">
      <alignment wrapText="1"/>
    </xf>
    <xf numFmtId="0" fontId="51" fillId="10" borderId="34" xfId="0" applyFont="1" applyFill="1" applyBorder="1" applyAlignment="1">
      <alignment wrapText="1"/>
    </xf>
    <xf numFmtId="0" fontId="52" fillId="9" borderId="31" xfId="0" applyFont="1" applyFill="1" applyBorder="1"/>
    <xf numFmtId="0" fontId="52" fillId="9" borderId="32" xfId="0" applyFont="1" applyFill="1" applyBorder="1"/>
    <xf numFmtId="0" fontId="52" fillId="9" borderId="0" xfId="0" applyFont="1" applyFill="1" applyAlignment="1">
      <alignment vertical="center" wrapText="1"/>
    </xf>
    <xf numFmtId="0" fontId="52" fillId="9" borderId="34" xfId="0" applyFont="1" applyFill="1" applyBorder="1" applyAlignment="1">
      <alignment vertical="center" wrapText="1"/>
    </xf>
    <xf numFmtId="0" fontId="53" fillId="8" borderId="38" xfId="0" applyFont="1" applyFill="1" applyBorder="1" applyAlignment="1">
      <alignment horizontal="center" vertical="center" wrapText="1"/>
    </xf>
    <xf numFmtId="0" fontId="53" fillId="11" borderId="38" xfId="0" applyFont="1" applyFill="1" applyBorder="1" applyAlignment="1">
      <alignment horizontal="center" vertical="center" wrapText="1"/>
    </xf>
    <xf numFmtId="0" fontId="54" fillId="9" borderId="30" xfId="0" applyFont="1" applyFill="1" applyBorder="1"/>
    <xf numFmtId="0" fontId="54" fillId="10" borderId="30" xfId="0" applyFont="1" applyFill="1" applyBorder="1"/>
    <xf numFmtId="0" fontId="43" fillId="12" borderId="30" xfId="0" applyFont="1" applyFill="1" applyBorder="1"/>
    <xf numFmtId="0" fontId="43" fillId="12" borderId="31" xfId="0" applyFont="1" applyFill="1" applyBorder="1"/>
    <xf numFmtId="0" fontId="43" fillId="12" borderId="32" xfId="0" applyFont="1" applyFill="1" applyBorder="1"/>
    <xf numFmtId="0" fontId="28" fillId="12" borderId="33" xfId="0" applyFont="1" applyFill="1" applyBorder="1"/>
    <xf numFmtId="0" fontId="28" fillId="12" borderId="0" xfId="0" applyFont="1" applyFill="1"/>
    <xf numFmtId="0" fontId="42" fillId="12" borderId="29" xfId="0" applyFont="1" applyFill="1" applyBorder="1"/>
    <xf numFmtId="0" fontId="28" fillId="12" borderId="34" xfId="0" applyFont="1" applyFill="1" applyBorder="1"/>
    <xf numFmtId="0" fontId="42" fillId="12" borderId="39" xfId="0" applyFont="1" applyFill="1" applyBorder="1"/>
    <xf numFmtId="0" fontId="28" fillId="12" borderId="35" xfId="0" applyFont="1" applyFill="1" applyBorder="1"/>
    <xf numFmtId="0" fontId="28" fillId="12" borderId="36" xfId="0" applyFont="1" applyFill="1" applyBorder="1"/>
    <xf numFmtId="0" fontId="28" fillId="12" borderId="37" xfId="0" applyFont="1" applyFill="1" applyBorder="1"/>
    <xf numFmtId="0" fontId="58" fillId="0" borderId="44" xfId="0" applyFont="1" applyBorder="1" applyAlignment="1">
      <alignment vertical="center" wrapText="1"/>
    </xf>
    <xf numFmtId="9" fontId="58" fillId="0" borderId="44" xfId="0" applyNumberFormat="1" applyFont="1" applyBorder="1" applyAlignment="1">
      <alignment vertical="center" wrapText="1"/>
    </xf>
    <xf numFmtId="0" fontId="0" fillId="0" borderId="46" xfId="0" applyBorder="1"/>
    <xf numFmtId="0" fontId="55" fillId="13" borderId="44" xfId="0" applyFont="1" applyFill="1" applyBorder="1" applyAlignment="1">
      <alignment horizontal="left" vertical="center" wrapText="1"/>
    </xf>
    <xf numFmtId="2" fontId="55" fillId="13" borderId="44" xfId="0" applyNumberFormat="1" applyFont="1" applyFill="1" applyBorder="1" applyAlignment="1">
      <alignment horizontal="left" vertical="center" wrapText="1"/>
    </xf>
    <xf numFmtId="0" fontId="0" fillId="0" borderId="0" xfId="0" applyAlignment="1">
      <alignment vertical="center"/>
    </xf>
    <xf numFmtId="0" fontId="9" fillId="0" borderId="46" xfId="0" applyFont="1" applyBorder="1" applyAlignment="1">
      <alignment vertical="top" wrapText="1"/>
    </xf>
    <xf numFmtId="0" fontId="37" fillId="0" borderId="46" xfId="0" applyFont="1" applyBorder="1" applyAlignment="1" applyProtection="1">
      <alignment vertical="center"/>
      <protection locked="0"/>
    </xf>
    <xf numFmtId="2" fontId="10" fillId="0" borderId="46" xfId="0" applyNumberFormat="1" applyFont="1" applyBorder="1" applyAlignment="1">
      <alignment horizontal="center" vertical="center" wrapText="1"/>
    </xf>
    <xf numFmtId="0" fontId="24" fillId="0" borderId="46" xfId="0" applyFont="1" applyBorder="1" applyAlignment="1" applyProtection="1">
      <alignment vertical="center"/>
      <protection locked="0"/>
    </xf>
    <xf numFmtId="0" fontId="9" fillId="0" borderId="46" xfId="0" applyFont="1" applyBorder="1" applyAlignment="1" applyProtection="1">
      <alignment vertical="center"/>
      <protection locked="0"/>
    </xf>
    <xf numFmtId="0" fontId="9" fillId="0" borderId="46" xfId="0" applyFont="1" applyBorder="1" applyAlignment="1">
      <alignment wrapText="1"/>
    </xf>
    <xf numFmtId="0" fontId="29" fillId="0" borderId="0" xfId="0" applyFont="1" applyAlignment="1">
      <alignment vertical="top" wrapText="1"/>
    </xf>
    <xf numFmtId="0" fontId="7" fillId="3"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xf>
    <xf numFmtId="0" fontId="9" fillId="0" borderId="0" xfId="0" applyFont="1" applyAlignment="1">
      <alignment horizontal="center" vertical="top" wrapText="1"/>
    </xf>
    <xf numFmtId="0" fontId="9" fillId="0" borderId="0" xfId="0" applyFont="1" applyAlignment="1">
      <alignment horizontal="center" vertical="center" wrapText="1"/>
    </xf>
    <xf numFmtId="0" fontId="7" fillId="3" borderId="43" xfId="0" applyFont="1" applyFill="1" applyBorder="1" applyAlignment="1">
      <alignment vertical="center" wrapText="1"/>
    </xf>
    <xf numFmtId="0" fontId="9" fillId="0" borderId="1" xfId="0" applyFont="1" applyBorder="1" applyAlignment="1">
      <alignment horizontal="center" vertical="center" wrapText="1"/>
    </xf>
    <xf numFmtId="0" fontId="9" fillId="0" borderId="12" xfId="0" applyFont="1" applyBorder="1" applyAlignment="1">
      <alignment vertical="center" wrapText="1"/>
    </xf>
    <xf numFmtId="0" fontId="10" fillId="0" borderId="0" xfId="0" applyFont="1" applyAlignment="1">
      <alignment wrapText="1"/>
    </xf>
    <xf numFmtId="0" fontId="10" fillId="5" borderId="0" xfId="0" applyFont="1" applyFill="1" applyAlignment="1">
      <alignment wrapText="1"/>
    </xf>
    <xf numFmtId="0" fontId="9" fillId="0" borderId="1" xfId="0" applyFont="1" applyBorder="1" applyAlignment="1" applyProtection="1">
      <alignment vertical="top" wrapText="1"/>
      <protection locked="0"/>
    </xf>
    <xf numFmtId="0" fontId="58" fillId="0" borderId="44" xfId="0" applyFont="1" applyBorder="1" applyAlignment="1" applyProtection="1">
      <alignment vertical="center" wrapText="1"/>
      <protection locked="0"/>
    </xf>
    <xf numFmtId="10" fontId="58" fillId="0" borderId="44" xfId="0" applyNumberFormat="1" applyFont="1" applyBorder="1" applyAlignment="1" applyProtection="1">
      <alignment vertical="center" wrapText="1"/>
      <protection locked="0"/>
    </xf>
    <xf numFmtId="0" fontId="16" fillId="0" borderId="0" xfId="0" applyFont="1" applyAlignment="1" applyProtection="1">
      <alignment horizontal="left" vertical="center" wrapText="1"/>
      <protection locked="0"/>
    </xf>
    <xf numFmtId="0" fontId="9" fillId="0" borderId="44" xfId="0" applyFont="1" applyBorder="1" applyAlignment="1" applyProtection="1">
      <alignment vertical="center" wrapText="1"/>
      <protection locked="0"/>
    </xf>
    <xf numFmtId="49" fontId="9" fillId="0" borderId="12" xfId="0" applyNumberFormat="1" applyFont="1" applyBorder="1" applyAlignment="1">
      <alignment vertical="center" wrapText="1"/>
    </xf>
    <xf numFmtId="10" fontId="9" fillId="0" borderId="44" xfId="0" applyNumberFormat="1"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0" fillId="0" borderId="46" xfId="0" applyBorder="1" applyAlignment="1">
      <alignment vertical="center"/>
    </xf>
    <xf numFmtId="0" fontId="11" fillId="0" borderId="0" xfId="0" applyFont="1" applyAlignment="1">
      <alignment vertical="center" wrapText="1"/>
    </xf>
    <xf numFmtId="0" fontId="56" fillId="0" borderId="48" xfId="0" applyFont="1" applyBorder="1" applyAlignment="1">
      <alignment vertical="center" wrapText="1"/>
    </xf>
    <xf numFmtId="0" fontId="56" fillId="0" borderId="44" xfId="0" applyFont="1" applyBorder="1" applyAlignment="1">
      <alignment vertical="center" wrapText="1"/>
    </xf>
    <xf numFmtId="0" fontId="56" fillId="0" borderId="46" xfId="0" applyFont="1" applyBorder="1" applyAlignment="1">
      <alignment vertical="center" wrapText="1"/>
    </xf>
    <xf numFmtId="10" fontId="56" fillId="0" borderId="46" xfId="0" applyNumberFormat="1" applyFont="1" applyBorder="1" applyAlignment="1">
      <alignment vertical="center" wrapText="1"/>
    </xf>
    <xf numFmtId="0" fontId="55" fillId="13" borderId="44" xfId="0" applyFont="1" applyFill="1" applyBorder="1" applyAlignment="1">
      <alignment vertical="center" wrapText="1"/>
    </xf>
    <xf numFmtId="0" fontId="11" fillId="0" borderId="46" xfId="0" applyFont="1" applyBorder="1" applyAlignment="1">
      <alignment vertical="center" wrapText="1"/>
    </xf>
    <xf numFmtId="10" fontId="11" fillId="0" borderId="44" xfId="0" applyNumberFormat="1" applyFont="1" applyBorder="1" applyAlignment="1">
      <alignment vertical="center" wrapText="1"/>
    </xf>
    <xf numFmtId="0" fontId="9" fillId="0" borderId="46" xfId="0" applyFont="1" applyBorder="1" applyAlignment="1">
      <alignment horizontal="left" vertical="center" wrapText="1"/>
    </xf>
    <xf numFmtId="0" fontId="10" fillId="0" borderId="46" xfId="0" applyFont="1" applyBorder="1" applyAlignment="1">
      <alignment horizontal="left" vertical="center" wrapText="1"/>
    </xf>
    <xf numFmtId="0" fontId="38" fillId="0" borderId="0" xfId="0" applyFont="1" applyAlignment="1">
      <alignment vertical="center"/>
    </xf>
    <xf numFmtId="0" fontId="39" fillId="0" borderId="0" xfId="0" applyFont="1" applyAlignment="1">
      <alignment vertical="center"/>
    </xf>
    <xf numFmtId="0" fontId="9" fillId="0" borderId="46" xfId="0" applyFont="1" applyBorder="1" applyAlignment="1">
      <alignment vertical="center" wrapText="1"/>
    </xf>
    <xf numFmtId="2" fontId="10" fillId="0" borderId="46" xfId="0" applyNumberFormat="1" applyFont="1" applyBorder="1" applyAlignment="1">
      <alignment vertical="center" wrapText="1"/>
    </xf>
    <xf numFmtId="10" fontId="10" fillId="0" borderId="46" xfId="0" applyNumberFormat="1" applyFont="1" applyBorder="1" applyAlignment="1">
      <alignment vertical="center"/>
    </xf>
    <xf numFmtId="0" fontId="61" fillId="0" borderId="44" xfId="0" applyFont="1" applyBorder="1" applyAlignment="1" applyProtection="1">
      <alignment vertical="center" wrapText="1"/>
      <protection locked="0"/>
    </xf>
    <xf numFmtId="0" fontId="46" fillId="0" borderId="0" xfId="0" applyFont="1" applyAlignment="1">
      <alignment vertical="center"/>
    </xf>
    <xf numFmtId="0" fontId="10" fillId="0" borderId="46" xfId="0" applyFont="1" applyBorder="1" applyAlignment="1">
      <alignment vertical="center"/>
    </xf>
    <xf numFmtId="0" fontId="9" fillId="0" borderId="46" xfId="0" applyFont="1" applyBorder="1" applyAlignment="1">
      <alignment horizontal="center" vertical="center"/>
    </xf>
    <xf numFmtId="0" fontId="9" fillId="0" borderId="44" xfId="0" applyFont="1" applyBorder="1" applyAlignment="1" applyProtection="1">
      <alignment vertical="top" wrapText="1"/>
      <protection locked="0"/>
    </xf>
    <xf numFmtId="0" fontId="9" fillId="0" borderId="0" xfId="0" applyFont="1" applyAlignment="1" applyProtection="1">
      <alignment horizontal="left" vertical="center" wrapText="1"/>
      <protection locked="0"/>
    </xf>
    <xf numFmtId="0" fontId="7" fillId="0" borderId="0" xfId="0" applyFont="1" applyAlignment="1" applyProtection="1">
      <alignment wrapText="1"/>
      <protection locked="0"/>
    </xf>
    <xf numFmtId="14" fontId="9" fillId="0" borderId="0" xfId="0" applyNumberFormat="1" applyFont="1" applyAlignment="1" applyProtection="1">
      <alignment vertical="center" wrapText="1"/>
      <protection locked="0"/>
    </xf>
    <xf numFmtId="0" fontId="27" fillId="0" borderId="0" xfId="0" applyFont="1" applyAlignment="1" applyProtection="1">
      <alignment horizontal="left" vertical="center" wrapText="1"/>
      <protection locked="0"/>
    </xf>
    <xf numFmtId="14" fontId="9" fillId="0" borderId="0" xfId="0" applyNumberFormat="1" applyFont="1" applyAlignment="1" applyProtection="1">
      <alignment horizontal="right" vertical="center" wrapText="1"/>
      <protection locked="0"/>
    </xf>
    <xf numFmtId="0" fontId="26" fillId="0" borderId="0" xfId="0" applyFont="1" applyAlignment="1" applyProtection="1">
      <alignment vertical="center" wrapText="1"/>
      <protection locked="0"/>
    </xf>
    <xf numFmtId="0" fontId="10" fillId="0" borderId="0" xfId="0" applyFont="1" applyAlignment="1" applyProtection="1">
      <alignment wrapText="1"/>
      <protection locked="0"/>
    </xf>
    <xf numFmtId="164" fontId="9" fillId="0" borderId="0" xfId="0" applyNumberFormat="1" applyFont="1" applyAlignment="1" applyProtection="1">
      <alignment vertical="center" wrapText="1"/>
      <protection locked="0"/>
    </xf>
    <xf numFmtId="0" fontId="10" fillId="0" borderId="0" xfId="0" applyFont="1" applyProtection="1">
      <protection locked="0"/>
    </xf>
    <xf numFmtId="0" fontId="24" fillId="0" borderId="0" xfId="0" applyFont="1" applyAlignment="1">
      <alignment vertical="center" wrapText="1"/>
    </xf>
    <xf numFmtId="0" fontId="18" fillId="0" borderId="0" xfId="0" applyFont="1" applyAlignment="1">
      <alignment vertical="center" wrapText="1"/>
    </xf>
    <xf numFmtId="0" fontId="31" fillId="0" borderId="0" xfId="0" applyFont="1" applyAlignment="1">
      <alignment vertical="center" wrapText="1"/>
    </xf>
    <xf numFmtId="0" fontId="31" fillId="0" borderId="0" xfId="0" applyFont="1" applyAlignment="1" applyProtection="1">
      <alignment vertical="center" wrapText="1"/>
      <protection locked="0"/>
    </xf>
    <xf numFmtId="0" fontId="20" fillId="0" borderId="0" xfId="0" applyFont="1" applyAlignment="1">
      <alignment horizontal="left" wrapText="1"/>
    </xf>
    <xf numFmtId="0" fontId="20" fillId="0" borderId="0" xfId="0" applyFont="1" applyAlignment="1" applyProtection="1">
      <alignment horizontal="left" wrapText="1"/>
      <protection locked="0"/>
    </xf>
    <xf numFmtId="0" fontId="9" fillId="0" borderId="0" xfId="0" applyFont="1" applyAlignment="1">
      <alignment vertical="center"/>
    </xf>
    <xf numFmtId="0" fontId="31" fillId="0" borderId="46" xfId="0" applyFont="1" applyBorder="1" applyAlignment="1" applyProtection="1">
      <alignment vertical="center"/>
      <protection locked="0"/>
    </xf>
    <xf numFmtId="0" fontId="9" fillId="0" borderId="1" xfId="0" applyFont="1" applyBorder="1" applyAlignment="1">
      <alignment horizontal="left" vertical="center" wrapText="1"/>
    </xf>
    <xf numFmtId="0" fontId="0" fillId="0" borderId="10" xfId="0" applyBorder="1" applyAlignment="1">
      <alignment horizontal="left"/>
    </xf>
    <xf numFmtId="0" fontId="0" fillId="0" borderId="11" xfId="0" applyBorder="1" applyAlignment="1">
      <alignment horizontal="left"/>
    </xf>
    <xf numFmtId="0" fontId="10" fillId="2" borderId="1" xfId="0" applyFont="1" applyFill="1" applyBorder="1" applyAlignment="1">
      <alignment horizontal="center" vertical="center"/>
    </xf>
    <xf numFmtId="0" fontId="0" fillId="0" borderId="10" xfId="0" applyBorder="1"/>
    <xf numFmtId="0" fontId="0" fillId="0" borderId="11" xfId="0" applyBorder="1"/>
    <xf numFmtId="0" fontId="9" fillId="0" borderId="1" xfId="0" applyFont="1" applyBorder="1" applyAlignment="1" applyProtection="1">
      <alignment vertical="center"/>
      <protection locked="0"/>
    </xf>
    <xf numFmtId="0" fontId="0" fillId="0" borderId="11" xfId="0" applyBorder="1" applyProtection="1">
      <protection locked="0"/>
    </xf>
    <xf numFmtId="0" fontId="9" fillId="2" borderId="1" xfId="0" applyFont="1" applyFill="1" applyBorder="1" applyAlignment="1">
      <alignment vertical="center" wrapText="1"/>
    </xf>
    <xf numFmtId="14" fontId="9" fillId="5" borderId="1" xfId="0" applyNumberFormat="1" applyFont="1" applyFill="1" applyBorder="1" applyAlignment="1">
      <alignment horizontal="left" vertical="center" wrapText="1"/>
    </xf>
    <xf numFmtId="0" fontId="16" fillId="0" borderId="10" xfId="0" applyFont="1" applyBorder="1" applyAlignment="1">
      <alignment horizontal="left"/>
    </xf>
    <xf numFmtId="0" fontId="16" fillId="0" borderId="11" xfId="0" applyFont="1" applyBorder="1" applyAlignment="1">
      <alignment horizontal="left"/>
    </xf>
    <xf numFmtId="0" fontId="10" fillId="0" borderId="0" xfId="0" applyFont="1"/>
    <xf numFmtId="0" fontId="0" fillId="0" borderId="0" xfId="0"/>
    <xf numFmtId="14" fontId="9" fillId="5" borderId="1" xfId="0" applyNumberFormat="1" applyFont="1" applyFill="1" applyBorder="1" applyAlignment="1" applyProtection="1">
      <alignment horizontal="left" vertical="center" wrapText="1"/>
      <protection locked="0"/>
    </xf>
    <xf numFmtId="0" fontId="16" fillId="0" borderId="10" xfId="0" applyFont="1" applyBorder="1" applyAlignment="1" applyProtection="1">
      <alignment horizontal="left"/>
      <protection locked="0"/>
    </xf>
    <xf numFmtId="0" fontId="16" fillId="0" borderId="11" xfId="0" applyFont="1" applyBorder="1" applyAlignment="1" applyProtection="1">
      <alignment horizontal="left"/>
      <protection locked="0"/>
    </xf>
    <xf numFmtId="0" fontId="9" fillId="0" borderId="16" xfId="0" applyFont="1" applyBorder="1" applyAlignment="1" applyProtection="1">
      <alignment vertical="center"/>
      <protection locked="0"/>
    </xf>
    <xf numFmtId="0" fontId="0" fillId="0" borderId="9" xfId="0" applyBorder="1" applyProtection="1">
      <protection locked="0"/>
    </xf>
    <xf numFmtId="14" fontId="9" fillId="0" borderId="1" xfId="0" applyNumberFormat="1" applyFont="1" applyBorder="1" applyAlignment="1" applyProtection="1">
      <alignment horizontal="left" vertical="center" wrapText="1"/>
      <protection locked="0"/>
    </xf>
    <xf numFmtId="0" fontId="9" fillId="5" borderId="1" xfId="0" applyFont="1" applyFill="1" applyBorder="1" applyAlignment="1">
      <alignment horizontal="left" vertical="center" wrapText="1"/>
    </xf>
    <xf numFmtId="164" fontId="9" fillId="5" borderId="1" xfId="0" applyNumberFormat="1" applyFont="1" applyFill="1" applyBorder="1" applyAlignment="1">
      <alignment horizontal="left" vertical="center" wrapText="1"/>
    </xf>
    <xf numFmtId="0" fontId="20" fillId="0" borderId="0" xfId="0" applyFont="1" applyAlignment="1">
      <alignment horizontal="left" wrapText="1"/>
    </xf>
    <xf numFmtId="14" fontId="9" fillId="0" borderId="1" xfId="0" applyNumberFormat="1" applyFont="1" applyBorder="1" applyAlignment="1">
      <alignment horizontal="left" vertical="center" wrapText="1"/>
    </xf>
    <xf numFmtId="0" fontId="9" fillId="0" borderId="14" xfId="0" applyFont="1" applyBorder="1" applyAlignment="1" applyProtection="1">
      <alignment vertical="center"/>
      <protection locked="0"/>
    </xf>
    <xf numFmtId="0" fontId="0" fillId="0" borderId="6" xfId="0" applyBorder="1" applyProtection="1">
      <protection locked="0"/>
    </xf>
    <xf numFmtId="0" fontId="29" fillId="0" borderId="1" xfId="0" applyFont="1" applyBorder="1" applyAlignment="1">
      <alignment horizontal="left" vertical="center" wrapText="1"/>
    </xf>
    <xf numFmtId="0" fontId="40" fillId="0" borderId="10" xfId="0" applyFont="1" applyBorder="1" applyAlignment="1">
      <alignment horizontal="left"/>
    </xf>
    <xf numFmtId="0" fontId="40" fillId="0" borderId="11" xfId="0" applyFont="1" applyBorder="1" applyAlignment="1">
      <alignment horizontal="left"/>
    </xf>
    <xf numFmtId="0" fontId="7" fillId="0" borderId="0" xfId="0" applyFont="1" applyAlignment="1">
      <alignment wrapText="1"/>
    </xf>
    <xf numFmtId="0" fontId="9" fillId="5" borderId="1" xfId="0" applyFont="1" applyFill="1" applyBorder="1" applyAlignment="1" applyProtection="1">
      <alignment horizontal="left" vertical="center" wrapText="1"/>
      <protection locked="0"/>
    </xf>
    <xf numFmtId="0" fontId="29" fillId="2" borderId="1" xfId="0" applyFont="1" applyFill="1" applyBorder="1" applyAlignment="1">
      <alignment vertical="center" wrapText="1"/>
    </xf>
    <xf numFmtId="164" fontId="9" fillId="0" borderId="1" xfId="0" applyNumberFormat="1" applyFont="1" applyBorder="1" applyAlignment="1">
      <alignment horizontal="left" vertical="center" wrapText="1"/>
    </xf>
    <xf numFmtId="0" fontId="8" fillId="0" borderId="0" xfId="0" applyFont="1" applyAlignment="1">
      <alignment horizontal="center" vertical="top"/>
    </xf>
    <xf numFmtId="0" fontId="9" fillId="0" borderId="1" xfId="0" applyFont="1" applyBorder="1" applyAlignment="1" applyProtection="1">
      <alignment horizontal="left" vertical="center" wrapText="1"/>
      <protection locked="0"/>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5"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10" fillId="0" borderId="0" xfId="0" applyFont="1" applyAlignment="1">
      <alignment wrapText="1"/>
    </xf>
    <xf numFmtId="0" fontId="9" fillId="5" borderId="14" xfId="0" applyFont="1" applyFill="1" applyBorder="1" applyAlignment="1" applyProtection="1">
      <alignment vertical="center" wrapText="1"/>
      <protection locked="0"/>
    </xf>
    <xf numFmtId="0" fontId="0" fillId="0" borderId="5" xfId="0" applyBorder="1" applyAlignment="1" applyProtection="1">
      <alignment wrapText="1"/>
      <protection locked="0"/>
    </xf>
    <xf numFmtId="0" fontId="0" fillId="0" borderId="6" xfId="0" applyBorder="1" applyAlignment="1" applyProtection="1">
      <alignment wrapText="1"/>
      <protection locked="0"/>
    </xf>
    <xf numFmtId="0" fontId="9" fillId="2" borderId="1" xfId="0" applyFont="1" applyFill="1" applyBorder="1" applyAlignment="1">
      <alignment vertical="center"/>
    </xf>
    <xf numFmtId="0" fontId="5" fillId="0" borderId="0" xfId="0" applyFont="1" applyAlignment="1">
      <alignment horizontal="left" vertical="top"/>
    </xf>
    <xf numFmtId="0" fontId="7" fillId="0" borderId="0" xfId="0" applyFont="1"/>
    <xf numFmtId="0" fontId="9" fillId="5" borderId="1" xfId="0" applyFont="1" applyFill="1" applyBorder="1" applyAlignment="1" applyProtection="1">
      <alignment vertical="center" wrapText="1"/>
      <protection locked="0"/>
    </xf>
    <xf numFmtId="0" fontId="0" fillId="0" borderId="10" xfId="0" applyBorder="1" applyAlignment="1" applyProtection="1">
      <alignment wrapText="1"/>
      <protection locked="0"/>
    </xf>
    <xf numFmtId="0" fontId="0" fillId="0" borderId="11" xfId="0" applyBorder="1" applyAlignment="1" applyProtection="1">
      <alignment wrapText="1"/>
      <protection locked="0"/>
    </xf>
    <xf numFmtId="0" fontId="9" fillId="0" borderId="12" xfId="0" applyFont="1" applyBorder="1" applyAlignment="1">
      <alignment vertical="top" wrapText="1"/>
    </xf>
    <xf numFmtId="0" fontId="9" fillId="0" borderId="1" xfId="0" applyFont="1" applyBorder="1" applyAlignment="1" applyProtection="1">
      <alignment horizontal="center" vertical="center" wrapText="1"/>
      <protection locked="0"/>
    </xf>
    <xf numFmtId="0" fontId="0" fillId="0" borderId="16" xfId="0" applyBorder="1" applyAlignment="1" applyProtection="1">
      <alignment horizontal="center" vertical="center"/>
      <protection locked="0"/>
    </xf>
    <xf numFmtId="0" fontId="9" fillId="0" borderId="1" xfId="0" applyFont="1" applyBorder="1" applyAlignment="1" applyProtection="1">
      <alignment vertical="top" wrapText="1"/>
      <protection locked="0"/>
    </xf>
    <xf numFmtId="0" fontId="0" fillId="0" borderId="16" xfId="0" applyBorder="1" applyProtection="1">
      <protection locked="0"/>
    </xf>
    <xf numFmtId="0" fontId="0" fillId="0" borderId="10" xfId="0" applyBorder="1" applyAlignment="1">
      <alignment wrapText="1"/>
    </xf>
    <xf numFmtId="0" fontId="0" fillId="0" borderId="11" xfId="0" applyBorder="1" applyAlignment="1">
      <alignment wrapText="1"/>
    </xf>
    <xf numFmtId="0" fontId="9" fillId="2" borderId="12" xfId="0" applyFont="1" applyFill="1" applyBorder="1" applyAlignment="1">
      <alignment vertical="center" wrapText="1"/>
    </xf>
    <xf numFmtId="0" fontId="9" fillId="2" borderId="10" xfId="0" applyFont="1" applyFill="1" applyBorder="1" applyAlignment="1">
      <alignment vertical="center" wrapText="1"/>
    </xf>
    <xf numFmtId="0" fontId="9" fillId="2" borderId="11" xfId="0" applyFont="1" applyFill="1" applyBorder="1" applyAlignment="1">
      <alignment vertical="center" wrapText="1"/>
    </xf>
    <xf numFmtId="0" fontId="9" fillId="5" borderId="12" xfId="0" applyFont="1" applyFill="1" applyBorder="1" applyAlignment="1" applyProtection="1">
      <alignment horizontal="left" vertical="center" wrapText="1"/>
      <protection locked="0"/>
    </xf>
    <xf numFmtId="0" fontId="9" fillId="5" borderId="10" xfId="0" applyFont="1" applyFill="1" applyBorder="1" applyAlignment="1" applyProtection="1">
      <alignment horizontal="left" vertical="center" wrapText="1"/>
      <protection locked="0"/>
    </xf>
    <xf numFmtId="0" fontId="0" fillId="0" borderId="44" xfId="0" applyBorder="1" applyAlignment="1">
      <alignment vertical="center"/>
    </xf>
    <xf numFmtId="0" fontId="9" fillId="2" borderId="1" xfId="0" applyFont="1" applyFill="1" applyBorder="1" applyAlignment="1">
      <alignment horizontal="left" vertical="center" wrapText="1"/>
    </xf>
    <xf numFmtId="0" fontId="10" fillId="4" borderId="1" xfId="0" applyFont="1" applyFill="1" applyBorder="1" applyAlignment="1">
      <alignment horizontal="center" vertical="center" wrapText="1"/>
    </xf>
    <xf numFmtId="0" fontId="0" fillId="0" borderId="5" xfId="0" applyBorder="1"/>
    <xf numFmtId="0" fontId="0" fillId="0" borderId="6" xfId="0" applyBorder="1"/>
    <xf numFmtId="0" fontId="0" fillId="0" borderId="8" xfId="0" applyBorder="1"/>
    <xf numFmtId="0" fontId="0" fillId="0" borderId="2" xfId="0" applyBorder="1"/>
    <xf numFmtId="0" fontId="0" fillId="0" borderId="9" xfId="0" applyBorder="1"/>
    <xf numFmtId="0" fontId="9" fillId="0" borderId="1" xfId="0" applyFont="1" applyBorder="1" applyAlignment="1">
      <alignment vertical="center" wrapText="1"/>
    </xf>
    <xf numFmtId="0" fontId="9" fillId="0" borderId="1" xfId="0" applyFont="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0" fillId="0" borderId="16" xfId="0" applyBorder="1"/>
    <xf numFmtId="0" fontId="22" fillId="4" borderId="1" xfId="0" applyFont="1" applyFill="1" applyBorder="1" applyAlignment="1">
      <alignment horizontal="center" vertical="center" wrapText="1"/>
    </xf>
    <xf numFmtId="0" fontId="0" fillId="0" borderId="12" xfId="0" applyBorder="1" applyAlignment="1" applyProtection="1">
      <alignment wrapText="1"/>
      <protection locked="0"/>
    </xf>
    <xf numFmtId="0" fontId="6"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8" fillId="0" borderId="0" xfId="0" applyFont="1" applyAlignment="1">
      <alignment horizontal="center" vertical="center" wrapText="1"/>
    </xf>
    <xf numFmtId="0" fontId="0" fillId="0" borderId="0" xfId="0" applyAlignment="1">
      <alignment vertical="center"/>
    </xf>
    <xf numFmtId="0" fontId="37" fillId="0" borderId="46" xfId="0" applyFont="1" applyBorder="1" applyAlignment="1" applyProtection="1">
      <alignment vertical="center" wrapText="1"/>
      <protection locked="0"/>
    </xf>
    <xf numFmtId="0" fontId="0" fillId="0" borderId="0" xfId="0" applyAlignment="1" applyProtection="1">
      <alignment vertical="center"/>
      <protection locked="0"/>
    </xf>
    <xf numFmtId="0" fontId="19" fillId="0" borderId="0" xfId="0" applyFont="1" applyAlignment="1">
      <alignment horizontal="center" vertical="center" wrapText="1"/>
    </xf>
    <xf numFmtId="0" fontId="9" fillId="0" borderId="44" xfId="0" applyFont="1" applyBorder="1" applyAlignment="1" applyProtection="1">
      <alignment vertical="center" wrapText="1"/>
      <protection locked="0"/>
    </xf>
    <xf numFmtId="0" fontId="9" fillId="0" borderId="45" xfId="0" applyFont="1" applyBorder="1" applyAlignment="1" applyProtection="1">
      <alignment vertical="center" wrapText="1"/>
      <protection locked="0"/>
    </xf>
    <xf numFmtId="0" fontId="9" fillId="0" borderId="44" xfId="0" applyFont="1" applyBorder="1" applyAlignment="1">
      <alignment vertical="center" wrapText="1"/>
    </xf>
    <xf numFmtId="0" fontId="0" fillId="0" borderId="49" xfId="0" applyBorder="1" applyAlignment="1">
      <alignment vertical="center"/>
    </xf>
    <xf numFmtId="0" fontId="0" fillId="0" borderId="45" xfId="0" applyBorder="1" applyAlignment="1">
      <alignment vertical="center"/>
    </xf>
    <xf numFmtId="0" fontId="55" fillId="13" borderId="44" xfId="0" applyFont="1" applyFill="1" applyBorder="1" applyAlignment="1">
      <alignment vertical="center" wrapText="1"/>
    </xf>
    <xf numFmtId="0" fontId="58" fillId="0" borderId="42" xfId="0" applyFont="1" applyBorder="1" applyAlignment="1">
      <alignment vertical="center" wrapText="1"/>
    </xf>
    <xf numFmtId="0" fontId="58" fillId="0" borderId="48" xfId="0" applyFont="1" applyBorder="1" applyAlignment="1">
      <alignment vertical="center" wrapText="1"/>
    </xf>
    <xf numFmtId="0" fontId="58" fillId="0" borderId="47" xfId="0" applyFont="1" applyBorder="1" applyAlignment="1">
      <alignment vertical="center" wrapText="1"/>
    </xf>
    <xf numFmtId="0" fontId="55" fillId="0" borderId="46" xfId="0" applyFont="1" applyBorder="1" applyAlignment="1" applyProtection="1">
      <alignment horizontal="center" vertical="center"/>
      <protection locked="0"/>
    </xf>
    <xf numFmtId="0" fontId="9" fillId="0" borderId="50" xfId="0" applyFont="1" applyBorder="1" applyAlignment="1" applyProtection="1">
      <alignment horizontal="left" vertical="center" wrapText="1"/>
      <protection locked="0"/>
    </xf>
    <xf numFmtId="0" fontId="9" fillId="0" borderId="45" xfId="0" applyFont="1" applyBorder="1" applyAlignment="1" applyProtection="1">
      <alignment horizontal="left" vertical="center" wrapText="1"/>
      <protection locked="0"/>
    </xf>
    <xf numFmtId="2" fontId="55" fillId="13" borderId="44" xfId="0" applyNumberFormat="1" applyFont="1" applyFill="1" applyBorder="1" applyAlignment="1">
      <alignment vertical="center" wrapText="1"/>
    </xf>
    <xf numFmtId="0" fontId="0" fillId="0" borderId="48" xfId="0" applyBorder="1" applyAlignment="1">
      <alignment vertical="center"/>
    </xf>
    <xf numFmtId="10" fontId="55" fillId="13" borderId="46" xfId="0" applyNumberFormat="1" applyFont="1" applyFill="1" applyBorder="1" applyAlignment="1">
      <alignment vertical="center" wrapText="1"/>
    </xf>
    <xf numFmtId="0" fontId="9" fillId="0" borderId="44" xfId="0" applyFont="1" applyBorder="1" applyAlignment="1" applyProtection="1">
      <alignment horizontal="left" vertical="center" wrapText="1"/>
      <protection locked="0"/>
    </xf>
    <xf numFmtId="0" fontId="55" fillId="5" borderId="46" xfId="0" applyFont="1" applyFill="1" applyBorder="1" applyAlignment="1">
      <alignment horizontal="center" vertical="center"/>
    </xf>
    <xf numFmtId="0" fontId="57" fillId="0" borderId="46" xfId="0" applyFont="1" applyBorder="1" applyAlignment="1">
      <alignment vertical="center" wrapText="1"/>
    </xf>
    <xf numFmtId="0" fontId="61" fillId="0" borderId="1" xfId="0" applyFont="1" applyBorder="1" applyAlignment="1" applyProtection="1">
      <alignment horizontal="center" vertical="top" wrapText="1"/>
      <protection locked="0"/>
    </xf>
    <xf numFmtId="0" fontId="62" fillId="0" borderId="1" xfId="0" applyFont="1" applyBorder="1" applyAlignment="1" applyProtection="1">
      <alignment vertical="top"/>
      <protection locked="0"/>
    </xf>
    <xf numFmtId="0" fontId="7" fillId="2" borderId="53"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9" fillId="0" borderId="53" xfId="0" applyFont="1" applyBorder="1" applyAlignment="1" applyProtection="1">
      <alignment horizontal="left" vertical="center" wrapText="1"/>
      <protection locked="0"/>
    </xf>
    <xf numFmtId="0" fontId="9" fillId="0" borderId="23" xfId="0" applyFont="1" applyBorder="1" applyAlignment="1" applyProtection="1">
      <alignment horizontal="left" vertical="center" wrapText="1"/>
      <protection locked="0"/>
    </xf>
    <xf numFmtId="0" fontId="9" fillId="0" borderId="28"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6"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54" xfId="0" applyFont="1" applyBorder="1" applyAlignment="1" applyProtection="1">
      <alignment horizontal="left" vertical="center" wrapText="1"/>
      <protection locked="0"/>
    </xf>
    <xf numFmtId="0" fontId="9" fillId="0" borderId="20" xfId="0" applyFont="1" applyBorder="1" applyAlignment="1" applyProtection="1">
      <alignment horizontal="left" vertical="center" wrapText="1"/>
      <protection locked="0"/>
    </xf>
    <xf numFmtId="0" fontId="9" fillId="0" borderId="55" xfId="0" applyFont="1" applyBorder="1" applyAlignment="1" applyProtection="1">
      <alignment horizontal="left" vertical="center" wrapText="1"/>
      <protection locked="0"/>
    </xf>
    <xf numFmtId="0" fontId="10" fillId="3" borderId="44" xfId="0" applyFont="1" applyFill="1" applyBorder="1" applyAlignment="1">
      <alignment vertical="top" wrapText="1"/>
    </xf>
    <xf numFmtId="0" fontId="25" fillId="0" borderId="49" xfId="0" applyFont="1" applyBorder="1"/>
    <xf numFmtId="0" fontId="25" fillId="0" borderId="45" xfId="0" applyFont="1" applyBorder="1"/>
    <xf numFmtId="0" fontId="9" fillId="0" borderId="1" xfId="0" applyFont="1" applyBorder="1" applyAlignment="1">
      <alignment vertical="top" wrapText="1"/>
    </xf>
    <xf numFmtId="0" fontId="0" fillId="0" borderId="6" xfId="0" applyBorder="1" applyAlignment="1">
      <alignment vertical="top"/>
    </xf>
    <xf numFmtId="0" fontId="0" fillId="0" borderId="3"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6" xfId="0" applyBorder="1" applyAlignment="1">
      <alignment vertical="center"/>
    </xf>
    <xf numFmtId="0" fontId="0" fillId="0" borderId="3"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9" fillId="5" borderId="16" xfId="0" applyFont="1" applyFill="1" applyBorder="1" applyAlignment="1" applyProtection="1">
      <alignment horizontal="left" vertical="center" wrapText="1"/>
      <protection locked="0"/>
    </xf>
    <xf numFmtId="0" fontId="0" fillId="0" borderId="7" xfId="0" applyBorder="1" applyAlignment="1" applyProtection="1">
      <alignment wrapText="1"/>
      <protection locked="0"/>
    </xf>
    <xf numFmtId="0" fontId="0" fillId="0" borderId="3" xfId="0" applyBorder="1" applyAlignment="1" applyProtection="1">
      <alignment wrapText="1"/>
      <protection locked="0"/>
    </xf>
    <xf numFmtId="0" fontId="0" fillId="0" borderId="8" xfId="0" applyBorder="1" applyAlignment="1" applyProtection="1">
      <alignment wrapText="1"/>
      <protection locked="0"/>
    </xf>
    <xf numFmtId="0" fontId="0" fillId="0" borderId="9" xfId="0" applyBorder="1" applyAlignment="1" applyProtection="1">
      <alignment wrapText="1"/>
      <protection locked="0"/>
    </xf>
    <xf numFmtId="0" fontId="10" fillId="2" borderId="51"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52" xfId="0" applyFont="1" applyFill="1" applyBorder="1" applyAlignment="1">
      <alignment horizontal="center" vertical="center" wrapText="1"/>
    </xf>
    <xf numFmtId="0" fontId="9"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32" fillId="0" borderId="46" xfId="0" applyFont="1" applyBorder="1" applyAlignment="1">
      <alignment horizontal="center" vertical="top" wrapText="1"/>
    </xf>
    <xf numFmtId="0" fontId="5" fillId="5" borderId="0" xfId="0" applyFont="1" applyFill="1" applyAlignment="1">
      <alignment horizontal="center"/>
    </xf>
    <xf numFmtId="0" fontId="9" fillId="0" borderId="16" xfId="0" applyFont="1" applyBorder="1" applyAlignment="1" applyProtection="1">
      <alignment vertical="center" wrapText="1"/>
      <protection locked="0"/>
    </xf>
    <xf numFmtId="0" fontId="0" fillId="0" borderId="7" xfId="0" applyBorder="1" applyAlignment="1" applyProtection="1">
      <alignment vertical="center"/>
      <protection locked="0"/>
    </xf>
    <xf numFmtId="0" fontId="10" fillId="2" borderId="22"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0" fillId="0" borderId="3" xfId="0" applyBorder="1"/>
    <xf numFmtId="0" fontId="0" fillId="0" borderId="7" xfId="0" applyBorder="1"/>
    <xf numFmtId="0" fontId="9" fillId="0" borderId="1" xfId="0" applyFont="1" applyBorder="1" applyAlignment="1" applyProtection="1">
      <alignment horizontal="left" vertical="top"/>
      <protection locked="0"/>
    </xf>
    <xf numFmtId="0" fontId="0" fillId="0" borderId="5" xfId="0" applyBorder="1" applyAlignment="1" applyProtection="1">
      <alignment vertical="center"/>
      <protection locked="0"/>
    </xf>
    <xf numFmtId="0" fontId="0" fillId="0" borderId="6" xfId="0" applyBorder="1" applyAlignment="1" applyProtection="1">
      <alignment vertical="center"/>
      <protection locked="0"/>
    </xf>
    <xf numFmtId="0" fontId="0" fillId="0" borderId="3" xfId="0" applyBorder="1" applyAlignment="1" applyProtection="1">
      <alignment vertical="center"/>
      <protection locked="0"/>
    </xf>
    <xf numFmtId="0" fontId="0" fillId="0" borderId="8" xfId="0" applyBorder="1" applyAlignment="1" applyProtection="1">
      <alignment vertical="center"/>
      <protection locked="0"/>
    </xf>
    <xf numFmtId="0" fontId="0" fillId="0" borderId="2" xfId="0" applyBorder="1" applyAlignment="1" applyProtection="1">
      <alignment vertical="center"/>
      <protection locked="0"/>
    </xf>
    <xf numFmtId="0" fontId="0" fillId="0" borderId="9" xfId="0" applyBorder="1" applyAlignment="1" applyProtection="1">
      <alignment vertical="center"/>
      <protection locked="0"/>
    </xf>
    <xf numFmtId="0" fontId="59" fillId="2" borderId="22" xfId="0" applyFont="1" applyFill="1" applyBorder="1" applyAlignment="1">
      <alignment horizontal="center" vertical="center" wrapText="1"/>
    </xf>
    <xf numFmtId="0" fontId="9" fillId="5" borderId="16" xfId="0" applyFont="1" applyFill="1" applyBorder="1" applyAlignment="1" applyProtection="1">
      <alignment horizontal="center" vertical="center" wrapText="1"/>
      <protection locked="0"/>
    </xf>
    <xf numFmtId="0" fontId="19" fillId="0" borderId="0" xfId="0" applyFont="1" applyAlignment="1">
      <alignment horizontal="center" vertical="center"/>
    </xf>
    <xf numFmtId="0" fontId="9" fillId="0" borderId="16" xfId="0" applyFont="1" applyBorder="1" applyAlignment="1">
      <alignment vertical="center" wrapText="1"/>
    </xf>
    <xf numFmtId="0" fontId="8" fillId="0" borderId="0" xfId="0" applyFont="1" applyAlignment="1">
      <alignment horizontal="center" vertical="center"/>
    </xf>
    <xf numFmtId="0" fontId="7" fillId="2" borderId="17" xfId="0" applyFont="1" applyFill="1" applyBorder="1" applyAlignment="1">
      <alignment horizontal="center" vertical="center" wrapText="1"/>
    </xf>
    <xf numFmtId="0" fontId="0" fillId="0" borderId="28" xfId="0" applyBorder="1"/>
    <xf numFmtId="0" fontId="0" fillId="0" borderId="41" xfId="0" applyBorder="1"/>
    <xf numFmtId="0" fontId="7" fillId="2" borderId="18" xfId="0" applyFont="1" applyFill="1" applyBorder="1" applyAlignment="1">
      <alignment horizontal="center" vertical="center" wrapText="1"/>
    </xf>
    <xf numFmtId="0" fontId="0" fillId="0" borderId="23" xfId="0" applyBorder="1"/>
    <xf numFmtId="0" fontId="9" fillId="0" borderId="16" xfId="0" applyFont="1" applyBorder="1" applyAlignment="1">
      <alignment vertical="top" wrapText="1"/>
    </xf>
    <xf numFmtId="0" fontId="10" fillId="3" borderId="48" xfId="0" applyFont="1" applyFill="1" applyBorder="1" applyAlignment="1">
      <alignment vertical="center" wrapText="1"/>
    </xf>
    <xf numFmtId="0" fontId="25" fillId="0" borderId="20" xfId="0" applyFont="1" applyBorder="1" applyAlignment="1">
      <alignment vertical="center"/>
    </xf>
    <xf numFmtId="0" fontId="25" fillId="0" borderId="21" xfId="0" applyFont="1" applyBorder="1" applyAlignment="1">
      <alignment vertical="center"/>
    </xf>
    <xf numFmtId="0" fontId="0" fillId="0" borderId="0" xfId="0" applyAlignment="1" applyProtection="1">
      <alignment vertical="center" wrapText="1"/>
      <protection locked="0"/>
    </xf>
    <xf numFmtId="0" fontId="0" fillId="0" borderId="7" xfId="0" applyBorder="1" applyAlignment="1" applyProtection="1">
      <alignment vertical="center" wrapText="1"/>
      <protection locked="0"/>
    </xf>
    <xf numFmtId="0" fontId="0" fillId="0" borderId="3" xfId="0" applyBorder="1" applyAlignment="1" applyProtection="1">
      <alignment vertical="center" wrapText="1"/>
      <protection locked="0"/>
    </xf>
    <xf numFmtId="0" fontId="21" fillId="0" borderId="0" xfId="0" applyFont="1" applyAlignment="1">
      <alignment wrapText="1"/>
    </xf>
    <xf numFmtId="0" fontId="9" fillId="0" borderId="18" xfId="0" applyFont="1" applyBorder="1" applyAlignment="1" applyProtection="1">
      <alignment horizontal="center" vertical="center" wrapText="1"/>
      <protection locked="0"/>
    </xf>
    <xf numFmtId="0" fontId="0" fillId="0" borderId="28" xfId="0" applyBorder="1" applyAlignment="1" applyProtection="1">
      <alignment wrapText="1"/>
      <protection locked="0"/>
    </xf>
    <xf numFmtId="0" fontId="0" fillId="0" borderId="1" xfId="0" applyBorder="1" applyAlignment="1">
      <alignment vertical="center"/>
    </xf>
    <xf numFmtId="0" fontId="9" fillId="0" borderId="16" xfId="0" applyFont="1" applyBorder="1" applyAlignment="1" applyProtection="1">
      <alignment vertical="top" wrapText="1"/>
      <protection locked="0"/>
    </xf>
    <xf numFmtId="0" fontId="0" fillId="0" borderId="0" xfId="0" applyAlignment="1" applyProtection="1">
      <alignment vertical="top"/>
      <protection locked="0"/>
    </xf>
    <xf numFmtId="0" fontId="0" fillId="0" borderId="7" xfId="0" applyBorder="1" applyAlignment="1" applyProtection="1">
      <alignment vertical="top"/>
      <protection locked="0"/>
    </xf>
    <xf numFmtId="0" fontId="0" fillId="0" borderId="3" xfId="0" applyBorder="1" applyAlignment="1" applyProtection="1">
      <alignment vertical="top"/>
      <protection locked="0"/>
    </xf>
    <xf numFmtId="0" fontId="0" fillId="0" borderId="8" xfId="0" applyBorder="1" applyAlignment="1" applyProtection="1">
      <alignment vertical="top"/>
      <protection locked="0"/>
    </xf>
    <xf numFmtId="0" fontId="0" fillId="0" borderId="2" xfId="0" applyBorder="1" applyAlignment="1" applyProtection="1">
      <alignment vertical="top"/>
      <protection locked="0"/>
    </xf>
    <xf numFmtId="0" fontId="0" fillId="0" borderId="9" xfId="0" applyBorder="1" applyAlignment="1" applyProtection="1">
      <alignment vertical="top"/>
      <protection locked="0"/>
    </xf>
    <xf numFmtId="0" fontId="0" fillId="0" borderId="5" xfId="0" applyBorder="1" applyAlignment="1">
      <alignment vertical="center"/>
    </xf>
    <xf numFmtId="0" fontId="0" fillId="0" borderId="46" xfId="0" applyBorder="1" applyAlignment="1">
      <alignment vertical="center"/>
    </xf>
    <xf numFmtId="0" fontId="0" fillId="0" borderId="2" xfId="0" applyBorder="1" applyAlignment="1">
      <alignment vertical="center"/>
    </xf>
    <xf numFmtId="0" fontId="0" fillId="0" borderId="44" xfId="0" applyBorder="1" applyAlignment="1" applyProtection="1">
      <alignment vertical="center"/>
      <protection locked="0"/>
    </xf>
    <xf numFmtId="0" fontId="0" fillId="0" borderId="46" xfId="0" applyBorder="1" applyAlignment="1" applyProtection="1">
      <alignment vertical="center"/>
      <protection locked="0"/>
    </xf>
    <xf numFmtId="0" fontId="8" fillId="0" borderId="0" xfId="0" applyFont="1" applyAlignment="1">
      <alignment horizontal="center"/>
    </xf>
    <xf numFmtId="0" fontId="9" fillId="0" borderId="0" xfId="0" applyFont="1"/>
    <xf numFmtId="0" fontId="49" fillId="0" borderId="1" xfId="0" applyFont="1" applyBorder="1" applyAlignment="1">
      <alignment vertical="center" wrapText="1"/>
    </xf>
    <xf numFmtId="0" fontId="41" fillId="14" borderId="42" xfId="0" applyFont="1" applyFill="1" applyBorder="1" applyAlignment="1">
      <alignment wrapText="1"/>
    </xf>
    <xf numFmtId="0" fontId="0" fillId="14" borderId="23" xfId="0" applyFill="1" applyBorder="1"/>
    <xf numFmtId="0" fontId="0" fillId="14" borderId="24" xfId="0" applyFill="1" applyBorder="1"/>
    <xf numFmtId="0" fontId="0" fillId="14" borderId="25" xfId="0" applyFill="1" applyBorder="1"/>
    <xf numFmtId="0" fontId="9" fillId="14" borderId="0" xfId="0" applyFont="1" applyFill="1"/>
    <xf numFmtId="0" fontId="0" fillId="14" borderId="26" xfId="0" applyFill="1" applyBorder="1"/>
    <xf numFmtId="0" fontId="49" fillId="0" borderId="1" xfId="0" applyFont="1" applyBorder="1" applyAlignment="1">
      <alignment horizontal="left" vertical="center" wrapText="1"/>
    </xf>
    <xf numFmtId="0" fontId="9" fillId="0" borderId="22" xfId="0" applyFont="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9" fillId="0" borderId="26" xfId="0" applyFont="1" applyBorder="1" applyAlignment="1" applyProtection="1">
      <alignment horizontal="left" vertical="center" wrapText="1"/>
      <protection locked="0"/>
    </xf>
    <xf numFmtId="0" fontId="9" fillId="0" borderId="19" xfId="0" applyFont="1" applyBorder="1" applyAlignment="1" applyProtection="1">
      <alignment horizontal="left" vertical="center" wrapText="1"/>
      <protection locked="0"/>
    </xf>
    <xf numFmtId="0" fontId="9" fillId="0" borderId="21" xfId="0" applyFont="1" applyBorder="1" applyAlignment="1" applyProtection="1">
      <alignment horizontal="left" vertical="center" wrapText="1"/>
      <protection locked="0"/>
    </xf>
    <xf numFmtId="0" fontId="9" fillId="5" borderId="4" xfId="0" applyFont="1" applyFill="1" applyBorder="1" applyAlignment="1" applyProtection="1">
      <alignment horizontal="left" vertical="center" wrapText="1"/>
      <protection locked="0"/>
    </xf>
    <xf numFmtId="0" fontId="9" fillId="5" borderId="5"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3" xfId="0" applyFont="1" applyFill="1" applyBorder="1" applyAlignment="1" applyProtection="1">
      <alignment horizontal="left" vertical="center" wrapText="1"/>
      <protection locked="0"/>
    </xf>
    <xf numFmtId="0" fontId="9" fillId="5" borderId="46" xfId="0" applyFont="1" applyFill="1" applyBorder="1" applyAlignment="1" applyProtection="1">
      <alignment horizontal="left" vertical="center" wrapText="1"/>
      <protection locked="0"/>
    </xf>
    <xf numFmtId="0" fontId="9" fillId="5" borderId="7" xfId="0" applyFont="1" applyFill="1" applyBorder="1" applyAlignment="1" applyProtection="1">
      <alignment horizontal="left" vertical="center" wrapText="1"/>
      <protection locked="0"/>
    </xf>
    <xf numFmtId="0" fontId="9" fillId="5" borderId="8" xfId="0" applyFont="1" applyFill="1" applyBorder="1" applyAlignment="1" applyProtection="1">
      <alignment horizontal="left" vertical="center" wrapText="1"/>
      <protection locked="0"/>
    </xf>
    <xf numFmtId="0" fontId="9" fillId="5" borderId="2" xfId="0" applyFont="1" applyFill="1" applyBorder="1" applyAlignment="1" applyProtection="1">
      <alignment horizontal="left" vertical="center" wrapText="1"/>
      <protection locked="0"/>
    </xf>
    <xf numFmtId="0" fontId="9" fillId="5" borderId="9" xfId="0" applyFont="1" applyFill="1" applyBorder="1" applyAlignment="1" applyProtection="1">
      <alignment horizontal="left" vertical="center" wrapText="1"/>
      <protection locked="0"/>
    </xf>
    <xf numFmtId="0" fontId="8" fillId="0" borderId="0" xfId="0" applyFont="1" applyAlignment="1">
      <alignment horizontal="center" vertical="top" wrapText="1"/>
    </xf>
    <xf numFmtId="0" fontId="11" fillId="0" borderId="1" xfId="0" applyFont="1" applyBorder="1" applyAlignment="1">
      <alignment vertical="center" wrapText="1"/>
    </xf>
    <xf numFmtId="0" fontId="52" fillId="0" borderId="5" xfId="0" applyFont="1" applyBorder="1" applyAlignment="1">
      <alignment vertical="center"/>
    </xf>
    <xf numFmtId="0" fontId="52" fillId="0" borderId="6" xfId="0" applyFont="1" applyBorder="1" applyAlignment="1">
      <alignment vertical="center"/>
    </xf>
    <xf numFmtId="0" fontId="52" fillId="0" borderId="3" xfId="0" applyFont="1" applyBorder="1" applyAlignment="1">
      <alignment vertical="center"/>
    </xf>
    <xf numFmtId="0" fontId="52" fillId="0" borderId="0" xfId="0" applyFont="1" applyAlignment="1">
      <alignment vertical="center"/>
    </xf>
    <xf numFmtId="0" fontId="52" fillId="0" borderId="7" xfId="0" applyFont="1" applyBorder="1" applyAlignment="1">
      <alignment vertical="center"/>
    </xf>
    <xf numFmtId="0" fontId="52" fillId="0" borderId="8" xfId="0" applyFont="1" applyBorder="1" applyAlignment="1">
      <alignment vertical="center"/>
    </xf>
    <xf numFmtId="0" fontId="52" fillId="0" borderId="2" xfId="0" applyFont="1" applyBorder="1" applyAlignment="1">
      <alignment vertical="center"/>
    </xf>
    <xf numFmtId="0" fontId="52" fillId="0" borderId="9" xfId="0" applyFont="1" applyBorder="1" applyAlignment="1">
      <alignment vertical="center"/>
    </xf>
    <xf numFmtId="0" fontId="7" fillId="2" borderId="1" xfId="0" applyFont="1" applyFill="1" applyBorder="1" applyAlignment="1">
      <alignment vertical="center" wrapText="1"/>
    </xf>
    <xf numFmtId="0" fontId="11" fillId="0" borderId="1" xfId="0" applyFont="1" applyBorder="1" applyAlignment="1" applyProtection="1">
      <alignment vertical="center" wrapText="1"/>
      <protection locked="0"/>
    </xf>
    <xf numFmtId="0" fontId="52" fillId="0" borderId="5" xfId="0" applyFont="1" applyBorder="1" applyAlignment="1" applyProtection="1">
      <alignment vertical="center"/>
      <protection locked="0"/>
    </xf>
    <xf numFmtId="0" fontId="52" fillId="0" borderId="6" xfId="0" applyFont="1" applyBorder="1" applyAlignment="1" applyProtection="1">
      <alignment vertical="center"/>
      <protection locked="0"/>
    </xf>
    <xf numFmtId="0" fontId="52" fillId="0" borderId="3" xfId="0" applyFont="1" applyBorder="1" applyAlignment="1" applyProtection="1">
      <alignment vertical="center"/>
      <protection locked="0"/>
    </xf>
    <xf numFmtId="0" fontId="52" fillId="0" borderId="0" xfId="0" applyFont="1" applyAlignment="1" applyProtection="1">
      <alignment vertical="center"/>
      <protection locked="0"/>
    </xf>
    <xf numFmtId="0" fontId="52" fillId="0" borderId="7" xfId="0" applyFont="1" applyBorder="1" applyAlignment="1" applyProtection="1">
      <alignment vertical="center"/>
      <protection locked="0"/>
    </xf>
    <xf numFmtId="0" fontId="52" fillId="0" borderId="8" xfId="0" applyFont="1" applyBorder="1" applyAlignment="1" applyProtection="1">
      <alignment vertical="center"/>
      <protection locked="0"/>
    </xf>
    <xf numFmtId="0" fontId="52" fillId="0" borderId="2" xfId="0" applyFont="1" applyBorder="1" applyAlignment="1" applyProtection="1">
      <alignment vertical="center"/>
      <protection locked="0"/>
    </xf>
    <xf numFmtId="0" fontId="52" fillId="0" borderId="9" xfId="0" applyFont="1" applyBorder="1" applyAlignment="1" applyProtection="1">
      <alignment vertical="center"/>
      <protection locked="0"/>
    </xf>
    <xf numFmtId="0" fontId="9" fillId="0" borderId="5" xfId="0" applyFont="1" applyBorder="1" applyAlignment="1" applyProtection="1">
      <alignment horizontal="left" vertical="center"/>
      <protection locked="0"/>
    </xf>
    <xf numFmtId="0" fontId="9" fillId="0" borderId="6" xfId="0" applyFont="1" applyBorder="1" applyAlignment="1" applyProtection="1">
      <alignment horizontal="left" vertical="center"/>
      <protection locked="0"/>
    </xf>
    <xf numFmtId="0" fontId="9" fillId="0" borderId="3"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9" fillId="0" borderId="12" xfId="0" applyFont="1" applyBorder="1" applyAlignment="1" applyProtection="1">
      <alignment horizontal="left" vertical="center" wrapText="1"/>
      <protection locked="0"/>
    </xf>
    <xf numFmtId="0" fontId="9" fillId="0" borderId="15" xfId="0" applyFont="1" applyBorder="1" applyAlignment="1" applyProtection="1">
      <alignment horizontal="left" vertical="center"/>
      <protection locked="0"/>
    </xf>
    <xf numFmtId="0" fontId="0" fillId="0" borderId="15" xfId="0" applyBorder="1" applyAlignment="1" applyProtection="1">
      <alignment vertical="center"/>
      <protection locked="0"/>
    </xf>
    <xf numFmtId="0" fontId="0" fillId="0" borderId="16" xfId="0" applyBorder="1" applyAlignment="1" applyProtection="1">
      <alignment vertical="center"/>
      <protection locked="0"/>
    </xf>
    <xf numFmtId="0" fontId="9" fillId="0" borderId="46" xfId="0" applyFont="1" applyBorder="1" applyAlignment="1" applyProtection="1">
      <alignment horizontal="left" vertical="center"/>
      <protection locked="0"/>
    </xf>
    <xf numFmtId="0" fontId="16" fillId="0" borderId="15" xfId="0" applyFont="1" applyBorder="1" applyAlignment="1" applyProtection="1">
      <alignment vertical="center"/>
      <protection locked="0"/>
    </xf>
    <xf numFmtId="0" fontId="0" fillId="0" borderId="15" xfId="0" applyBorder="1" applyAlignment="1">
      <alignment vertical="center"/>
    </xf>
    <xf numFmtId="0" fontId="0" fillId="0" borderId="16" xfId="0" applyBorder="1" applyAlignment="1">
      <alignment vertical="center"/>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7" fillId="2" borderId="1" xfId="0" applyFont="1" applyFill="1" applyBorder="1" applyAlignment="1">
      <alignment vertical="top" wrapText="1"/>
    </xf>
    <xf numFmtId="0" fontId="2" fillId="0" borderId="1" xfId="0" applyFont="1" applyBorder="1" applyAlignment="1">
      <alignment vertical="top" wrapText="1"/>
    </xf>
    <xf numFmtId="0" fontId="9" fillId="0" borderId="0" xfId="0" applyFont="1" applyAlignment="1" applyProtection="1">
      <alignment horizontal="left" vertical="center" wrapText="1"/>
      <protection locked="0"/>
    </xf>
    <xf numFmtId="0" fontId="16" fillId="0" borderId="14" xfId="0" applyFont="1" applyBorder="1" applyAlignment="1" applyProtection="1">
      <alignment horizontal="center" vertical="center"/>
      <protection locked="0"/>
    </xf>
    <xf numFmtId="0" fontId="16" fillId="0" borderId="15" xfId="0" applyFont="1" applyBorder="1" applyAlignment="1" applyProtection="1">
      <alignment horizontal="center" vertical="center"/>
      <protection locked="0"/>
    </xf>
    <xf numFmtId="0" fontId="9" fillId="0" borderId="4" xfId="0" applyFont="1" applyBorder="1" applyAlignment="1" applyProtection="1">
      <alignment horizontal="left" vertical="center"/>
      <protection locked="0"/>
    </xf>
    <xf numFmtId="0" fontId="9" fillId="0" borderId="14" xfId="0" applyFont="1" applyBorder="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9" fillId="0" borderId="2" xfId="0" applyFont="1" applyBorder="1" applyAlignment="1">
      <alignment vertical="top" wrapText="1"/>
    </xf>
    <xf numFmtId="0" fontId="45"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9" fillId="0" borderId="4"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12" xfId="0" applyFont="1" applyBorder="1" applyAlignment="1">
      <alignment horizontal="center" vertical="center" wrapText="1"/>
    </xf>
    <xf numFmtId="0" fontId="9" fillId="4" borderId="1" xfId="0" applyFont="1" applyFill="1" applyBorder="1" applyAlignment="1" applyProtection="1">
      <alignment vertical="center" wrapText="1"/>
      <protection locked="0"/>
    </xf>
    <xf numFmtId="0" fontId="0" fillId="0" borderId="5" xfId="0" applyBorder="1" applyProtection="1">
      <protection locked="0"/>
    </xf>
    <xf numFmtId="0" fontId="0" fillId="0" borderId="8" xfId="0" applyBorder="1" applyProtection="1">
      <protection locked="0"/>
    </xf>
    <xf numFmtId="0" fontId="0" fillId="0" borderId="2" xfId="0" applyBorder="1" applyProtection="1">
      <protection locked="0"/>
    </xf>
    <xf numFmtId="0" fontId="0" fillId="0" borderId="6"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6"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3"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3" xfId="0" applyBorder="1" applyAlignment="1">
      <alignment horizontal="left" vertical="center"/>
    </xf>
    <xf numFmtId="0" fontId="0" fillId="0" borderId="7" xfId="0" applyBorder="1" applyAlignment="1">
      <alignment horizontal="left" vertical="center"/>
    </xf>
    <xf numFmtId="0" fontId="0" fillId="0" borderId="15" xfId="0" applyBorder="1" applyAlignment="1" applyProtection="1">
      <alignment horizontal="center" vertical="center"/>
      <protection locked="0"/>
    </xf>
    <xf numFmtId="0" fontId="0" fillId="0" borderId="0" xfId="0" applyAlignment="1" applyProtection="1">
      <alignment horizontal="left" vertical="center"/>
      <protection locked="0"/>
    </xf>
    <xf numFmtId="0" fontId="30" fillId="2" borderId="1" xfId="0" applyFont="1" applyFill="1" applyBorder="1" applyAlignment="1">
      <alignment horizontal="center" vertical="center" wrapText="1"/>
    </xf>
    <xf numFmtId="0" fontId="0" fillId="0" borderId="15" xfId="0" applyBorder="1"/>
    <xf numFmtId="0" fontId="36" fillId="0" borderId="0" xfId="1" applyFont="1" applyAlignment="1">
      <alignment horizontal="left" wrapText="1"/>
    </xf>
    <xf numFmtId="0" fontId="0" fillId="0" borderId="0" xfId="0" applyAlignment="1">
      <alignment horizontal="left"/>
    </xf>
    <xf numFmtId="0" fontId="0" fillId="0" borderId="3"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9" fillId="0" borderId="1" xfId="0" applyFont="1" applyBorder="1" applyAlignment="1">
      <alignment horizontal="left" vertical="center"/>
    </xf>
    <xf numFmtId="0" fontId="9" fillId="0" borderId="1" xfId="0" applyFont="1" applyBorder="1" applyAlignment="1">
      <alignment horizontal="center" vertical="center" wrapText="1"/>
    </xf>
    <xf numFmtId="0" fontId="0" fillId="0" borderId="11" xfId="0" applyBorder="1" applyAlignment="1">
      <alignment horizontal="center"/>
    </xf>
    <xf numFmtId="0" fontId="9" fillId="0" borderId="11" xfId="0" applyFont="1" applyBorder="1" applyAlignment="1">
      <alignment horizontal="center" vertical="center" wrapText="1"/>
    </xf>
    <xf numFmtId="0" fontId="10" fillId="2" borderId="1" xfId="0" applyFont="1" applyFill="1" applyBorder="1" applyAlignment="1">
      <alignment horizontal="left" vertical="center" wrapText="1"/>
    </xf>
    <xf numFmtId="0" fontId="0" fillId="0" borderId="1" xfId="0" applyBorder="1"/>
    <xf numFmtId="0" fontId="7" fillId="3" borderId="14" xfId="0" applyFont="1" applyFill="1" applyBorder="1" applyAlignment="1">
      <alignment horizontal="center" vertical="center" wrapText="1"/>
    </xf>
    <xf numFmtId="0" fontId="7" fillId="3" borderId="1" xfId="0" applyFont="1" applyFill="1" applyBorder="1" applyAlignment="1">
      <alignment vertical="center" wrapText="1"/>
    </xf>
    <xf numFmtId="0" fontId="11" fillId="0" borderId="1" xfId="0" applyFont="1" applyBorder="1" applyAlignment="1" applyProtection="1">
      <alignment horizontal="left" vertical="center" wrapText="1"/>
      <protection locked="0"/>
    </xf>
    <xf numFmtId="0" fontId="52" fillId="0" borderId="15" xfId="0" applyFont="1" applyBorder="1" applyAlignment="1" applyProtection="1">
      <alignment horizontal="left" vertical="center"/>
      <protection locked="0"/>
    </xf>
    <xf numFmtId="0" fontId="52" fillId="0" borderId="16" xfId="0" applyFont="1" applyBorder="1" applyAlignment="1" applyProtection="1">
      <alignment horizontal="left" vertical="center"/>
      <protection locked="0"/>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9" fillId="0" borderId="4" xfId="0" applyFont="1" applyBorder="1" applyAlignment="1" applyProtection="1">
      <alignment vertical="center" wrapText="1"/>
      <protection locked="0"/>
    </xf>
    <xf numFmtId="0" fontId="9" fillId="0" borderId="5" xfId="0" applyFont="1" applyBorder="1" applyAlignment="1" applyProtection="1">
      <alignment vertical="center" wrapText="1"/>
      <protection locked="0"/>
    </xf>
    <xf numFmtId="0" fontId="9" fillId="0" borderId="6" xfId="0" applyFont="1" applyBorder="1" applyAlignment="1" applyProtection="1">
      <alignment vertical="center" wrapText="1"/>
      <protection locked="0"/>
    </xf>
    <xf numFmtId="0" fontId="9" fillId="0" borderId="46"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0" fillId="0" borderId="5"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 xfId="0" applyBorder="1" applyAlignment="1" applyProtection="1">
      <alignment horizontal="center" vertical="center"/>
      <protection locked="0"/>
    </xf>
    <xf numFmtId="0" fontId="7" fillId="3" borderId="1" xfId="0" applyFont="1" applyFill="1" applyBorder="1" applyAlignment="1">
      <alignment vertical="top" wrapText="1"/>
    </xf>
    <xf numFmtId="0" fontId="10" fillId="2" borderId="1" xfId="0" applyFont="1" applyFill="1" applyBorder="1" applyAlignment="1">
      <alignment horizontal="left" vertical="top" wrapText="1"/>
    </xf>
    <xf numFmtId="0" fontId="11" fillId="0" borderId="14" xfId="0" applyFont="1" applyBorder="1" applyAlignment="1" applyProtection="1">
      <alignment vertical="center" wrapText="1"/>
      <protection locked="0"/>
    </xf>
    <xf numFmtId="0" fontId="11" fillId="0" borderId="15" xfId="0" applyFont="1" applyBorder="1" applyAlignment="1" applyProtection="1">
      <alignment horizontal="left" vertical="center" wrapText="1"/>
      <protection locked="0"/>
    </xf>
    <xf numFmtId="0" fontId="11" fillId="0" borderId="16" xfId="0" applyFont="1" applyBorder="1" applyAlignment="1" applyProtection="1">
      <alignment horizontal="left" vertical="center" wrapText="1"/>
      <protection locked="0"/>
    </xf>
    <xf numFmtId="0" fontId="9" fillId="0" borderId="5" xfId="0" applyFont="1" applyBorder="1" applyAlignment="1" applyProtection="1">
      <alignment horizontal="center" vertical="center" wrapText="1"/>
      <protection locked="0"/>
    </xf>
    <xf numFmtId="0" fontId="0" fillId="0" borderId="1" xfId="0" applyBorder="1" applyAlignment="1" applyProtection="1">
      <alignment horizontal="left" vertical="center"/>
      <protection locked="0"/>
    </xf>
    <xf numFmtId="0" fontId="29" fillId="0" borderId="1" xfId="0" applyFont="1" applyBorder="1" applyAlignment="1">
      <alignment horizontal="left" vertical="top" wrapText="1"/>
    </xf>
    <xf numFmtId="0" fontId="0" fillId="0" borderId="5" xfId="0" applyBorder="1" applyAlignment="1">
      <alignment vertical="top"/>
    </xf>
    <xf numFmtId="0" fontId="9" fillId="0" borderId="4" xfId="0" applyFont="1" applyBorder="1" applyAlignment="1">
      <alignment vertical="center" wrapText="1"/>
    </xf>
    <xf numFmtId="0" fontId="29" fillId="0" borderId="1" xfId="0" applyFont="1" applyBorder="1" applyAlignment="1">
      <alignment vertical="center" wrapText="1"/>
    </xf>
    <xf numFmtId="0" fontId="10" fillId="14" borderId="1" xfId="0" applyFont="1" applyFill="1" applyBorder="1" applyAlignment="1">
      <alignment horizontal="left" vertical="top" wrapText="1"/>
    </xf>
    <xf numFmtId="0" fontId="0" fillId="14" borderId="5" xfId="0" applyFill="1" applyBorder="1"/>
    <xf numFmtId="0" fontId="0" fillId="14" borderId="6" xfId="0" applyFill="1" applyBorder="1"/>
    <xf numFmtId="0" fontId="0" fillId="14" borderId="8" xfId="0" applyFill="1" applyBorder="1"/>
    <xf numFmtId="0" fontId="0" fillId="14" borderId="2" xfId="0" applyFill="1" applyBorder="1"/>
    <xf numFmtId="0" fontId="0" fillId="14" borderId="9" xfId="0" applyFill="1" applyBorder="1"/>
    <xf numFmtId="0" fontId="52" fillId="0" borderId="1" xfId="0" applyFont="1" applyBorder="1" applyAlignment="1" applyProtection="1">
      <alignment horizontal="left" vertical="center"/>
      <protection locked="0"/>
    </xf>
    <xf numFmtId="0" fontId="9" fillId="0" borderId="4" xfId="0" applyFont="1" applyBorder="1" applyAlignment="1">
      <alignment horizontal="left" vertical="center" wrapText="1"/>
    </xf>
    <xf numFmtId="0" fontId="63" fillId="0" borderId="1" xfId="0" applyFont="1" applyBorder="1" applyAlignment="1" applyProtection="1">
      <alignment vertical="center"/>
      <protection locked="0"/>
    </xf>
    <xf numFmtId="0" fontId="9" fillId="0" borderId="3" xfId="0" applyFont="1" applyBorder="1" applyAlignment="1" applyProtection="1">
      <alignment vertical="center" wrapText="1"/>
      <protection locked="0"/>
    </xf>
    <xf numFmtId="0" fontId="9" fillId="0" borderId="46" xfId="0" applyFont="1" applyBorder="1" applyAlignment="1" applyProtection="1">
      <alignment vertical="center" wrapText="1"/>
      <protection locked="0"/>
    </xf>
    <xf numFmtId="0" fontId="9" fillId="0" borderId="7"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9" fillId="0" borderId="2" xfId="0" applyFont="1" applyBorder="1" applyAlignment="1" applyProtection="1">
      <alignment vertical="center" wrapText="1"/>
      <protection locked="0"/>
    </xf>
    <xf numFmtId="0" fontId="9" fillId="0" borderId="9" xfId="0" applyFont="1" applyBorder="1" applyAlignment="1" applyProtection="1">
      <alignment vertical="center" wrapText="1"/>
      <protection locked="0"/>
    </xf>
    <xf numFmtId="0" fontId="7" fillId="2" borderId="1" xfId="0" applyFont="1" applyFill="1" applyBorder="1" applyAlignment="1">
      <alignment horizontal="left" vertical="top" wrapText="1"/>
    </xf>
    <xf numFmtId="0" fontId="41" fillId="0" borderId="44" xfId="0" applyFont="1" applyBorder="1" applyAlignment="1">
      <alignment horizontal="center" vertical="top" wrapText="1"/>
    </xf>
    <xf numFmtId="0" fontId="18" fillId="0" borderId="22"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8" fillId="0" borderId="24" xfId="0" applyFont="1" applyBorder="1" applyAlignment="1" applyProtection="1">
      <alignment horizontal="center" vertical="center" wrapText="1"/>
      <protection locked="0"/>
    </xf>
    <xf numFmtId="0" fontId="18" fillId="0" borderId="25" xfId="0" applyFont="1" applyBorder="1" applyAlignment="1" applyProtection="1">
      <alignment horizontal="center" vertical="center" wrapText="1"/>
      <protection locked="0"/>
    </xf>
    <xf numFmtId="0" fontId="18" fillId="0" borderId="46" xfId="0" applyFont="1" applyBorder="1" applyAlignment="1" applyProtection="1">
      <alignment horizontal="center" vertical="center" wrapText="1"/>
      <protection locked="0"/>
    </xf>
    <xf numFmtId="0" fontId="18" fillId="0" borderId="26" xfId="0" applyFont="1" applyBorder="1" applyAlignment="1" applyProtection="1">
      <alignment horizontal="center" vertical="center" wrapText="1"/>
      <protection locked="0"/>
    </xf>
    <xf numFmtId="0" fontId="18" fillId="0" borderId="19" xfId="0" applyFont="1" applyBorder="1" applyAlignment="1" applyProtection="1">
      <alignment horizontal="center" vertical="center" wrapText="1"/>
      <protection locked="0"/>
    </xf>
    <xf numFmtId="0" fontId="18" fillId="0" borderId="20"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0" fillId="0" borderId="11" xfId="0" applyBorder="1" applyAlignment="1">
      <alignment vertical="center"/>
    </xf>
    <xf numFmtId="0" fontId="9" fillId="0" borderId="12" xfId="0" applyFont="1" applyBorder="1" applyAlignment="1">
      <alignment vertical="center" wrapText="1"/>
    </xf>
    <xf numFmtId="0" fontId="0" fillId="0" borderId="10" xfId="0" applyBorder="1" applyAlignment="1">
      <alignment vertical="center"/>
    </xf>
    <xf numFmtId="165" fontId="9" fillId="0" borderId="12" xfId="0" applyNumberFormat="1" applyFont="1" applyBorder="1" applyAlignment="1">
      <alignment horizontal="right" vertical="center" wrapText="1"/>
    </xf>
    <xf numFmtId="165" fontId="0" fillId="0" borderId="10" xfId="0" applyNumberFormat="1" applyBorder="1" applyAlignment="1">
      <alignment horizontal="right" vertical="center"/>
    </xf>
    <xf numFmtId="165" fontId="29" fillId="0" borderId="1" xfId="0" applyNumberFormat="1" applyFont="1" applyBorder="1" applyAlignment="1" applyProtection="1">
      <alignment vertical="center" wrapText="1"/>
      <protection locked="0"/>
    </xf>
    <xf numFmtId="165" fontId="40" fillId="0" borderId="10" xfId="0" applyNumberFormat="1" applyFont="1" applyBorder="1" applyAlignment="1" applyProtection="1">
      <alignment vertical="center"/>
      <protection locked="0"/>
    </xf>
    <xf numFmtId="165" fontId="40" fillId="0" borderId="11" xfId="0" applyNumberFormat="1" applyFont="1" applyBorder="1" applyAlignment="1" applyProtection="1">
      <alignment vertical="center"/>
      <protection locked="0"/>
    </xf>
    <xf numFmtId="165" fontId="55" fillId="8" borderId="1" xfId="0" applyNumberFormat="1" applyFont="1" applyFill="1" applyBorder="1" applyAlignment="1">
      <alignment vertical="top" wrapText="1"/>
    </xf>
    <xf numFmtId="165" fontId="0" fillId="0" borderId="10" xfId="0" applyNumberFormat="1" applyBorder="1"/>
    <xf numFmtId="165" fontId="0" fillId="0" borderId="11" xfId="0" applyNumberFormat="1" applyBorder="1"/>
    <xf numFmtId="0" fontId="55" fillId="0" borderId="1" xfId="0" applyFont="1" applyBorder="1" applyAlignment="1">
      <alignment vertical="top" wrapText="1"/>
    </xf>
    <xf numFmtId="3" fontId="55" fillId="8" borderId="1" xfId="0" applyNumberFormat="1" applyFont="1" applyFill="1" applyBorder="1" applyAlignment="1">
      <alignment vertical="top" wrapText="1"/>
    </xf>
    <xf numFmtId="3" fontId="0" fillId="0" borderId="10" xfId="0" applyNumberFormat="1" applyBorder="1"/>
    <xf numFmtId="3" fontId="0" fillId="0" borderId="11" xfId="0" applyNumberFormat="1" applyBorder="1"/>
    <xf numFmtId="165" fontId="9" fillId="0" borderId="1" xfId="0" applyNumberFormat="1" applyFont="1" applyBorder="1" applyAlignment="1">
      <alignment horizontal="right" vertical="center" wrapText="1"/>
    </xf>
    <xf numFmtId="165" fontId="0" fillId="0" borderId="11" xfId="0" applyNumberFormat="1" applyBorder="1" applyAlignment="1">
      <alignment horizontal="right" vertical="center"/>
    </xf>
    <xf numFmtId="165" fontId="9" fillId="0" borderId="1" xfId="0" applyNumberFormat="1" applyFont="1" applyBorder="1" applyAlignment="1">
      <alignment vertical="center" wrapText="1"/>
    </xf>
    <xf numFmtId="165" fontId="0" fillId="0" borderId="10" xfId="0" applyNumberFormat="1" applyBorder="1" applyAlignment="1">
      <alignment vertical="center"/>
    </xf>
    <xf numFmtId="165" fontId="0" fillId="0" borderId="11" xfId="0" applyNumberFormat="1" applyBorder="1" applyAlignment="1">
      <alignment vertical="center"/>
    </xf>
    <xf numFmtId="165" fontId="9" fillId="0" borderId="12" xfId="0" applyNumberFormat="1" applyFont="1" applyBorder="1" applyAlignment="1">
      <alignment vertical="center" wrapText="1"/>
    </xf>
    <xf numFmtId="0" fontId="9" fillId="5" borderId="0" xfId="0" applyFont="1" applyFill="1" applyAlignment="1">
      <alignment vertical="top" wrapText="1"/>
    </xf>
    <xf numFmtId="0" fontId="55" fillId="2" borderId="1" xfId="0" applyFont="1" applyFill="1" applyBorder="1" applyAlignment="1">
      <alignment horizontal="center" vertical="center" wrapText="1"/>
    </xf>
    <xf numFmtId="0" fontId="0" fillId="0" borderId="5" xfId="0" applyBorder="1" applyAlignment="1">
      <alignment wrapText="1"/>
    </xf>
    <xf numFmtId="0" fontId="0" fillId="0" borderId="6" xfId="0" applyBorder="1" applyAlignment="1">
      <alignment wrapText="1"/>
    </xf>
    <xf numFmtId="0" fontId="0" fillId="0" borderId="8" xfId="0" applyBorder="1" applyAlignment="1">
      <alignment wrapText="1"/>
    </xf>
    <xf numFmtId="0" fontId="0" fillId="0" borderId="2" xfId="0" applyBorder="1" applyAlignment="1">
      <alignment wrapText="1"/>
    </xf>
    <xf numFmtId="0" fontId="0" fillId="0" borderId="9" xfId="0" applyBorder="1" applyAlignment="1">
      <alignment wrapText="1"/>
    </xf>
    <xf numFmtId="0" fontId="33" fillId="0" borderId="46" xfId="1" applyFont="1" applyBorder="1" applyAlignment="1">
      <alignment wrapText="1"/>
    </xf>
    <xf numFmtId="0" fontId="0" fillId="0" borderId="46" xfId="0" applyBorder="1"/>
    <xf numFmtId="0" fontId="10" fillId="0" borderId="1" xfId="0" applyFont="1" applyBorder="1" applyAlignment="1">
      <alignment horizontal="center" vertical="top" wrapText="1"/>
    </xf>
    <xf numFmtId="0" fontId="9" fillId="0" borderId="0" xfId="0" applyFont="1" applyAlignment="1">
      <alignment vertical="top" wrapText="1"/>
    </xf>
    <xf numFmtId="0" fontId="0" fillId="0" borderId="10" xfId="0" applyBorder="1" applyProtection="1">
      <protection locked="0"/>
    </xf>
    <xf numFmtId="49" fontId="9" fillId="0" borderId="1" xfId="0" applyNumberFormat="1" applyFont="1" applyBorder="1" applyAlignment="1" applyProtection="1">
      <alignment horizontal="center" vertical="center" wrapText="1"/>
      <protection locked="0"/>
    </xf>
    <xf numFmtId="49" fontId="0" fillId="0" borderId="11" xfId="0" applyNumberFormat="1" applyBorder="1" applyAlignment="1" applyProtection="1">
      <alignment horizontal="center" vertical="center"/>
      <protection locked="0"/>
    </xf>
    <xf numFmtId="0" fontId="7" fillId="2" borderId="1" xfId="0" applyFont="1" applyFill="1" applyBorder="1" applyAlignment="1">
      <alignment horizontal="center" vertical="top" wrapText="1"/>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10" fillId="0" borderId="0" xfId="0" applyFont="1" applyAlignment="1">
      <alignment vertical="top" wrapText="1"/>
    </xf>
    <xf numFmtId="0" fontId="29" fillId="0" borderId="0" xfId="0" applyFont="1" applyAlignment="1">
      <alignment horizontal="center" vertical="top" wrapText="1"/>
    </xf>
    <xf numFmtId="0" fontId="9" fillId="0" borderId="0" xfId="0" applyFont="1" applyAlignment="1">
      <alignment vertical="top"/>
    </xf>
    <xf numFmtId="0" fontId="9" fillId="0" borderId="1" xfId="0" applyFont="1" applyFill="1" applyBorder="1" applyAlignment="1">
      <alignment vertical="center"/>
    </xf>
    <xf numFmtId="0" fontId="0" fillId="0" borderId="10" xfId="0" applyFill="1" applyBorder="1"/>
    <xf numFmtId="0" fontId="0" fillId="0" borderId="11" xfId="0" applyFill="1" applyBorder="1"/>
    <xf numFmtId="164" fontId="9" fillId="0" borderId="1" xfId="0" applyNumberFormat="1" applyFont="1" applyFill="1" applyBorder="1" applyAlignment="1" applyProtection="1">
      <alignment horizontal="left" vertical="center" wrapText="1"/>
      <protection locked="0"/>
    </xf>
    <xf numFmtId="0" fontId="0" fillId="0" borderId="10" xfId="0" applyFill="1" applyBorder="1" applyAlignment="1" applyProtection="1">
      <alignment horizontal="left"/>
      <protection locked="0"/>
    </xf>
    <xf numFmtId="0" fontId="0" fillId="0" borderId="11" xfId="0" applyFill="1" applyBorder="1" applyAlignment="1" applyProtection="1">
      <alignment horizontal="left"/>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'2. Progress towards outcomes'!$B$21</c:f>
              <c:strCache>
                <c:ptCount val="1"/>
                <c:pt idx="0">
                  <c:v>Average Cumulative progress toward outcomes (%)</c:v>
                </c:pt>
              </c:strCache>
            </c:strRef>
          </c:tx>
          <c:spPr>
            <a:solidFill>
              <a:srgbClr val="FF9999"/>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outcomes'!$B$22</c:f>
              <c:numCache>
                <c:formatCode>0.00%</c:formatCode>
                <c:ptCount val="1"/>
                <c:pt idx="0">
                  <c:v>0.19330769230769229</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3129-4DD1-8669-D360F8C29956}"/>
            </c:ext>
          </c:extLst>
        </c:ser>
        <c:ser>
          <c:idx val="1"/>
          <c:order val="1"/>
          <c:tx>
            <c:strRef>
              <c:f>'2. Progress towards outcomes'!$C$21</c:f>
              <c:strCache>
                <c:ptCount val="1"/>
                <c:pt idx="0">
                  <c:v>Time elapsed since project start/EOD vs Planned Project End Date </c:v>
                </c:pt>
              </c:strCache>
            </c:strRef>
          </c:tx>
          <c:spPr>
            <a:solidFill>
              <a:srgbClr val="99CCFF"/>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outcomes'!$C$22</c:f>
              <c:numCache>
                <c:formatCode>0.00%</c:formatCode>
                <c:ptCount val="1"/>
                <c:pt idx="0">
                  <c:v>0.75958378970427165</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3129-4DD1-8669-D360F8C29956}"/>
            </c:ext>
          </c:extLst>
        </c:ser>
        <c:ser>
          <c:idx val="2"/>
          <c:order val="2"/>
          <c:tx>
            <c:strRef>
              <c:f>'2. Progress towards outcomes'!$D$21</c:f>
              <c:strCache>
                <c:ptCount val="1"/>
                <c:pt idx="0">
                  <c:v>% of delivery</c:v>
                </c:pt>
              </c:strCache>
            </c:strRef>
          </c:tx>
          <c:spPr>
            <a:solidFill>
              <a:srgbClr val="99FF99"/>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outcomes'!$D$22</c:f>
              <c:numCache>
                <c:formatCode>0.00%</c:formatCode>
                <c:ptCount val="1"/>
                <c:pt idx="0">
                  <c:v>0.25960977319587625</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3129-4DD1-8669-D360F8C29956}"/>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majorTickMark val="none"/>
        <c:minorTickMark val="none"/>
        <c:tickLblPos val="nextTo"/>
        <c:crossAx val="100"/>
        <c:crosses val="autoZero"/>
        <c:auto val="1"/>
        <c:lblAlgn val="ctr"/>
        <c:lblOffset val="100"/>
        <c:noMultiLvlLbl val="1"/>
      </c:catAx>
      <c:valAx>
        <c:axId val="100"/>
        <c:scaling>
          <c:orientation val="minMax"/>
        </c:scaling>
        <c:delete val="1"/>
        <c:axPos val="l"/>
        <c:title>
          <c:tx>
            <c:rich>
              <a:bodyPr/>
              <a:lstStyle/>
              <a:p>
                <a:pPr>
                  <a:defRPr/>
                </a:pPr>
                <a:r>
                  <a:rPr lang="en-US"/>
                  <a:t>%</a:t>
                </a:r>
              </a:p>
            </c:rich>
          </c:tx>
          <c:overlay val="1"/>
        </c:title>
        <c:numFmt formatCode="0%" sourceLinked="0"/>
        <c:majorTickMark val="out"/>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oneCellAnchor>
    <xdr:from>
      <xdr:col>0</xdr:col>
      <xdr:colOff>31749</xdr:colOff>
      <xdr:row>0</xdr:row>
      <xdr:rowOff>31749</xdr:rowOff>
    </xdr:from>
    <xdr:ext cx="2028826" cy="774660"/>
    <xdr:pic>
      <xdr:nvPicPr>
        <xdr:cNvPr id="5" name="Picture 1" descr="Graphical user interface, text&#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srcRect l="6541" t="11919" r="5814" b="15420"/>
        <a:stretch>
          <a:fillRect/>
        </a:stretch>
      </xdr:blipFill>
      <xdr:spPr bwMode="auto">
        <a:xfrm>
          <a:off x="31749" y="31749"/>
          <a:ext cx="2028826" cy="774660"/>
        </a:xfrm>
        <a:prstGeom prst="rect">
          <a:avLst/>
        </a:prstGeom>
        <a:noFill/>
        <a:ln>
          <a:noFill/>
          <a:prstDash val="solid"/>
        </a:ln>
      </xdr:spPr>
    </xdr:pic>
    <xdr:clientData/>
  </xdr:oneCellAnchor>
  <xdr:oneCellAnchor>
    <xdr:from>
      <xdr:col>6</xdr:col>
      <xdr:colOff>647454</xdr:colOff>
      <xdr:row>0</xdr:row>
      <xdr:rowOff>38100</xdr:rowOff>
    </xdr:from>
    <xdr:ext cx="1829046" cy="714488"/>
    <xdr:pic>
      <xdr:nvPicPr>
        <xdr:cNvPr id="4" name="Immagine 1" descr="Immagine che contiene testo&#10;&#10;Descrizione generata automaticament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4505079" y="38100"/>
          <a:ext cx="1829046" cy="714488"/>
        </a:xfrm>
        <a:prstGeom prst="rect">
          <a:avLst/>
        </a:prstGeom>
        <a:noFill/>
        <a:ln>
          <a:noFill/>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20</xdr:row>
      <xdr:rowOff>0</xdr:rowOff>
    </xdr:from>
    <xdr:ext cx="5760000" cy="216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28575</xdr:colOff>
          <xdr:row>58</xdr:row>
          <xdr:rowOff>123825</xdr:rowOff>
        </xdr:from>
        <xdr:to>
          <xdr:col>8</xdr:col>
          <xdr:colOff>352425</xdr:colOff>
          <xdr:row>58</xdr:row>
          <xdr:rowOff>809625</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200025</xdr:colOff>
          <xdr:row>34</xdr:row>
          <xdr:rowOff>504825</xdr:rowOff>
        </xdr:from>
        <xdr:to>
          <xdr:col>2</xdr:col>
          <xdr:colOff>895350</xdr:colOff>
          <xdr:row>35</xdr:row>
          <xdr:rowOff>0</xdr:rowOff>
        </xdr:to>
        <xdr:sp macro="" textlink="">
          <xdr:nvSpPr>
            <xdr:cNvPr id="25601" name="Object 1" hidden="1">
              <a:extLst>
                <a:ext uri="{63B3BB69-23CF-44E3-9099-C40C66FF867C}">
                  <a14:compatExt spid="_x0000_s25601"/>
                </a:ext>
                <a:ext uri="{FF2B5EF4-FFF2-40B4-BE49-F238E27FC236}">
                  <a16:creationId xmlns:a16="http://schemas.microsoft.com/office/drawing/2014/main" id="{00000000-0008-0000-1100-0000016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hegef.org/" TargetMode="External"/><Relationship Id="rId2" Type="http://schemas.openxmlformats.org/officeDocument/2006/relationships/hyperlink" Target="https://www.thegef.org/" TargetMode="External"/><Relationship Id="rId1" Type="http://schemas.openxmlformats.org/officeDocument/2006/relationships/hyperlink" Target="https://www.thegef.or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Jessica.Casaza@fao.org" TargetMode="External"/><Relationship Id="rId2" Type="http://schemas.openxmlformats.org/officeDocument/2006/relationships/hyperlink" Target="mailto:secretaria.ministro@ambiente.gub.uy" TargetMode="External"/><Relationship Id="rId1" Type="http://schemas.openxmlformats.org/officeDocument/2006/relationships/hyperlink" Target="mailto:Leonardo.Ferreira@fao.org" TargetMode="External"/><Relationship Id="rId5" Type="http://schemas.openxmlformats.org/officeDocument/2006/relationships/printerSettings" Target="../printerSettings/printerSettings2.bin"/><Relationship Id="rId4" Type="http://schemas.openxmlformats.org/officeDocument/2006/relationships/hyperlink" Target="mailto:Lorenzo.Galbiati@fao.org"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image" Target="../media/image3.emf"/><Relationship Id="rId4" Type="http://schemas.openxmlformats.org/officeDocument/2006/relationships/package" Target="../embeddings/Microsoft_Word_Document.docx"/></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thegef.org/council-meeting-documents/guidelines-project-and-program-cycle-policy-2020-update"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merin.iwlearn.or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4.bin"/><Relationship Id="rId1" Type="http://schemas.openxmlformats.org/officeDocument/2006/relationships/hyperlink" Target="https://www.thegef.org/sites/default/files/documents/GEF_FI_GN_01_Cofinancing_Guidelines_2018.pdf" TargetMode="External"/><Relationship Id="rId6" Type="http://schemas.openxmlformats.org/officeDocument/2006/relationships/image" Target="../media/image4.emf"/><Relationship Id="rId5" Type="http://schemas.openxmlformats.org/officeDocument/2006/relationships/oleObject" Target="../embeddings/oleObject1.bin"/><Relationship Id="rId4" Type="http://schemas.openxmlformats.org/officeDocument/2006/relationships/vmlDrawing" Target="../drawings/vmlDrawing2.v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3" Type="http://schemas.openxmlformats.org/officeDocument/2006/relationships/hyperlink" Target="https://www.youtube.com/@ferm-xj8ud/search" TargetMode="External"/><Relationship Id="rId2" Type="http://schemas.openxmlformats.org/officeDocument/2006/relationships/hyperlink" Target="https://ferm.fao.org/docs/ferm_user_guide_draft.pdf" TargetMode="External"/><Relationship Id="rId1" Type="http://schemas.openxmlformats.org/officeDocument/2006/relationships/hyperlink" Target="https://ferm.fao.org/" TargetMode="External"/><Relationship Id="rId5" Type="http://schemas.openxmlformats.org/officeDocument/2006/relationships/printerSettings" Target="../printerSettings/printerSettings16.bin"/><Relationship Id="rId4" Type="http://schemas.openxmlformats.org/officeDocument/2006/relationships/hyperlink" Target="mailto:carmen.morales@fa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499984740745262"/>
  </sheetPr>
  <dimension ref="B6:L32"/>
  <sheetViews>
    <sheetView showGridLines="0" zoomScale="110" zoomScaleNormal="110" zoomScaleSheetLayoutView="100" workbookViewId="0">
      <selection activeCell="Q16" sqref="Q16"/>
    </sheetView>
  </sheetViews>
  <sheetFormatPr defaultColWidth="8.85546875" defaultRowHeight="15" x14ac:dyDescent="0.25"/>
  <cols>
    <col min="1" max="1" width="2.140625" customWidth="1"/>
    <col min="3" max="3" width="10.28515625" customWidth="1"/>
    <col min="4" max="5" width="8.7109375" customWidth="1"/>
    <col min="6" max="6" width="16.28515625" customWidth="1"/>
    <col min="7" max="7" width="10.140625" customWidth="1"/>
    <col min="8" max="8" width="6.85546875" customWidth="1"/>
    <col min="9" max="9" width="6.140625" customWidth="1"/>
    <col min="12" max="12" width="13.28515625" customWidth="1"/>
  </cols>
  <sheetData>
    <row r="6" spans="2:12" ht="24.95" customHeight="1" x14ac:dyDescent="0.25">
      <c r="B6" s="242" t="s">
        <v>0</v>
      </c>
      <c r="C6" s="167"/>
      <c r="D6" s="167"/>
      <c r="E6" s="167"/>
      <c r="F6" s="167"/>
      <c r="G6" s="167"/>
      <c r="H6" s="167"/>
      <c r="I6" s="167"/>
      <c r="J6" s="167"/>
      <c r="K6" s="167"/>
    </row>
    <row r="7" spans="2:12" ht="24.95" customHeight="1" x14ac:dyDescent="0.25">
      <c r="B7" s="241" t="s">
        <v>795</v>
      </c>
      <c r="C7" s="167"/>
      <c r="D7" s="167"/>
      <c r="E7" s="167"/>
      <c r="F7" s="167"/>
      <c r="G7" s="167"/>
      <c r="H7" s="167"/>
      <c r="I7" s="167"/>
      <c r="J7" s="167"/>
      <c r="K7" s="167"/>
    </row>
    <row r="8" spans="2:12" ht="24.95" customHeight="1" x14ac:dyDescent="0.25">
      <c r="B8" s="243" t="s">
        <v>796</v>
      </c>
      <c r="C8" s="167"/>
      <c r="D8" s="167"/>
      <c r="E8" s="167"/>
      <c r="F8" s="167"/>
      <c r="G8" s="167"/>
      <c r="H8" s="167"/>
      <c r="I8" s="167"/>
      <c r="J8" s="167"/>
      <c r="K8" s="167"/>
      <c r="L8" s="48"/>
    </row>
    <row r="9" spans="2:12" ht="30" customHeight="1" x14ac:dyDescent="0.25">
      <c r="B9" s="29" t="s">
        <v>1</v>
      </c>
      <c r="C9" s="25"/>
      <c r="D9" s="25"/>
      <c r="E9" s="25"/>
      <c r="F9" s="25"/>
      <c r="G9" s="25"/>
      <c r="H9" s="25"/>
      <c r="I9" s="25"/>
      <c r="J9" s="25"/>
      <c r="K9" s="25"/>
      <c r="L9" s="12"/>
    </row>
    <row r="10" spans="2:12" ht="30" customHeight="1" x14ac:dyDescent="0.25">
      <c r="B10" s="46" t="str">
        <f>HYPERLINK("#'1. Basic project data'!N10","1. BASIC PROJECT DATA")</f>
        <v>1. BASIC PROJECT DATA</v>
      </c>
      <c r="C10" s="13"/>
      <c r="D10" s="26"/>
      <c r="E10" s="14"/>
      <c r="F10" s="14"/>
      <c r="G10" s="14"/>
      <c r="H10" s="14"/>
      <c r="I10" s="14"/>
      <c r="J10" s="14"/>
      <c r="K10" s="14"/>
      <c r="L10" s="15"/>
    </row>
    <row r="11" spans="2:12" ht="30" customHeight="1" x14ac:dyDescent="0.25">
      <c r="B11" s="46" t="str">
        <f>HYPERLINK("#'2. Progress towards outcomes'!N11","2. PROGRESS TOWARDS ACHIEVING PROJECT OBJECTIVE(S) (DEVELOPMENT OBJECTIVE)")</f>
        <v>2. PROGRESS TOWARDS ACHIEVING PROJECT OBJECTIVE(S) (DEVELOPMENT OBJECTIVE)</v>
      </c>
      <c r="C11" s="13"/>
      <c r="D11" s="13"/>
      <c r="E11" s="13"/>
      <c r="F11" s="13"/>
      <c r="G11" s="13"/>
      <c r="H11" s="13"/>
      <c r="I11" s="26"/>
      <c r="J11" s="26"/>
      <c r="K11" s="26"/>
      <c r="L11" s="15"/>
    </row>
    <row r="12" spans="2:12" ht="30" customHeight="1" x14ac:dyDescent="0.25">
      <c r="B12" s="46" t="str">
        <f>HYPERLINK("#'3. Implementation Progress'!N12","3. IMPLEMENTATION PROGRESS (IP)")</f>
        <v>3. IMPLEMENTATION PROGRESS (IP)</v>
      </c>
      <c r="C12" s="14"/>
      <c r="D12" s="14"/>
      <c r="E12" s="26"/>
      <c r="F12" s="14"/>
      <c r="G12" s="14"/>
      <c r="H12" s="14"/>
      <c r="I12" s="14"/>
      <c r="J12" s="14"/>
      <c r="K12" s="14"/>
      <c r="L12" s="15"/>
    </row>
    <row r="13" spans="2:12" ht="30" customHeight="1" x14ac:dyDescent="0.25">
      <c r="B13" s="46" t="str">
        <f>HYPERLINK("#'4. Summary on progress'!N13","4. SUMMARY ON PROGRESS AND CHALLENGES")</f>
        <v>4. SUMMARY ON PROGRESS AND CHALLENGES</v>
      </c>
      <c r="C13" s="13"/>
      <c r="D13" s="13"/>
      <c r="E13" s="13"/>
      <c r="F13" s="13"/>
      <c r="G13" s="26"/>
      <c r="H13" s="26"/>
      <c r="I13" s="26"/>
      <c r="J13" s="26"/>
      <c r="K13" s="26"/>
      <c r="L13" s="15"/>
    </row>
    <row r="14" spans="2:12" ht="30" customHeight="1" x14ac:dyDescent="0.25">
      <c r="B14" s="46" t="str">
        <f>HYPERLINK("#'5. ESS Risk'!N14","5.ENVIRONMENTAL AND SOCIAL SAFEGUARDS (ESS):RISKS FROM THE PROJECT")</f>
        <v>5.ENVIRONMENTAL AND SOCIAL SAFEGUARDS (ESS):RISKS FROM THE PROJECT</v>
      </c>
      <c r="C14" s="13"/>
      <c r="D14" s="13"/>
      <c r="E14" s="13"/>
      <c r="F14" s="13"/>
      <c r="G14" s="13"/>
      <c r="H14" s="26"/>
      <c r="I14" s="26"/>
      <c r="J14" s="26"/>
      <c r="K14" s="26"/>
      <c r="L14" s="15"/>
    </row>
    <row r="15" spans="2:12" ht="30" customHeight="1" x14ac:dyDescent="0.25">
      <c r="B15" s="46" t="str">
        <f>HYPERLINK("#'6. Risks to the project'!N15","6. RISKS TO THE PROJECT")</f>
        <v>6. RISKS TO THE PROJECT</v>
      </c>
      <c r="C15" s="14"/>
      <c r="D15" s="26"/>
      <c r="E15" s="14"/>
      <c r="F15" s="14"/>
      <c r="G15" s="14"/>
      <c r="H15" s="14"/>
      <c r="I15" s="14"/>
      <c r="J15" s="14"/>
      <c r="K15" s="14"/>
      <c r="L15" s="15"/>
    </row>
    <row r="16" spans="2:12" ht="30" customHeight="1" x14ac:dyDescent="0.25">
      <c r="B16" s="46" t="str">
        <f>HYPERLINK("#'7. Follow-up on Mid-term review'!N16","7. FOLLOW-UP ON MID-TERM REVIEW OR SUPERVISION MISSION")</f>
        <v>7. FOLLOW-UP ON MID-TERM REVIEW OR SUPERVISION MISSION</v>
      </c>
      <c r="C16" s="14"/>
      <c r="D16" s="14"/>
      <c r="E16" s="14"/>
      <c r="F16" s="14"/>
      <c r="G16" s="26"/>
      <c r="H16" s="14"/>
      <c r="I16" s="14"/>
      <c r="J16" s="14"/>
      <c r="K16" s="14"/>
      <c r="L16" s="15"/>
    </row>
    <row r="17" spans="2:12" ht="30" customHeight="1" x14ac:dyDescent="0.25">
      <c r="B17" s="46" t="str">
        <f>HYPERLINK("#'8. Minor project amendments'!N17","8. MINOR PROJECT AMENDMENTS")</f>
        <v>8. MINOR PROJECT AMENDMENTS</v>
      </c>
      <c r="C17" s="14"/>
      <c r="D17" s="14"/>
      <c r="E17" s="26"/>
      <c r="F17" s="14"/>
      <c r="G17" s="14"/>
      <c r="H17" s="14"/>
      <c r="I17" s="14"/>
      <c r="J17" s="14"/>
      <c r="K17" s="14"/>
      <c r="L17" s="15"/>
    </row>
    <row r="18" spans="2:12" ht="30" customHeight="1" x14ac:dyDescent="0.25">
      <c r="B18" s="46" t="str">
        <f>HYPERLINK("#'9. Stakeholders' Engagement'!N18","9. STAKEHOLDERS' ENGAGEMENT")</f>
        <v>9. STAKEHOLDERS' ENGAGEMENT</v>
      </c>
      <c r="C18" s="14"/>
      <c r="D18" s="14"/>
      <c r="E18" s="26"/>
      <c r="F18" s="14"/>
      <c r="G18" s="14"/>
      <c r="H18" s="14"/>
      <c r="I18" s="14"/>
      <c r="J18" s="14"/>
      <c r="K18" s="14"/>
      <c r="L18" s="15"/>
    </row>
    <row r="19" spans="2:12" ht="30" customHeight="1" x14ac:dyDescent="0.25">
      <c r="B19" s="46" t="str">
        <f>HYPERLINK("#'10. Gender Mainstreaming'!N19","10. GENDER MAINSTREAMING")</f>
        <v>10. GENDER MAINSTREAMING</v>
      </c>
      <c r="C19" s="14"/>
      <c r="D19" s="14"/>
      <c r="E19" s="26"/>
      <c r="F19" s="14"/>
      <c r="G19" s="14"/>
      <c r="H19" s="14"/>
      <c r="I19" s="14"/>
      <c r="J19" s="14"/>
      <c r="K19" s="14"/>
      <c r="L19" s="15"/>
    </row>
    <row r="20" spans="2:12" ht="30" customHeight="1" x14ac:dyDescent="0.25">
      <c r="B20" s="46" t="str">
        <f>HYPERLINK("#'11. Knowledge Management'!N20","11. KNOWLEDGE MANAGEMENT ACTIVITIES")</f>
        <v>11. KNOWLEDGE MANAGEMENT ACTIVITIES</v>
      </c>
      <c r="C20" s="14"/>
      <c r="D20" s="14"/>
      <c r="E20" s="14"/>
      <c r="F20" s="26"/>
      <c r="G20" s="14"/>
      <c r="H20" s="14"/>
      <c r="I20" s="14"/>
      <c r="J20" s="14"/>
      <c r="K20" s="14"/>
      <c r="L20" s="15"/>
    </row>
    <row r="21" spans="2:12" ht="30" customHeight="1" x14ac:dyDescent="0.25">
      <c r="B21" s="46" t="str">
        <f>HYPERLINK("#'12. Indigenous &amp; Local Involve.'!N21","12. INDIGENOUS PEOPLES AND LOCAL COMMUNITIES INVOLVEMENT")</f>
        <v>12. INDIGENOUS PEOPLES AND LOCAL COMMUNITIES INVOLVEMENT</v>
      </c>
      <c r="C21" s="14"/>
      <c r="D21" s="14"/>
      <c r="E21" s="14"/>
      <c r="F21" s="14"/>
      <c r="G21" s="26"/>
      <c r="H21" s="14"/>
      <c r="I21" s="14"/>
      <c r="J21" s="14"/>
      <c r="K21" s="14"/>
      <c r="L21" s="15"/>
    </row>
    <row r="22" spans="2:12" ht="30" customHeight="1" x14ac:dyDescent="0.25">
      <c r="B22" s="46" t="str">
        <f>HYPERLINK("#'13. Co-Financing Table'!N22","13. CO-FINANCING TABLE")</f>
        <v>13. CO-FINANCING TABLE</v>
      </c>
      <c r="C22" s="14"/>
      <c r="D22" s="26"/>
      <c r="E22" s="14"/>
      <c r="F22" s="14"/>
      <c r="G22" s="14"/>
      <c r="H22" s="14"/>
      <c r="I22" s="14"/>
      <c r="J22" s="14"/>
      <c r="K22" s="14"/>
      <c r="L22" s="15"/>
    </row>
    <row r="23" spans="2:12" ht="30" customHeight="1" x14ac:dyDescent="0.25">
      <c r="B23" s="46" t="str">
        <f>HYPERLINK("#'14. GEO Location'!N23","14. GEO LOCATION INFORMATION")</f>
        <v>14. GEO LOCATION INFORMATION</v>
      </c>
      <c r="C23" s="14"/>
      <c r="D23" s="14"/>
      <c r="E23" s="26"/>
      <c r="F23" s="14"/>
      <c r="G23" s="14"/>
      <c r="H23" s="14"/>
      <c r="I23" s="14"/>
      <c r="J23" s="14"/>
      <c r="K23" s="14"/>
      <c r="L23" s="15"/>
    </row>
    <row r="24" spans="2:12" ht="30" customHeight="1" x14ac:dyDescent="0.25">
      <c r="B24" s="30" t="str">
        <f>HYPERLINK("#'Annex'!N26","Annex. Monitoring Area-based GEF Core Indicator Commitments and Progress with FERM")</f>
        <v>Annex. Monitoring Area-based GEF Core Indicator Commitments and Progress with FERM</v>
      </c>
      <c r="C24" s="5"/>
      <c r="D24" s="5"/>
      <c r="E24" s="5"/>
      <c r="F24" s="5"/>
      <c r="G24" s="5"/>
      <c r="H24" s="5"/>
      <c r="I24" s="5"/>
      <c r="J24" s="27"/>
      <c r="K24" s="5"/>
      <c r="L24" s="16"/>
    </row>
    <row r="27" spans="2:12" x14ac:dyDescent="0.25">
      <c r="B27" s="31" t="s">
        <v>2</v>
      </c>
      <c r="C27" s="31"/>
    </row>
    <row r="28" spans="2:12" x14ac:dyDescent="0.25">
      <c r="B28" t="s">
        <v>3</v>
      </c>
      <c r="C28" s="31"/>
    </row>
    <row r="29" spans="2:12" x14ac:dyDescent="0.25">
      <c r="B29" s="49" t="s">
        <v>4</v>
      </c>
    </row>
    <row r="30" spans="2:12" x14ac:dyDescent="0.25">
      <c r="B30" t="s">
        <v>5</v>
      </c>
    </row>
    <row r="31" spans="2:12" x14ac:dyDescent="0.25">
      <c r="B31" t="s">
        <v>6</v>
      </c>
    </row>
    <row r="32" spans="2:12" ht="19.5" customHeight="1" x14ac:dyDescent="0.25"/>
  </sheetData>
  <sheetProtection sheet="1" formatCells="0" formatColumns="0" formatRows="0" insertColumns="0" insertRows="0" insertHyperlinks="0"/>
  <mergeCells count="3">
    <mergeCell ref="B7:K7"/>
    <mergeCell ref="B6:K6"/>
    <mergeCell ref="B8:K8"/>
  </mergeCells>
  <hyperlinks>
    <hyperlink ref="B27" r:id="rId1" display="DISCLAIMER: All data and text entered in the PIR will be publicly available on the GEF website (click here). " xr:uid="{00000000-0004-0000-0000-000000000000}"/>
    <hyperlink ref="B28" r:id="rId2" display="All data and text entered in the PIR will be publicly available on the GEF website (click here). " xr:uid="{00000000-0004-0000-0000-000001000000}"/>
    <hyperlink ref="B29" r:id="rId3" display="The report will then be publicly available in the GEF website (click here). " xr:uid="{00000000-0004-0000-0000-000002000000}"/>
  </hyperlinks>
  <pageMargins left="0.25" right="0.25" top="0.75" bottom="0.75" header="0.3" footer="0.3"/>
  <pageSetup paperSize="5"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tint="0.499984740745262"/>
  </sheetPr>
  <dimension ref="B1:K83"/>
  <sheetViews>
    <sheetView showGridLines="0" showWhiteSpace="0" topLeftCell="A12" zoomScaleNormal="100" zoomScaleSheetLayoutView="100" workbookViewId="0">
      <selection activeCell="L26" sqref="L26"/>
    </sheetView>
  </sheetViews>
  <sheetFormatPr defaultColWidth="8.85546875" defaultRowHeight="15" x14ac:dyDescent="0.25"/>
  <cols>
    <col min="1" max="1" width="2" customWidth="1"/>
    <col min="4" max="4" width="17.28515625" customWidth="1"/>
    <col min="10" max="11" width="18.85546875" customWidth="1"/>
  </cols>
  <sheetData>
    <row r="1" spans="2:11" ht="17.25" customHeight="1" x14ac:dyDescent="0.25">
      <c r="K1" s="8"/>
    </row>
    <row r="2" spans="2:11" ht="17.25" customHeight="1" x14ac:dyDescent="0.25">
      <c r="B2" s="187" t="s">
        <v>7</v>
      </c>
      <c r="C2" s="167"/>
      <c r="D2" s="167"/>
      <c r="E2" s="167"/>
      <c r="F2" s="167"/>
      <c r="G2" s="167"/>
      <c r="H2" s="167"/>
      <c r="I2" s="167"/>
      <c r="J2" s="167"/>
      <c r="K2" s="42"/>
    </row>
    <row r="3" spans="2:11" ht="17.45" customHeight="1" x14ac:dyDescent="0.25">
      <c r="B3" s="205" t="s">
        <v>8</v>
      </c>
      <c r="C3" s="167"/>
      <c r="D3" s="167"/>
      <c r="E3" s="167"/>
      <c r="F3" s="167"/>
      <c r="G3" s="167"/>
      <c r="H3" s="167"/>
      <c r="I3" s="167"/>
      <c r="J3" s="167"/>
      <c r="K3" s="43"/>
    </row>
    <row r="4" spans="2:11" ht="17.45" customHeight="1" x14ac:dyDescent="0.25">
      <c r="B4" s="162" t="s">
        <v>9</v>
      </c>
      <c r="C4" s="158"/>
      <c r="D4" s="159"/>
      <c r="E4" s="174" t="s">
        <v>10</v>
      </c>
      <c r="F4" s="155"/>
      <c r="G4" s="155"/>
      <c r="H4" s="155"/>
      <c r="I4" s="155"/>
      <c r="J4" s="156"/>
      <c r="K4" s="44"/>
    </row>
    <row r="5" spans="2:11" ht="21" customHeight="1" x14ac:dyDescent="0.25">
      <c r="B5" s="162" t="s">
        <v>11</v>
      </c>
      <c r="C5" s="158"/>
      <c r="D5" s="159"/>
      <c r="E5" s="154" t="s">
        <v>532</v>
      </c>
      <c r="F5" s="155"/>
      <c r="G5" s="155"/>
      <c r="H5" s="155"/>
      <c r="I5" s="155"/>
      <c r="J5" s="156"/>
      <c r="K5" s="3"/>
    </row>
    <row r="6" spans="2:11" ht="39.75" customHeight="1" x14ac:dyDescent="0.25">
      <c r="B6" s="222" t="s">
        <v>12</v>
      </c>
      <c r="C6" s="158"/>
      <c r="D6" s="159"/>
      <c r="E6" s="174" t="s">
        <v>533</v>
      </c>
      <c r="F6" s="155"/>
      <c r="G6" s="155"/>
      <c r="H6" s="155"/>
      <c r="I6" s="155"/>
      <c r="J6" s="156"/>
      <c r="K6" s="3"/>
    </row>
    <row r="7" spans="2:11" ht="17.45" customHeight="1" x14ac:dyDescent="0.25">
      <c r="B7" s="162" t="s">
        <v>13</v>
      </c>
      <c r="C7" s="158"/>
      <c r="D7" s="159"/>
      <c r="E7" s="174" t="s">
        <v>14</v>
      </c>
      <c r="F7" s="155"/>
      <c r="G7" s="155"/>
      <c r="H7" s="155"/>
      <c r="I7" s="155"/>
      <c r="J7" s="156"/>
      <c r="K7" s="44"/>
    </row>
    <row r="8" spans="2:11" ht="17.45" customHeight="1" x14ac:dyDescent="0.25">
      <c r="B8" s="162" t="s">
        <v>15</v>
      </c>
      <c r="C8" s="158"/>
      <c r="D8" s="159"/>
      <c r="E8" s="174" t="s">
        <v>16</v>
      </c>
      <c r="F8" s="155"/>
      <c r="G8" s="155"/>
      <c r="H8" s="155"/>
      <c r="I8" s="155"/>
      <c r="J8" s="156"/>
      <c r="K8" s="44"/>
    </row>
    <row r="9" spans="2:11" ht="26.25" customHeight="1" x14ac:dyDescent="0.25">
      <c r="B9" s="162" t="s">
        <v>17</v>
      </c>
      <c r="C9" s="158"/>
      <c r="D9" s="159"/>
      <c r="E9" s="180" t="s">
        <v>18</v>
      </c>
      <c r="F9" s="181"/>
      <c r="G9" s="181"/>
      <c r="H9" s="181"/>
      <c r="I9" s="181"/>
      <c r="J9" s="182"/>
      <c r="K9" s="44"/>
    </row>
    <row r="10" spans="2:11" ht="22.5" customHeight="1" x14ac:dyDescent="0.25">
      <c r="B10" s="162" t="s">
        <v>19</v>
      </c>
      <c r="C10" s="158"/>
      <c r="D10" s="159"/>
      <c r="E10" s="154" t="s">
        <v>363</v>
      </c>
      <c r="F10" s="155"/>
      <c r="G10" s="155"/>
      <c r="H10" s="155"/>
      <c r="I10" s="155"/>
      <c r="J10" s="156"/>
      <c r="K10" s="44"/>
    </row>
    <row r="11" spans="2:11" ht="45" customHeight="1" x14ac:dyDescent="0.25">
      <c r="B11" s="162" t="s">
        <v>20</v>
      </c>
      <c r="C11" s="158"/>
      <c r="D11" s="159"/>
      <c r="E11" s="174" t="s">
        <v>534</v>
      </c>
      <c r="F11" s="155"/>
      <c r="G11" s="155"/>
      <c r="H11" s="155"/>
      <c r="I11" s="155"/>
      <c r="J11" s="156"/>
      <c r="K11" s="44"/>
    </row>
    <row r="12" spans="2:11" ht="17.45" customHeight="1" x14ac:dyDescent="0.25">
      <c r="B12" s="162" t="s">
        <v>21</v>
      </c>
      <c r="C12" s="158"/>
      <c r="D12" s="159"/>
      <c r="E12" s="174" t="s">
        <v>22</v>
      </c>
      <c r="F12" s="155"/>
      <c r="G12" s="155"/>
      <c r="H12" s="155"/>
      <c r="I12" s="155"/>
      <c r="J12" s="156"/>
      <c r="K12" s="44"/>
    </row>
    <row r="13" spans="2:11" ht="17.45" customHeight="1" x14ac:dyDescent="0.25">
      <c r="B13" s="183" t="s">
        <v>23</v>
      </c>
      <c r="C13" s="167"/>
      <c r="D13" s="167"/>
      <c r="E13" s="167"/>
      <c r="F13" s="167"/>
      <c r="G13" s="167"/>
      <c r="H13" s="167"/>
      <c r="I13" s="167"/>
      <c r="J13" s="167"/>
      <c r="K13" s="138"/>
    </row>
    <row r="14" spans="2:11" ht="17.45" customHeight="1" x14ac:dyDescent="0.25">
      <c r="B14" s="162" t="s">
        <v>24</v>
      </c>
      <c r="C14" s="158"/>
      <c r="D14" s="159"/>
      <c r="E14" s="163">
        <v>44671</v>
      </c>
      <c r="F14" s="155"/>
      <c r="G14" s="155"/>
      <c r="H14" s="155"/>
      <c r="I14" s="155"/>
      <c r="J14" s="156"/>
      <c r="K14" s="139"/>
    </row>
    <row r="15" spans="2:11" ht="15.95" customHeight="1" x14ac:dyDescent="0.25">
      <c r="B15" s="162" t="s">
        <v>25</v>
      </c>
      <c r="C15" s="158"/>
      <c r="D15" s="159"/>
      <c r="E15" s="163">
        <v>44670</v>
      </c>
      <c r="F15" s="164"/>
      <c r="G15" s="164"/>
      <c r="H15" s="164"/>
      <c r="I15" s="164"/>
      <c r="J15" s="165"/>
      <c r="K15" s="140"/>
    </row>
    <row r="16" spans="2:11" ht="16.5" customHeight="1" x14ac:dyDescent="0.25">
      <c r="B16" s="162" t="s">
        <v>26</v>
      </c>
      <c r="C16" s="158"/>
      <c r="D16" s="159"/>
      <c r="E16" s="177">
        <v>44879</v>
      </c>
      <c r="F16" s="155"/>
      <c r="G16" s="155"/>
      <c r="H16" s="155"/>
      <c r="I16" s="155"/>
      <c r="J16" s="156"/>
      <c r="K16" s="141"/>
    </row>
    <row r="17" spans="2:11" ht="15.95" customHeight="1" x14ac:dyDescent="0.25">
      <c r="B17" s="162" t="s">
        <v>27</v>
      </c>
      <c r="C17" s="158"/>
      <c r="D17" s="159"/>
      <c r="E17" s="163">
        <v>45777</v>
      </c>
      <c r="F17" s="164"/>
      <c r="G17" s="164"/>
      <c r="H17" s="164"/>
      <c r="I17" s="164"/>
      <c r="J17" s="165"/>
      <c r="K17" s="142"/>
    </row>
    <row r="18" spans="2:11" ht="18" customHeight="1" x14ac:dyDescent="0.25">
      <c r="B18" s="185" t="s">
        <v>28</v>
      </c>
      <c r="C18" s="158"/>
      <c r="D18" s="159"/>
      <c r="E18" s="163">
        <v>46705</v>
      </c>
      <c r="F18" s="155"/>
      <c r="G18" s="155"/>
      <c r="H18" s="155"/>
      <c r="I18" s="155"/>
      <c r="J18" s="156"/>
      <c r="K18" s="139"/>
    </row>
    <row r="19" spans="2:11" ht="29.45" customHeight="1" x14ac:dyDescent="0.25">
      <c r="B19" s="162" t="s">
        <v>29</v>
      </c>
      <c r="C19" s="158"/>
      <c r="D19" s="159"/>
      <c r="E19" s="163" t="s">
        <v>30</v>
      </c>
      <c r="F19" s="155"/>
      <c r="G19" s="155"/>
      <c r="H19" s="155"/>
      <c r="I19" s="155"/>
      <c r="J19" s="156"/>
      <c r="K19" s="139"/>
    </row>
    <row r="20" spans="2:11" ht="14.45" customHeight="1" x14ac:dyDescent="0.25">
      <c r="B20" s="162" t="s">
        <v>31</v>
      </c>
      <c r="C20" s="158"/>
      <c r="D20" s="159"/>
      <c r="E20" s="163"/>
      <c r="F20" s="164"/>
      <c r="G20" s="164"/>
      <c r="H20" s="164"/>
      <c r="I20" s="164"/>
      <c r="J20" s="165"/>
      <c r="K20" s="44"/>
    </row>
    <row r="21" spans="2:11" ht="14.45" customHeight="1" x14ac:dyDescent="0.25">
      <c r="B21" s="162" t="s">
        <v>32</v>
      </c>
      <c r="C21" s="158"/>
      <c r="D21" s="159"/>
      <c r="E21" s="163">
        <v>47071</v>
      </c>
      <c r="F21" s="164"/>
      <c r="G21" s="164"/>
      <c r="H21" s="164"/>
      <c r="I21" s="164"/>
      <c r="J21" s="165"/>
      <c r="K21" s="44"/>
    </row>
    <row r="22" spans="2:11" ht="17.45" customHeight="1" x14ac:dyDescent="0.25">
      <c r="B22" s="199" t="s">
        <v>33</v>
      </c>
      <c r="C22" s="167"/>
      <c r="D22" s="167"/>
      <c r="E22" s="167"/>
      <c r="F22" s="167"/>
      <c r="G22" s="167"/>
      <c r="H22" s="167"/>
      <c r="I22" s="167"/>
      <c r="J22" s="106"/>
      <c r="K22" s="143"/>
    </row>
    <row r="23" spans="2:11" ht="15" customHeight="1" x14ac:dyDescent="0.25">
      <c r="B23" s="162" t="s">
        <v>34</v>
      </c>
      <c r="C23" s="158"/>
      <c r="D23" s="159"/>
      <c r="E23" s="175">
        <v>4850000</v>
      </c>
      <c r="F23" s="155"/>
      <c r="G23" s="155"/>
      <c r="H23" s="155"/>
      <c r="I23" s="155"/>
      <c r="J23" s="156"/>
      <c r="K23" s="144"/>
    </row>
    <row r="24" spans="2:11" ht="28.5" customHeight="1" x14ac:dyDescent="0.25">
      <c r="B24" s="162" t="s">
        <v>797</v>
      </c>
      <c r="C24" s="158"/>
      <c r="D24" s="159"/>
      <c r="E24" s="574">
        <v>1259107.3999999999</v>
      </c>
      <c r="F24" s="575"/>
      <c r="G24" s="575"/>
      <c r="H24" s="575"/>
      <c r="I24" s="575"/>
      <c r="J24" s="576"/>
      <c r="K24" s="142"/>
    </row>
    <row r="25" spans="2:11" ht="15" customHeight="1" x14ac:dyDescent="0.25">
      <c r="B25" s="162" t="s">
        <v>35</v>
      </c>
      <c r="C25" s="158"/>
      <c r="D25" s="159"/>
      <c r="E25" s="186">
        <f>'13. Co-Financing Table'!K30</f>
        <v>40859856</v>
      </c>
      <c r="F25" s="155"/>
      <c r="G25" s="155"/>
      <c r="H25" s="155"/>
      <c r="I25" s="155"/>
      <c r="J25" s="156"/>
      <c r="K25" s="144"/>
    </row>
    <row r="26" spans="2:11" ht="31.5" customHeight="1" x14ac:dyDescent="0.25">
      <c r="B26" s="162" t="s">
        <v>798</v>
      </c>
      <c r="C26" s="158"/>
      <c r="D26" s="159"/>
      <c r="E26" s="175">
        <f>'13. Co-Financing Table'!N30</f>
        <v>17313429</v>
      </c>
      <c r="F26" s="155"/>
      <c r="G26" s="155"/>
      <c r="H26" s="155"/>
      <c r="I26" s="155"/>
      <c r="J26" s="156"/>
      <c r="K26" s="144"/>
    </row>
    <row r="27" spans="2:11" ht="17.45" customHeight="1" x14ac:dyDescent="0.25">
      <c r="B27" s="199" t="s">
        <v>36</v>
      </c>
      <c r="C27" s="167"/>
      <c r="D27" s="167"/>
      <c r="E27" s="167"/>
      <c r="F27" s="167"/>
      <c r="G27" s="167"/>
      <c r="H27" s="167"/>
      <c r="I27" s="167"/>
      <c r="J27" s="107"/>
      <c r="K27" s="143"/>
    </row>
    <row r="28" spans="2:11" ht="27.75" customHeight="1" x14ac:dyDescent="0.25">
      <c r="B28" s="162" t="s">
        <v>37</v>
      </c>
      <c r="C28" s="158"/>
      <c r="D28" s="159"/>
      <c r="E28" s="168" t="s">
        <v>809</v>
      </c>
      <c r="F28" s="236"/>
      <c r="G28" s="236"/>
      <c r="H28" s="236"/>
      <c r="I28" s="236"/>
      <c r="J28" s="237"/>
      <c r="K28" s="139"/>
    </row>
    <row r="29" spans="2:11" ht="17.45" customHeight="1" x14ac:dyDescent="0.25">
      <c r="B29" s="162" t="s">
        <v>38</v>
      </c>
      <c r="C29" s="158"/>
      <c r="D29" s="159"/>
      <c r="E29" s="168" t="s">
        <v>868</v>
      </c>
      <c r="F29" s="169"/>
      <c r="G29" s="169"/>
      <c r="H29" s="169"/>
      <c r="I29" s="169"/>
      <c r="J29" s="170"/>
      <c r="K29" s="44"/>
    </row>
    <row r="30" spans="2:11" ht="27.75" customHeight="1" x14ac:dyDescent="0.25">
      <c r="B30" s="162" t="s">
        <v>39</v>
      </c>
      <c r="C30" s="158"/>
      <c r="D30" s="159"/>
      <c r="E30" s="184" t="s">
        <v>30</v>
      </c>
      <c r="F30" s="169"/>
      <c r="G30" s="169"/>
      <c r="H30" s="169"/>
      <c r="I30" s="169"/>
      <c r="J30" s="170"/>
      <c r="K30" s="44"/>
    </row>
    <row r="31" spans="2:11" ht="21" customHeight="1" x14ac:dyDescent="0.25">
      <c r="B31" s="162" t="s">
        <v>40</v>
      </c>
      <c r="C31" s="158"/>
      <c r="D31" s="159"/>
      <c r="E31" s="173">
        <v>46521</v>
      </c>
      <c r="F31" s="169"/>
      <c r="G31" s="169"/>
      <c r="H31" s="169"/>
      <c r="I31" s="169"/>
      <c r="J31" s="170"/>
      <c r="K31" s="142"/>
    </row>
    <row r="32" spans="2:11" ht="20.25" customHeight="1" x14ac:dyDescent="0.25">
      <c r="B32" s="166" t="s">
        <v>41</v>
      </c>
      <c r="C32" s="167"/>
      <c r="D32" s="167"/>
      <c r="E32" s="167"/>
      <c r="F32" s="167"/>
      <c r="G32" s="167"/>
      <c r="H32" s="167"/>
      <c r="I32" s="167"/>
      <c r="J32" s="18"/>
      <c r="K32" s="18"/>
    </row>
    <row r="33" spans="2:11" ht="27.75" customHeight="1" x14ac:dyDescent="0.25">
      <c r="B33" s="162" t="s">
        <v>42</v>
      </c>
      <c r="C33" s="158"/>
      <c r="D33" s="159"/>
      <c r="E33" s="174" t="str">
        <f ca="1">_xlfn.XLOOKUP(DevScore, NumRating, TxtRating, "Not Rated")</f>
        <v>Moderately Satisfactory (MS)</v>
      </c>
      <c r="F33" s="155"/>
      <c r="G33" s="155"/>
      <c r="H33" s="155"/>
      <c r="I33" s="155"/>
      <c r="J33" s="156"/>
      <c r="K33" s="137"/>
    </row>
    <row r="34" spans="2:11" ht="21" customHeight="1" x14ac:dyDescent="0.25">
      <c r="B34" s="162" t="s">
        <v>43</v>
      </c>
      <c r="C34" s="158"/>
      <c r="D34" s="159"/>
      <c r="E34" s="174" t="str">
        <f>_xlfn.XLOOKUP(ImpScore, NumRating, TxtRating, "Not Rated")</f>
        <v>Moderately Satisfactory (MS)</v>
      </c>
      <c r="F34" s="155"/>
      <c r="G34" s="155"/>
      <c r="H34" s="155"/>
      <c r="I34" s="155"/>
      <c r="J34" s="156"/>
      <c r="K34" s="137"/>
    </row>
    <row r="35" spans="2:11" ht="21" customHeight="1" x14ac:dyDescent="0.25">
      <c r="B35" s="162" t="s">
        <v>44</v>
      </c>
      <c r="C35" s="158"/>
      <c r="D35" s="159"/>
      <c r="E35" s="174" t="str">
        <f>'6. Risks to the Project'!C52</f>
        <v>Moderate</v>
      </c>
      <c r="F35" s="155"/>
      <c r="G35" s="155"/>
      <c r="H35" s="155"/>
      <c r="I35" s="155"/>
      <c r="J35" s="156"/>
      <c r="K35" s="137"/>
    </row>
    <row r="36" spans="2:11" ht="17.45" customHeight="1" x14ac:dyDescent="0.25">
      <c r="B36" s="166" t="s">
        <v>45</v>
      </c>
      <c r="C36" s="167"/>
      <c r="D36" s="167"/>
      <c r="E36" s="167"/>
      <c r="F36" s="167"/>
      <c r="G36" s="167"/>
      <c r="H36" s="167"/>
      <c r="I36" s="167"/>
      <c r="J36" s="32"/>
      <c r="K36" s="145"/>
    </row>
    <row r="37" spans="2:11" ht="27.75" customHeight="1" x14ac:dyDescent="0.25">
      <c r="B37" s="162" t="s">
        <v>46</v>
      </c>
      <c r="C37" s="158"/>
      <c r="D37" s="159"/>
      <c r="E37" s="571" t="s">
        <v>923</v>
      </c>
      <c r="F37" s="572"/>
      <c r="G37" s="572"/>
      <c r="H37" s="572"/>
      <c r="I37" s="572"/>
      <c r="J37" s="573"/>
      <c r="K37" s="19"/>
    </row>
    <row r="38" spans="2:11" ht="24.75" customHeight="1" x14ac:dyDescent="0.25">
      <c r="C38" s="146"/>
      <c r="D38" s="147"/>
      <c r="E38" s="147"/>
      <c r="F38" s="148"/>
      <c r="G38" s="148"/>
      <c r="H38" s="148"/>
      <c r="I38" s="148"/>
      <c r="J38" s="148"/>
      <c r="K38" s="149"/>
    </row>
    <row r="39" spans="2:11" ht="24.75" customHeight="1" x14ac:dyDescent="0.25">
      <c r="C39" s="150"/>
      <c r="D39" s="150"/>
      <c r="E39" s="150"/>
      <c r="F39" s="150"/>
      <c r="G39" s="150"/>
      <c r="H39" s="150"/>
      <c r="I39" s="150"/>
      <c r="J39" s="150"/>
      <c r="K39" s="151"/>
    </row>
    <row r="40" spans="2:11" ht="24.75" customHeight="1" x14ac:dyDescent="0.25">
      <c r="B40" s="176" t="s">
        <v>47</v>
      </c>
      <c r="C40" s="167"/>
      <c r="D40" s="167"/>
      <c r="E40" s="167"/>
      <c r="F40" s="167"/>
      <c r="G40" s="167"/>
      <c r="H40" s="167"/>
      <c r="I40" s="167"/>
      <c r="J40" s="167"/>
      <c r="K40" s="151"/>
    </row>
    <row r="41" spans="2:11" ht="24.75" customHeight="1" x14ac:dyDescent="0.25">
      <c r="B41" s="167"/>
      <c r="C41" s="167"/>
      <c r="D41" s="167"/>
      <c r="E41" s="167"/>
      <c r="F41" s="167"/>
      <c r="G41" s="167"/>
      <c r="H41" s="167"/>
      <c r="I41" s="167"/>
      <c r="J41" s="167"/>
      <c r="K41" s="151"/>
    </row>
    <row r="42" spans="2:11" ht="53.25" customHeight="1" x14ac:dyDescent="0.25">
      <c r="B42" s="167"/>
      <c r="C42" s="167"/>
      <c r="D42" s="167"/>
      <c r="E42" s="167"/>
      <c r="F42" s="167"/>
      <c r="G42" s="167"/>
      <c r="H42" s="167"/>
      <c r="I42" s="167"/>
      <c r="J42" s="167"/>
      <c r="K42" s="151"/>
    </row>
    <row r="43" spans="2:11" ht="17.25" customHeight="1" x14ac:dyDescent="0.25">
      <c r="B43" s="18"/>
      <c r="C43" s="18"/>
      <c r="D43" s="18"/>
      <c r="E43" s="18"/>
      <c r="F43" s="18"/>
      <c r="G43" s="18"/>
      <c r="H43" s="18"/>
      <c r="I43" s="18"/>
      <c r="J43" s="18"/>
      <c r="K43" s="17"/>
    </row>
    <row r="44" spans="2:11" ht="17.25" customHeight="1" x14ac:dyDescent="0.25">
      <c r="B44" s="18"/>
      <c r="C44" s="18"/>
      <c r="D44" s="18"/>
      <c r="E44" s="18"/>
      <c r="F44" s="18"/>
      <c r="G44" s="18"/>
      <c r="H44" s="18"/>
      <c r="I44" s="18"/>
      <c r="J44" s="18"/>
      <c r="K44" s="17"/>
    </row>
    <row r="45" spans="2:11" ht="17.45" customHeight="1" x14ac:dyDescent="0.25">
      <c r="B45" s="166" t="s">
        <v>48</v>
      </c>
      <c r="C45" s="167"/>
      <c r="D45" s="167"/>
      <c r="E45" s="167"/>
      <c r="F45" s="167"/>
      <c r="G45" s="167"/>
      <c r="H45" s="167"/>
      <c r="I45" s="167"/>
      <c r="J45" s="32"/>
      <c r="K45" s="145"/>
    </row>
    <row r="46" spans="2:11" ht="17.45" customHeight="1" x14ac:dyDescent="0.25">
      <c r="B46" s="157" t="s">
        <v>49</v>
      </c>
      <c r="C46" s="158"/>
      <c r="D46" s="159"/>
      <c r="E46" s="157" t="s">
        <v>50</v>
      </c>
      <c r="F46" s="158"/>
      <c r="G46" s="158"/>
      <c r="H46" s="159"/>
      <c r="I46" s="157" t="s">
        <v>51</v>
      </c>
      <c r="J46" s="159"/>
      <c r="K46" s="151"/>
    </row>
    <row r="47" spans="2:11" ht="17.45" customHeight="1" x14ac:dyDescent="0.25">
      <c r="B47" s="203" t="s">
        <v>52</v>
      </c>
      <c r="C47" s="158"/>
      <c r="D47" s="159"/>
      <c r="E47" s="206" t="s">
        <v>53</v>
      </c>
      <c r="F47" s="207"/>
      <c r="G47" s="207"/>
      <c r="H47" s="208"/>
      <c r="I47" s="160" t="s">
        <v>54</v>
      </c>
      <c r="J47" s="161"/>
      <c r="K47" s="19"/>
    </row>
    <row r="48" spans="2:11" ht="17.25" customHeight="1" x14ac:dyDescent="0.25">
      <c r="B48" s="203" t="s">
        <v>55</v>
      </c>
      <c r="C48" s="158"/>
      <c r="D48" s="159"/>
      <c r="E48" s="200" t="s">
        <v>869</v>
      </c>
      <c r="F48" s="201"/>
      <c r="G48" s="201"/>
      <c r="H48" s="202"/>
      <c r="I48" s="178" t="s">
        <v>870</v>
      </c>
      <c r="J48" s="179"/>
      <c r="K48" s="19"/>
    </row>
    <row r="49" spans="2:11" ht="60" customHeight="1" x14ac:dyDescent="0.25">
      <c r="B49" s="216" t="s">
        <v>56</v>
      </c>
      <c r="C49" s="217"/>
      <c r="D49" s="218"/>
      <c r="E49" s="219" t="s">
        <v>535</v>
      </c>
      <c r="F49" s="220"/>
      <c r="G49" s="220"/>
      <c r="H49" s="220"/>
      <c r="I49" s="221" t="s">
        <v>871</v>
      </c>
      <c r="J49" s="221"/>
      <c r="K49" s="95"/>
    </row>
    <row r="50" spans="2:11" ht="30" customHeight="1" x14ac:dyDescent="0.25">
      <c r="B50" s="162" t="s">
        <v>57</v>
      </c>
      <c r="C50" s="214"/>
      <c r="D50" s="215"/>
      <c r="E50" s="206" t="s">
        <v>536</v>
      </c>
      <c r="F50" s="207"/>
      <c r="G50" s="207"/>
      <c r="H50" s="208"/>
      <c r="I50" s="171" t="s">
        <v>58</v>
      </c>
      <c r="J50" s="172"/>
      <c r="K50" s="19"/>
    </row>
    <row r="51" spans="2:11" ht="17.45" customHeight="1" x14ac:dyDescent="0.25">
      <c r="B51" s="203" t="s">
        <v>59</v>
      </c>
      <c r="C51" s="158"/>
      <c r="D51" s="159"/>
      <c r="E51" s="240" t="s">
        <v>60</v>
      </c>
      <c r="F51" s="207"/>
      <c r="G51" s="207"/>
      <c r="H51" s="207"/>
      <c r="I51" s="160" t="s">
        <v>61</v>
      </c>
      <c r="J51" s="161"/>
      <c r="K51" s="19"/>
    </row>
    <row r="52" spans="2:11" ht="17.45" customHeight="1" x14ac:dyDescent="0.25">
      <c r="B52" s="203" t="s">
        <v>62</v>
      </c>
      <c r="C52" s="158"/>
      <c r="D52" s="159"/>
      <c r="E52" s="206" t="s">
        <v>63</v>
      </c>
      <c r="F52" s="207"/>
      <c r="G52" s="207"/>
      <c r="H52" s="208"/>
      <c r="I52" s="160" t="s">
        <v>64</v>
      </c>
      <c r="J52" s="161"/>
      <c r="K52" s="19"/>
    </row>
    <row r="53" spans="2:11" ht="17.45" customHeight="1" x14ac:dyDescent="0.25">
      <c r="B53" s="152"/>
      <c r="C53" s="152"/>
      <c r="D53" s="152"/>
      <c r="E53" s="152"/>
      <c r="F53" s="152"/>
      <c r="G53" s="152"/>
      <c r="H53" s="152"/>
      <c r="I53" s="152"/>
      <c r="J53" s="152"/>
      <c r="K53" s="19"/>
    </row>
    <row r="54" spans="2:11" ht="17.45" customHeight="1" x14ac:dyDescent="0.25">
      <c r="B54" s="152"/>
      <c r="C54" s="152"/>
      <c r="D54" s="152"/>
      <c r="E54" s="152"/>
      <c r="F54" s="152"/>
      <c r="G54" s="152"/>
      <c r="H54" s="152"/>
      <c r="I54" s="152"/>
      <c r="J54" s="152"/>
      <c r="K54" s="19"/>
    </row>
    <row r="55" spans="2:11" ht="15.75" customHeight="1" x14ac:dyDescent="0.25">
      <c r="B55" s="204" t="s">
        <v>65</v>
      </c>
      <c r="C55" s="167"/>
      <c r="D55" s="167"/>
      <c r="E55" s="167"/>
      <c r="F55" s="167"/>
      <c r="G55" s="167"/>
      <c r="H55" s="167"/>
      <c r="I55" s="167"/>
      <c r="J55" s="167"/>
      <c r="K55" s="45"/>
    </row>
    <row r="56" spans="2:11" ht="14.45" customHeight="1" x14ac:dyDescent="0.25">
      <c r="B56" s="24"/>
      <c r="C56" s="24"/>
      <c r="D56" s="24"/>
      <c r="E56" s="24"/>
      <c r="F56" s="24"/>
      <c r="G56" s="24"/>
      <c r="H56" s="24"/>
      <c r="I56" s="24"/>
      <c r="J56" s="24"/>
      <c r="K56" s="24"/>
    </row>
    <row r="57" spans="2:11" ht="14.45" customHeight="1" x14ac:dyDescent="0.25">
      <c r="B57" s="229" t="s">
        <v>66</v>
      </c>
      <c r="C57" s="224"/>
      <c r="D57" s="224"/>
      <c r="E57" s="224"/>
      <c r="F57" s="224"/>
      <c r="G57" s="224"/>
      <c r="H57" s="224"/>
      <c r="I57" s="224"/>
      <c r="J57" s="225"/>
      <c r="K57" s="3"/>
    </row>
    <row r="58" spans="2:11" ht="17.25" customHeight="1" x14ac:dyDescent="0.25">
      <c r="B58" s="226"/>
      <c r="C58" s="227"/>
      <c r="D58" s="227"/>
      <c r="E58" s="227"/>
      <c r="F58" s="227"/>
      <c r="G58" s="227"/>
      <c r="H58" s="227"/>
      <c r="I58" s="227"/>
      <c r="J58" s="228"/>
      <c r="K58" s="3"/>
    </row>
    <row r="59" spans="2:11" ht="17.25" customHeight="1" x14ac:dyDescent="0.25">
      <c r="B59" s="209"/>
      <c r="C59" s="158"/>
      <c r="D59" s="158"/>
      <c r="E59" s="158"/>
      <c r="F59" s="158"/>
      <c r="G59" s="158"/>
      <c r="H59" s="158"/>
      <c r="I59" s="158"/>
      <c r="J59" s="158"/>
      <c r="K59" s="3"/>
    </row>
    <row r="60" spans="2:11" ht="15" customHeight="1" x14ac:dyDescent="0.25">
      <c r="B60" s="223" t="s">
        <v>67</v>
      </c>
      <c r="C60" s="224"/>
      <c r="D60" s="225"/>
      <c r="E60" s="239" t="s">
        <v>68</v>
      </c>
      <c r="F60" s="223" t="s">
        <v>69</v>
      </c>
      <c r="G60" s="224"/>
      <c r="H60" s="224"/>
      <c r="I60" s="225"/>
      <c r="J60" s="223" t="s">
        <v>70</v>
      </c>
      <c r="K60" s="3"/>
    </row>
    <row r="61" spans="2:11" ht="17.45" customHeight="1" x14ac:dyDescent="0.25">
      <c r="B61" s="226"/>
      <c r="C61" s="227"/>
      <c r="D61" s="228"/>
      <c r="E61" s="238"/>
      <c r="F61" s="226"/>
      <c r="G61" s="227"/>
      <c r="H61" s="227"/>
      <c r="I61" s="228"/>
      <c r="J61" s="238"/>
      <c r="K61" s="3"/>
    </row>
    <row r="62" spans="2:11" ht="26.25" customHeight="1" x14ac:dyDescent="0.25">
      <c r="B62" s="188" t="s">
        <v>537</v>
      </c>
      <c r="C62" s="189"/>
      <c r="D62" s="190"/>
      <c r="E62" s="210" t="s">
        <v>71</v>
      </c>
      <c r="F62" s="188" t="s">
        <v>72</v>
      </c>
      <c r="G62" s="194"/>
      <c r="H62" s="194"/>
      <c r="I62" s="195"/>
      <c r="J62" s="212"/>
      <c r="K62" s="20"/>
    </row>
    <row r="63" spans="2:11" ht="17.25" customHeight="1" x14ac:dyDescent="0.25">
      <c r="B63" s="191"/>
      <c r="C63" s="192"/>
      <c r="D63" s="193"/>
      <c r="E63" s="211"/>
      <c r="F63" s="196"/>
      <c r="G63" s="197"/>
      <c r="H63" s="197"/>
      <c r="I63" s="198"/>
      <c r="J63" s="213"/>
      <c r="K63" s="20"/>
    </row>
    <row r="64" spans="2:11" ht="17.25" customHeight="1" x14ac:dyDescent="0.25">
      <c r="B64" s="188" t="s">
        <v>538</v>
      </c>
      <c r="C64" s="189"/>
      <c r="D64" s="190"/>
      <c r="E64" s="210" t="s">
        <v>71</v>
      </c>
      <c r="F64" s="188" t="s">
        <v>73</v>
      </c>
      <c r="G64" s="194"/>
      <c r="H64" s="194"/>
      <c r="I64" s="195"/>
      <c r="J64" s="212"/>
      <c r="K64" s="20"/>
    </row>
    <row r="65" spans="2:11" ht="17.25" customHeight="1" x14ac:dyDescent="0.25">
      <c r="B65" s="191"/>
      <c r="C65" s="192"/>
      <c r="D65" s="193"/>
      <c r="E65" s="211"/>
      <c r="F65" s="196"/>
      <c r="G65" s="197"/>
      <c r="H65" s="197"/>
      <c r="I65" s="198"/>
      <c r="J65" s="213"/>
      <c r="K65" s="20"/>
    </row>
    <row r="66" spans="2:11" ht="17.25" customHeight="1" x14ac:dyDescent="0.25">
      <c r="B66" s="188" t="s">
        <v>539</v>
      </c>
      <c r="C66" s="189"/>
      <c r="D66" s="190"/>
      <c r="E66" s="210" t="s">
        <v>71</v>
      </c>
      <c r="F66" s="188" t="s">
        <v>74</v>
      </c>
      <c r="G66" s="194"/>
      <c r="H66" s="194"/>
      <c r="I66" s="195"/>
      <c r="J66" s="212"/>
      <c r="K66" s="20"/>
    </row>
    <row r="67" spans="2:11" ht="17.25" customHeight="1" x14ac:dyDescent="0.25">
      <c r="B67" s="191"/>
      <c r="C67" s="192"/>
      <c r="D67" s="193"/>
      <c r="E67" s="211"/>
      <c r="F67" s="196"/>
      <c r="G67" s="197"/>
      <c r="H67" s="197"/>
      <c r="I67" s="198"/>
      <c r="J67" s="213"/>
      <c r="K67" s="20"/>
    </row>
    <row r="68" spans="2:11" ht="17.25" customHeight="1" x14ac:dyDescent="0.25">
      <c r="B68" s="188" t="s">
        <v>540</v>
      </c>
      <c r="C68" s="189"/>
      <c r="D68" s="190"/>
      <c r="E68" s="210" t="s">
        <v>71</v>
      </c>
      <c r="F68" s="188" t="s">
        <v>75</v>
      </c>
      <c r="G68" s="194"/>
      <c r="H68" s="194"/>
      <c r="I68" s="195"/>
      <c r="J68" s="212"/>
      <c r="K68" s="20"/>
    </row>
    <row r="69" spans="2:11" ht="17.25" customHeight="1" x14ac:dyDescent="0.25">
      <c r="B69" s="191"/>
      <c r="C69" s="192"/>
      <c r="D69" s="193"/>
      <c r="E69" s="211"/>
      <c r="F69" s="196"/>
      <c r="G69" s="197"/>
      <c r="H69" s="197"/>
      <c r="I69" s="198"/>
      <c r="J69" s="213"/>
      <c r="K69" s="20"/>
    </row>
    <row r="70" spans="2:11" ht="17.25" customHeight="1" x14ac:dyDescent="0.25">
      <c r="B70" s="188" t="s">
        <v>541</v>
      </c>
      <c r="C70" s="189"/>
      <c r="D70" s="190"/>
      <c r="E70" s="210" t="s">
        <v>810</v>
      </c>
      <c r="F70" s="188"/>
      <c r="G70" s="194"/>
      <c r="H70" s="194"/>
      <c r="I70" s="195"/>
      <c r="J70" s="212" t="s">
        <v>811</v>
      </c>
      <c r="K70" s="20"/>
    </row>
    <row r="71" spans="2:11" ht="17.25" customHeight="1" x14ac:dyDescent="0.25">
      <c r="B71" s="191"/>
      <c r="C71" s="192"/>
      <c r="D71" s="193"/>
      <c r="E71" s="211"/>
      <c r="F71" s="196"/>
      <c r="G71" s="197"/>
      <c r="H71" s="197"/>
      <c r="I71" s="198"/>
      <c r="J71" s="213"/>
      <c r="K71" s="20"/>
    </row>
    <row r="72" spans="2:11" ht="17.25" customHeight="1" x14ac:dyDescent="0.25">
      <c r="B72" s="188" t="s">
        <v>542</v>
      </c>
      <c r="C72" s="189"/>
      <c r="D72" s="190"/>
      <c r="E72" s="210" t="s">
        <v>71</v>
      </c>
      <c r="F72" s="230" t="s">
        <v>76</v>
      </c>
      <c r="G72" s="231"/>
      <c r="H72" s="231"/>
      <c r="I72" s="232"/>
      <c r="J72" s="212"/>
      <c r="K72" s="20"/>
    </row>
    <row r="73" spans="2:11" ht="17.25" customHeight="1" x14ac:dyDescent="0.25">
      <c r="B73" s="191"/>
      <c r="C73" s="192"/>
      <c r="D73" s="193"/>
      <c r="E73" s="211"/>
      <c r="F73" s="233"/>
      <c r="G73" s="234"/>
      <c r="H73" s="234"/>
      <c r="I73" s="235"/>
      <c r="J73" s="213"/>
      <c r="K73" s="20"/>
    </row>
    <row r="74" spans="2:11" x14ac:dyDescent="0.25">
      <c r="B74" s="18"/>
      <c r="C74" s="18"/>
      <c r="D74" s="18"/>
      <c r="E74" s="18"/>
      <c r="F74" s="18"/>
      <c r="G74" s="18"/>
      <c r="H74" s="18"/>
      <c r="I74" s="18"/>
      <c r="J74" s="18"/>
      <c r="K74" s="18"/>
    </row>
    <row r="75" spans="2:11" x14ac:dyDescent="0.25">
      <c r="B75" s="18"/>
      <c r="C75" s="18"/>
      <c r="D75" s="18"/>
      <c r="E75" s="18"/>
      <c r="F75" s="18"/>
      <c r="G75" s="18"/>
      <c r="H75" s="18"/>
      <c r="I75" s="18"/>
      <c r="J75" s="18"/>
      <c r="K75" s="18"/>
    </row>
    <row r="76" spans="2:11" x14ac:dyDescent="0.25">
      <c r="B76" s="18"/>
      <c r="C76" s="18"/>
      <c r="D76" s="18"/>
      <c r="E76" s="18"/>
      <c r="F76" s="18"/>
      <c r="G76" s="18"/>
      <c r="H76" s="18"/>
      <c r="I76" s="18"/>
      <c r="J76" s="18"/>
      <c r="K76" s="18"/>
    </row>
    <row r="77" spans="2:11" x14ac:dyDescent="0.25">
      <c r="B77" s="18"/>
      <c r="C77" s="18"/>
      <c r="D77" s="18"/>
      <c r="E77" s="18"/>
      <c r="F77" s="18"/>
      <c r="G77" s="18"/>
      <c r="H77" s="18"/>
      <c r="I77" s="18"/>
      <c r="J77" s="18"/>
      <c r="K77" s="18"/>
    </row>
    <row r="78" spans="2:11" x14ac:dyDescent="0.25">
      <c r="B78" s="18"/>
      <c r="C78" s="18"/>
      <c r="D78" s="18"/>
      <c r="E78" s="18"/>
      <c r="F78" s="18"/>
      <c r="G78" s="18"/>
      <c r="H78" s="18"/>
      <c r="I78" s="18"/>
      <c r="J78" s="18"/>
      <c r="K78" s="18"/>
    </row>
    <row r="79" spans="2:11" x14ac:dyDescent="0.25">
      <c r="B79" s="18"/>
      <c r="C79" s="18"/>
      <c r="D79" s="18"/>
      <c r="E79" s="18"/>
      <c r="F79" s="18"/>
      <c r="G79" s="18"/>
      <c r="H79" s="18"/>
      <c r="I79" s="18"/>
      <c r="J79" s="18"/>
      <c r="K79" s="18"/>
    </row>
    <row r="80" spans="2:11" x14ac:dyDescent="0.25">
      <c r="B80" s="18"/>
      <c r="C80" s="18"/>
      <c r="D80" s="18"/>
      <c r="E80" s="18"/>
      <c r="F80" s="18"/>
      <c r="G80" s="18"/>
      <c r="H80" s="18"/>
      <c r="I80" s="18"/>
      <c r="J80" s="18"/>
      <c r="K80" s="18"/>
    </row>
    <row r="81" spans="2:11" x14ac:dyDescent="0.25">
      <c r="B81" s="18"/>
      <c r="C81" s="18"/>
      <c r="D81" s="18"/>
      <c r="E81" s="18"/>
      <c r="F81" s="18"/>
      <c r="G81" s="18"/>
      <c r="H81" s="18"/>
      <c r="I81" s="18"/>
      <c r="J81" s="18"/>
      <c r="K81" s="18"/>
    </row>
    <row r="82" spans="2:11" x14ac:dyDescent="0.25">
      <c r="B82" s="18"/>
      <c r="C82" s="18"/>
      <c r="D82" s="18"/>
      <c r="E82" s="18"/>
      <c r="F82" s="18"/>
      <c r="G82" s="18"/>
      <c r="H82" s="18"/>
      <c r="I82" s="18"/>
      <c r="J82" s="18"/>
      <c r="K82" s="18"/>
    </row>
    <row r="83" spans="2:11" x14ac:dyDescent="0.25">
      <c r="B83" s="18"/>
      <c r="C83" s="18"/>
      <c r="D83" s="18"/>
      <c r="E83" s="18"/>
      <c r="F83" s="18"/>
      <c r="G83" s="18"/>
      <c r="H83" s="18"/>
      <c r="I83" s="18"/>
      <c r="J83" s="18"/>
      <c r="K83" s="18"/>
    </row>
  </sheetData>
  <sheetProtection formatCells="0" formatColumns="0" formatRows="0" insertColumns="0" insertRows="0" insertHyperlinks="0"/>
  <mergeCells count="119">
    <mergeCell ref="B60:D61"/>
    <mergeCell ref="E47:H47"/>
    <mergeCell ref="E66:E67"/>
    <mergeCell ref="B30:D30"/>
    <mergeCell ref="B62:D63"/>
    <mergeCell ref="B27:I27"/>
    <mergeCell ref="J66:J67"/>
    <mergeCell ref="E60:E61"/>
    <mergeCell ref="I47:J47"/>
    <mergeCell ref="E51:H51"/>
    <mergeCell ref="F64:I65"/>
    <mergeCell ref="B72:D73"/>
    <mergeCell ref="B52:D52"/>
    <mergeCell ref="B50:D50"/>
    <mergeCell ref="B49:D49"/>
    <mergeCell ref="E49:H49"/>
    <mergeCell ref="I49:J49"/>
    <mergeCell ref="B6:D6"/>
    <mergeCell ref="B20:D20"/>
    <mergeCell ref="B4:D4"/>
    <mergeCell ref="E52:H52"/>
    <mergeCell ref="F62:I63"/>
    <mergeCell ref="J72:J73"/>
    <mergeCell ref="E72:E73"/>
    <mergeCell ref="F60:I61"/>
    <mergeCell ref="B57:J58"/>
    <mergeCell ref="J64:J65"/>
    <mergeCell ref="E62:E63"/>
    <mergeCell ref="F72:I73"/>
    <mergeCell ref="E19:J19"/>
    <mergeCell ref="E28:J28"/>
    <mergeCell ref="J70:J71"/>
    <mergeCell ref="J60:J61"/>
    <mergeCell ref="E64:E65"/>
    <mergeCell ref="B66:D67"/>
    <mergeCell ref="B3:J3"/>
    <mergeCell ref="E24:J24"/>
    <mergeCell ref="E8:J8"/>
    <mergeCell ref="B36:I36"/>
    <mergeCell ref="B45:I45"/>
    <mergeCell ref="E50:H50"/>
    <mergeCell ref="B68:D69"/>
    <mergeCell ref="B70:D71"/>
    <mergeCell ref="F68:I69"/>
    <mergeCell ref="F70:I71"/>
    <mergeCell ref="E4:J4"/>
    <mergeCell ref="B59:J59"/>
    <mergeCell ref="B48:D48"/>
    <mergeCell ref="E68:E69"/>
    <mergeCell ref="B14:D14"/>
    <mergeCell ref="B23:D23"/>
    <mergeCell ref="E70:E71"/>
    <mergeCell ref="B35:D35"/>
    <mergeCell ref="B51:D51"/>
    <mergeCell ref="E18:J18"/>
    <mergeCell ref="B25:D25"/>
    <mergeCell ref="I52:J52"/>
    <mergeCell ref="J68:J69"/>
    <mergeCell ref="J62:J63"/>
    <mergeCell ref="B2:J2"/>
    <mergeCell ref="E10:J10"/>
    <mergeCell ref="I46:J46"/>
    <mergeCell ref="B64:D65"/>
    <mergeCell ref="B8:D8"/>
    <mergeCell ref="F66:I67"/>
    <mergeCell ref="B17:D17"/>
    <mergeCell ref="B22:I22"/>
    <mergeCell ref="E34:J34"/>
    <mergeCell ref="B10:D10"/>
    <mergeCell ref="B19:D19"/>
    <mergeCell ref="B9:D9"/>
    <mergeCell ref="E48:H48"/>
    <mergeCell ref="B5:D5"/>
    <mergeCell ref="E37:J37"/>
    <mergeCell ref="E12:J12"/>
    <mergeCell ref="E21:J21"/>
    <mergeCell ref="B47:D47"/>
    <mergeCell ref="B55:J55"/>
    <mergeCell ref="B31:D31"/>
    <mergeCell ref="B46:D46"/>
    <mergeCell ref="E14:J14"/>
    <mergeCell ref="E23:J23"/>
    <mergeCell ref="B21:D21"/>
    <mergeCell ref="B11:D11"/>
    <mergeCell ref="E9:J9"/>
    <mergeCell ref="B13:J13"/>
    <mergeCell ref="E30:J30"/>
    <mergeCell ref="B34:D34"/>
    <mergeCell ref="B28:D28"/>
    <mergeCell ref="E11:J11"/>
    <mergeCell ref="B37:D37"/>
    <mergeCell ref="E17:J17"/>
    <mergeCell ref="B18:D18"/>
    <mergeCell ref="E35:J35"/>
    <mergeCell ref="E25:J25"/>
    <mergeCell ref="E5:J5"/>
    <mergeCell ref="E46:H46"/>
    <mergeCell ref="I51:J51"/>
    <mergeCell ref="B12:D12"/>
    <mergeCell ref="E20:J20"/>
    <mergeCell ref="B32:I32"/>
    <mergeCell ref="E29:J29"/>
    <mergeCell ref="I50:J50"/>
    <mergeCell ref="E31:J31"/>
    <mergeCell ref="B29:D29"/>
    <mergeCell ref="E6:J6"/>
    <mergeCell ref="E15:J15"/>
    <mergeCell ref="E26:J26"/>
    <mergeCell ref="B40:J42"/>
    <mergeCell ref="B15:D15"/>
    <mergeCell ref="B24:D24"/>
    <mergeCell ref="E7:J7"/>
    <mergeCell ref="B33:D33"/>
    <mergeCell ref="E16:J16"/>
    <mergeCell ref="B26:D26"/>
    <mergeCell ref="B7:D7"/>
    <mergeCell ref="I48:J48"/>
    <mergeCell ref="B16:D16"/>
    <mergeCell ref="E33:J33"/>
  </mergeCells>
  <dataValidations count="4">
    <dataValidation type="list" allowBlank="1" showInputMessage="1" showErrorMessage="1" prompt="Select implementation status" sqref="E37" xr:uid="{00000000-0002-0000-0100-000000000000}">
      <formula1>"Less than 1 year Implementation, 1st PIR, 2nd PIR, 3rd PIR, 4th PIR, 5th PIR, 6th PIR, 7th PIR, 8th PIR, 9th PIR, 10th PIR, 11th PIR, 12th PIR, 13th PIR, 14th PIR, 15th PIR, Final PIR"</formula1>
    </dataValidation>
    <dataValidation type="list" allowBlank="1" showInputMessage="1" showErrorMessage="1" prompt="Select Region" sqref="E4" xr:uid="{00000000-0002-0000-0100-000001000000}">
      <formula1>"Global, Inter-regional, Africa (RAF), Asia and the Pacific (RAP), Europe and Central Asia (REU), Latin America and the Caribbean (RLC), Near East and North Africa (RNE)"</formula1>
    </dataValidation>
    <dataValidation type="date" allowBlank="1" showInputMessage="1" showErrorMessage="1" sqref="E16:K16" xr:uid="{00000000-0002-0000-0100-000002000000}">
      <formula1>42005</formula1>
      <formula2>49310</formula2>
    </dataValidation>
    <dataValidation type="list" allowBlank="1" showInputMessage="1" showErrorMessage="1" prompt="Select Yes or No" sqref="E62:E73" xr:uid="{00000000-0002-0000-0100-000003000000}">
      <formula1>"Yes, No"</formula1>
    </dataValidation>
  </dataValidations>
  <hyperlinks>
    <hyperlink ref="I47" r:id="rId1" xr:uid="{B157E5D5-BE1E-4CE1-A941-984D800A49A3}"/>
    <hyperlink ref="I50" r:id="rId2" xr:uid="{FCDF6C34-6D30-4259-9550-05F8ABB14D14}"/>
    <hyperlink ref="I51" r:id="rId3" xr:uid="{469E71F1-C963-4C27-A3B5-8AF68D3A9726}"/>
    <hyperlink ref="I52" r:id="rId4" xr:uid="{F011355A-E30D-40F1-A424-3AB6DEF3E0E9}"/>
  </hyperlinks>
  <pageMargins left="0.25" right="0.25" top="0.75" bottom="0.75" header="0.3" footer="0.3"/>
  <pageSetup paperSize="5" scale="91" pageOrder="overThenDown" orientation="portrait" r:id="rId5"/>
  <ignoredErrors>
    <ignoredError sqref="E8 E12" numberStoredAsText="1"/>
    <ignoredError sqref="E25:E26 E33:E35"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tabColor theme="3" tint="0.499984740745262"/>
  </sheetPr>
  <dimension ref="A1:I22"/>
  <sheetViews>
    <sheetView topLeftCell="A5" workbookViewId="0">
      <selection activeCell="G21" sqref="G21"/>
    </sheetView>
  </sheetViews>
  <sheetFormatPr defaultColWidth="8.85546875" defaultRowHeight="15" x14ac:dyDescent="0.25"/>
  <cols>
    <col min="1" max="1" width="32.28515625" customWidth="1"/>
    <col min="2" max="2" width="13.28515625" customWidth="1"/>
    <col min="4" max="4" width="10" customWidth="1"/>
    <col min="5" max="5" width="14.140625" customWidth="1"/>
    <col min="6" max="6" width="15" customWidth="1"/>
    <col min="7" max="7" width="14.28515625" customWidth="1"/>
    <col min="8" max="8" width="12.28515625" customWidth="1"/>
    <col min="9" max="9" width="11.28515625" customWidth="1"/>
  </cols>
  <sheetData>
    <row r="1" spans="1:9" ht="30" customHeight="1" x14ac:dyDescent="0.25">
      <c r="A1" s="70" t="s">
        <v>77</v>
      </c>
      <c r="B1" s="71" t="s">
        <v>78</v>
      </c>
    </row>
    <row r="2" spans="1:9" ht="23.25" customHeight="1" x14ac:dyDescent="0.25">
      <c r="A2" s="50" t="s">
        <v>79</v>
      </c>
      <c r="B2" s="52">
        <v>1</v>
      </c>
    </row>
    <row r="3" spans="1:9" ht="19.5" customHeight="1" x14ac:dyDescent="0.25">
      <c r="A3" s="50" t="s">
        <v>80</v>
      </c>
      <c r="B3" s="52">
        <v>2</v>
      </c>
    </row>
    <row r="4" spans="1:9" ht="17.25" customHeight="1" x14ac:dyDescent="0.25">
      <c r="A4" s="50" t="s">
        <v>81</v>
      </c>
      <c r="B4" s="52">
        <v>3</v>
      </c>
    </row>
    <row r="5" spans="1:9" ht="18" customHeight="1" x14ac:dyDescent="0.25">
      <c r="A5" s="50" t="s">
        <v>82</v>
      </c>
      <c r="B5" s="52">
        <v>4</v>
      </c>
    </row>
    <row r="6" spans="1:9" ht="19.5" customHeight="1" x14ac:dyDescent="0.25">
      <c r="A6" s="50" t="s">
        <v>83</v>
      </c>
      <c r="B6" s="52">
        <v>5</v>
      </c>
    </row>
    <row r="7" spans="1:9" ht="18" customHeight="1" x14ac:dyDescent="0.25">
      <c r="A7" s="50" t="s">
        <v>84</v>
      </c>
      <c r="B7" s="52">
        <v>6</v>
      </c>
    </row>
    <row r="8" spans="1:9" ht="18" customHeight="1" x14ac:dyDescent="0.25">
      <c r="A8" s="50" t="s">
        <v>85</v>
      </c>
      <c r="B8" s="52">
        <v>0</v>
      </c>
    </row>
    <row r="9" spans="1:9" ht="18.75" customHeight="1" x14ac:dyDescent="0.25">
      <c r="A9" s="51" t="s">
        <v>86</v>
      </c>
      <c r="B9" s="53">
        <v>0</v>
      </c>
    </row>
    <row r="10" spans="1:9" ht="18.75" customHeight="1" x14ac:dyDescent="0.25">
      <c r="A10" s="33"/>
      <c r="B10" s="33"/>
    </row>
    <row r="11" spans="1:9" ht="18.75" customHeight="1" thickBot="1" x14ac:dyDescent="0.3">
      <c r="A11" s="33"/>
      <c r="B11" s="33"/>
    </row>
    <row r="12" spans="1:9" x14ac:dyDescent="0.25">
      <c r="D12" s="72" t="s">
        <v>87</v>
      </c>
      <c r="E12" s="66"/>
      <c r="F12" s="66"/>
      <c r="G12" s="66"/>
      <c r="H12" s="66"/>
      <c r="I12" s="67"/>
    </row>
    <row r="13" spans="1:9" x14ac:dyDescent="0.25">
      <c r="D13" s="54" t="s">
        <v>88</v>
      </c>
      <c r="E13" s="68" t="s">
        <v>89</v>
      </c>
      <c r="F13" s="68" t="s">
        <v>90</v>
      </c>
      <c r="G13" s="68" t="s">
        <v>91</v>
      </c>
      <c r="H13" s="68" t="s">
        <v>92</v>
      </c>
      <c r="I13" s="69" t="s">
        <v>93</v>
      </c>
    </row>
    <row r="14" spans="1:9" ht="15" customHeight="1" x14ac:dyDescent="0.25">
      <c r="D14" s="55" t="s">
        <v>94</v>
      </c>
      <c r="E14" s="56">
        <v>20</v>
      </c>
      <c r="F14" s="56">
        <v>25</v>
      </c>
      <c r="G14" s="56">
        <v>25</v>
      </c>
      <c r="H14" s="56">
        <v>0</v>
      </c>
      <c r="I14" s="57">
        <v>30</v>
      </c>
    </row>
    <row r="15" spans="1:9" x14ac:dyDescent="0.25">
      <c r="D15" s="73" t="s">
        <v>95</v>
      </c>
      <c r="E15" s="58"/>
      <c r="F15" s="58"/>
      <c r="G15" s="58"/>
      <c r="H15" s="59"/>
    </row>
    <row r="16" spans="1:9" ht="20.25" customHeight="1" x14ac:dyDescent="0.25">
      <c r="D16" s="60" t="s">
        <v>88</v>
      </c>
      <c r="E16" s="64" t="s">
        <v>89</v>
      </c>
      <c r="F16" s="64" t="s">
        <v>91</v>
      </c>
      <c r="G16" s="64" t="s">
        <v>92</v>
      </c>
      <c r="H16" s="65" t="s">
        <v>93</v>
      </c>
    </row>
    <row r="17" spans="1:8" ht="15" customHeight="1" thickBot="1" x14ac:dyDescent="0.3">
      <c r="D17" s="61" t="s">
        <v>94</v>
      </c>
      <c r="E17" s="62">
        <v>25</v>
      </c>
      <c r="F17" s="62">
        <v>35</v>
      </c>
      <c r="G17" s="62">
        <v>0</v>
      </c>
      <c r="H17" s="63">
        <v>40</v>
      </c>
    </row>
    <row r="18" spans="1:8" ht="15" customHeight="1" thickBot="1" x14ac:dyDescent="0.3"/>
    <row r="19" spans="1:8" ht="15" customHeight="1" thickBot="1" x14ac:dyDescent="0.3">
      <c r="A19" s="74" t="s">
        <v>96</v>
      </c>
      <c r="B19" s="75"/>
      <c r="C19" s="75"/>
      <c r="D19" s="75"/>
      <c r="E19" s="76"/>
    </row>
    <row r="20" spans="1:8" ht="15" customHeight="1" thickBot="1" x14ac:dyDescent="0.3">
      <c r="A20" s="77" t="s">
        <v>97</v>
      </c>
      <c r="B20" s="78"/>
      <c r="C20" s="78"/>
      <c r="D20" s="79" cm="1">
        <f t="array" aca="1" ref="D20" ca="1">_xlfn.LET(_xlpm.hdrRow,MATCH("*Development*Objective*rating*",'2. Progress towards outcomes'!$C:$C,0),_xlpm.rRow,_xlpm.hdrRow+1,_xlpm.ratings,INDEX('2. Progress towards outcomes'!$D:$H,_xlpm.rRow,0),_xlpm.scores,_xlfn.XLOOKUP(_xlpm.ratings,TxtRating,NumRating,0),ROUND(SUMPRODUCT(_xlpm.scores,Weights)/SUM(Weights),0))</f>
        <v>4</v>
      </c>
      <c r="E20" s="80"/>
    </row>
    <row r="21" spans="1:8" ht="15" customHeight="1" thickBot="1" x14ac:dyDescent="0.3">
      <c r="A21" s="77"/>
      <c r="B21" s="78"/>
      <c r="C21" s="78"/>
      <c r="D21" s="81" cm="1">
        <f t="array" ref="D21">ROUND(
  SUMPRODUCT(
      _xlfn.XLOOKUP(
        CHOOSE({1,2,3,4},
          '3. Implementation Progress'!D94,
          '3. Implementation Progress'!F94,
          '3. Implementation Progress'!J94,
          '3. Implementation Progress'!N94
        ),
        TxtRating, NumRating, 0
      ),
      Weights2
  ) / SUM(Weights2),   0)</f>
        <v>4</v>
      </c>
      <c r="E21" s="80"/>
    </row>
    <row r="22" spans="1:8" ht="15" customHeight="1" thickBot="1" x14ac:dyDescent="0.3">
      <c r="A22" s="82"/>
      <c r="B22" s="83"/>
      <c r="C22" s="83"/>
      <c r="D22" s="83"/>
      <c r="E22" s="84"/>
    </row>
  </sheetData>
  <sheetProtection algorithmName="SHA-512" hashValue="ObhEOnksm90wgR+9VjiPwTUvAXUxH5sVQ/CgBMUX3JhDEx/IwwqatIFSKQtJH/qupUEcGKIusIvFDtMZ7ojdXA==" saltValue="Mg9hM/2qXSOdHKR3FARWkQ=="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tabColor theme="3" tint="0.499984740745262"/>
  </sheetPr>
  <dimension ref="A1:A250"/>
  <sheetViews>
    <sheetView showGridLines="0" topLeftCell="A221" workbookViewId="0">
      <selection activeCell="A2" sqref="A2:A250"/>
    </sheetView>
  </sheetViews>
  <sheetFormatPr defaultColWidth="8.85546875" defaultRowHeight="15" x14ac:dyDescent="0.25"/>
  <cols>
    <col min="1" max="1" width="25.7109375" customWidth="1"/>
  </cols>
  <sheetData>
    <row r="1" spans="1:1" ht="15" customHeight="1" thickBot="1" x14ac:dyDescent="0.3">
      <c r="A1" s="5" t="s">
        <v>98</v>
      </c>
    </row>
    <row r="2" spans="1:1" ht="15" customHeight="1" thickBot="1" x14ac:dyDescent="0.3">
      <c r="A2" s="6" t="s">
        <v>99</v>
      </c>
    </row>
    <row r="3" spans="1:1" ht="15" customHeight="1" thickBot="1" x14ac:dyDescent="0.3">
      <c r="A3" s="7" t="s">
        <v>100</v>
      </c>
    </row>
    <row r="4" spans="1:1" ht="15" customHeight="1" thickBot="1" x14ac:dyDescent="0.3">
      <c r="A4" s="6" t="s">
        <v>101</v>
      </c>
    </row>
    <row r="5" spans="1:1" ht="15" customHeight="1" thickBot="1" x14ac:dyDescent="0.3">
      <c r="A5" s="7" t="s">
        <v>102</v>
      </c>
    </row>
    <row r="6" spans="1:1" ht="15.75" customHeight="1" thickBot="1" x14ac:dyDescent="0.3">
      <c r="A6" s="6" t="s">
        <v>103</v>
      </c>
    </row>
    <row r="7" spans="1:1" ht="15" customHeight="1" thickBot="1" x14ac:dyDescent="0.3">
      <c r="A7" s="7" t="s">
        <v>104</v>
      </c>
    </row>
    <row r="8" spans="1:1" ht="15" customHeight="1" thickBot="1" x14ac:dyDescent="0.3">
      <c r="A8" s="6" t="s">
        <v>105</v>
      </c>
    </row>
    <row r="9" spans="1:1" ht="15" customHeight="1" thickBot="1" x14ac:dyDescent="0.3">
      <c r="A9" s="7" t="s">
        <v>106</v>
      </c>
    </row>
    <row r="10" spans="1:1" ht="15" customHeight="1" thickBot="1" x14ac:dyDescent="0.3">
      <c r="A10" s="6" t="s">
        <v>107</v>
      </c>
    </row>
    <row r="11" spans="1:1" ht="18.75" customHeight="1" thickBot="1" x14ac:dyDescent="0.3">
      <c r="A11" s="7" t="s">
        <v>108</v>
      </c>
    </row>
    <row r="12" spans="1:1" ht="15" customHeight="1" thickBot="1" x14ac:dyDescent="0.3">
      <c r="A12" s="6" t="s">
        <v>109</v>
      </c>
    </row>
    <row r="13" spans="1:1" ht="15" customHeight="1" thickBot="1" x14ac:dyDescent="0.3">
      <c r="A13" s="7" t="s">
        <v>110</v>
      </c>
    </row>
    <row r="14" spans="1:1" ht="15" customHeight="1" thickBot="1" x14ac:dyDescent="0.3">
      <c r="A14" s="6" t="s">
        <v>111</v>
      </c>
    </row>
    <row r="15" spans="1:1" ht="15" customHeight="1" thickBot="1" x14ac:dyDescent="0.3">
      <c r="A15" s="7" t="s">
        <v>112</v>
      </c>
    </row>
    <row r="16" spans="1:1" ht="15" customHeight="1" thickBot="1" x14ac:dyDescent="0.3">
      <c r="A16" s="6" t="s">
        <v>113</v>
      </c>
    </row>
    <row r="17" spans="1:1" ht="15" customHeight="1" thickBot="1" x14ac:dyDescent="0.3">
      <c r="A17" s="7" t="s">
        <v>114</v>
      </c>
    </row>
    <row r="18" spans="1:1" ht="15" customHeight="1" thickBot="1" x14ac:dyDescent="0.3">
      <c r="A18" s="6" t="s">
        <v>115</v>
      </c>
    </row>
    <row r="19" spans="1:1" ht="15" customHeight="1" thickBot="1" x14ac:dyDescent="0.3">
      <c r="A19" s="7" t="s">
        <v>116</v>
      </c>
    </row>
    <row r="20" spans="1:1" ht="15" customHeight="1" thickBot="1" x14ac:dyDescent="0.3">
      <c r="A20" s="6" t="s">
        <v>117</v>
      </c>
    </row>
    <row r="21" spans="1:1" ht="15" customHeight="1" thickBot="1" x14ac:dyDescent="0.3">
      <c r="A21" s="7" t="s">
        <v>118</v>
      </c>
    </row>
    <row r="22" spans="1:1" ht="15" customHeight="1" thickBot="1" x14ac:dyDescent="0.3">
      <c r="A22" s="6" t="s">
        <v>119</v>
      </c>
    </row>
    <row r="23" spans="1:1" ht="15" customHeight="1" thickBot="1" x14ac:dyDescent="0.3">
      <c r="A23" s="7" t="s">
        <v>120</v>
      </c>
    </row>
    <row r="24" spans="1:1" ht="15" customHeight="1" thickBot="1" x14ac:dyDescent="0.3">
      <c r="A24" s="6" t="s">
        <v>121</v>
      </c>
    </row>
    <row r="25" spans="1:1" ht="15" customHeight="1" thickBot="1" x14ac:dyDescent="0.3">
      <c r="A25" s="7" t="s">
        <v>122</v>
      </c>
    </row>
    <row r="26" spans="1:1" ht="15" customHeight="1" thickBot="1" x14ac:dyDescent="0.3">
      <c r="A26" s="6" t="s">
        <v>123</v>
      </c>
    </row>
    <row r="27" spans="1:1" ht="15" customHeight="1" thickBot="1" x14ac:dyDescent="0.3">
      <c r="A27" s="7" t="s">
        <v>124</v>
      </c>
    </row>
    <row r="28" spans="1:1" ht="15" customHeight="1" thickBot="1" x14ac:dyDescent="0.3">
      <c r="A28" s="6" t="s">
        <v>125</v>
      </c>
    </row>
    <row r="29" spans="1:1" ht="24.75" customHeight="1" thickBot="1" x14ac:dyDescent="0.3">
      <c r="A29" s="7" t="s">
        <v>126</v>
      </c>
    </row>
    <row r="30" spans="1:1" ht="18.75" customHeight="1" thickBot="1" x14ac:dyDescent="0.3">
      <c r="A30" s="6" t="s">
        <v>127</v>
      </c>
    </row>
    <row r="31" spans="1:1" ht="15" customHeight="1" thickBot="1" x14ac:dyDescent="0.3">
      <c r="A31" s="7" t="s">
        <v>128</v>
      </c>
    </row>
    <row r="32" spans="1:1" ht="15" customHeight="1" thickBot="1" x14ac:dyDescent="0.3">
      <c r="A32" s="6" t="s">
        <v>129</v>
      </c>
    </row>
    <row r="33" spans="1:1" ht="15" customHeight="1" thickBot="1" x14ac:dyDescent="0.3">
      <c r="A33" s="7" t="s">
        <v>130</v>
      </c>
    </row>
    <row r="34" spans="1:1" ht="20.25" customHeight="1" thickBot="1" x14ac:dyDescent="0.3">
      <c r="A34" s="6" t="s">
        <v>131</v>
      </c>
    </row>
    <row r="35" spans="1:1" ht="19.5" customHeight="1" thickBot="1" x14ac:dyDescent="0.3">
      <c r="A35" s="7" t="s">
        <v>132</v>
      </c>
    </row>
    <row r="36" spans="1:1" ht="18" customHeight="1" thickBot="1" x14ac:dyDescent="0.3">
      <c r="A36" s="6" t="s">
        <v>133</v>
      </c>
    </row>
    <row r="37" spans="1:1" ht="15" customHeight="1" thickBot="1" x14ac:dyDescent="0.3">
      <c r="A37" s="7" t="s">
        <v>134</v>
      </c>
    </row>
    <row r="38" spans="1:1" ht="15" customHeight="1" thickBot="1" x14ac:dyDescent="0.3">
      <c r="A38" s="6" t="s">
        <v>135</v>
      </c>
    </row>
    <row r="39" spans="1:1" ht="15" customHeight="1" thickBot="1" x14ac:dyDescent="0.3">
      <c r="A39" s="7" t="s">
        <v>136</v>
      </c>
    </row>
    <row r="40" spans="1:1" ht="15" customHeight="1" thickBot="1" x14ac:dyDescent="0.3">
      <c r="A40" s="6" t="s">
        <v>137</v>
      </c>
    </row>
    <row r="41" spans="1:1" ht="15" customHeight="1" thickBot="1" x14ac:dyDescent="0.3">
      <c r="A41" s="7" t="s">
        <v>138</v>
      </c>
    </row>
    <row r="42" spans="1:1" ht="15" customHeight="1" thickBot="1" x14ac:dyDescent="0.3">
      <c r="A42" s="6" t="s">
        <v>139</v>
      </c>
    </row>
    <row r="43" spans="1:1" ht="15" customHeight="1" thickBot="1" x14ac:dyDescent="0.3">
      <c r="A43" s="7" t="s">
        <v>140</v>
      </c>
    </row>
    <row r="44" spans="1:1" ht="15" customHeight="1" thickBot="1" x14ac:dyDescent="0.3">
      <c r="A44" s="6" t="s">
        <v>141</v>
      </c>
    </row>
    <row r="45" spans="1:1" ht="15" customHeight="1" thickBot="1" x14ac:dyDescent="0.3">
      <c r="A45" s="7" t="s">
        <v>142</v>
      </c>
    </row>
    <row r="46" spans="1:1" ht="15" customHeight="1" thickBot="1" x14ac:dyDescent="0.3">
      <c r="A46" s="6" t="s">
        <v>143</v>
      </c>
    </row>
    <row r="47" spans="1:1" ht="15" customHeight="1" thickBot="1" x14ac:dyDescent="0.3">
      <c r="A47" s="7" t="s">
        <v>144</v>
      </c>
    </row>
    <row r="48" spans="1:1" ht="15" customHeight="1" thickBot="1" x14ac:dyDescent="0.3">
      <c r="A48" s="6" t="s">
        <v>145</v>
      </c>
    </row>
    <row r="49" spans="1:1" ht="24.75" customHeight="1" thickBot="1" x14ac:dyDescent="0.3">
      <c r="A49" s="7" t="s">
        <v>146</v>
      </c>
    </row>
    <row r="50" spans="1:1" ht="24.75" customHeight="1" thickBot="1" x14ac:dyDescent="0.3">
      <c r="A50" s="6" t="s">
        <v>147</v>
      </c>
    </row>
    <row r="51" spans="1:1" ht="15" customHeight="1" thickBot="1" x14ac:dyDescent="0.3">
      <c r="A51" s="7" t="s">
        <v>148</v>
      </c>
    </row>
    <row r="52" spans="1:1" ht="15" customHeight="1" thickBot="1" x14ac:dyDescent="0.3">
      <c r="A52" s="6" t="s">
        <v>149</v>
      </c>
    </row>
    <row r="53" spans="1:1" ht="15" customHeight="1" thickBot="1" x14ac:dyDescent="0.3">
      <c r="A53" s="7" t="s">
        <v>150</v>
      </c>
    </row>
    <row r="54" spans="1:1" ht="15" customHeight="1" thickBot="1" x14ac:dyDescent="0.3">
      <c r="A54" s="6" t="s">
        <v>151</v>
      </c>
    </row>
    <row r="55" spans="1:1" ht="15" customHeight="1" thickBot="1" x14ac:dyDescent="0.3">
      <c r="A55" s="7" t="s">
        <v>152</v>
      </c>
    </row>
    <row r="56" spans="1:1" ht="15" customHeight="1" thickBot="1" x14ac:dyDescent="0.3">
      <c r="A56" s="6" t="s">
        <v>153</v>
      </c>
    </row>
    <row r="57" spans="1:1" ht="15" customHeight="1" thickBot="1" x14ac:dyDescent="0.3">
      <c r="A57" s="7" t="s">
        <v>154</v>
      </c>
    </row>
    <row r="58" spans="1:1" ht="15" customHeight="1" thickBot="1" x14ac:dyDescent="0.3">
      <c r="A58" s="6" t="s">
        <v>155</v>
      </c>
    </row>
    <row r="59" spans="1:1" ht="15" customHeight="1" thickBot="1" x14ac:dyDescent="0.3">
      <c r="A59" s="7" t="s">
        <v>156</v>
      </c>
    </row>
    <row r="60" spans="1:1" ht="15" customHeight="1" thickBot="1" x14ac:dyDescent="0.3">
      <c r="A60" s="6" t="s">
        <v>157</v>
      </c>
    </row>
    <row r="61" spans="1:1" ht="15" customHeight="1" thickBot="1" x14ac:dyDescent="0.3">
      <c r="A61" s="7" t="s">
        <v>158</v>
      </c>
    </row>
    <row r="62" spans="1:1" ht="15" customHeight="1" thickBot="1" x14ac:dyDescent="0.3">
      <c r="A62" s="6" t="s">
        <v>159</v>
      </c>
    </row>
    <row r="63" spans="1:1" ht="15" customHeight="1" thickBot="1" x14ac:dyDescent="0.3">
      <c r="A63" s="7" t="s">
        <v>160</v>
      </c>
    </row>
    <row r="64" spans="1:1" ht="24.75" customHeight="1" thickBot="1" x14ac:dyDescent="0.3">
      <c r="A64" s="6" t="s">
        <v>161</v>
      </c>
    </row>
    <row r="65" spans="1:1" ht="24.75" customHeight="1" thickBot="1" x14ac:dyDescent="0.3">
      <c r="A65" s="7" t="s">
        <v>162</v>
      </c>
    </row>
    <row r="66" spans="1:1" ht="15" customHeight="1" thickBot="1" x14ac:dyDescent="0.3">
      <c r="A66" s="6" t="s">
        <v>163</v>
      </c>
    </row>
    <row r="67" spans="1:1" ht="15" customHeight="1" thickBot="1" x14ac:dyDescent="0.3">
      <c r="A67" s="7" t="s">
        <v>164</v>
      </c>
    </row>
    <row r="68" spans="1:1" ht="15" customHeight="1" thickBot="1" x14ac:dyDescent="0.3">
      <c r="A68" s="6" t="s">
        <v>165</v>
      </c>
    </row>
    <row r="69" spans="1:1" ht="15" customHeight="1" thickBot="1" x14ac:dyDescent="0.3">
      <c r="A69" s="7" t="s">
        <v>166</v>
      </c>
    </row>
    <row r="70" spans="1:1" ht="15" customHeight="1" thickBot="1" x14ac:dyDescent="0.3">
      <c r="A70" s="6" t="s">
        <v>167</v>
      </c>
    </row>
    <row r="71" spans="1:1" ht="15" customHeight="1" thickBot="1" x14ac:dyDescent="0.3">
      <c r="A71" s="7" t="s">
        <v>168</v>
      </c>
    </row>
    <row r="72" spans="1:1" ht="15" customHeight="1" thickBot="1" x14ac:dyDescent="0.3">
      <c r="A72" s="6" t="s">
        <v>169</v>
      </c>
    </row>
    <row r="73" spans="1:1" ht="15" customHeight="1" thickBot="1" x14ac:dyDescent="0.3">
      <c r="A73" s="7" t="s">
        <v>170</v>
      </c>
    </row>
    <row r="74" spans="1:1" ht="15" customHeight="1" thickBot="1" x14ac:dyDescent="0.3">
      <c r="A74" s="6" t="s">
        <v>171</v>
      </c>
    </row>
    <row r="75" spans="1:1" ht="15" customHeight="1" thickBot="1" x14ac:dyDescent="0.3">
      <c r="A75" s="7" t="s">
        <v>172</v>
      </c>
    </row>
    <row r="76" spans="1:1" ht="15" customHeight="1" thickBot="1" x14ac:dyDescent="0.3">
      <c r="A76" s="6" t="s">
        <v>173</v>
      </c>
    </row>
    <row r="77" spans="1:1" ht="15" customHeight="1" thickBot="1" x14ac:dyDescent="0.3">
      <c r="A77" s="7" t="s">
        <v>174</v>
      </c>
    </row>
    <row r="78" spans="1:1" ht="15" customHeight="1" thickBot="1" x14ac:dyDescent="0.3">
      <c r="A78" s="6" t="s">
        <v>175</v>
      </c>
    </row>
    <row r="79" spans="1:1" ht="15" customHeight="1" thickBot="1" x14ac:dyDescent="0.3">
      <c r="A79" s="7" t="s">
        <v>176</v>
      </c>
    </row>
    <row r="80" spans="1:1" ht="15" customHeight="1" thickBot="1" x14ac:dyDescent="0.3">
      <c r="A80" s="6" t="s">
        <v>177</v>
      </c>
    </row>
    <row r="81" spans="1:1" ht="15" customHeight="1" thickBot="1" x14ac:dyDescent="0.3">
      <c r="A81" s="7" t="s">
        <v>178</v>
      </c>
    </row>
    <row r="82" spans="1:1" ht="15" customHeight="1" thickBot="1" x14ac:dyDescent="0.3">
      <c r="A82" s="6" t="s">
        <v>179</v>
      </c>
    </row>
    <row r="83" spans="1:1" ht="15" customHeight="1" thickBot="1" x14ac:dyDescent="0.3">
      <c r="A83" s="7" t="s">
        <v>180</v>
      </c>
    </row>
    <row r="84" spans="1:1" ht="15" customHeight="1" thickBot="1" x14ac:dyDescent="0.3">
      <c r="A84" s="6" t="s">
        <v>181</v>
      </c>
    </row>
    <row r="85" spans="1:1" ht="15" customHeight="1" thickBot="1" x14ac:dyDescent="0.3">
      <c r="A85" s="7" t="s">
        <v>182</v>
      </c>
    </row>
    <row r="86" spans="1:1" ht="15" customHeight="1" thickBot="1" x14ac:dyDescent="0.3">
      <c r="A86" s="6" t="s">
        <v>183</v>
      </c>
    </row>
    <row r="87" spans="1:1" ht="15" customHeight="1" thickBot="1" x14ac:dyDescent="0.3">
      <c r="A87" s="7" t="s">
        <v>184</v>
      </c>
    </row>
    <row r="88" spans="1:1" ht="15" customHeight="1" thickBot="1" x14ac:dyDescent="0.3">
      <c r="A88" s="6" t="s">
        <v>185</v>
      </c>
    </row>
    <row r="89" spans="1:1" ht="15" customHeight="1" thickBot="1" x14ac:dyDescent="0.3">
      <c r="A89" s="7" t="s">
        <v>186</v>
      </c>
    </row>
    <row r="90" spans="1:1" ht="15" customHeight="1" thickBot="1" x14ac:dyDescent="0.3">
      <c r="A90" s="6" t="s">
        <v>187</v>
      </c>
    </row>
    <row r="91" spans="1:1" ht="15" customHeight="1" thickBot="1" x14ac:dyDescent="0.3">
      <c r="A91" s="7" t="s">
        <v>188</v>
      </c>
    </row>
    <row r="92" spans="1:1" ht="15" customHeight="1" thickBot="1" x14ac:dyDescent="0.3">
      <c r="A92" s="6" t="s">
        <v>189</v>
      </c>
    </row>
    <row r="93" spans="1:1" ht="15" customHeight="1" thickBot="1" x14ac:dyDescent="0.3">
      <c r="A93" s="7" t="s">
        <v>190</v>
      </c>
    </row>
    <row r="94" spans="1:1" ht="15" customHeight="1" thickBot="1" x14ac:dyDescent="0.3">
      <c r="A94" s="6" t="s">
        <v>191</v>
      </c>
    </row>
    <row r="95" spans="1:1" ht="15" customHeight="1" thickBot="1" x14ac:dyDescent="0.3">
      <c r="A95" s="7" t="s">
        <v>192</v>
      </c>
    </row>
    <row r="96" spans="1:1" ht="15" customHeight="1" thickBot="1" x14ac:dyDescent="0.3">
      <c r="A96" s="6" t="s">
        <v>193</v>
      </c>
    </row>
    <row r="97" spans="1:1" ht="15" customHeight="1" thickBot="1" x14ac:dyDescent="0.3">
      <c r="A97" s="7" t="s">
        <v>194</v>
      </c>
    </row>
    <row r="98" spans="1:1" ht="15" customHeight="1" thickBot="1" x14ac:dyDescent="0.3">
      <c r="A98" s="6" t="s">
        <v>195</v>
      </c>
    </row>
    <row r="99" spans="1:1" ht="15" customHeight="1" thickBot="1" x14ac:dyDescent="0.3">
      <c r="A99" s="7" t="s">
        <v>196</v>
      </c>
    </row>
    <row r="100" spans="1:1" ht="15" customHeight="1" thickBot="1" x14ac:dyDescent="0.3">
      <c r="A100" s="6" t="s">
        <v>197</v>
      </c>
    </row>
    <row r="101" spans="1:1" ht="15" customHeight="1" thickBot="1" x14ac:dyDescent="0.3">
      <c r="A101" s="7" t="s">
        <v>198</v>
      </c>
    </row>
    <row r="102" spans="1:1" ht="15" customHeight="1" thickBot="1" x14ac:dyDescent="0.3">
      <c r="A102" s="6" t="s">
        <v>199</v>
      </c>
    </row>
    <row r="103" spans="1:1" ht="24.75" customHeight="1" thickBot="1" x14ac:dyDescent="0.3">
      <c r="A103" s="7" t="s">
        <v>200</v>
      </c>
    </row>
    <row r="104" spans="1:1" ht="15" customHeight="1" thickBot="1" x14ac:dyDescent="0.3">
      <c r="A104" s="6" t="s">
        <v>201</v>
      </c>
    </row>
    <row r="105" spans="1:1" ht="15" customHeight="1" thickBot="1" x14ac:dyDescent="0.3">
      <c r="A105" s="7" t="s">
        <v>202</v>
      </c>
    </row>
    <row r="106" spans="1:1" ht="15" customHeight="1" thickBot="1" x14ac:dyDescent="0.3">
      <c r="A106" s="6" t="s">
        <v>203</v>
      </c>
    </row>
    <row r="107" spans="1:1" ht="15" customHeight="1" thickBot="1" x14ac:dyDescent="0.3">
      <c r="A107" s="7" t="s">
        <v>204</v>
      </c>
    </row>
    <row r="108" spans="1:1" ht="15" customHeight="1" thickBot="1" x14ac:dyDescent="0.3">
      <c r="A108" s="6" t="s">
        <v>205</v>
      </c>
    </row>
    <row r="109" spans="1:1" ht="15" customHeight="1" thickBot="1" x14ac:dyDescent="0.3">
      <c r="A109" s="7" t="s">
        <v>206</v>
      </c>
    </row>
    <row r="110" spans="1:1" ht="15" customHeight="1" thickBot="1" x14ac:dyDescent="0.3">
      <c r="A110" s="6" t="s">
        <v>207</v>
      </c>
    </row>
    <row r="111" spans="1:1" ht="15" customHeight="1" thickBot="1" x14ac:dyDescent="0.3">
      <c r="A111" s="7" t="s">
        <v>208</v>
      </c>
    </row>
    <row r="112" spans="1:1" ht="15" customHeight="1" thickBot="1" x14ac:dyDescent="0.3">
      <c r="A112" s="6" t="s">
        <v>209</v>
      </c>
    </row>
    <row r="113" spans="1:1" ht="15" customHeight="1" thickBot="1" x14ac:dyDescent="0.3">
      <c r="A113" s="7" t="s">
        <v>210</v>
      </c>
    </row>
    <row r="114" spans="1:1" ht="15" customHeight="1" thickBot="1" x14ac:dyDescent="0.3">
      <c r="A114" s="6" t="s">
        <v>211</v>
      </c>
    </row>
    <row r="115" spans="1:1" ht="15" customHeight="1" thickBot="1" x14ac:dyDescent="0.3">
      <c r="A115" s="7" t="s">
        <v>212</v>
      </c>
    </row>
    <row r="116" spans="1:1" ht="15" customHeight="1" thickBot="1" x14ac:dyDescent="0.3">
      <c r="A116" s="6" t="s">
        <v>213</v>
      </c>
    </row>
    <row r="117" spans="1:1" ht="15" customHeight="1" thickBot="1" x14ac:dyDescent="0.3">
      <c r="A117" s="7" t="s">
        <v>214</v>
      </c>
    </row>
    <row r="118" spans="1:1" ht="15" customHeight="1" thickBot="1" x14ac:dyDescent="0.3">
      <c r="A118" s="6" t="s">
        <v>215</v>
      </c>
    </row>
    <row r="119" spans="1:1" ht="15" customHeight="1" thickBot="1" x14ac:dyDescent="0.3">
      <c r="A119" s="7" t="s">
        <v>216</v>
      </c>
    </row>
    <row r="120" spans="1:1" ht="15" customHeight="1" thickBot="1" x14ac:dyDescent="0.3">
      <c r="A120" s="6" t="s">
        <v>217</v>
      </c>
    </row>
    <row r="121" spans="1:1" ht="15" customHeight="1" thickBot="1" x14ac:dyDescent="0.3">
      <c r="A121" s="7" t="s">
        <v>218</v>
      </c>
    </row>
    <row r="122" spans="1:1" ht="15" customHeight="1" thickBot="1" x14ac:dyDescent="0.3">
      <c r="A122" s="6" t="s">
        <v>219</v>
      </c>
    </row>
    <row r="123" spans="1:1" ht="15" customHeight="1" thickBot="1" x14ac:dyDescent="0.3">
      <c r="A123" s="7" t="s">
        <v>220</v>
      </c>
    </row>
    <row r="124" spans="1:1" ht="15" customHeight="1" thickBot="1" x14ac:dyDescent="0.3">
      <c r="A124" s="6" t="s">
        <v>221</v>
      </c>
    </row>
    <row r="125" spans="1:1" ht="24.75" customHeight="1" thickBot="1" x14ac:dyDescent="0.3">
      <c r="A125" s="7" t="s">
        <v>222</v>
      </c>
    </row>
    <row r="126" spans="1:1" ht="15" customHeight="1" thickBot="1" x14ac:dyDescent="0.3">
      <c r="A126" s="6" t="s">
        <v>223</v>
      </c>
    </row>
    <row r="127" spans="1:1" ht="15" customHeight="1" thickBot="1" x14ac:dyDescent="0.3">
      <c r="A127" s="7" t="s">
        <v>224</v>
      </c>
    </row>
    <row r="128" spans="1:1" ht="15" customHeight="1" thickBot="1" x14ac:dyDescent="0.3">
      <c r="A128" s="6" t="s">
        <v>225</v>
      </c>
    </row>
    <row r="129" spans="1:1" ht="15" customHeight="1" thickBot="1" x14ac:dyDescent="0.3">
      <c r="A129" s="7" t="s">
        <v>226</v>
      </c>
    </row>
    <row r="130" spans="1:1" ht="15" customHeight="1" thickBot="1" x14ac:dyDescent="0.3">
      <c r="A130" s="6" t="s">
        <v>227</v>
      </c>
    </row>
    <row r="131" spans="1:1" ht="15" customHeight="1" thickBot="1" x14ac:dyDescent="0.3">
      <c r="A131" s="7" t="s">
        <v>228</v>
      </c>
    </row>
    <row r="132" spans="1:1" ht="15" customHeight="1" thickBot="1" x14ac:dyDescent="0.3">
      <c r="A132" s="6" t="s">
        <v>229</v>
      </c>
    </row>
    <row r="133" spans="1:1" ht="15" customHeight="1" thickBot="1" x14ac:dyDescent="0.3">
      <c r="A133" s="7" t="s">
        <v>230</v>
      </c>
    </row>
    <row r="134" spans="1:1" ht="15" customHeight="1" thickBot="1" x14ac:dyDescent="0.3">
      <c r="A134" s="6" t="s">
        <v>231</v>
      </c>
    </row>
    <row r="135" spans="1:1" ht="15" customHeight="1" thickBot="1" x14ac:dyDescent="0.3">
      <c r="A135" s="7" t="s">
        <v>232</v>
      </c>
    </row>
    <row r="136" spans="1:1" ht="15" customHeight="1" thickBot="1" x14ac:dyDescent="0.3">
      <c r="A136" s="6" t="s">
        <v>233</v>
      </c>
    </row>
    <row r="137" spans="1:1" ht="15" customHeight="1" thickBot="1" x14ac:dyDescent="0.3">
      <c r="A137" s="7" t="s">
        <v>234</v>
      </c>
    </row>
    <row r="138" spans="1:1" ht="15" customHeight="1" thickBot="1" x14ac:dyDescent="0.3">
      <c r="A138" s="6" t="s">
        <v>235</v>
      </c>
    </row>
    <row r="139" spans="1:1" ht="15" customHeight="1" thickBot="1" x14ac:dyDescent="0.3">
      <c r="A139" s="7" t="s">
        <v>236</v>
      </c>
    </row>
    <row r="140" spans="1:1" ht="15" customHeight="1" thickBot="1" x14ac:dyDescent="0.3">
      <c r="A140" s="6" t="s">
        <v>237</v>
      </c>
    </row>
    <row r="141" spans="1:1" ht="15" customHeight="1" thickBot="1" x14ac:dyDescent="0.3">
      <c r="A141" s="7" t="s">
        <v>238</v>
      </c>
    </row>
    <row r="142" spans="1:1" ht="15" customHeight="1" thickBot="1" x14ac:dyDescent="0.3">
      <c r="A142" s="6" t="s">
        <v>239</v>
      </c>
    </row>
    <row r="143" spans="1:1" ht="15" customHeight="1" thickBot="1" x14ac:dyDescent="0.3">
      <c r="A143" s="7" t="s">
        <v>240</v>
      </c>
    </row>
    <row r="144" spans="1:1" ht="15" customHeight="1" thickBot="1" x14ac:dyDescent="0.3">
      <c r="A144" s="6" t="s">
        <v>241</v>
      </c>
    </row>
    <row r="145" spans="1:1" ht="15" customHeight="1" thickBot="1" x14ac:dyDescent="0.3">
      <c r="A145" s="7" t="s">
        <v>242</v>
      </c>
    </row>
    <row r="146" spans="1:1" ht="24.75" customHeight="1" thickBot="1" x14ac:dyDescent="0.3">
      <c r="A146" s="6" t="s">
        <v>243</v>
      </c>
    </row>
    <row r="147" spans="1:1" ht="15" customHeight="1" thickBot="1" x14ac:dyDescent="0.3">
      <c r="A147" s="7" t="s">
        <v>244</v>
      </c>
    </row>
    <row r="148" spans="1:1" ht="15" customHeight="1" thickBot="1" x14ac:dyDescent="0.3">
      <c r="A148" s="6" t="s">
        <v>245</v>
      </c>
    </row>
    <row r="149" spans="1:1" ht="15" customHeight="1" thickBot="1" x14ac:dyDescent="0.3">
      <c r="A149" s="7" t="s">
        <v>246</v>
      </c>
    </row>
    <row r="150" spans="1:1" ht="15" customHeight="1" thickBot="1" x14ac:dyDescent="0.3">
      <c r="A150" s="6" t="s">
        <v>247</v>
      </c>
    </row>
    <row r="151" spans="1:1" ht="15" customHeight="1" thickBot="1" x14ac:dyDescent="0.3">
      <c r="A151" s="7" t="s">
        <v>248</v>
      </c>
    </row>
    <row r="152" spans="1:1" ht="15" customHeight="1" thickBot="1" x14ac:dyDescent="0.3">
      <c r="A152" s="6" t="s">
        <v>249</v>
      </c>
    </row>
    <row r="153" spans="1:1" ht="15" customHeight="1" thickBot="1" x14ac:dyDescent="0.3">
      <c r="A153" s="7" t="s">
        <v>250</v>
      </c>
    </row>
    <row r="154" spans="1:1" ht="15" customHeight="1" thickBot="1" x14ac:dyDescent="0.3">
      <c r="A154" s="6" t="s">
        <v>251</v>
      </c>
    </row>
    <row r="155" spans="1:1" ht="15" customHeight="1" thickBot="1" x14ac:dyDescent="0.3">
      <c r="A155" s="7" t="s">
        <v>252</v>
      </c>
    </row>
    <row r="156" spans="1:1" ht="15" customHeight="1" thickBot="1" x14ac:dyDescent="0.3">
      <c r="A156" s="6" t="s">
        <v>253</v>
      </c>
    </row>
    <row r="157" spans="1:1" ht="15" customHeight="1" thickBot="1" x14ac:dyDescent="0.3">
      <c r="A157" s="7" t="s">
        <v>254</v>
      </c>
    </row>
    <row r="158" spans="1:1" ht="15" customHeight="1" thickBot="1" x14ac:dyDescent="0.3">
      <c r="A158" s="6" t="s">
        <v>255</v>
      </c>
    </row>
    <row r="159" spans="1:1" ht="15" customHeight="1" thickBot="1" x14ac:dyDescent="0.3">
      <c r="A159" s="7" t="s">
        <v>256</v>
      </c>
    </row>
    <row r="160" spans="1:1" ht="15" customHeight="1" thickBot="1" x14ac:dyDescent="0.3">
      <c r="A160" s="6" t="s">
        <v>257</v>
      </c>
    </row>
    <row r="161" spans="1:1" ht="15" customHeight="1" thickBot="1" x14ac:dyDescent="0.3">
      <c r="A161" s="7" t="s">
        <v>258</v>
      </c>
    </row>
    <row r="162" spans="1:1" ht="15" customHeight="1" thickBot="1" x14ac:dyDescent="0.3">
      <c r="A162" s="6" t="s">
        <v>259</v>
      </c>
    </row>
    <row r="163" spans="1:1" ht="15" customHeight="1" thickBot="1" x14ac:dyDescent="0.3">
      <c r="A163" s="7" t="s">
        <v>260</v>
      </c>
    </row>
    <row r="164" spans="1:1" ht="15" customHeight="1" thickBot="1" x14ac:dyDescent="0.3">
      <c r="A164" s="6" t="s">
        <v>261</v>
      </c>
    </row>
    <row r="165" spans="1:1" ht="15" customHeight="1" thickBot="1" x14ac:dyDescent="0.3">
      <c r="A165" s="7" t="s">
        <v>262</v>
      </c>
    </row>
    <row r="166" spans="1:1" ht="15" customHeight="1" thickBot="1" x14ac:dyDescent="0.3">
      <c r="A166" s="6" t="s">
        <v>263</v>
      </c>
    </row>
    <row r="167" spans="1:1" ht="15" customHeight="1" thickBot="1" x14ac:dyDescent="0.3">
      <c r="A167" s="7" t="s">
        <v>264</v>
      </c>
    </row>
    <row r="168" spans="1:1" ht="15" customHeight="1" thickBot="1" x14ac:dyDescent="0.3">
      <c r="A168" s="6" t="s">
        <v>265</v>
      </c>
    </row>
    <row r="169" spans="1:1" ht="15" customHeight="1" thickBot="1" x14ac:dyDescent="0.3">
      <c r="A169" s="7" t="s">
        <v>266</v>
      </c>
    </row>
    <row r="170" spans="1:1" ht="15" customHeight="1" thickBot="1" x14ac:dyDescent="0.3">
      <c r="A170" s="6" t="s">
        <v>267</v>
      </c>
    </row>
    <row r="171" spans="1:1" ht="15" customHeight="1" thickBot="1" x14ac:dyDescent="0.3">
      <c r="A171" s="7" t="s">
        <v>268</v>
      </c>
    </row>
    <row r="172" spans="1:1" ht="15" customHeight="1" thickBot="1" x14ac:dyDescent="0.3">
      <c r="A172" s="6" t="s">
        <v>269</v>
      </c>
    </row>
    <row r="173" spans="1:1" ht="15" customHeight="1" thickBot="1" x14ac:dyDescent="0.3">
      <c r="A173" s="7" t="s">
        <v>270</v>
      </c>
    </row>
    <row r="174" spans="1:1" ht="15" customHeight="1" thickBot="1" x14ac:dyDescent="0.3">
      <c r="A174" s="6" t="s">
        <v>271</v>
      </c>
    </row>
    <row r="175" spans="1:1" ht="15" customHeight="1" thickBot="1" x14ac:dyDescent="0.3">
      <c r="A175" s="7" t="s">
        <v>272</v>
      </c>
    </row>
    <row r="176" spans="1:1" ht="15" customHeight="1" thickBot="1" x14ac:dyDescent="0.3">
      <c r="A176" s="6" t="s">
        <v>273</v>
      </c>
    </row>
    <row r="177" spans="1:1" ht="15" customHeight="1" thickBot="1" x14ac:dyDescent="0.3">
      <c r="A177" s="7" t="s">
        <v>274</v>
      </c>
    </row>
    <row r="178" spans="1:1" ht="15" customHeight="1" thickBot="1" x14ac:dyDescent="0.3">
      <c r="A178" s="6" t="s">
        <v>275</v>
      </c>
    </row>
    <row r="179" spans="1:1" ht="15" customHeight="1" thickBot="1" x14ac:dyDescent="0.3">
      <c r="A179" s="7" t="s">
        <v>276</v>
      </c>
    </row>
    <row r="180" spans="1:1" ht="15" customHeight="1" thickBot="1" x14ac:dyDescent="0.3">
      <c r="A180" s="6" t="s">
        <v>277</v>
      </c>
    </row>
    <row r="181" spans="1:1" ht="15" customHeight="1" thickBot="1" x14ac:dyDescent="0.3">
      <c r="A181" s="7" t="s">
        <v>278</v>
      </c>
    </row>
    <row r="182" spans="1:1" ht="15" customHeight="1" thickBot="1" x14ac:dyDescent="0.3">
      <c r="A182" s="6" t="s">
        <v>279</v>
      </c>
    </row>
    <row r="183" spans="1:1" ht="15" customHeight="1" thickBot="1" x14ac:dyDescent="0.3">
      <c r="A183" s="7" t="s">
        <v>280</v>
      </c>
    </row>
    <row r="184" spans="1:1" ht="15" customHeight="1" thickBot="1" x14ac:dyDescent="0.3">
      <c r="A184" s="6" t="s">
        <v>281</v>
      </c>
    </row>
    <row r="185" spans="1:1" ht="15" customHeight="1" thickBot="1" x14ac:dyDescent="0.3">
      <c r="A185" s="7" t="s">
        <v>282</v>
      </c>
    </row>
    <row r="186" spans="1:1" ht="15" customHeight="1" thickBot="1" x14ac:dyDescent="0.3">
      <c r="A186" s="6" t="s">
        <v>283</v>
      </c>
    </row>
    <row r="187" spans="1:1" ht="15" customHeight="1" thickBot="1" x14ac:dyDescent="0.3">
      <c r="A187" s="7" t="s">
        <v>284</v>
      </c>
    </row>
    <row r="188" spans="1:1" ht="15" customHeight="1" thickBot="1" x14ac:dyDescent="0.3">
      <c r="A188" s="6" t="s">
        <v>285</v>
      </c>
    </row>
    <row r="189" spans="1:1" ht="15" customHeight="1" thickBot="1" x14ac:dyDescent="0.3">
      <c r="A189" s="7" t="s">
        <v>286</v>
      </c>
    </row>
    <row r="190" spans="1:1" ht="15" customHeight="1" thickBot="1" x14ac:dyDescent="0.3">
      <c r="A190" s="6" t="s">
        <v>287</v>
      </c>
    </row>
    <row r="191" spans="1:1" ht="15" customHeight="1" thickBot="1" x14ac:dyDescent="0.3">
      <c r="A191" s="7" t="s">
        <v>288</v>
      </c>
    </row>
    <row r="192" spans="1:1" ht="15" customHeight="1" thickBot="1" x14ac:dyDescent="0.3">
      <c r="A192" s="6" t="s">
        <v>289</v>
      </c>
    </row>
    <row r="193" spans="1:1" ht="24.75" customHeight="1" thickBot="1" x14ac:dyDescent="0.3">
      <c r="A193" s="7" t="s">
        <v>290</v>
      </c>
    </row>
    <row r="194" spans="1:1" ht="15" customHeight="1" thickBot="1" x14ac:dyDescent="0.3">
      <c r="A194" s="7" t="s">
        <v>291</v>
      </c>
    </row>
    <row r="195" spans="1:1" ht="15" customHeight="1" thickBot="1" x14ac:dyDescent="0.3">
      <c r="A195" s="6" t="s">
        <v>292</v>
      </c>
    </row>
    <row r="196" spans="1:1" ht="15" customHeight="1" thickBot="1" x14ac:dyDescent="0.3">
      <c r="A196" s="7" t="s">
        <v>293</v>
      </c>
    </row>
    <row r="197" spans="1:1" ht="15" customHeight="1" thickBot="1" x14ac:dyDescent="0.3">
      <c r="A197" s="6" t="s">
        <v>294</v>
      </c>
    </row>
    <row r="198" spans="1:1" ht="15" customHeight="1" thickBot="1" x14ac:dyDescent="0.3">
      <c r="A198" s="7" t="s">
        <v>295</v>
      </c>
    </row>
    <row r="199" spans="1:1" ht="15" customHeight="1" thickBot="1" x14ac:dyDescent="0.3">
      <c r="A199" s="6" t="s">
        <v>296</v>
      </c>
    </row>
    <row r="200" spans="1:1" ht="15" customHeight="1" thickBot="1" x14ac:dyDescent="0.3">
      <c r="A200" s="7" t="s">
        <v>297</v>
      </c>
    </row>
    <row r="201" spans="1:1" ht="15" customHeight="1" thickBot="1" x14ac:dyDescent="0.3">
      <c r="A201" s="6" t="s">
        <v>298</v>
      </c>
    </row>
    <row r="202" spans="1:1" ht="15" customHeight="1" thickBot="1" x14ac:dyDescent="0.3">
      <c r="A202" s="7" t="s">
        <v>299</v>
      </c>
    </row>
    <row r="203" spans="1:1" ht="15" customHeight="1" thickBot="1" x14ac:dyDescent="0.3">
      <c r="A203" s="6" t="s">
        <v>300</v>
      </c>
    </row>
    <row r="204" spans="1:1" ht="15" customHeight="1" thickBot="1" x14ac:dyDescent="0.3">
      <c r="A204" s="7" t="s">
        <v>301</v>
      </c>
    </row>
    <row r="205" spans="1:1" ht="15" customHeight="1" thickBot="1" x14ac:dyDescent="0.3">
      <c r="A205" s="6" t="s">
        <v>302</v>
      </c>
    </row>
    <row r="206" spans="1:1" ht="15" customHeight="1" thickBot="1" x14ac:dyDescent="0.3">
      <c r="A206" s="7" t="s">
        <v>303</v>
      </c>
    </row>
    <row r="207" spans="1:1" ht="15" customHeight="1" thickBot="1" x14ac:dyDescent="0.3">
      <c r="A207" s="6" t="s">
        <v>304</v>
      </c>
    </row>
    <row r="208" spans="1:1" ht="15" customHeight="1" thickBot="1" x14ac:dyDescent="0.3">
      <c r="A208" s="7" t="s">
        <v>305</v>
      </c>
    </row>
    <row r="209" spans="1:1" ht="15" customHeight="1" thickBot="1" x14ac:dyDescent="0.3">
      <c r="A209" s="6" t="s">
        <v>306</v>
      </c>
    </row>
    <row r="210" spans="1:1" ht="24.75" customHeight="1" thickBot="1" x14ac:dyDescent="0.3">
      <c r="A210" s="7" t="s">
        <v>307</v>
      </c>
    </row>
    <row r="211" spans="1:1" ht="15" customHeight="1" thickBot="1" x14ac:dyDescent="0.3">
      <c r="A211" s="6" t="s">
        <v>308</v>
      </c>
    </row>
    <row r="212" spans="1:1" ht="15" customHeight="1" thickBot="1" x14ac:dyDescent="0.3">
      <c r="A212" s="7" t="s">
        <v>309</v>
      </c>
    </row>
    <row r="213" spans="1:1" ht="15" customHeight="1" thickBot="1" x14ac:dyDescent="0.3">
      <c r="A213" s="6" t="s">
        <v>310</v>
      </c>
    </row>
    <row r="214" spans="1:1" ht="15" customHeight="1" thickBot="1" x14ac:dyDescent="0.3">
      <c r="A214" s="7" t="s">
        <v>311</v>
      </c>
    </row>
    <row r="215" spans="1:1" ht="15" customHeight="1" thickBot="1" x14ac:dyDescent="0.3">
      <c r="A215" s="6" t="s">
        <v>312</v>
      </c>
    </row>
    <row r="216" spans="1:1" ht="15" customHeight="1" thickBot="1" x14ac:dyDescent="0.3">
      <c r="A216" s="7" t="s">
        <v>313</v>
      </c>
    </row>
    <row r="217" spans="1:1" ht="24.75" customHeight="1" thickBot="1" x14ac:dyDescent="0.3">
      <c r="A217" s="6" t="s">
        <v>314</v>
      </c>
    </row>
    <row r="218" spans="1:1" ht="15" customHeight="1" thickBot="1" x14ac:dyDescent="0.3">
      <c r="A218" s="7" t="s">
        <v>315</v>
      </c>
    </row>
    <row r="219" spans="1:1" ht="15" customHeight="1" thickBot="1" x14ac:dyDescent="0.3">
      <c r="A219" s="6" t="s">
        <v>316</v>
      </c>
    </row>
    <row r="220" spans="1:1" ht="15" customHeight="1" thickBot="1" x14ac:dyDescent="0.3">
      <c r="A220" s="7" t="s">
        <v>317</v>
      </c>
    </row>
    <row r="221" spans="1:1" ht="15" customHeight="1" thickBot="1" x14ac:dyDescent="0.3">
      <c r="A221" s="6" t="s">
        <v>318</v>
      </c>
    </row>
    <row r="222" spans="1:1" ht="15" customHeight="1" thickBot="1" x14ac:dyDescent="0.3">
      <c r="A222" s="7" t="s">
        <v>319</v>
      </c>
    </row>
    <row r="223" spans="1:1" ht="15" customHeight="1" thickBot="1" x14ac:dyDescent="0.3">
      <c r="A223" s="6" t="s">
        <v>320</v>
      </c>
    </row>
    <row r="224" spans="1:1" ht="15" customHeight="1" thickBot="1" x14ac:dyDescent="0.3">
      <c r="A224" s="7" t="s">
        <v>321</v>
      </c>
    </row>
    <row r="225" spans="1:1" ht="15" customHeight="1" thickBot="1" x14ac:dyDescent="0.3">
      <c r="A225" s="6" t="s">
        <v>322</v>
      </c>
    </row>
    <row r="226" spans="1:1" ht="15" customHeight="1" thickBot="1" x14ac:dyDescent="0.3">
      <c r="A226" s="7" t="s">
        <v>323</v>
      </c>
    </row>
    <row r="227" spans="1:1" ht="15" customHeight="1" thickBot="1" x14ac:dyDescent="0.3">
      <c r="A227" s="6" t="s">
        <v>324</v>
      </c>
    </row>
    <row r="228" spans="1:1" ht="15" customHeight="1" thickBot="1" x14ac:dyDescent="0.3">
      <c r="A228" s="7" t="s">
        <v>325</v>
      </c>
    </row>
    <row r="229" spans="1:1" ht="15" customHeight="1" thickBot="1" x14ac:dyDescent="0.3">
      <c r="A229" s="6" t="s">
        <v>326</v>
      </c>
    </row>
    <row r="230" spans="1:1" ht="15" customHeight="1" thickBot="1" x14ac:dyDescent="0.3">
      <c r="A230" s="7" t="s">
        <v>327</v>
      </c>
    </row>
    <row r="231" spans="1:1" ht="15" customHeight="1" thickBot="1" x14ac:dyDescent="0.3">
      <c r="A231" s="6" t="s">
        <v>328</v>
      </c>
    </row>
    <row r="232" spans="1:1" ht="15" customHeight="1" thickBot="1" x14ac:dyDescent="0.3">
      <c r="A232" s="7" t="s">
        <v>329</v>
      </c>
    </row>
    <row r="233" spans="1:1" ht="15" customHeight="1" thickBot="1" x14ac:dyDescent="0.3">
      <c r="A233" s="6" t="s">
        <v>330</v>
      </c>
    </row>
    <row r="234" spans="1:1" ht="15" customHeight="1" thickBot="1" x14ac:dyDescent="0.3">
      <c r="A234" s="7" t="s">
        <v>331</v>
      </c>
    </row>
    <row r="235" spans="1:1" ht="15" customHeight="1" thickBot="1" x14ac:dyDescent="0.3">
      <c r="A235" s="6" t="s">
        <v>332</v>
      </c>
    </row>
    <row r="236" spans="1:1" ht="24.75" customHeight="1" thickBot="1" x14ac:dyDescent="0.3">
      <c r="A236" s="7" t="s">
        <v>333</v>
      </c>
    </row>
    <row r="237" spans="1:1" ht="15" customHeight="1" thickBot="1" x14ac:dyDescent="0.3">
      <c r="A237" s="6" t="s">
        <v>334</v>
      </c>
    </row>
    <row r="238" spans="1:1" ht="24.75" customHeight="1" thickBot="1" x14ac:dyDescent="0.3">
      <c r="A238" s="7" t="s">
        <v>335</v>
      </c>
    </row>
    <row r="239" spans="1:1" ht="15" customHeight="1" thickBot="1" x14ac:dyDescent="0.3">
      <c r="A239" s="6" t="s">
        <v>336</v>
      </c>
    </row>
    <row r="240" spans="1:1" ht="15" customHeight="1" thickBot="1" x14ac:dyDescent="0.3">
      <c r="A240" s="7" t="s">
        <v>337</v>
      </c>
    </row>
    <row r="241" spans="1:1" ht="15" customHeight="1" thickBot="1" x14ac:dyDescent="0.3">
      <c r="A241" s="6" t="s">
        <v>338</v>
      </c>
    </row>
    <row r="242" spans="1:1" ht="15" customHeight="1" thickBot="1" x14ac:dyDescent="0.3">
      <c r="A242" s="7" t="s">
        <v>339</v>
      </c>
    </row>
    <row r="243" spans="1:1" ht="15" customHeight="1" thickBot="1" x14ac:dyDescent="0.3">
      <c r="A243" s="6" t="s">
        <v>340</v>
      </c>
    </row>
    <row r="244" spans="1:1" ht="24.75" customHeight="1" thickBot="1" x14ac:dyDescent="0.3">
      <c r="A244" s="7" t="s">
        <v>341</v>
      </c>
    </row>
    <row r="245" spans="1:1" ht="15" customHeight="1" thickBot="1" x14ac:dyDescent="0.3">
      <c r="A245" s="6" t="s">
        <v>342</v>
      </c>
    </row>
    <row r="246" spans="1:1" ht="15" customHeight="1" thickBot="1" x14ac:dyDescent="0.3">
      <c r="A246" s="7" t="s">
        <v>343</v>
      </c>
    </row>
    <row r="247" spans="1:1" ht="15" customHeight="1" thickBot="1" x14ac:dyDescent="0.3">
      <c r="A247" s="6" t="s">
        <v>344</v>
      </c>
    </row>
    <row r="248" spans="1:1" ht="15" customHeight="1" thickBot="1" x14ac:dyDescent="0.3">
      <c r="A248" s="7" t="s">
        <v>345</v>
      </c>
    </row>
    <row r="249" spans="1:1" ht="15" customHeight="1" thickBot="1" x14ac:dyDescent="0.3">
      <c r="A249" s="6" t="s">
        <v>346</v>
      </c>
    </row>
    <row r="250" spans="1:1" x14ac:dyDescent="0.25">
      <c r="A250" s="7" t="s">
        <v>347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3">
    <tabColor theme="3" tint="0.499984740745262"/>
  </sheetPr>
  <dimension ref="A1:A7"/>
  <sheetViews>
    <sheetView showGridLines="0" workbookViewId="0">
      <selection activeCell="A2" sqref="A2:A7"/>
    </sheetView>
  </sheetViews>
  <sheetFormatPr defaultColWidth="8.85546875" defaultRowHeight="15" x14ac:dyDescent="0.25"/>
  <sheetData>
    <row r="1" spans="1:1" x14ac:dyDescent="0.25">
      <c r="A1" s="2" t="s">
        <v>348</v>
      </c>
    </row>
    <row r="2" spans="1:1" x14ac:dyDescent="0.25">
      <c r="A2" s="2" t="s">
        <v>349</v>
      </c>
    </row>
    <row r="3" spans="1:1" x14ac:dyDescent="0.25">
      <c r="A3" s="2" t="s">
        <v>350</v>
      </c>
    </row>
    <row r="4" spans="1:1" x14ac:dyDescent="0.25">
      <c r="A4" s="2" t="s">
        <v>351</v>
      </c>
    </row>
    <row r="5" spans="1:1" x14ac:dyDescent="0.25">
      <c r="A5" s="2" t="s">
        <v>352</v>
      </c>
    </row>
    <row r="6" spans="1:1" x14ac:dyDescent="0.25">
      <c r="A6" s="2" t="s">
        <v>353</v>
      </c>
    </row>
    <row r="7" spans="1:1" x14ac:dyDescent="0.25">
      <c r="A7" s="2" t="s">
        <v>354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tabColor theme="3" tint="0.499984740745262"/>
  </sheetPr>
  <dimension ref="A1:A10"/>
  <sheetViews>
    <sheetView showGridLines="0" workbookViewId="0">
      <selection activeCell="A10" sqref="A10"/>
    </sheetView>
  </sheetViews>
  <sheetFormatPr defaultColWidth="8.85546875" defaultRowHeight="15" x14ac:dyDescent="0.25"/>
  <cols>
    <col min="1" max="1" width="12.28515625" customWidth="1"/>
  </cols>
  <sheetData>
    <row r="1" spans="1:1" x14ac:dyDescent="0.25">
      <c r="A1" s="32" t="s">
        <v>355</v>
      </c>
    </row>
    <row r="2" spans="1:1" x14ac:dyDescent="0.25">
      <c r="A2" s="2" t="s">
        <v>356</v>
      </c>
    </row>
    <row r="3" spans="1:1" x14ac:dyDescent="0.25">
      <c r="A3" s="2" t="s">
        <v>357</v>
      </c>
    </row>
    <row r="4" spans="1:1" x14ac:dyDescent="0.25">
      <c r="A4" s="2" t="s">
        <v>358</v>
      </c>
    </row>
    <row r="5" spans="1:1" x14ac:dyDescent="0.25">
      <c r="A5" s="2" t="s">
        <v>359</v>
      </c>
    </row>
    <row r="6" spans="1:1" x14ac:dyDescent="0.25">
      <c r="A6" s="2" t="s">
        <v>360</v>
      </c>
    </row>
    <row r="7" spans="1:1" x14ac:dyDescent="0.25">
      <c r="A7" s="2" t="s">
        <v>361</v>
      </c>
    </row>
    <row r="8" spans="1:1" x14ac:dyDescent="0.25">
      <c r="A8" s="2" t="s">
        <v>362</v>
      </c>
    </row>
    <row r="9" spans="1:1" x14ac:dyDescent="0.25">
      <c r="A9" s="2" t="s">
        <v>363</v>
      </c>
    </row>
    <row r="10" spans="1:1" x14ac:dyDescent="0.25">
      <c r="A10" s="2" t="s">
        <v>364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499984740745262"/>
    <pageSetUpPr fitToPage="1"/>
  </sheetPr>
  <dimension ref="A1:L48"/>
  <sheetViews>
    <sheetView showGridLines="0" showWhiteSpace="0" topLeftCell="H34" zoomScale="70" zoomScaleNormal="70" zoomScaleSheetLayoutView="100" workbookViewId="0">
      <selection activeCell="K7" sqref="K7"/>
    </sheetView>
  </sheetViews>
  <sheetFormatPr defaultColWidth="9.140625" defaultRowHeight="15" x14ac:dyDescent="0.25"/>
  <cols>
    <col min="1" max="1" width="0.7109375" style="90" customWidth="1"/>
    <col min="2" max="2" width="21.42578125" style="90" customWidth="1"/>
    <col min="3" max="3" width="24.42578125" style="90" customWidth="1"/>
    <col min="4" max="4" width="24.85546875" style="90" customWidth="1"/>
    <col min="5" max="5" width="27.28515625" style="90" customWidth="1"/>
    <col min="6" max="6" width="26.85546875" style="90" customWidth="1"/>
    <col min="7" max="7" width="28.28515625" style="90" customWidth="1"/>
    <col min="8" max="8" width="61.28515625" style="90" customWidth="1"/>
    <col min="9" max="9" width="66.28515625" style="90" customWidth="1"/>
    <col min="10" max="10" width="17.85546875" style="90" customWidth="1"/>
    <col min="11" max="11" width="22" style="90" customWidth="1"/>
    <col min="12" max="12" width="7.28515625" style="90" customWidth="1"/>
    <col min="13" max="13" width="139" style="90" customWidth="1"/>
    <col min="14" max="14" width="50" style="90" customWidth="1"/>
    <col min="15" max="16384" width="9.140625" style="90"/>
  </cols>
  <sheetData>
    <row r="1" spans="1:11" x14ac:dyDescent="0.25">
      <c r="A1" s="3"/>
      <c r="B1" s="244" t="s">
        <v>365</v>
      </c>
      <c r="C1" s="245"/>
      <c r="D1" s="245"/>
      <c r="E1" s="245"/>
      <c r="F1" s="245"/>
      <c r="G1" s="245"/>
      <c r="H1" s="245"/>
      <c r="I1" s="245"/>
    </row>
    <row r="2" spans="1:11" x14ac:dyDescent="0.25">
      <c r="A2" s="3"/>
      <c r="B2" s="245"/>
      <c r="C2" s="245"/>
      <c r="D2" s="245"/>
      <c r="E2" s="245"/>
      <c r="F2" s="245"/>
      <c r="G2" s="245"/>
      <c r="H2" s="245"/>
      <c r="I2" s="245"/>
    </row>
    <row r="3" spans="1:11" x14ac:dyDescent="0.25">
      <c r="A3" s="3"/>
      <c r="B3" s="248" t="s">
        <v>366</v>
      </c>
      <c r="C3" s="245"/>
      <c r="D3" s="245"/>
      <c r="E3" s="245"/>
      <c r="F3" s="245"/>
      <c r="G3" s="245"/>
      <c r="H3" s="245"/>
      <c r="I3" s="245"/>
    </row>
    <row r="4" spans="1:11" x14ac:dyDescent="0.25">
      <c r="A4" s="3"/>
      <c r="B4" s="117"/>
      <c r="C4" s="117"/>
      <c r="D4" s="117"/>
      <c r="E4" s="117"/>
      <c r="F4" s="117"/>
      <c r="G4" s="117"/>
      <c r="H4" s="117"/>
      <c r="I4" s="117"/>
    </row>
    <row r="5" spans="1:11" x14ac:dyDescent="0.25">
      <c r="A5" s="3"/>
      <c r="B5" s="251" t="s">
        <v>367</v>
      </c>
      <c r="C5" s="252"/>
      <c r="D5" s="252"/>
      <c r="E5" s="252"/>
      <c r="F5" s="252"/>
      <c r="G5" s="252"/>
      <c r="H5" s="252"/>
      <c r="I5" s="252"/>
      <c r="J5" s="253"/>
      <c r="K5" s="116"/>
    </row>
    <row r="6" spans="1:11" ht="45" x14ac:dyDescent="0.25">
      <c r="A6" s="3"/>
      <c r="B6" s="88" t="s">
        <v>368</v>
      </c>
      <c r="C6" s="88" t="s">
        <v>369</v>
      </c>
      <c r="D6" s="88" t="s">
        <v>370</v>
      </c>
      <c r="E6" s="88" t="s">
        <v>371</v>
      </c>
      <c r="F6" s="88" t="s">
        <v>372</v>
      </c>
      <c r="G6" s="88" t="s">
        <v>373</v>
      </c>
      <c r="H6" s="88" t="s">
        <v>799</v>
      </c>
      <c r="I6" s="88" t="s">
        <v>374</v>
      </c>
      <c r="J6" s="88" t="s">
        <v>375</v>
      </c>
      <c r="K6" s="116"/>
    </row>
    <row r="7" spans="1:11" ht="288" x14ac:dyDescent="0.25">
      <c r="A7" s="3"/>
      <c r="B7" s="85" t="s">
        <v>543</v>
      </c>
      <c r="C7" s="85" t="s">
        <v>549</v>
      </c>
      <c r="D7" s="85" t="s">
        <v>544</v>
      </c>
      <c r="E7" s="85" t="s">
        <v>545</v>
      </c>
      <c r="F7" s="85" t="s">
        <v>546</v>
      </c>
      <c r="G7" s="85" t="s">
        <v>547</v>
      </c>
      <c r="H7" s="109" t="s">
        <v>872</v>
      </c>
      <c r="I7" s="110">
        <v>0.82</v>
      </c>
      <c r="J7" s="109" t="s">
        <v>83</v>
      </c>
      <c r="K7" s="116"/>
    </row>
    <row r="8" spans="1:11" ht="72" x14ac:dyDescent="0.25">
      <c r="A8" s="3"/>
      <c r="B8" s="255" t="s">
        <v>543</v>
      </c>
      <c r="C8" s="255" t="s">
        <v>548</v>
      </c>
      <c r="D8" s="85" t="s">
        <v>550</v>
      </c>
      <c r="E8" s="85" t="s">
        <v>559</v>
      </c>
      <c r="F8" s="85" t="s">
        <v>560</v>
      </c>
      <c r="G8" s="85" t="s">
        <v>561</v>
      </c>
      <c r="H8" s="109" t="s">
        <v>873</v>
      </c>
      <c r="I8" s="110">
        <v>0</v>
      </c>
      <c r="J8" s="109" t="s">
        <v>86</v>
      </c>
    </row>
    <row r="9" spans="1:11" ht="48" x14ac:dyDescent="0.25">
      <c r="A9" s="3"/>
      <c r="B9" s="257"/>
      <c r="C9" s="257"/>
      <c r="D9" s="85" t="s">
        <v>551</v>
      </c>
      <c r="E9" s="85" t="s">
        <v>562</v>
      </c>
      <c r="F9" s="85" t="s">
        <v>563</v>
      </c>
      <c r="G9" s="85" t="s">
        <v>563</v>
      </c>
      <c r="H9" s="109" t="s">
        <v>873</v>
      </c>
      <c r="I9" s="110">
        <v>0</v>
      </c>
      <c r="J9" s="109" t="s">
        <v>86</v>
      </c>
      <c r="K9" s="116"/>
    </row>
    <row r="10" spans="1:11" ht="84" x14ac:dyDescent="0.25">
      <c r="A10" s="3"/>
      <c r="B10" s="257"/>
      <c r="C10" s="257"/>
      <c r="D10" s="85" t="s">
        <v>552</v>
      </c>
      <c r="E10" s="85" t="s">
        <v>564</v>
      </c>
      <c r="F10" s="85" t="s">
        <v>565</v>
      </c>
      <c r="G10" s="85" t="s">
        <v>566</v>
      </c>
      <c r="H10" s="109" t="s">
        <v>906</v>
      </c>
      <c r="I10" s="110">
        <v>0.14799999999999999</v>
      </c>
      <c r="J10" s="109" t="s">
        <v>82</v>
      </c>
    </row>
    <row r="11" spans="1:11" ht="112.5" customHeight="1" x14ac:dyDescent="0.25">
      <c r="A11" s="3"/>
      <c r="B11" s="257"/>
      <c r="C11" s="257"/>
      <c r="D11" s="85" t="s">
        <v>553</v>
      </c>
      <c r="E11" s="85" t="s">
        <v>567</v>
      </c>
      <c r="F11" s="85" t="s">
        <v>568</v>
      </c>
      <c r="G11" s="85" t="s">
        <v>569</v>
      </c>
      <c r="H11" s="109" t="s">
        <v>874</v>
      </c>
      <c r="I11" s="110">
        <v>0</v>
      </c>
      <c r="J11" s="109" t="s">
        <v>86</v>
      </c>
      <c r="K11" s="116"/>
    </row>
    <row r="12" spans="1:11" ht="98.25" customHeight="1" x14ac:dyDescent="0.25">
      <c r="A12" s="3"/>
      <c r="B12" s="256"/>
      <c r="C12" s="256"/>
      <c r="D12" s="85" t="s">
        <v>554</v>
      </c>
      <c r="E12" s="85" t="s">
        <v>570</v>
      </c>
      <c r="F12" s="85" t="s">
        <v>571</v>
      </c>
      <c r="G12" s="85" t="s">
        <v>571</v>
      </c>
      <c r="H12" s="109" t="s">
        <v>874</v>
      </c>
      <c r="I12" s="110">
        <v>0</v>
      </c>
      <c r="J12" s="109" t="s">
        <v>86</v>
      </c>
    </row>
    <row r="13" spans="1:11" ht="84" x14ac:dyDescent="0.25">
      <c r="A13" s="3"/>
      <c r="B13" s="255" t="s">
        <v>543</v>
      </c>
      <c r="C13" s="85" t="s">
        <v>557</v>
      </c>
      <c r="D13" s="85" t="s">
        <v>555</v>
      </c>
      <c r="E13" s="85" t="s">
        <v>573</v>
      </c>
      <c r="F13" s="85" t="s">
        <v>572</v>
      </c>
      <c r="G13" s="85" t="s">
        <v>574</v>
      </c>
      <c r="H13" s="109" t="s">
        <v>875</v>
      </c>
      <c r="I13" s="110">
        <v>0</v>
      </c>
      <c r="J13" s="109" t="s">
        <v>86</v>
      </c>
      <c r="K13" s="116"/>
    </row>
    <row r="14" spans="1:11" ht="84" x14ac:dyDescent="0.25">
      <c r="A14" s="3"/>
      <c r="B14" s="256"/>
      <c r="C14" s="85" t="s">
        <v>558</v>
      </c>
      <c r="D14" s="85" t="s">
        <v>556</v>
      </c>
      <c r="E14" s="85" t="s">
        <v>575</v>
      </c>
      <c r="F14" s="85" t="s">
        <v>576</v>
      </c>
      <c r="G14" s="85" t="s">
        <v>577</v>
      </c>
      <c r="H14" s="109" t="s">
        <v>875</v>
      </c>
      <c r="I14" s="110">
        <v>0</v>
      </c>
      <c r="J14" s="109" t="s">
        <v>86</v>
      </c>
    </row>
    <row r="15" spans="1:11" ht="36" x14ac:dyDescent="0.25">
      <c r="A15" s="3"/>
      <c r="B15" s="255" t="s">
        <v>543</v>
      </c>
      <c r="C15" s="85" t="s">
        <v>578</v>
      </c>
      <c r="D15" s="85" t="s">
        <v>579</v>
      </c>
      <c r="E15" s="85" t="s">
        <v>580</v>
      </c>
      <c r="F15" s="85" t="s">
        <v>581</v>
      </c>
      <c r="G15" s="85" t="s">
        <v>582</v>
      </c>
      <c r="H15" s="109" t="s">
        <v>875</v>
      </c>
      <c r="I15" s="110">
        <v>0</v>
      </c>
      <c r="J15" s="109" t="s">
        <v>86</v>
      </c>
      <c r="K15" s="116"/>
    </row>
    <row r="16" spans="1:11" ht="336" x14ac:dyDescent="0.25">
      <c r="A16" s="3"/>
      <c r="B16" s="256"/>
      <c r="C16" s="85" t="s">
        <v>583</v>
      </c>
      <c r="D16" s="85" t="s">
        <v>584</v>
      </c>
      <c r="E16" s="85" t="s">
        <v>585</v>
      </c>
      <c r="F16" s="85" t="s">
        <v>586</v>
      </c>
      <c r="G16" s="85" t="s">
        <v>587</v>
      </c>
      <c r="H16" s="109" t="s">
        <v>907</v>
      </c>
      <c r="I16" s="110">
        <v>0.188</v>
      </c>
      <c r="J16" s="109" t="s">
        <v>82</v>
      </c>
    </row>
    <row r="17" spans="1:12" ht="156" x14ac:dyDescent="0.25">
      <c r="A17" s="3"/>
      <c r="B17" s="255" t="s">
        <v>543</v>
      </c>
      <c r="C17" s="85" t="s">
        <v>588</v>
      </c>
      <c r="D17" s="85" t="s">
        <v>589</v>
      </c>
      <c r="E17" s="85" t="s">
        <v>590</v>
      </c>
      <c r="F17" s="85" t="s">
        <v>591</v>
      </c>
      <c r="G17" s="85" t="s">
        <v>591</v>
      </c>
      <c r="H17" s="111" t="s">
        <v>908</v>
      </c>
      <c r="I17" s="110">
        <v>0.36799999999999999</v>
      </c>
      <c r="J17" s="109" t="s">
        <v>82</v>
      </c>
      <c r="K17" s="116"/>
    </row>
    <row r="18" spans="1:12" ht="192" x14ac:dyDescent="0.25">
      <c r="A18" s="3"/>
      <c r="B18" s="257"/>
      <c r="C18" s="85" t="s">
        <v>592</v>
      </c>
      <c r="D18" s="85" t="s">
        <v>593</v>
      </c>
      <c r="E18" s="86">
        <v>0</v>
      </c>
      <c r="F18" s="86">
        <v>1</v>
      </c>
      <c r="G18" s="86">
        <v>1</v>
      </c>
      <c r="H18" s="109" t="s">
        <v>876</v>
      </c>
      <c r="I18" s="110">
        <v>0.73899999999999999</v>
      </c>
      <c r="J18" s="109" t="s">
        <v>83</v>
      </c>
    </row>
    <row r="19" spans="1:12" ht="132" x14ac:dyDescent="0.25">
      <c r="A19" s="3"/>
      <c r="B19" s="256"/>
      <c r="C19" s="85" t="s">
        <v>594</v>
      </c>
      <c r="D19" s="85" t="s">
        <v>595</v>
      </c>
      <c r="E19" s="85" t="s">
        <v>596</v>
      </c>
      <c r="F19" s="85" t="s">
        <v>597</v>
      </c>
      <c r="G19" s="85" t="s">
        <v>598</v>
      </c>
      <c r="H19" s="109" t="s">
        <v>877</v>
      </c>
      <c r="I19" s="110">
        <v>0.25</v>
      </c>
      <c r="J19" s="109" t="s">
        <v>83</v>
      </c>
    </row>
    <row r="20" spans="1:12" x14ac:dyDescent="0.25">
      <c r="A20" s="3"/>
      <c r="B20" s="118"/>
      <c r="C20" s="119"/>
      <c r="D20" s="119"/>
      <c r="E20" s="120"/>
      <c r="F20" s="120"/>
      <c r="G20" s="120"/>
      <c r="H20" s="120"/>
      <c r="I20" s="121"/>
      <c r="J20" s="120"/>
    </row>
    <row r="21" spans="1:12" ht="45" x14ac:dyDescent="0.25">
      <c r="A21" s="3"/>
      <c r="B21" s="122" t="s">
        <v>376</v>
      </c>
      <c r="C21" s="122" t="s">
        <v>377</v>
      </c>
      <c r="D21" s="122" t="s">
        <v>378</v>
      </c>
      <c r="E21" s="123"/>
      <c r="F21" s="123"/>
      <c r="G21" s="123"/>
      <c r="H21" s="123"/>
      <c r="I21" s="123"/>
      <c r="J21" s="116"/>
    </row>
    <row r="22" spans="1:12" x14ac:dyDescent="0.25">
      <c r="A22" s="3"/>
      <c r="B22" s="124">
        <f>IFERROR(AVERAGE(I7:I19),"")</f>
        <v>0.19330769230769229</v>
      </c>
      <c r="C22" s="124">
        <f ca="1">IF(OR('1. Basic project data'!E16="",'1. Basic project data'!E18=""),"",(TODAY()-'1. Basic project data'!E16)/('1. Basic project data'!E18-'1. Basic project data'!E16))</f>
        <v>0.75958378970427165</v>
      </c>
      <c r="D22" s="124">
        <f>IF('1. Basic project data'!E23=0,"",'1. Basic project data'!E24/'1. Basic project data'!E23)</f>
        <v>0.25960977319587625</v>
      </c>
      <c r="E22" s="123"/>
      <c r="F22" s="123"/>
      <c r="G22" s="123"/>
      <c r="H22" s="123"/>
      <c r="I22" s="123"/>
      <c r="J22" s="116"/>
    </row>
    <row r="23" spans="1:12" x14ac:dyDescent="0.25">
      <c r="A23" s="3"/>
      <c r="B23" s="123"/>
      <c r="C23" s="123"/>
      <c r="D23" s="123"/>
      <c r="E23" s="123"/>
      <c r="F23" s="123"/>
      <c r="G23" s="123"/>
      <c r="H23" s="123"/>
      <c r="I23" s="123"/>
      <c r="J23" s="116"/>
    </row>
    <row r="24" spans="1:12" x14ac:dyDescent="0.25">
      <c r="A24" s="3"/>
      <c r="B24" s="123"/>
      <c r="C24" s="123"/>
      <c r="D24" s="123"/>
      <c r="E24" s="123"/>
      <c r="F24" s="123"/>
      <c r="G24" s="123"/>
      <c r="H24" s="123"/>
      <c r="I24" s="123"/>
      <c r="J24" s="116"/>
    </row>
    <row r="25" spans="1:12" x14ac:dyDescent="0.25">
      <c r="A25" s="3"/>
      <c r="B25" s="123"/>
      <c r="C25" s="123"/>
      <c r="D25" s="123"/>
      <c r="E25" s="123"/>
      <c r="F25" s="123"/>
      <c r="G25" s="123"/>
      <c r="H25" s="123"/>
      <c r="I25" s="123"/>
      <c r="J25" s="116"/>
    </row>
    <row r="26" spans="1:12" x14ac:dyDescent="0.25">
      <c r="A26" s="3"/>
      <c r="B26" s="123"/>
      <c r="C26" s="123"/>
      <c r="D26" s="123"/>
      <c r="E26" s="123"/>
      <c r="F26" s="123"/>
      <c r="G26" s="123"/>
      <c r="H26" s="123"/>
      <c r="I26" s="123"/>
      <c r="J26" s="116"/>
    </row>
    <row r="27" spans="1:12" ht="17.25" x14ac:dyDescent="0.25">
      <c r="A27" s="3"/>
      <c r="B27" s="125"/>
      <c r="C27" s="126"/>
      <c r="D27" s="126"/>
      <c r="E27" s="126"/>
      <c r="F27" s="126"/>
      <c r="G27" s="126"/>
      <c r="H27" s="126"/>
      <c r="I27" s="153"/>
      <c r="J27" s="116"/>
      <c r="K27" s="127"/>
      <c r="L27" s="128"/>
    </row>
    <row r="28" spans="1:12" ht="17.25" x14ac:dyDescent="0.25">
      <c r="A28" s="3"/>
      <c r="B28" s="92"/>
      <c r="C28" s="93"/>
      <c r="D28" s="129"/>
      <c r="E28" s="129"/>
      <c r="F28" s="130"/>
      <c r="G28" s="129"/>
      <c r="H28" s="129"/>
      <c r="I28" s="129"/>
      <c r="J28" s="116"/>
      <c r="K28" s="128"/>
      <c r="L28" s="128"/>
    </row>
    <row r="29" spans="1:12" ht="17.25" x14ac:dyDescent="0.25">
      <c r="A29" s="3"/>
      <c r="B29" s="258" t="s">
        <v>379</v>
      </c>
      <c r="C29" s="247"/>
      <c r="D29" s="247"/>
      <c r="E29" s="247"/>
      <c r="F29" s="247"/>
      <c r="G29" s="247"/>
      <c r="H29" s="247"/>
      <c r="I29" s="247"/>
      <c r="J29" s="247"/>
      <c r="K29" s="127"/>
      <c r="L29" s="128"/>
    </row>
    <row r="30" spans="1:12" ht="17.25" x14ac:dyDescent="0.25">
      <c r="A30" s="3"/>
      <c r="B30" s="246" t="s">
        <v>380</v>
      </c>
      <c r="C30" s="247"/>
      <c r="D30" s="247"/>
      <c r="E30" s="247"/>
      <c r="F30" s="247"/>
      <c r="G30" s="247"/>
      <c r="H30" s="247"/>
      <c r="I30" s="247"/>
      <c r="J30" s="247"/>
      <c r="K30" s="128"/>
      <c r="L30" s="128"/>
    </row>
    <row r="31" spans="1:12" ht="17.25" x14ac:dyDescent="0.25">
      <c r="A31" s="3"/>
      <c r="B31" s="92"/>
      <c r="C31" s="93"/>
      <c r="D31" s="129"/>
      <c r="E31" s="129"/>
      <c r="F31" s="130"/>
      <c r="G31" s="129"/>
      <c r="H31" s="129"/>
      <c r="I31" s="129"/>
      <c r="J31" s="116"/>
      <c r="K31" s="128"/>
      <c r="L31" s="128"/>
    </row>
    <row r="32" spans="1:12" ht="30" x14ac:dyDescent="0.25">
      <c r="A32" s="3"/>
      <c r="B32" s="92"/>
      <c r="C32" s="261" t="s">
        <v>801</v>
      </c>
      <c r="D32" s="88" t="s">
        <v>381</v>
      </c>
      <c r="E32" s="88" t="s">
        <v>90</v>
      </c>
      <c r="F32" s="89" t="s">
        <v>382</v>
      </c>
      <c r="G32" s="88" t="s">
        <v>383</v>
      </c>
      <c r="H32" s="88" t="s">
        <v>384</v>
      </c>
      <c r="I32" s="88" t="s">
        <v>62</v>
      </c>
      <c r="J32" s="116"/>
      <c r="K32" s="128"/>
      <c r="L32" s="128"/>
    </row>
    <row r="33" spans="1:12" ht="39.75" customHeight="1" x14ac:dyDescent="0.25">
      <c r="A33" s="3"/>
      <c r="B33" s="94"/>
      <c r="C33" s="262"/>
      <c r="D33" s="112" t="s">
        <v>82</v>
      </c>
      <c r="E33" s="112" t="s">
        <v>82</v>
      </c>
      <c r="F33" s="114" t="s">
        <v>82</v>
      </c>
      <c r="G33" s="112" t="s">
        <v>86</v>
      </c>
      <c r="H33" s="112" t="s">
        <v>82</v>
      </c>
      <c r="I33" s="112" t="s">
        <v>82</v>
      </c>
      <c r="J33" s="116"/>
      <c r="K33" s="128"/>
      <c r="L33" s="128"/>
    </row>
    <row r="34" spans="1:12" ht="399.95" customHeight="1" x14ac:dyDescent="0.25">
      <c r="A34" s="3"/>
      <c r="B34" s="131"/>
      <c r="C34" s="263" t="s">
        <v>800</v>
      </c>
      <c r="D34" s="112" t="s">
        <v>866</v>
      </c>
      <c r="E34" s="136" t="s">
        <v>914</v>
      </c>
      <c r="F34" s="112" t="s">
        <v>878</v>
      </c>
      <c r="G34" s="132"/>
      <c r="H34" s="112" t="s">
        <v>904</v>
      </c>
      <c r="I34" s="112" t="s">
        <v>916</v>
      </c>
      <c r="J34" s="116"/>
      <c r="K34" s="133"/>
      <c r="L34" s="128"/>
    </row>
    <row r="35" spans="1:12" ht="17.25" x14ac:dyDescent="0.25">
      <c r="A35" s="3"/>
      <c r="B35" s="134"/>
      <c r="C35" s="93"/>
      <c r="D35" s="129"/>
      <c r="E35" s="129"/>
      <c r="F35" s="129"/>
      <c r="G35" s="129"/>
      <c r="H35" s="129"/>
      <c r="I35" s="129"/>
      <c r="J35" s="116"/>
      <c r="K35" s="128"/>
      <c r="L35" s="128"/>
    </row>
    <row r="36" spans="1:12" ht="17.25" x14ac:dyDescent="0.25">
      <c r="A36" s="3"/>
      <c r="B36" s="134"/>
      <c r="C36" s="93"/>
      <c r="D36" s="129"/>
      <c r="E36" s="129"/>
      <c r="F36" s="129"/>
      <c r="G36" s="129"/>
      <c r="H36" s="129"/>
      <c r="I36" s="129"/>
      <c r="J36" s="116"/>
      <c r="K36" s="128"/>
      <c r="L36" s="128"/>
    </row>
    <row r="37" spans="1:12" ht="17.25" x14ac:dyDescent="0.25">
      <c r="A37" s="3"/>
      <c r="B37" s="134"/>
      <c r="C37" s="93"/>
      <c r="D37" s="129"/>
      <c r="E37" s="129"/>
      <c r="F37" s="129"/>
      <c r="G37" s="129"/>
      <c r="H37" s="129"/>
      <c r="I37" s="129"/>
      <c r="J37" s="116"/>
      <c r="K37" s="128"/>
      <c r="L37" s="128"/>
    </row>
    <row r="38" spans="1:12" ht="17.25" x14ac:dyDescent="0.25">
      <c r="A38" s="3"/>
      <c r="B38" s="134"/>
      <c r="C38" s="93"/>
      <c r="D38" s="129"/>
      <c r="E38" s="129"/>
      <c r="F38" s="129"/>
      <c r="G38" s="129"/>
      <c r="H38" s="129"/>
      <c r="I38" s="129"/>
      <c r="J38" s="116"/>
      <c r="K38" s="128"/>
      <c r="L38" s="128"/>
    </row>
    <row r="39" spans="1:12" x14ac:dyDescent="0.25">
      <c r="A39" s="3"/>
      <c r="B39" s="265" t="s">
        <v>385</v>
      </c>
      <c r="C39" s="245"/>
      <c r="D39" s="245"/>
      <c r="E39" s="245"/>
      <c r="F39" s="245"/>
      <c r="G39" s="245"/>
      <c r="H39" s="245"/>
      <c r="I39" s="245"/>
      <c r="J39" s="116"/>
    </row>
    <row r="40" spans="1:12" x14ac:dyDescent="0.25">
      <c r="A40" s="3"/>
      <c r="B40" s="116"/>
      <c r="C40" s="116"/>
      <c r="D40" s="116"/>
      <c r="E40" s="116"/>
      <c r="F40" s="116"/>
      <c r="G40" s="116"/>
      <c r="H40" s="116"/>
      <c r="I40" s="116"/>
      <c r="J40" s="116"/>
    </row>
    <row r="41" spans="1:12" ht="17.25" x14ac:dyDescent="0.25">
      <c r="A41" s="3"/>
      <c r="B41" s="135"/>
      <c r="C41" s="116"/>
      <c r="D41" s="116"/>
      <c r="E41" s="116"/>
      <c r="F41" s="116"/>
      <c r="G41" s="116"/>
      <c r="H41" s="116"/>
      <c r="I41" s="116"/>
      <c r="J41" s="116"/>
      <c r="K41" s="128"/>
    </row>
    <row r="42" spans="1:12" ht="42" customHeight="1" x14ac:dyDescent="0.25">
      <c r="A42" s="3"/>
      <c r="B42" s="254" t="s">
        <v>386</v>
      </c>
      <c r="C42" s="253"/>
      <c r="D42" s="254" t="s">
        <v>387</v>
      </c>
      <c r="E42" s="253"/>
      <c r="F42" s="254" t="s">
        <v>388</v>
      </c>
      <c r="G42" s="253"/>
      <c r="H42" s="254" t="s">
        <v>389</v>
      </c>
      <c r="I42" s="253"/>
      <c r="J42" s="116"/>
    </row>
    <row r="43" spans="1:12" ht="0.6" customHeight="1" x14ac:dyDescent="0.25">
      <c r="A43" s="3"/>
      <c r="B43" s="249"/>
      <c r="C43" s="250"/>
      <c r="D43" s="249"/>
      <c r="E43" s="250"/>
      <c r="F43" s="249"/>
      <c r="G43" s="250"/>
      <c r="H43" s="264"/>
      <c r="I43" s="260"/>
      <c r="J43" s="116"/>
    </row>
    <row r="44" spans="1:12" ht="150" customHeight="1" x14ac:dyDescent="0.25">
      <c r="A44" s="3"/>
      <c r="B44" s="259" t="s">
        <v>880</v>
      </c>
      <c r="C44" s="260"/>
      <c r="D44" s="259" t="s">
        <v>881</v>
      </c>
      <c r="E44" s="260"/>
      <c r="F44" s="249" t="s">
        <v>812</v>
      </c>
      <c r="G44" s="250"/>
      <c r="H44" s="259" t="s">
        <v>884</v>
      </c>
      <c r="I44" s="260"/>
      <c r="J44" s="116"/>
    </row>
    <row r="45" spans="1:12" ht="150" customHeight="1" x14ac:dyDescent="0.25">
      <c r="A45" s="3"/>
      <c r="B45" s="259" t="s">
        <v>879</v>
      </c>
      <c r="C45" s="260"/>
      <c r="D45" s="259" t="s">
        <v>882</v>
      </c>
      <c r="E45" s="260"/>
      <c r="F45" s="249" t="s">
        <v>812</v>
      </c>
      <c r="G45" s="250"/>
      <c r="H45" s="259" t="s">
        <v>884</v>
      </c>
      <c r="I45" s="260"/>
      <c r="J45" s="116"/>
    </row>
    <row r="46" spans="1:12" ht="150" customHeight="1" x14ac:dyDescent="0.25">
      <c r="A46" s="3"/>
      <c r="B46" s="249" t="s">
        <v>588</v>
      </c>
      <c r="C46" s="250"/>
      <c r="D46" s="249" t="s">
        <v>883</v>
      </c>
      <c r="E46" s="250"/>
      <c r="F46" s="249" t="s">
        <v>812</v>
      </c>
      <c r="G46" s="250"/>
      <c r="H46" s="264" t="s">
        <v>884</v>
      </c>
      <c r="I46" s="260"/>
      <c r="J46" s="116"/>
    </row>
    <row r="47" spans="1:12" x14ac:dyDescent="0.25">
      <c r="A47" s="3"/>
      <c r="B47" s="266" t="s">
        <v>390</v>
      </c>
      <c r="C47" s="245"/>
      <c r="D47" s="245"/>
      <c r="E47" s="245"/>
      <c r="F47" s="245"/>
      <c r="G47" s="245"/>
      <c r="H47" s="245"/>
      <c r="I47" s="245"/>
      <c r="J47" s="245"/>
    </row>
    <row r="48" spans="1:12" x14ac:dyDescent="0.25">
      <c r="A48" s="3"/>
      <c r="B48" s="245"/>
      <c r="C48" s="245"/>
      <c r="D48" s="245"/>
      <c r="E48" s="245"/>
      <c r="F48" s="245"/>
      <c r="G48" s="245"/>
      <c r="H48" s="245"/>
      <c r="I48" s="245"/>
      <c r="J48" s="245"/>
    </row>
  </sheetData>
  <sheetProtection sheet="1" formatCells="0" formatColumns="0" formatRows="0" insertColumns="0" insertRows="0" insertHyperlinks="0"/>
  <mergeCells count="34">
    <mergeCell ref="B47:J48"/>
    <mergeCell ref="F46:G46"/>
    <mergeCell ref="B46:C46"/>
    <mergeCell ref="D46:E46"/>
    <mergeCell ref="H46:I46"/>
    <mergeCell ref="H45:I45"/>
    <mergeCell ref="F42:G42"/>
    <mergeCell ref="C32:C33"/>
    <mergeCell ref="C34"/>
    <mergeCell ref="H44:I44"/>
    <mergeCell ref="H42:I42"/>
    <mergeCell ref="B44:C44"/>
    <mergeCell ref="D44:E44"/>
    <mergeCell ref="F44:G44"/>
    <mergeCell ref="D45:E45"/>
    <mergeCell ref="F45:G45"/>
    <mergeCell ref="B45:C45"/>
    <mergeCell ref="F43:G43"/>
    <mergeCell ref="H43:I43"/>
    <mergeCell ref="B42:C42"/>
    <mergeCell ref="B39:I39"/>
    <mergeCell ref="B1:I2"/>
    <mergeCell ref="B30:J30"/>
    <mergeCell ref="B3:I3"/>
    <mergeCell ref="D43:E43"/>
    <mergeCell ref="B5:J5"/>
    <mergeCell ref="B43:C43"/>
    <mergeCell ref="D42:E42"/>
    <mergeCell ref="B13:B14"/>
    <mergeCell ref="B8:B12"/>
    <mergeCell ref="C8:C12"/>
    <mergeCell ref="B15:B16"/>
    <mergeCell ref="B17:B19"/>
    <mergeCell ref="B29:J29"/>
  </mergeCells>
  <phoneticPr fontId="60" type="noConversion"/>
  <dataValidations count="1">
    <dataValidation type="list" allowBlank="1" sqref="D33:I33 J7:J20" xr:uid="{00000000-0002-0000-0600-000000000000}">
      <formula1>"Not Rated,Highly Unsatisfactory (HU),Unsatisfactory (U),Moderately Unsatisfactory (MU),Moderately Satisfactory (MS),Satisfactory (S),Highly Satisfactory (HS)"</formula1>
    </dataValidation>
  </dataValidations>
  <pageMargins left="0.25" right="0.25" top="0.75" bottom="0.75" header="0.3" footer="0.3"/>
  <pageSetup paperSize="5" scale="68" fitToHeight="0"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3" tint="0.499984740745262"/>
  </sheetPr>
  <dimension ref="A1:P118"/>
  <sheetViews>
    <sheetView showGridLines="0" topLeftCell="A96" zoomScale="90" zoomScaleNormal="90" zoomScaleSheetLayoutView="120" workbookViewId="0">
      <selection activeCell="N94" sqref="N94:O96"/>
    </sheetView>
  </sheetViews>
  <sheetFormatPr defaultColWidth="8.85546875" defaultRowHeight="15" x14ac:dyDescent="0.25"/>
  <cols>
    <col min="1" max="1" width="1.28515625" customWidth="1"/>
    <col min="3" max="3" width="14.140625" customWidth="1"/>
    <col min="5" max="5" width="12.140625" customWidth="1"/>
    <col min="14" max="15" width="17.140625" customWidth="1"/>
  </cols>
  <sheetData>
    <row r="1" spans="1:15" ht="14.45" customHeight="1" x14ac:dyDescent="0.25">
      <c r="A1" s="2"/>
      <c r="B1" s="339" t="s">
        <v>391</v>
      </c>
      <c r="C1" s="167"/>
      <c r="D1" s="167"/>
      <c r="E1" s="167"/>
      <c r="F1" s="167"/>
      <c r="G1" s="167"/>
      <c r="H1" s="167"/>
      <c r="I1" s="167"/>
      <c r="J1" s="167"/>
      <c r="K1" s="167"/>
      <c r="L1" s="167"/>
      <c r="M1" s="167"/>
      <c r="N1" s="167"/>
      <c r="O1" s="167"/>
    </row>
    <row r="2" spans="1:15" ht="26.25" customHeight="1" x14ac:dyDescent="0.25">
      <c r="A2" s="2"/>
      <c r="B2" s="167"/>
      <c r="C2" s="167"/>
      <c r="D2" s="167"/>
      <c r="E2" s="167"/>
      <c r="F2" s="167"/>
      <c r="G2" s="167"/>
      <c r="H2" s="167"/>
      <c r="I2" s="167"/>
      <c r="J2" s="167"/>
      <c r="K2" s="167"/>
      <c r="L2" s="167"/>
      <c r="M2" s="167"/>
      <c r="N2" s="167"/>
      <c r="O2" s="167"/>
    </row>
    <row r="3" spans="1:15" x14ac:dyDescent="0.25">
      <c r="A3" s="2"/>
      <c r="B3" s="337" t="s">
        <v>392</v>
      </c>
      <c r="C3" s="167"/>
      <c r="D3" s="167"/>
      <c r="E3" s="167"/>
      <c r="F3" s="167"/>
      <c r="G3" s="167"/>
      <c r="H3" s="167"/>
      <c r="I3" s="167"/>
      <c r="J3" s="167"/>
      <c r="K3" s="167"/>
      <c r="L3" s="167"/>
      <c r="M3" s="167"/>
      <c r="N3" s="167"/>
      <c r="O3" s="167"/>
    </row>
    <row r="4" spans="1:15" ht="8.25" customHeight="1" x14ac:dyDescent="0.25">
      <c r="A4" s="2"/>
      <c r="B4" s="21"/>
      <c r="C4" s="21"/>
      <c r="D4" s="21"/>
      <c r="E4" s="21"/>
      <c r="F4" s="21"/>
      <c r="G4" s="21"/>
      <c r="H4" s="21"/>
      <c r="I4" s="21"/>
      <c r="J4" s="21"/>
      <c r="K4" s="21"/>
      <c r="L4" s="21"/>
      <c r="M4" s="21"/>
      <c r="N4" s="21"/>
      <c r="O4" s="21"/>
    </row>
    <row r="5" spans="1:15" ht="14.45" customHeight="1" x14ac:dyDescent="0.25">
      <c r="A5" s="2"/>
      <c r="B5" s="340" t="s">
        <v>393</v>
      </c>
      <c r="C5" s="341"/>
      <c r="D5" s="343" t="s">
        <v>394</v>
      </c>
      <c r="E5" s="341"/>
      <c r="F5" s="343" t="s">
        <v>395</v>
      </c>
      <c r="G5" s="344"/>
      <c r="H5" s="344"/>
      <c r="I5" s="344"/>
      <c r="J5" s="344"/>
      <c r="K5" s="341"/>
      <c r="L5" s="269" t="s">
        <v>396</v>
      </c>
      <c r="M5" s="270"/>
      <c r="N5" s="270"/>
      <c r="O5" s="271"/>
    </row>
    <row r="6" spans="1:15" ht="23.25" customHeight="1" x14ac:dyDescent="0.25">
      <c r="A6" s="2"/>
      <c r="B6" s="342"/>
      <c r="C6" s="228"/>
      <c r="D6" s="226"/>
      <c r="E6" s="228"/>
      <c r="F6" s="226"/>
      <c r="G6" s="227"/>
      <c r="H6" s="227"/>
      <c r="I6" s="227"/>
      <c r="J6" s="227"/>
      <c r="K6" s="228"/>
      <c r="L6" s="272"/>
      <c r="M6" s="273"/>
      <c r="N6" s="273"/>
      <c r="O6" s="274"/>
    </row>
    <row r="7" spans="1:15" ht="24.75" customHeight="1" x14ac:dyDescent="0.25">
      <c r="A7" s="2"/>
      <c r="B7" s="346" t="s">
        <v>549</v>
      </c>
      <c r="C7" s="347"/>
      <c r="D7" s="347"/>
      <c r="E7" s="347"/>
      <c r="F7" s="347"/>
      <c r="G7" s="347"/>
      <c r="H7" s="347"/>
      <c r="I7" s="347"/>
      <c r="J7" s="347"/>
      <c r="K7" s="347"/>
      <c r="L7" s="347"/>
      <c r="M7" s="347"/>
      <c r="N7" s="347"/>
      <c r="O7" s="348"/>
    </row>
    <row r="8" spans="1:15" ht="60" customHeight="1" x14ac:dyDescent="0.25">
      <c r="A8" s="2"/>
      <c r="B8" s="338" t="s">
        <v>602</v>
      </c>
      <c r="C8" s="301"/>
      <c r="D8" s="338" t="s">
        <v>599</v>
      </c>
      <c r="E8" s="301"/>
      <c r="F8" s="319" t="s">
        <v>885</v>
      </c>
      <c r="G8" s="349"/>
      <c r="H8" s="349"/>
      <c r="I8" s="349"/>
      <c r="J8" s="349"/>
      <c r="K8" s="350"/>
      <c r="L8" s="275" t="s">
        <v>918</v>
      </c>
      <c r="M8" s="276"/>
      <c r="N8" s="276"/>
      <c r="O8" s="277"/>
    </row>
    <row r="9" spans="1:15" ht="60" customHeight="1" x14ac:dyDescent="0.25">
      <c r="A9" s="2"/>
      <c r="B9" s="300"/>
      <c r="C9" s="301"/>
      <c r="D9" s="300"/>
      <c r="E9" s="301"/>
      <c r="F9" s="351"/>
      <c r="G9" s="349"/>
      <c r="H9" s="349"/>
      <c r="I9" s="349"/>
      <c r="J9" s="349"/>
      <c r="K9" s="350"/>
      <c r="L9" s="278"/>
      <c r="M9" s="279"/>
      <c r="N9" s="279"/>
      <c r="O9" s="280"/>
    </row>
    <row r="10" spans="1:15" ht="60" customHeight="1" x14ac:dyDescent="0.25">
      <c r="A10" s="2"/>
      <c r="B10" s="300"/>
      <c r="C10" s="301"/>
      <c r="D10" s="300"/>
      <c r="E10" s="301"/>
      <c r="F10" s="351"/>
      <c r="G10" s="349"/>
      <c r="H10" s="349"/>
      <c r="I10" s="349"/>
      <c r="J10" s="349"/>
      <c r="K10" s="350"/>
      <c r="L10" s="278"/>
      <c r="M10" s="279"/>
      <c r="N10" s="279"/>
      <c r="O10" s="280"/>
    </row>
    <row r="11" spans="1:15" ht="100.35" customHeight="1" x14ac:dyDescent="0.25">
      <c r="A11" s="2"/>
      <c r="B11" s="302"/>
      <c r="C11" s="303"/>
      <c r="D11" s="302"/>
      <c r="E11" s="303"/>
      <c r="F11" s="233"/>
      <c r="G11" s="234"/>
      <c r="H11" s="234"/>
      <c r="I11" s="234"/>
      <c r="J11" s="234"/>
      <c r="K11" s="235"/>
      <c r="L11" s="281"/>
      <c r="M11" s="282"/>
      <c r="N11" s="282"/>
      <c r="O11" s="283"/>
    </row>
    <row r="12" spans="1:15" ht="39.950000000000003" customHeight="1" x14ac:dyDescent="0.25">
      <c r="A12" s="2"/>
      <c r="B12" s="293" t="s">
        <v>600</v>
      </c>
      <c r="C12" s="294"/>
      <c r="D12" s="229" t="s">
        <v>601</v>
      </c>
      <c r="E12" s="299"/>
      <c r="F12" s="230" t="s">
        <v>909</v>
      </c>
      <c r="G12" s="329"/>
      <c r="H12" s="329"/>
      <c r="I12" s="329"/>
      <c r="J12" s="329"/>
      <c r="K12" s="330"/>
      <c r="L12" s="284" t="s">
        <v>813</v>
      </c>
      <c r="M12" s="285"/>
      <c r="N12" s="285"/>
      <c r="O12" s="286"/>
    </row>
    <row r="13" spans="1:15" ht="39.950000000000003" customHeight="1" x14ac:dyDescent="0.25">
      <c r="A13" s="2"/>
      <c r="B13" s="295"/>
      <c r="C13" s="296"/>
      <c r="D13" s="300"/>
      <c r="E13" s="301"/>
      <c r="F13" s="331"/>
      <c r="G13" s="247"/>
      <c r="H13" s="247"/>
      <c r="I13" s="247"/>
      <c r="J13" s="247"/>
      <c r="K13" s="320"/>
      <c r="L13" s="278"/>
      <c r="M13" s="279"/>
      <c r="N13" s="279"/>
      <c r="O13" s="280"/>
    </row>
    <row r="14" spans="1:15" ht="24.75" customHeight="1" x14ac:dyDescent="0.25">
      <c r="A14" s="2"/>
      <c r="B14" s="290" t="s">
        <v>603</v>
      </c>
      <c r="C14" s="291"/>
      <c r="D14" s="291"/>
      <c r="E14" s="291"/>
      <c r="F14" s="291"/>
      <c r="G14" s="291"/>
      <c r="H14" s="291"/>
      <c r="I14" s="291"/>
      <c r="J14" s="291"/>
      <c r="K14" s="291"/>
      <c r="L14" s="291"/>
      <c r="M14" s="291"/>
      <c r="N14" s="291"/>
      <c r="O14" s="292"/>
    </row>
    <row r="15" spans="1:15" ht="45" customHeight="1" x14ac:dyDescent="0.25">
      <c r="A15" s="2"/>
      <c r="B15" s="345" t="s">
        <v>604</v>
      </c>
      <c r="C15" s="296"/>
      <c r="D15" s="338" t="s">
        <v>605</v>
      </c>
      <c r="E15" s="301"/>
      <c r="F15" s="275" t="s">
        <v>910</v>
      </c>
      <c r="G15" s="276"/>
      <c r="H15" s="276"/>
      <c r="I15" s="276"/>
      <c r="J15" s="276"/>
      <c r="K15" s="277"/>
      <c r="L15" s="275" t="s">
        <v>919</v>
      </c>
      <c r="M15" s="276"/>
      <c r="N15" s="276"/>
      <c r="O15" s="277"/>
    </row>
    <row r="16" spans="1:15" ht="45" customHeight="1" x14ac:dyDescent="0.25">
      <c r="A16" s="2"/>
      <c r="B16" s="295"/>
      <c r="C16" s="296"/>
      <c r="D16" s="300"/>
      <c r="E16" s="301"/>
      <c r="F16" s="278"/>
      <c r="G16" s="279"/>
      <c r="H16" s="279"/>
      <c r="I16" s="279"/>
      <c r="J16" s="279"/>
      <c r="K16" s="280"/>
      <c r="L16" s="278"/>
      <c r="M16" s="279"/>
      <c r="N16" s="279"/>
      <c r="O16" s="280"/>
    </row>
    <row r="17" spans="1:15" ht="67.7" customHeight="1" x14ac:dyDescent="0.25">
      <c r="A17" s="2"/>
      <c r="B17" s="295"/>
      <c r="C17" s="296"/>
      <c r="D17" s="300"/>
      <c r="E17" s="301"/>
      <c r="F17" s="278"/>
      <c r="G17" s="279"/>
      <c r="H17" s="279"/>
      <c r="I17" s="279"/>
      <c r="J17" s="279"/>
      <c r="K17" s="280"/>
      <c r="L17" s="278"/>
      <c r="M17" s="279"/>
      <c r="N17" s="279"/>
      <c r="O17" s="280"/>
    </row>
    <row r="18" spans="1:15" ht="30" customHeight="1" x14ac:dyDescent="0.25">
      <c r="A18" s="2"/>
      <c r="B18" s="293" t="s">
        <v>606</v>
      </c>
      <c r="C18" s="294"/>
      <c r="D18" s="229" t="s">
        <v>607</v>
      </c>
      <c r="E18" s="299"/>
      <c r="F18" s="230" t="s">
        <v>886</v>
      </c>
      <c r="G18" s="329"/>
      <c r="H18" s="329"/>
      <c r="I18" s="329"/>
      <c r="J18" s="329"/>
      <c r="K18" s="330"/>
      <c r="L18" s="284" t="s">
        <v>813</v>
      </c>
      <c r="M18" s="285"/>
      <c r="N18" s="285"/>
      <c r="O18" s="286"/>
    </row>
    <row r="19" spans="1:15" ht="30" customHeight="1" x14ac:dyDescent="0.25">
      <c r="A19" s="2"/>
      <c r="B19" s="295"/>
      <c r="C19" s="296"/>
      <c r="D19" s="300"/>
      <c r="E19" s="301"/>
      <c r="F19" s="331"/>
      <c r="G19" s="247"/>
      <c r="H19" s="247"/>
      <c r="I19" s="247"/>
      <c r="J19" s="247"/>
      <c r="K19" s="320"/>
      <c r="L19" s="278"/>
      <c r="M19" s="279"/>
      <c r="N19" s="279"/>
      <c r="O19" s="280"/>
    </row>
    <row r="20" spans="1:15" ht="30" customHeight="1" x14ac:dyDescent="0.25">
      <c r="A20" s="2"/>
      <c r="B20" s="295"/>
      <c r="C20" s="296"/>
      <c r="D20" s="300"/>
      <c r="E20" s="301"/>
      <c r="F20" s="331"/>
      <c r="G20" s="247"/>
      <c r="H20" s="247"/>
      <c r="I20" s="247"/>
      <c r="J20" s="247"/>
      <c r="K20" s="320"/>
      <c r="L20" s="278"/>
      <c r="M20" s="279"/>
      <c r="N20" s="279"/>
      <c r="O20" s="280"/>
    </row>
    <row r="21" spans="1:15" ht="75" customHeight="1" x14ac:dyDescent="0.25">
      <c r="A21" s="2"/>
      <c r="B21" s="229" t="s">
        <v>608</v>
      </c>
      <c r="C21" s="299"/>
      <c r="D21" s="229" t="s">
        <v>609</v>
      </c>
      <c r="E21" s="299"/>
      <c r="F21" s="230" t="s">
        <v>887</v>
      </c>
      <c r="G21" s="329"/>
      <c r="H21" s="329"/>
      <c r="I21" s="329"/>
      <c r="J21" s="329"/>
      <c r="K21" s="330"/>
      <c r="L21" s="284" t="s">
        <v>813</v>
      </c>
      <c r="M21" s="285"/>
      <c r="N21" s="285"/>
      <c r="O21" s="286"/>
    </row>
    <row r="22" spans="1:15" ht="75" customHeight="1" x14ac:dyDescent="0.25">
      <c r="A22" s="2"/>
      <c r="B22" s="300"/>
      <c r="C22" s="301"/>
      <c r="D22" s="300"/>
      <c r="E22" s="301"/>
      <c r="F22" s="331"/>
      <c r="G22" s="247"/>
      <c r="H22" s="247"/>
      <c r="I22" s="247"/>
      <c r="J22" s="247"/>
      <c r="K22" s="320"/>
      <c r="L22" s="278"/>
      <c r="M22" s="279"/>
      <c r="N22" s="279"/>
      <c r="O22" s="280"/>
    </row>
    <row r="23" spans="1:15" ht="75" customHeight="1" x14ac:dyDescent="0.25">
      <c r="A23" s="2"/>
      <c r="B23" s="300"/>
      <c r="C23" s="301"/>
      <c r="D23" s="300"/>
      <c r="E23" s="301"/>
      <c r="F23" s="331"/>
      <c r="G23" s="247"/>
      <c r="H23" s="247"/>
      <c r="I23" s="247"/>
      <c r="J23" s="247"/>
      <c r="K23" s="320"/>
      <c r="L23" s="278"/>
      <c r="M23" s="279"/>
      <c r="N23" s="279"/>
      <c r="O23" s="280"/>
    </row>
    <row r="24" spans="1:15" ht="75" customHeight="1" x14ac:dyDescent="0.25">
      <c r="A24" s="2"/>
      <c r="B24" s="302"/>
      <c r="C24" s="303"/>
      <c r="D24" s="302"/>
      <c r="E24" s="303"/>
      <c r="F24" s="332"/>
      <c r="G24" s="333"/>
      <c r="H24" s="333"/>
      <c r="I24" s="333"/>
      <c r="J24" s="333"/>
      <c r="K24" s="334"/>
      <c r="L24" s="287"/>
      <c r="M24" s="288"/>
      <c r="N24" s="288"/>
      <c r="O24" s="289"/>
    </row>
    <row r="25" spans="1:15" x14ac:dyDescent="0.25">
      <c r="A25" s="2"/>
      <c r="B25" s="290" t="s">
        <v>610</v>
      </c>
      <c r="C25" s="291"/>
      <c r="D25" s="291"/>
      <c r="E25" s="291"/>
      <c r="F25" s="291"/>
      <c r="G25" s="291"/>
      <c r="H25" s="291"/>
      <c r="I25" s="291"/>
      <c r="J25" s="291"/>
      <c r="K25" s="291"/>
      <c r="L25" s="291"/>
      <c r="M25" s="291"/>
      <c r="N25" s="291"/>
      <c r="O25" s="292"/>
    </row>
    <row r="26" spans="1:15" ht="75" customHeight="1" x14ac:dyDescent="0.25">
      <c r="A26" s="2"/>
      <c r="B26" s="345" t="s">
        <v>611</v>
      </c>
      <c r="C26" s="296"/>
      <c r="D26" s="345" t="s">
        <v>612</v>
      </c>
      <c r="E26" s="296"/>
      <c r="F26" s="319" t="s">
        <v>886</v>
      </c>
      <c r="G26" s="247"/>
      <c r="H26" s="247"/>
      <c r="I26" s="247"/>
      <c r="J26" s="247"/>
      <c r="K26" s="320"/>
      <c r="L26" s="275" t="s">
        <v>813</v>
      </c>
      <c r="M26" s="276"/>
      <c r="N26" s="276"/>
      <c r="O26" s="277"/>
    </row>
    <row r="27" spans="1:15" ht="75" customHeight="1" x14ac:dyDescent="0.25">
      <c r="A27" s="2"/>
      <c r="B27" s="293" t="s">
        <v>613</v>
      </c>
      <c r="C27" s="294"/>
      <c r="D27" s="293" t="s">
        <v>614</v>
      </c>
      <c r="E27" s="294"/>
      <c r="F27" s="230" t="s">
        <v>886</v>
      </c>
      <c r="G27" s="329"/>
      <c r="H27" s="329"/>
      <c r="I27" s="329"/>
      <c r="J27" s="329"/>
      <c r="K27" s="330"/>
      <c r="L27" s="284" t="s">
        <v>813</v>
      </c>
      <c r="M27" s="285"/>
      <c r="N27" s="285"/>
      <c r="O27" s="286"/>
    </row>
    <row r="28" spans="1:15" ht="15.75" customHeight="1" x14ac:dyDescent="0.25">
      <c r="A28" s="2"/>
      <c r="B28" s="295"/>
      <c r="C28" s="296"/>
      <c r="D28" s="295"/>
      <c r="E28" s="296"/>
      <c r="F28" s="331"/>
      <c r="G28" s="247"/>
      <c r="H28" s="247"/>
      <c r="I28" s="247"/>
      <c r="J28" s="247"/>
      <c r="K28" s="320"/>
      <c r="L28" s="278"/>
      <c r="M28" s="279"/>
      <c r="N28" s="279"/>
      <c r="O28" s="280"/>
    </row>
    <row r="29" spans="1:15" ht="33.75" customHeight="1" x14ac:dyDescent="0.25">
      <c r="A29" s="2"/>
      <c r="B29" s="290" t="s">
        <v>615</v>
      </c>
      <c r="C29" s="291"/>
      <c r="D29" s="291"/>
      <c r="E29" s="291"/>
      <c r="F29" s="291"/>
      <c r="G29" s="291"/>
      <c r="H29" s="291"/>
      <c r="I29" s="291"/>
      <c r="J29" s="291"/>
      <c r="K29" s="291"/>
      <c r="L29" s="291"/>
      <c r="M29" s="291"/>
      <c r="N29" s="291"/>
      <c r="O29" s="292"/>
    </row>
    <row r="30" spans="1:15" ht="30" customHeight="1" x14ac:dyDescent="0.25">
      <c r="A30" s="2"/>
      <c r="B30" s="345" t="s">
        <v>616</v>
      </c>
      <c r="C30" s="296"/>
      <c r="D30" s="345" t="s">
        <v>617</v>
      </c>
      <c r="E30" s="296"/>
      <c r="F30" s="319" t="s">
        <v>886</v>
      </c>
      <c r="G30" s="247"/>
      <c r="H30" s="247"/>
      <c r="I30" s="247"/>
      <c r="J30" s="247"/>
      <c r="K30" s="320"/>
      <c r="L30" s="275" t="s">
        <v>813</v>
      </c>
      <c r="M30" s="276"/>
      <c r="N30" s="276"/>
      <c r="O30" s="277"/>
    </row>
    <row r="31" spans="1:15" ht="30" customHeight="1" x14ac:dyDescent="0.25">
      <c r="A31" s="2"/>
      <c r="B31" s="295"/>
      <c r="C31" s="296"/>
      <c r="D31" s="295"/>
      <c r="E31" s="296"/>
      <c r="F31" s="331"/>
      <c r="G31" s="247"/>
      <c r="H31" s="247"/>
      <c r="I31" s="247"/>
      <c r="J31" s="247"/>
      <c r="K31" s="320"/>
      <c r="L31" s="278"/>
      <c r="M31" s="279"/>
      <c r="N31" s="279"/>
      <c r="O31" s="280"/>
    </row>
    <row r="32" spans="1:15" ht="30" customHeight="1" x14ac:dyDescent="0.25">
      <c r="A32" s="2"/>
      <c r="B32" s="295"/>
      <c r="C32" s="296"/>
      <c r="D32" s="295"/>
      <c r="E32" s="296"/>
      <c r="F32" s="331"/>
      <c r="G32" s="247"/>
      <c r="H32" s="247"/>
      <c r="I32" s="247"/>
      <c r="J32" s="247"/>
      <c r="K32" s="320"/>
      <c r="L32" s="278"/>
      <c r="M32" s="279"/>
      <c r="N32" s="279"/>
      <c r="O32" s="280"/>
    </row>
    <row r="33" spans="1:15" ht="30" customHeight="1" x14ac:dyDescent="0.25">
      <c r="A33" s="2"/>
      <c r="B33" s="293" t="s">
        <v>618</v>
      </c>
      <c r="C33" s="294"/>
      <c r="D33" s="293" t="s">
        <v>619</v>
      </c>
      <c r="E33" s="294"/>
      <c r="F33" s="230" t="s">
        <v>886</v>
      </c>
      <c r="G33" s="329"/>
      <c r="H33" s="329"/>
      <c r="I33" s="329"/>
      <c r="J33" s="329"/>
      <c r="K33" s="330"/>
      <c r="L33" s="284" t="s">
        <v>813</v>
      </c>
      <c r="M33" s="285"/>
      <c r="N33" s="285"/>
      <c r="O33" s="286"/>
    </row>
    <row r="34" spans="1:15" ht="30" customHeight="1" x14ac:dyDescent="0.25">
      <c r="A34" s="2"/>
      <c r="B34" s="295"/>
      <c r="C34" s="296"/>
      <c r="D34" s="295"/>
      <c r="E34" s="296"/>
      <c r="F34" s="331"/>
      <c r="G34" s="247"/>
      <c r="H34" s="247"/>
      <c r="I34" s="247"/>
      <c r="J34" s="247"/>
      <c r="K34" s="320"/>
      <c r="L34" s="278"/>
      <c r="M34" s="279"/>
      <c r="N34" s="279"/>
      <c r="O34" s="280"/>
    </row>
    <row r="35" spans="1:15" ht="30" customHeight="1" x14ac:dyDescent="0.25">
      <c r="A35" s="2"/>
      <c r="B35" s="293" t="s">
        <v>620</v>
      </c>
      <c r="C35" s="294"/>
      <c r="D35" s="293" t="s">
        <v>621</v>
      </c>
      <c r="E35" s="294"/>
      <c r="F35" s="230" t="s">
        <v>886</v>
      </c>
      <c r="G35" s="329"/>
      <c r="H35" s="329"/>
      <c r="I35" s="329"/>
      <c r="J35" s="329"/>
      <c r="K35" s="330"/>
      <c r="L35" s="284" t="s">
        <v>813</v>
      </c>
      <c r="M35" s="285"/>
      <c r="N35" s="285"/>
      <c r="O35" s="286"/>
    </row>
    <row r="36" spans="1:15" ht="30" customHeight="1" x14ac:dyDescent="0.25">
      <c r="A36" s="2"/>
      <c r="B36" s="295"/>
      <c r="C36" s="296"/>
      <c r="D36" s="295"/>
      <c r="E36" s="296"/>
      <c r="F36" s="331"/>
      <c r="G36" s="247"/>
      <c r="H36" s="247"/>
      <c r="I36" s="247"/>
      <c r="J36" s="247"/>
      <c r="K36" s="320"/>
      <c r="L36" s="278"/>
      <c r="M36" s="279"/>
      <c r="N36" s="279"/>
      <c r="O36" s="280"/>
    </row>
    <row r="37" spans="1:15" ht="15.95" customHeight="1" x14ac:dyDescent="0.25">
      <c r="A37" s="2"/>
      <c r="B37" s="290" t="s">
        <v>622</v>
      </c>
      <c r="C37" s="291"/>
      <c r="D37" s="291"/>
      <c r="E37" s="291"/>
      <c r="F37" s="291"/>
      <c r="G37" s="291"/>
      <c r="H37" s="291"/>
      <c r="I37" s="291"/>
      <c r="J37" s="291"/>
      <c r="K37" s="291"/>
      <c r="L37" s="291"/>
      <c r="M37" s="291"/>
      <c r="N37" s="291"/>
      <c r="O37" s="292"/>
    </row>
    <row r="38" spans="1:15" ht="20.25" customHeight="1" x14ac:dyDescent="0.25">
      <c r="A38" s="2"/>
      <c r="B38" s="338" t="s">
        <v>623</v>
      </c>
      <c r="C38" s="301"/>
      <c r="D38" s="338" t="s">
        <v>624</v>
      </c>
      <c r="E38" s="301"/>
      <c r="F38" s="319" t="s">
        <v>886</v>
      </c>
      <c r="G38" s="247"/>
      <c r="H38" s="247"/>
      <c r="I38" s="247"/>
      <c r="J38" s="247"/>
      <c r="K38" s="320"/>
      <c r="L38" s="275" t="s">
        <v>813</v>
      </c>
      <c r="M38" s="276"/>
      <c r="N38" s="276"/>
      <c r="O38" s="277"/>
    </row>
    <row r="39" spans="1:15" ht="20.25" customHeight="1" x14ac:dyDescent="0.25">
      <c r="A39" s="2"/>
      <c r="B39" s="300"/>
      <c r="C39" s="301"/>
      <c r="D39" s="300"/>
      <c r="E39" s="301"/>
      <c r="F39" s="331"/>
      <c r="G39" s="247"/>
      <c r="H39" s="247"/>
      <c r="I39" s="247"/>
      <c r="J39" s="247"/>
      <c r="K39" s="320"/>
      <c r="L39" s="278"/>
      <c r="M39" s="279"/>
      <c r="N39" s="279"/>
      <c r="O39" s="280"/>
    </row>
    <row r="40" spans="1:15" ht="20.25" customHeight="1" x14ac:dyDescent="0.25">
      <c r="A40" s="2"/>
      <c r="B40" s="300"/>
      <c r="C40" s="301"/>
      <c r="D40" s="300"/>
      <c r="E40" s="301"/>
      <c r="F40" s="331"/>
      <c r="G40" s="247"/>
      <c r="H40" s="247"/>
      <c r="I40" s="247"/>
      <c r="J40" s="247"/>
      <c r="K40" s="320"/>
      <c r="L40" s="278"/>
      <c r="M40" s="279"/>
      <c r="N40" s="279"/>
      <c r="O40" s="280"/>
    </row>
    <row r="41" spans="1:15" ht="20.25" customHeight="1" x14ac:dyDescent="0.25">
      <c r="A41" s="2"/>
      <c r="B41" s="302"/>
      <c r="C41" s="303"/>
      <c r="D41" s="302"/>
      <c r="E41" s="303"/>
      <c r="F41" s="332"/>
      <c r="G41" s="333"/>
      <c r="H41" s="333"/>
      <c r="I41" s="333"/>
      <c r="J41" s="333"/>
      <c r="K41" s="334"/>
      <c r="L41" s="281"/>
      <c r="M41" s="282"/>
      <c r="N41" s="282"/>
      <c r="O41" s="283"/>
    </row>
    <row r="42" spans="1:15" ht="24.95" customHeight="1" x14ac:dyDescent="0.25">
      <c r="A42" s="2"/>
      <c r="B42" s="229" t="s">
        <v>625</v>
      </c>
      <c r="C42" s="299"/>
      <c r="D42" s="229" t="s">
        <v>626</v>
      </c>
      <c r="E42" s="299"/>
      <c r="F42" s="230" t="s">
        <v>886</v>
      </c>
      <c r="G42" s="329"/>
      <c r="H42" s="329"/>
      <c r="I42" s="329"/>
      <c r="J42" s="329"/>
      <c r="K42" s="330"/>
      <c r="L42" s="284" t="s">
        <v>813</v>
      </c>
      <c r="M42" s="285"/>
      <c r="N42" s="285"/>
      <c r="O42" s="286"/>
    </row>
    <row r="43" spans="1:15" ht="24.95" customHeight="1" x14ac:dyDescent="0.25">
      <c r="A43" s="2"/>
      <c r="B43" s="300"/>
      <c r="C43" s="301"/>
      <c r="D43" s="300"/>
      <c r="E43" s="301"/>
      <c r="F43" s="331"/>
      <c r="G43" s="247"/>
      <c r="H43" s="247"/>
      <c r="I43" s="247"/>
      <c r="J43" s="247"/>
      <c r="K43" s="320"/>
      <c r="L43" s="278"/>
      <c r="M43" s="279"/>
      <c r="N43" s="279"/>
      <c r="O43" s="280"/>
    </row>
    <row r="44" spans="1:15" ht="24.95" customHeight="1" x14ac:dyDescent="0.25">
      <c r="A44" s="2"/>
      <c r="B44" s="300"/>
      <c r="C44" s="301"/>
      <c r="D44" s="300"/>
      <c r="E44" s="301"/>
      <c r="F44" s="331"/>
      <c r="G44" s="247"/>
      <c r="H44" s="247"/>
      <c r="I44" s="247"/>
      <c r="J44" s="247"/>
      <c r="K44" s="320"/>
      <c r="L44" s="278"/>
      <c r="M44" s="279"/>
      <c r="N44" s="279"/>
      <c r="O44" s="280"/>
    </row>
    <row r="45" spans="1:15" ht="24.95" customHeight="1" x14ac:dyDescent="0.25">
      <c r="A45" s="2"/>
      <c r="B45" s="302"/>
      <c r="C45" s="303"/>
      <c r="D45" s="302"/>
      <c r="E45" s="303"/>
      <c r="F45" s="332"/>
      <c r="G45" s="333"/>
      <c r="H45" s="333"/>
      <c r="I45" s="333"/>
      <c r="J45" s="333"/>
      <c r="K45" s="334"/>
      <c r="L45" s="287"/>
      <c r="M45" s="288"/>
      <c r="N45" s="288"/>
      <c r="O45" s="289"/>
    </row>
    <row r="46" spans="1:15" ht="37.5" customHeight="1" x14ac:dyDescent="0.25">
      <c r="A46" s="2"/>
      <c r="B46" s="290" t="s">
        <v>627</v>
      </c>
      <c r="C46" s="291"/>
      <c r="D46" s="291"/>
      <c r="E46" s="291"/>
      <c r="F46" s="291"/>
      <c r="G46" s="291"/>
      <c r="H46" s="291"/>
      <c r="I46" s="291"/>
      <c r="J46" s="291"/>
      <c r="K46" s="291"/>
      <c r="L46" s="291"/>
      <c r="M46" s="291"/>
      <c r="N46" s="291"/>
      <c r="O46" s="292"/>
    </row>
    <row r="47" spans="1:15" ht="99.95" customHeight="1" x14ac:dyDescent="0.25">
      <c r="A47" s="2"/>
      <c r="B47" s="338" t="s">
        <v>628</v>
      </c>
      <c r="C47" s="301"/>
      <c r="D47" s="338" t="s">
        <v>630</v>
      </c>
      <c r="E47" s="301"/>
      <c r="F47" s="319" t="s">
        <v>911</v>
      </c>
      <c r="G47" s="247"/>
      <c r="H47" s="247"/>
      <c r="I47" s="247"/>
      <c r="J47" s="247"/>
      <c r="K47" s="320"/>
      <c r="L47" s="275" t="s">
        <v>813</v>
      </c>
      <c r="M47" s="276"/>
      <c r="N47" s="276"/>
      <c r="O47" s="277"/>
    </row>
    <row r="48" spans="1:15" ht="99.95" customHeight="1" x14ac:dyDescent="0.25">
      <c r="A48" s="2"/>
      <c r="B48" s="300"/>
      <c r="C48" s="301"/>
      <c r="D48" s="300"/>
      <c r="E48" s="301"/>
      <c r="F48" s="331"/>
      <c r="G48" s="247"/>
      <c r="H48" s="247"/>
      <c r="I48" s="247"/>
      <c r="J48" s="247"/>
      <c r="K48" s="320"/>
      <c r="L48" s="278"/>
      <c r="M48" s="279"/>
      <c r="N48" s="279"/>
      <c r="O48" s="280"/>
    </row>
    <row r="49" spans="1:15" ht="99.95" customHeight="1" x14ac:dyDescent="0.25">
      <c r="A49" s="2"/>
      <c r="B49" s="300"/>
      <c r="C49" s="301"/>
      <c r="D49" s="300"/>
      <c r="E49" s="301"/>
      <c r="F49" s="331"/>
      <c r="G49" s="247"/>
      <c r="H49" s="247"/>
      <c r="I49" s="247"/>
      <c r="J49" s="247"/>
      <c r="K49" s="320"/>
      <c r="L49" s="278"/>
      <c r="M49" s="279"/>
      <c r="N49" s="279"/>
      <c r="O49" s="280"/>
    </row>
    <row r="50" spans="1:15" ht="122.25" customHeight="1" x14ac:dyDescent="0.25">
      <c r="A50" s="2"/>
      <c r="B50" s="302"/>
      <c r="C50" s="303"/>
      <c r="D50" s="302"/>
      <c r="E50" s="303"/>
      <c r="F50" s="332"/>
      <c r="G50" s="333"/>
      <c r="H50" s="333"/>
      <c r="I50" s="333"/>
      <c r="J50" s="333"/>
      <c r="K50" s="334"/>
      <c r="L50" s="281"/>
      <c r="M50" s="282"/>
      <c r="N50" s="282"/>
      <c r="O50" s="283"/>
    </row>
    <row r="51" spans="1:15" ht="69.95" customHeight="1" x14ac:dyDescent="0.25">
      <c r="A51" s="2"/>
      <c r="B51" s="293" t="s">
        <v>629</v>
      </c>
      <c r="C51" s="294"/>
      <c r="D51" s="229" t="s">
        <v>631</v>
      </c>
      <c r="E51" s="299"/>
      <c r="F51" s="230" t="s">
        <v>912</v>
      </c>
      <c r="G51" s="329"/>
      <c r="H51" s="329"/>
      <c r="I51" s="329"/>
      <c r="J51" s="329"/>
      <c r="K51" s="330"/>
      <c r="L51" s="284" t="s">
        <v>813</v>
      </c>
      <c r="M51" s="285"/>
      <c r="N51" s="285"/>
      <c r="O51" s="286"/>
    </row>
    <row r="52" spans="1:15" ht="69.95" customHeight="1" x14ac:dyDescent="0.25">
      <c r="A52" s="2"/>
      <c r="B52" s="295"/>
      <c r="C52" s="296"/>
      <c r="D52" s="300"/>
      <c r="E52" s="301"/>
      <c r="F52" s="331"/>
      <c r="G52" s="247"/>
      <c r="H52" s="247"/>
      <c r="I52" s="247"/>
      <c r="J52" s="247"/>
      <c r="K52" s="320"/>
      <c r="L52" s="278"/>
      <c r="M52" s="279"/>
      <c r="N52" s="279"/>
      <c r="O52" s="280"/>
    </row>
    <row r="53" spans="1:15" ht="69.95" customHeight="1" x14ac:dyDescent="0.25">
      <c r="A53" s="2"/>
      <c r="B53" s="295"/>
      <c r="C53" s="296"/>
      <c r="D53" s="300"/>
      <c r="E53" s="301"/>
      <c r="F53" s="331"/>
      <c r="G53" s="247"/>
      <c r="H53" s="247"/>
      <c r="I53" s="247"/>
      <c r="J53" s="247"/>
      <c r="K53" s="320"/>
      <c r="L53" s="278"/>
      <c r="M53" s="279"/>
      <c r="N53" s="279"/>
      <c r="O53" s="280"/>
    </row>
    <row r="54" spans="1:15" ht="69.95" customHeight="1" x14ac:dyDescent="0.25">
      <c r="A54" s="2"/>
      <c r="B54" s="297"/>
      <c r="C54" s="298"/>
      <c r="D54" s="302"/>
      <c r="E54" s="303"/>
      <c r="F54" s="332"/>
      <c r="G54" s="333"/>
      <c r="H54" s="333"/>
      <c r="I54" s="333"/>
      <c r="J54" s="333"/>
      <c r="K54" s="334"/>
      <c r="L54" s="287"/>
      <c r="M54" s="288"/>
      <c r="N54" s="288"/>
      <c r="O54" s="289"/>
    </row>
    <row r="55" spans="1:15" ht="33.75" customHeight="1" x14ac:dyDescent="0.25">
      <c r="A55" s="2"/>
      <c r="B55" s="290" t="s">
        <v>632</v>
      </c>
      <c r="C55" s="291"/>
      <c r="D55" s="291"/>
      <c r="E55" s="291"/>
      <c r="F55" s="291"/>
      <c r="G55" s="291"/>
      <c r="H55" s="291"/>
      <c r="I55" s="291"/>
      <c r="J55" s="291"/>
      <c r="K55" s="291"/>
      <c r="L55" s="291"/>
      <c r="M55" s="291"/>
      <c r="N55" s="291"/>
      <c r="O55" s="292"/>
    </row>
    <row r="56" spans="1:15" ht="75" customHeight="1" x14ac:dyDescent="0.25">
      <c r="A56" s="2"/>
      <c r="B56" s="345" t="s">
        <v>633</v>
      </c>
      <c r="C56" s="296"/>
      <c r="D56" s="338" t="s">
        <v>634</v>
      </c>
      <c r="E56" s="301"/>
      <c r="F56" s="356" t="s">
        <v>888</v>
      </c>
      <c r="G56" s="357"/>
      <c r="H56" s="357"/>
      <c r="I56" s="357"/>
      <c r="J56" s="357"/>
      <c r="K56" s="358"/>
      <c r="L56" s="275" t="s">
        <v>813</v>
      </c>
      <c r="M56" s="276"/>
      <c r="N56" s="276"/>
      <c r="O56" s="277"/>
    </row>
    <row r="57" spans="1:15" ht="75" customHeight="1" x14ac:dyDescent="0.25">
      <c r="A57" s="2"/>
      <c r="B57" s="295"/>
      <c r="C57" s="296"/>
      <c r="D57" s="300"/>
      <c r="E57" s="301"/>
      <c r="F57" s="359"/>
      <c r="G57" s="357"/>
      <c r="H57" s="357"/>
      <c r="I57" s="357"/>
      <c r="J57" s="357"/>
      <c r="K57" s="358"/>
      <c r="L57" s="278"/>
      <c r="M57" s="279"/>
      <c r="N57" s="279"/>
      <c r="O57" s="280"/>
    </row>
    <row r="58" spans="1:15" ht="75" customHeight="1" x14ac:dyDescent="0.25">
      <c r="A58" s="2"/>
      <c r="B58" s="295"/>
      <c r="C58" s="296"/>
      <c r="D58" s="300"/>
      <c r="E58" s="301"/>
      <c r="F58" s="359"/>
      <c r="G58" s="357"/>
      <c r="H58" s="357"/>
      <c r="I58" s="357"/>
      <c r="J58" s="357"/>
      <c r="K58" s="358"/>
      <c r="L58" s="278"/>
      <c r="M58" s="279"/>
      <c r="N58" s="279"/>
      <c r="O58" s="280"/>
    </row>
    <row r="59" spans="1:15" ht="75" customHeight="1" x14ac:dyDescent="0.25">
      <c r="A59" s="2"/>
      <c r="B59" s="297"/>
      <c r="C59" s="298"/>
      <c r="D59" s="302"/>
      <c r="E59" s="303"/>
      <c r="F59" s="360"/>
      <c r="G59" s="361"/>
      <c r="H59" s="361"/>
      <c r="I59" s="361"/>
      <c r="J59" s="361"/>
      <c r="K59" s="362"/>
      <c r="L59" s="287"/>
      <c r="M59" s="288"/>
      <c r="N59" s="288"/>
      <c r="O59" s="289"/>
    </row>
    <row r="60" spans="1:15" ht="15.95" customHeight="1" x14ac:dyDescent="0.25">
      <c r="A60" s="2"/>
      <c r="B60" s="290" t="s">
        <v>635</v>
      </c>
      <c r="C60" s="291"/>
      <c r="D60" s="291"/>
      <c r="E60" s="291"/>
      <c r="F60" s="291"/>
      <c r="G60" s="291"/>
      <c r="H60" s="291"/>
      <c r="I60" s="291"/>
      <c r="J60" s="291"/>
      <c r="K60" s="291"/>
      <c r="L60" s="291"/>
      <c r="M60" s="291"/>
      <c r="N60" s="291"/>
      <c r="O60" s="292"/>
    </row>
    <row r="61" spans="1:15" ht="60" customHeight="1" x14ac:dyDescent="0.25">
      <c r="A61" s="2"/>
      <c r="B61" s="338" t="s">
        <v>636</v>
      </c>
      <c r="C61" s="301"/>
      <c r="D61" s="338" t="s">
        <v>637</v>
      </c>
      <c r="E61" s="301"/>
      <c r="F61" s="319" t="s">
        <v>889</v>
      </c>
      <c r="G61" s="247"/>
      <c r="H61" s="247"/>
      <c r="I61" s="247"/>
      <c r="J61" s="247"/>
      <c r="K61" s="320"/>
      <c r="L61" s="275" t="s">
        <v>813</v>
      </c>
      <c r="M61" s="276"/>
      <c r="N61" s="276"/>
      <c r="O61" s="277"/>
    </row>
    <row r="62" spans="1:15" ht="60" customHeight="1" x14ac:dyDescent="0.25">
      <c r="A62" s="2"/>
      <c r="B62" s="300"/>
      <c r="C62" s="301"/>
      <c r="D62" s="300"/>
      <c r="E62" s="301"/>
      <c r="F62" s="331"/>
      <c r="G62" s="247"/>
      <c r="H62" s="247"/>
      <c r="I62" s="247"/>
      <c r="J62" s="247"/>
      <c r="K62" s="320"/>
      <c r="L62" s="278"/>
      <c r="M62" s="279"/>
      <c r="N62" s="279"/>
      <c r="O62" s="280"/>
    </row>
    <row r="63" spans="1:15" ht="60" customHeight="1" x14ac:dyDescent="0.25">
      <c r="A63" s="2"/>
      <c r="B63" s="300"/>
      <c r="C63" s="301"/>
      <c r="D63" s="300"/>
      <c r="E63" s="301"/>
      <c r="F63" s="331"/>
      <c r="G63" s="247"/>
      <c r="H63" s="247"/>
      <c r="I63" s="247"/>
      <c r="J63" s="247"/>
      <c r="K63" s="320"/>
      <c r="L63" s="278"/>
      <c r="M63" s="279"/>
      <c r="N63" s="279"/>
      <c r="O63" s="280"/>
    </row>
    <row r="64" spans="1:15" ht="60" customHeight="1" x14ac:dyDescent="0.25">
      <c r="A64" s="2"/>
      <c r="B64" s="302"/>
      <c r="C64" s="303"/>
      <c r="D64" s="302"/>
      <c r="E64" s="303"/>
      <c r="F64" s="332"/>
      <c r="G64" s="333"/>
      <c r="H64" s="333"/>
      <c r="I64" s="333"/>
      <c r="J64" s="333"/>
      <c r="K64" s="334"/>
      <c r="L64" s="281"/>
      <c r="M64" s="282"/>
      <c r="N64" s="282"/>
      <c r="O64" s="283"/>
    </row>
    <row r="65" spans="1:16" ht="69.95" customHeight="1" x14ac:dyDescent="0.25">
      <c r="A65" s="2"/>
      <c r="B65" s="293" t="s">
        <v>638</v>
      </c>
      <c r="C65" s="294"/>
      <c r="D65" s="229" t="s">
        <v>639</v>
      </c>
      <c r="E65" s="299"/>
      <c r="F65" s="230" t="s">
        <v>890</v>
      </c>
      <c r="G65" s="329"/>
      <c r="H65" s="329"/>
      <c r="I65" s="329"/>
      <c r="J65" s="329"/>
      <c r="K65" s="330"/>
      <c r="L65" s="284" t="s">
        <v>813</v>
      </c>
      <c r="M65" s="285"/>
      <c r="N65" s="285"/>
      <c r="O65" s="286"/>
    </row>
    <row r="66" spans="1:16" ht="69.95" customHeight="1" x14ac:dyDescent="0.25">
      <c r="A66" s="2"/>
      <c r="B66" s="295"/>
      <c r="C66" s="296"/>
      <c r="D66" s="300"/>
      <c r="E66" s="301"/>
      <c r="F66" s="331"/>
      <c r="G66" s="247"/>
      <c r="H66" s="247"/>
      <c r="I66" s="247"/>
      <c r="J66" s="247"/>
      <c r="K66" s="320"/>
      <c r="L66" s="278"/>
      <c r="M66" s="279"/>
      <c r="N66" s="279"/>
      <c r="O66" s="280"/>
    </row>
    <row r="67" spans="1:16" ht="69.95" customHeight="1" x14ac:dyDescent="0.25">
      <c r="A67" s="2"/>
      <c r="B67" s="295"/>
      <c r="C67" s="296"/>
      <c r="D67" s="300"/>
      <c r="E67" s="301"/>
      <c r="F67" s="331"/>
      <c r="G67" s="247"/>
      <c r="H67" s="247"/>
      <c r="I67" s="247"/>
      <c r="J67" s="247"/>
      <c r="K67" s="320"/>
      <c r="L67" s="278"/>
      <c r="M67" s="279"/>
      <c r="N67" s="279"/>
      <c r="O67" s="280"/>
    </row>
    <row r="68" spans="1:16" ht="69.95" customHeight="1" x14ac:dyDescent="0.25">
      <c r="A68" s="2"/>
      <c r="B68" s="297"/>
      <c r="C68" s="298"/>
      <c r="D68" s="302"/>
      <c r="E68" s="303"/>
      <c r="F68" s="332"/>
      <c r="G68" s="333"/>
      <c r="H68" s="333"/>
      <c r="I68" s="333"/>
      <c r="J68" s="333"/>
      <c r="K68" s="334"/>
      <c r="L68" s="287"/>
      <c r="M68" s="288"/>
      <c r="N68" s="288"/>
      <c r="O68" s="289"/>
    </row>
    <row r="69" spans="1:16" ht="15.95" customHeight="1" x14ac:dyDescent="0.25">
      <c r="A69" s="2"/>
      <c r="B69" s="290" t="s">
        <v>640</v>
      </c>
      <c r="C69" s="291"/>
      <c r="D69" s="291"/>
      <c r="E69" s="291"/>
      <c r="F69" s="291"/>
      <c r="G69" s="291"/>
      <c r="H69" s="291"/>
      <c r="I69" s="291"/>
      <c r="J69" s="291"/>
      <c r="K69" s="291"/>
      <c r="L69" s="291"/>
      <c r="M69" s="291"/>
      <c r="N69" s="291"/>
      <c r="O69" s="292"/>
    </row>
    <row r="70" spans="1:16" ht="50.25" customHeight="1" x14ac:dyDescent="0.25">
      <c r="A70" s="2"/>
      <c r="B70" s="338" t="s">
        <v>641</v>
      </c>
      <c r="C70" s="301"/>
      <c r="D70" s="338" t="s">
        <v>642</v>
      </c>
      <c r="E70" s="301"/>
      <c r="F70" s="319" t="s">
        <v>891</v>
      </c>
      <c r="G70" s="247"/>
      <c r="H70" s="247"/>
      <c r="I70" s="247"/>
      <c r="J70" s="247"/>
      <c r="K70" s="320"/>
      <c r="L70" s="275" t="s">
        <v>813</v>
      </c>
      <c r="M70" s="276"/>
      <c r="N70" s="276"/>
      <c r="O70" s="277"/>
    </row>
    <row r="71" spans="1:16" ht="50.25" customHeight="1" x14ac:dyDescent="0.25">
      <c r="A71" s="2"/>
      <c r="B71" s="300"/>
      <c r="C71" s="301"/>
      <c r="D71" s="300"/>
      <c r="E71" s="301"/>
      <c r="F71" s="331"/>
      <c r="G71" s="247"/>
      <c r="H71" s="247"/>
      <c r="I71" s="247"/>
      <c r="J71" s="247"/>
      <c r="K71" s="320"/>
      <c r="L71" s="278"/>
      <c r="M71" s="279"/>
      <c r="N71" s="279"/>
      <c r="O71" s="280"/>
    </row>
    <row r="72" spans="1:16" ht="50.25" customHeight="1" x14ac:dyDescent="0.25">
      <c r="A72" s="2"/>
      <c r="B72" s="300"/>
      <c r="C72" s="301"/>
      <c r="D72" s="300"/>
      <c r="E72" s="301"/>
      <c r="F72" s="331"/>
      <c r="G72" s="247"/>
      <c r="H72" s="247"/>
      <c r="I72" s="247"/>
      <c r="J72" s="247"/>
      <c r="K72" s="320"/>
      <c r="L72" s="278"/>
      <c r="M72" s="279"/>
      <c r="N72" s="279"/>
      <c r="O72" s="280"/>
    </row>
    <row r="73" spans="1:16" ht="50.25" customHeight="1" x14ac:dyDescent="0.25">
      <c r="A73" s="2"/>
      <c r="B73" s="302"/>
      <c r="C73" s="303"/>
      <c r="D73" s="302"/>
      <c r="E73" s="303"/>
      <c r="F73" s="332"/>
      <c r="G73" s="333"/>
      <c r="H73" s="333"/>
      <c r="I73" s="333"/>
      <c r="J73" s="333"/>
      <c r="K73" s="334"/>
      <c r="L73" s="281"/>
      <c r="M73" s="282"/>
      <c r="N73" s="282"/>
      <c r="O73" s="283"/>
    </row>
    <row r="74" spans="1:16" ht="24.95" customHeight="1" x14ac:dyDescent="0.25">
      <c r="A74" s="2"/>
      <c r="B74" s="229" t="s">
        <v>643</v>
      </c>
      <c r="C74" s="299"/>
      <c r="D74" s="229" t="s">
        <v>644</v>
      </c>
      <c r="E74" s="299"/>
      <c r="F74" s="230" t="s">
        <v>886</v>
      </c>
      <c r="G74" s="329"/>
      <c r="H74" s="329"/>
      <c r="I74" s="329"/>
      <c r="J74" s="329"/>
      <c r="K74" s="330"/>
      <c r="L74" s="284" t="s">
        <v>813</v>
      </c>
      <c r="M74" s="285"/>
      <c r="N74" s="285"/>
      <c r="O74" s="286"/>
    </row>
    <row r="75" spans="1:16" ht="24.95" customHeight="1" x14ac:dyDescent="0.25">
      <c r="A75" s="2"/>
      <c r="B75" s="300"/>
      <c r="C75" s="301"/>
      <c r="D75" s="300"/>
      <c r="E75" s="301"/>
      <c r="F75" s="331"/>
      <c r="G75" s="247"/>
      <c r="H75" s="247"/>
      <c r="I75" s="247"/>
      <c r="J75" s="247"/>
      <c r="K75" s="320"/>
      <c r="L75" s="278"/>
      <c r="M75" s="279"/>
      <c r="N75" s="279"/>
      <c r="O75" s="280"/>
    </row>
    <row r="76" spans="1:16" ht="24.95" customHeight="1" x14ac:dyDescent="0.25">
      <c r="A76" s="2"/>
      <c r="B76" s="300"/>
      <c r="C76" s="301"/>
      <c r="D76" s="300"/>
      <c r="E76" s="301"/>
      <c r="F76" s="331"/>
      <c r="G76" s="247"/>
      <c r="H76" s="247"/>
      <c r="I76" s="247"/>
      <c r="J76" s="247"/>
      <c r="K76" s="320"/>
      <c r="L76" s="278"/>
      <c r="M76" s="279"/>
      <c r="N76" s="279"/>
      <c r="O76" s="280"/>
    </row>
    <row r="77" spans="1:16" ht="24.95" customHeight="1" x14ac:dyDescent="0.25">
      <c r="A77" s="2"/>
      <c r="B77" s="302"/>
      <c r="C77" s="303"/>
      <c r="D77" s="302"/>
      <c r="E77" s="303"/>
      <c r="F77" s="331"/>
      <c r="G77" s="367"/>
      <c r="H77" s="367"/>
      <c r="I77" s="367"/>
      <c r="J77" s="367"/>
      <c r="K77" s="320"/>
      <c r="L77" s="278"/>
      <c r="M77" s="279"/>
      <c r="N77" s="279"/>
      <c r="O77" s="280"/>
    </row>
    <row r="78" spans="1:16" ht="24.95" customHeight="1" x14ac:dyDescent="0.25">
      <c r="A78" s="2"/>
      <c r="B78" s="229" t="s">
        <v>645</v>
      </c>
      <c r="C78" s="299"/>
      <c r="D78" s="229" t="s">
        <v>646</v>
      </c>
      <c r="E78" s="363"/>
      <c r="F78" s="249" t="s">
        <v>886</v>
      </c>
      <c r="G78" s="366"/>
      <c r="H78" s="366"/>
      <c r="I78" s="366"/>
      <c r="J78" s="366"/>
      <c r="K78" s="366"/>
      <c r="L78" s="264" t="s">
        <v>813</v>
      </c>
      <c r="M78" s="264"/>
      <c r="N78" s="264"/>
      <c r="O78" s="264"/>
      <c r="P78" s="87"/>
    </row>
    <row r="79" spans="1:16" ht="24.95" customHeight="1" x14ac:dyDescent="0.25">
      <c r="A79" s="2"/>
      <c r="B79" s="300"/>
      <c r="C79" s="301"/>
      <c r="D79" s="300"/>
      <c r="E79" s="364"/>
      <c r="F79" s="366"/>
      <c r="G79" s="366"/>
      <c r="H79" s="366"/>
      <c r="I79" s="366"/>
      <c r="J79" s="366"/>
      <c r="K79" s="366"/>
      <c r="L79" s="264"/>
      <c r="M79" s="264"/>
      <c r="N79" s="264"/>
      <c r="O79" s="264"/>
      <c r="P79" s="87"/>
    </row>
    <row r="80" spans="1:16" ht="24.95" customHeight="1" x14ac:dyDescent="0.25">
      <c r="A80" s="2"/>
      <c r="B80" s="300"/>
      <c r="C80" s="301"/>
      <c r="D80" s="300"/>
      <c r="E80" s="364"/>
      <c r="F80" s="366"/>
      <c r="G80" s="366"/>
      <c r="H80" s="366"/>
      <c r="I80" s="366"/>
      <c r="J80" s="366"/>
      <c r="K80" s="366"/>
      <c r="L80" s="264"/>
      <c r="M80" s="264"/>
      <c r="N80" s="264"/>
      <c r="O80" s="264"/>
      <c r="P80" s="87"/>
    </row>
    <row r="81" spans="1:16" ht="24.95" customHeight="1" x14ac:dyDescent="0.25">
      <c r="A81" s="2"/>
      <c r="B81" s="302"/>
      <c r="C81" s="303"/>
      <c r="D81" s="302"/>
      <c r="E81" s="365"/>
      <c r="F81" s="366"/>
      <c r="G81" s="366"/>
      <c r="H81" s="366"/>
      <c r="I81" s="366"/>
      <c r="J81" s="366"/>
      <c r="K81" s="366"/>
      <c r="L81" s="264"/>
      <c r="M81" s="264"/>
      <c r="N81" s="264"/>
      <c r="O81" s="264"/>
      <c r="P81" s="87"/>
    </row>
    <row r="82" spans="1:16" ht="39.950000000000003" customHeight="1" x14ac:dyDescent="0.25">
      <c r="A82" s="2"/>
      <c r="B82" s="229" t="s">
        <v>647</v>
      </c>
      <c r="C82" s="299"/>
      <c r="D82" s="229" t="s">
        <v>648</v>
      </c>
      <c r="E82" s="363"/>
      <c r="F82" s="249" t="s">
        <v>892</v>
      </c>
      <c r="G82" s="366"/>
      <c r="H82" s="366"/>
      <c r="I82" s="366"/>
      <c r="J82" s="366"/>
      <c r="K82" s="366"/>
      <c r="L82" s="264" t="s">
        <v>813</v>
      </c>
      <c r="M82" s="264"/>
      <c r="N82" s="264"/>
      <c r="O82" s="264"/>
      <c r="P82" s="87"/>
    </row>
    <row r="83" spans="1:16" ht="39.950000000000003" customHeight="1" x14ac:dyDescent="0.25">
      <c r="A83" s="2"/>
      <c r="B83" s="300"/>
      <c r="C83" s="301"/>
      <c r="D83" s="300"/>
      <c r="E83" s="364"/>
      <c r="F83" s="366"/>
      <c r="G83" s="366"/>
      <c r="H83" s="366"/>
      <c r="I83" s="366"/>
      <c r="J83" s="366"/>
      <c r="K83" s="366"/>
      <c r="L83" s="264"/>
      <c r="M83" s="264"/>
      <c r="N83" s="264"/>
      <c r="O83" s="264"/>
      <c r="P83" s="87"/>
    </row>
    <row r="84" spans="1:16" ht="39.950000000000003" customHeight="1" x14ac:dyDescent="0.25">
      <c r="A84" s="2"/>
      <c r="B84" s="300"/>
      <c r="C84" s="301"/>
      <c r="D84" s="300"/>
      <c r="E84" s="364"/>
      <c r="F84" s="366"/>
      <c r="G84" s="366"/>
      <c r="H84" s="366"/>
      <c r="I84" s="366"/>
      <c r="J84" s="366"/>
      <c r="K84" s="366"/>
      <c r="L84" s="264"/>
      <c r="M84" s="264"/>
      <c r="N84" s="264"/>
      <c r="O84" s="264"/>
      <c r="P84" s="87"/>
    </row>
    <row r="85" spans="1:16" ht="39.950000000000003" customHeight="1" x14ac:dyDescent="0.25">
      <c r="A85" s="2"/>
      <c r="B85" s="302"/>
      <c r="C85" s="303"/>
      <c r="D85" s="302"/>
      <c r="E85" s="365"/>
      <c r="F85" s="366"/>
      <c r="G85" s="366"/>
      <c r="H85" s="366"/>
      <c r="I85" s="366"/>
      <c r="J85" s="366"/>
      <c r="K85" s="366"/>
      <c r="L85" s="264"/>
      <c r="M85" s="264"/>
      <c r="N85" s="264"/>
      <c r="O85" s="264"/>
      <c r="P85" s="87"/>
    </row>
    <row r="86" spans="1:16" ht="15.95" customHeight="1" x14ac:dyDescent="0.25">
      <c r="A86" s="2"/>
      <c r="B86" s="20"/>
      <c r="C86" s="20"/>
      <c r="D86" s="9"/>
      <c r="E86" s="9"/>
      <c r="F86" s="96"/>
      <c r="G86" s="96"/>
      <c r="H86" s="96"/>
      <c r="I86" s="96"/>
      <c r="J86" s="96"/>
      <c r="K86" s="96"/>
      <c r="L86" s="96"/>
      <c r="M86" s="96"/>
      <c r="N86" s="96"/>
      <c r="O86" s="96"/>
    </row>
    <row r="87" spans="1:16" ht="15.95" customHeight="1" x14ac:dyDescent="0.25">
      <c r="A87" s="2"/>
      <c r="B87" s="20"/>
      <c r="C87" s="20"/>
      <c r="D87" s="9"/>
      <c r="E87" s="9"/>
      <c r="F87" s="9"/>
      <c r="G87" s="9"/>
      <c r="H87" s="9"/>
      <c r="I87" s="9"/>
      <c r="J87" s="9"/>
      <c r="K87" s="9"/>
      <c r="L87" s="9"/>
      <c r="M87" s="9"/>
      <c r="N87" s="9"/>
      <c r="O87" s="9"/>
    </row>
    <row r="88" spans="1:16" ht="15.95" customHeight="1" x14ac:dyDescent="0.25">
      <c r="A88" s="2"/>
      <c r="B88" s="318" t="s">
        <v>397</v>
      </c>
      <c r="C88" s="318"/>
      <c r="D88" s="318"/>
      <c r="E88" s="318"/>
      <c r="F88" s="318"/>
      <c r="G88" s="318"/>
      <c r="H88" s="318"/>
      <c r="I88" s="318"/>
      <c r="J88" s="318"/>
      <c r="K88" s="318"/>
      <c r="L88" s="318"/>
      <c r="M88" s="318"/>
      <c r="N88" s="318"/>
      <c r="O88" s="318"/>
    </row>
    <row r="89" spans="1:16" ht="15.95" customHeight="1" x14ac:dyDescent="0.25">
      <c r="A89" s="2"/>
      <c r="B89" s="318"/>
      <c r="C89" s="318"/>
      <c r="D89" s="318"/>
      <c r="E89" s="318"/>
      <c r="F89" s="318"/>
      <c r="G89" s="318"/>
      <c r="H89" s="318"/>
      <c r="I89" s="318"/>
      <c r="J89" s="318"/>
      <c r="K89" s="318"/>
      <c r="L89" s="318"/>
      <c r="M89" s="318"/>
      <c r="N89" s="318"/>
      <c r="O89" s="318"/>
    </row>
    <row r="90" spans="1:16" ht="28.5" customHeight="1" x14ac:dyDescent="0.25">
      <c r="A90" s="2"/>
      <c r="B90" s="317" t="s">
        <v>802</v>
      </c>
      <c r="C90" s="317"/>
      <c r="D90" s="317"/>
      <c r="E90" s="317"/>
      <c r="F90" s="317"/>
      <c r="G90" s="317"/>
      <c r="H90" s="317"/>
      <c r="I90" s="317"/>
      <c r="J90" s="317"/>
      <c r="K90" s="317"/>
      <c r="L90" s="317"/>
      <c r="M90" s="317"/>
      <c r="N90" s="317"/>
      <c r="O90" s="317"/>
    </row>
    <row r="91" spans="1:16" ht="15.75" customHeight="1" x14ac:dyDescent="0.25">
      <c r="A91" s="2"/>
      <c r="B91" s="11"/>
      <c r="C91" s="20"/>
      <c r="D91" s="321" t="s">
        <v>398</v>
      </c>
      <c r="E91" s="322"/>
      <c r="F91" s="321" t="s">
        <v>399</v>
      </c>
      <c r="G91" s="322"/>
      <c r="H91" s="309" t="s">
        <v>90</v>
      </c>
      <c r="I91" s="310"/>
      <c r="J91" s="321" t="s">
        <v>400</v>
      </c>
      <c r="K91" s="322"/>
      <c r="L91" s="335" t="s">
        <v>401</v>
      </c>
      <c r="M91" s="322"/>
      <c r="N91" s="321" t="s">
        <v>62</v>
      </c>
      <c r="O91" s="322"/>
    </row>
    <row r="92" spans="1:16" ht="15.95" customHeight="1" x14ac:dyDescent="0.25">
      <c r="A92" s="2"/>
      <c r="B92" s="11"/>
      <c r="C92" s="20"/>
      <c r="D92" s="311"/>
      <c r="E92" s="312"/>
      <c r="F92" s="311"/>
      <c r="G92" s="312"/>
      <c r="H92" s="311"/>
      <c r="I92" s="312"/>
      <c r="J92" s="311"/>
      <c r="K92" s="312"/>
      <c r="L92" s="311"/>
      <c r="M92" s="312"/>
      <c r="N92" s="311"/>
      <c r="O92" s="312"/>
    </row>
    <row r="93" spans="1:16" ht="15.95" customHeight="1" x14ac:dyDescent="0.25">
      <c r="A93" s="2"/>
      <c r="B93" s="11"/>
      <c r="C93" s="20"/>
      <c r="D93" s="323"/>
      <c r="E93" s="324"/>
      <c r="F93" s="323"/>
      <c r="G93" s="324"/>
      <c r="H93" s="313"/>
      <c r="I93" s="314"/>
      <c r="J93" s="323"/>
      <c r="K93" s="324"/>
      <c r="L93" s="323"/>
      <c r="M93" s="324"/>
      <c r="N93" s="323"/>
      <c r="O93" s="324"/>
    </row>
    <row r="94" spans="1:16" ht="15.95" customHeight="1" x14ac:dyDescent="0.25">
      <c r="A94" s="2"/>
      <c r="B94" s="325" t="s">
        <v>803</v>
      </c>
      <c r="C94" s="225"/>
      <c r="D94" s="304" t="s">
        <v>83</v>
      </c>
      <c r="E94" s="305"/>
      <c r="F94" s="304" t="s">
        <v>82</v>
      </c>
      <c r="G94" s="305"/>
      <c r="H94" s="304" t="s">
        <v>82</v>
      </c>
      <c r="I94" s="305"/>
      <c r="J94" s="336" t="s">
        <v>83</v>
      </c>
      <c r="K94" s="305"/>
      <c r="L94" s="336"/>
      <c r="M94" s="305"/>
      <c r="N94" s="353" t="s">
        <v>82</v>
      </c>
      <c r="O94" s="354"/>
    </row>
    <row r="95" spans="1:16" ht="15.95" customHeight="1" x14ac:dyDescent="0.25">
      <c r="A95" s="2"/>
      <c r="B95" s="326"/>
      <c r="C95" s="327"/>
      <c r="D95" s="306"/>
      <c r="E95" s="305"/>
      <c r="F95" s="306"/>
      <c r="G95" s="305"/>
      <c r="H95" s="306"/>
      <c r="I95" s="305"/>
      <c r="J95" s="306"/>
      <c r="K95" s="305"/>
      <c r="L95" s="306"/>
      <c r="M95" s="305"/>
      <c r="N95" s="306"/>
      <c r="O95" s="305"/>
    </row>
    <row r="96" spans="1:16" ht="18" customHeight="1" x14ac:dyDescent="0.25">
      <c r="A96" s="2"/>
      <c r="B96" s="226"/>
      <c r="C96" s="228"/>
      <c r="D96" s="307"/>
      <c r="E96" s="308"/>
      <c r="F96" s="307"/>
      <c r="G96" s="308"/>
      <c r="H96" s="307"/>
      <c r="I96" s="308"/>
      <c r="J96" s="307"/>
      <c r="K96" s="308"/>
      <c r="L96" s="307"/>
      <c r="M96" s="308"/>
      <c r="N96" s="307"/>
      <c r="O96" s="308"/>
    </row>
    <row r="97" spans="1:15" ht="69.75" customHeight="1" x14ac:dyDescent="0.25">
      <c r="A97" s="2"/>
      <c r="B97" s="325" t="s">
        <v>804</v>
      </c>
      <c r="C97" s="355"/>
      <c r="D97" s="315" t="s">
        <v>867</v>
      </c>
      <c r="E97" s="316"/>
      <c r="F97" s="315" t="s">
        <v>893</v>
      </c>
      <c r="G97" s="328"/>
      <c r="H97" s="315" t="s">
        <v>915</v>
      </c>
      <c r="I97" s="316"/>
      <c r="J97" s="315" t="s">
        <v>905</v>
      </c>
      <c r="K97" s="316"/>
      <c r="L97" s="267"/>
      <c r="M97" s="268"/>
      <c r="N97" s="315" t="s">
        <v>917</v>
      </c>
      <c r="O97" s="316"/>
    </row>
    <row r="98" spans="1:15" ht="69.75" customHeight="1" x14ac:dyDescent="0.25">
      <c r="A98" s="2"/>
      <c r="B98" s="355"/>
      <c r="C98" s="355"/>
      <c r="D98" s="316"/>
      <c r="E98" s="316"/>
      <c r="F98" s="328"/>
      <c r="G98" s="328"/>
      <c r="H98" s="316"/>
      <c r="I98" s="316"/>
      <c r="J98" s="316"/>
      <c r="K98" s="316"/>
      <c r="L98" s="268"/>
      <c r="M98" s="268"/>
      <c r="N98" s="316"/>
      <c r="O98" s="316"/>
    </row>
    <row r="99" spans="1:15" ht="69.75" customHeight="1" x14ac:dyDescent="0.25">
      <c r="A99" s="2"/>
      <c r="B99" s="355"/>
      <c r="C99" s="355"/>
      <c r="D99" s="316"/>
      <c r="E99" s="316"/>
      <c r="F99" s="328"/>
      <c r="G99" s="328"/>
      <c r="H99" s="316"/>
      <c r="I99" s="316"/>
      <c r="J99" s="316"/>
      <c r="K99" s="316"/>
      <c r="L99" s="268"/>
      <c r="M99" s="268"/>
      <c r="N99" s="316"/>
      <c r="O99" s="316"/>
    </row>
    <row r="100" spans="1:15" ht="30" customHeight="1" x14ac:dyDescent="0.25">
      <c r="A100" s="2"/>
      <c r="B100" s="355"/>
      <c r="C100" s="355"/>
      <c r="D100" s="316"/>
      <c r="E100" s="316"/>
      <c r="F100" s="328"/>
      <c r="G100" s="328"/>
      <c r="H100" s="316"/>
      <c r="I100" s="316"/>
      <c r="J100" s="316"/>
      <c r="K100" s="316"/>
      <c r="L100" s="268"/>
      <c r="M100" s="268"/>
      <c r="N100" s="316"/>
      <c r="O100" s="316"/>
    </row>
    <row r="101" spans="1:15" ht="22.5" customHeight="1" x14ac:dyDescent="0.25">
      <c r="A101" s="2"/>
      <c r="B101" s="355"/>
      <c r="C101" s="355"/>
      <c r="D101" s="316"/>
      <c r="E101" s="316"/>
      <c r="F101" s="328"/>
      <c r="G101" s="328"/>
      <c r="H101" s="316"/>
      <c r="I101" s="316"/>
      <c r="J101" s="316"/>
      <c r="K101" s="316"/>
      <c r="L101" s="268"/>
      <c r="M101" s="268"/>
      <c r="N101" s="316"/>
      <c r="O101" s="316"/>
    </row>
    <row r="102" spans="1:15" ht="39.75" customHeight="1" x14ac:dyDescent="0.25">
      <c r="A102" s="2"/>
      <c r="B102" s="355"/>
      <c r="C102" s="355"/>
      <c r="D102" s="316"/>
      <c r="E102" s="316"/>
      <c r="F102" s="328"/>
      <c r="G102" s="328"/>
      <c r="H102" s="316"/>
      <c r="I102" s="316"/>
      <c r="J102" s="316"/>
      <c r="K102" s="316"/>
      <c r="L102" s="268"/>
      <c r="M102" s="268"/>
      <c r="N102" s="316"/>
      <c r="O102" s="316"/>
    </row>
    <row r="103" spans="1:15" ht="34.5" customHeight="1" x14ac:dyDescent="0.25">
      <c r="A103" s="2"/>
      <c r="B103" s="355"/>
      <c r="C103" s="355"/>
      <c r="D103" s="316"/>
      <c r="E103" s="316"/>
      <c r="F103" s="328"/>
      <c r="G103" s="328"/>
      <c r="H103" s="316"/>
      <c r="I103" s="316"/>
      <c r="J103" s="316"/>
      <c r="K103" s="316"/>
      <c r="L103" s="268"/>
      <c r="M103" s="268"/>
      <c r="N103" s="316"/>
      <c r="O103" s="316"/>
    </row>
    <row r="104" spans="1:15" ht="30" customHeight="1" x14ac:dyDescent="0.25">
      <c r="A104" s="2"/>
      <c r="B104" s="355"/>
      <c r="C104" s="355"/>
      <c r="D104" s="316"/>
      <c r="E104" s="316"/>
      <c r="F104" s="328"/>
      <c r="G104" s="328"/>
      <c r="H104" s="316"/>
      <c r="I104" s="316"/>
      <c r="J104" s="316"/>
      <c r="K104" s="316"/>
      <c r="L104" s="268"/>
      <c r="M104" s="268"/>
      <c r="N104" s="316"/>
      <c r="O104" s="316"/>
    </row>
    <row r="105" spans="1:15" ht="27" customHeight="1" x14ac:dyDescent="0.25">
      <c r="A105" s="2"/>
      <c r="B105" s="355"/>
      <c r="C105" s="355"/>
      <c r="D105" s="316"/>
      <c r="E105" s="316"/>
      <c r="F105" s="328"/>
      <c r="G105" s="328"/>
      <c r="H105" s="316"/>
      <c r="I105" s="316"/>
      <c r="J105" s="316"/>
      <c r="K105" s="316"/>
      <c r="L105" s="268"/>
      <c r="M105" s="268"/>
      <c r="N105" s="316"/>
      <c r="O105" s="316"/>
    </row>
    <row r="106" spans="1:15" ht="32.25" customHeight="1" x14ac:dyDescent="0.25">
      <c r="A106" s="2"/>
      <c r="B106" s="355"/>
      <c r="C106" s="355"/>
      <c r="D106" s="316"/>
      <c r="E106" s="316"/>
      <c r="F106" s="328"/>
      <c r="G106" s="328"/>
      <c r="H106" s="316"/>
      <c r="I106" s="316"/>
      <c r="J106" s="316"/>
      <c r="K106" s="316"/>
      <c r="L106" s="268"/>
      <c r="M106" s="268"/>
      <c r="N106" s="316"/>
      <c r="O106" s="316"/>
    </row>
    <row r="107" spans="1:15" ht="34.5" customHeight="1" x14ac:dyDescent="0.25">
      <c r="A107" s="2"/>
      <c r="B107" s="355"/>
      <c r="C107" s="355"/>
      <c r="D107" s="316"/>
      <c r="E107" s="316"/>
      <c r="F107" s="328"/>
      <c r="G107" s="328"/>
      <c r="H107" s="316"/>
      <c r="I107" s="316"/>
      <c r="J107" s="316"/>
      <c r="K107" s="316"/>
      <c r="L107" s="268"/>
      <c r="M107" s="268"/>
      <c r="N107" s="316"/>
      <c r="O107" s="316"/>
    </row>
    <row r="108" spans="1:15" ht="69.75" customHeight="1" x14ac:dyDescent="0.25">
      <c r="A108" s="2"/>
      <c r="B108" s="355"/>
      <c r="C108" s="355"/>
      <c r="D108" s="316"/>
      <c r="E108" s="316"/>
      <c r="F108" s="328"/>
      <c r="G108" s="328"/>
      <c r="H108" s="316"/>
      <c r="I108" s="316"/>
      <c r="J108" s="316"/>
      <c r="K108" s="316"/>
      <c r="L108" s="268"/>
      <c r="M108" s="268"/>
      <c r="N108" s="316"/>
      <c r="O108" s="316"/>
    </row>
    <row r="109" spans="1:15" ht="69.75" customHeight="1" x14ac:dyDescent="0.25">
      <c r="A109" s="2"/>
      <c r="B109" s="355"/>
      <c r="C109" s="355"/>
      <c r="D109" s="316"/>
      <c r="E109" s="316"/>
      <c r="F109" s="328"/>
      <c r="G109" s="328"/>
      <c r="H109" s="316"/>
      <c r="I109" s="316"/>
      <c r="J109" s="316"/>
      <c r="K109" s="316"/>
      <c r="L109" s="268"/>
      <c r="M109" s="268"/>
      <c r="N109" s="316"/>
      <c r="O109" s="316"/>
    </row>
    <row r="110" spans="1:15" ht="69.75" customHeight="1" x14ac:dyDescent="0.25">
      <c r="A110" s="2"/>
      <c r="B110" s="355"/>
      <c r="C110" s="355"/>
      <c r="D110" s="316"/>
      <c r="E110" s="316"/>
      <c r="F110" s="328"/>
      <c r="G110" s="328"/>
      <c r="H110" s="316"/>
      <c r="I110" s="316"/>
      <c r="J110" s="316"/>
      <c r="K110" s="316"/>
      <c r="L110" s="268"/>
      <c r="M110" s="268"/>
      <c r="N110" s="316"/>
      <c r="O110" s="316"/>
    </row>
    <row r="111" spans="1:15" ht="19.5" customHeight="1" x14ac:dyDescent="0.25">
      <c r="A111" s="2"/>
      <c r="B111" s="355"/>
      <c r="C111" s="355"/>
      <c r="D111" s="316"/>
      <c r="E111" s="316"/>
      <c r="F111" s="328"/>
      <c r="G111" s="328"/>
      <c r="H111" s="316"/>
      <c r="I111" s="316"/>
      <c r="J111" s="316"/>
      <c r="K111" s="316"/>
      <c r="L111" s="268"/>
      <c r="M111" s="268"/>
      <c r="N111" s="316"/>
      <c r="O111" s="316"/>
    </row>
    <row r="112" spans="1:15" ht="20.25" customHeight="1" x14ac:dyDescent="0.25">
      <c r="A112" s="2"/>
      <c r="B112" s="352" t="s">
        <v>402</v>
      </c>
      <c r="C112" s="167"/>
      <c r="D112" s="167"/>
      <c r="E112" s="167"/>
      <c r="F112" s="167"/>
      <c r="G112" s="167"/>
      <c r="H112" s="167"/>
      <c r="I112" s="167"/>
      <c r="J112" s="167"/>
      <c r="K112" s="167"/>
      <c r="L112" s="167"/>
      <c r="M112" s="167"/>
      <c r="N112" s="167"/>
      <c r="O112" s="167"/>
    </row>
    <row r="113" spans="1:15" ht="20.25" customHeight="1" x14ac:dyDescent="0.25">
      <c r="A113" s="2"/>
      <c r="B113" s="167"/>
      <c r="C113" s="167"/>
      <c r="D113" s="167"/>
      <c r="E113" s="167"/>
      <c r="F113" s="167"/>
      <c r="G113" s="167"/>
      <c r="H113" s="167"/>
      <c r="I113" s="167"/>
      <c r="J113" s="167"/>
      <c r="K113" s="167"/>
      <c r="L113" s="167"/>
      <c r="M113" s="167"/>
      <c r="N113" s="167"/>
      <c r="O113" s="167"/>
    </row>
    <row r="114" spans="1:15" ht="21.95" customHeight="1" x14ac:dyDescent="0.25">
      <c r="A114" s="2"/>
      <c r="B114" s="167"/>
      <c r="C114" s="167"/>
      <c r="D114" s="167"/>
      <c r="E114" s="167"/>
      <c r="F114" s="167"/>
      <c r="G114" s="167"/>
      <c r="H114" s="167"/>
      <c r="I114" s="167"/>
      <c r="J114" s="167"/>
      <c r="K114" s="167"/>
      <c r="L114" s="167"/>
      <c r="M114" s="167"/>
      <c r="N114" s="167"/>
      <c r="O114" s="167"/>
    </row>
    <row r="115" spans="1:15" ht="15" customHeight="1" x14ac:dyDescent="0.25"/>
    <row r="116" spans="1:15" ht="15" customHeight="1" x14ac:dyDescent="0.25"/>
    <row r="117" spans="1:15" ht="15" customHeight="1" x14ac:dyDescent="0.25"/>
    <row r="118" spans="1:15" ht="15" customHeight="1" x14ac:dyDescent="0.25"/>
  </sheetData>
  <sheetProtection sheet="1" formatCells="0" formatColumns="0" formatRows="0" insertColumns="0" insertRows="0" insertHyperlinks="0"/>
  <mergeCells count="122">
    <mergeCell ref="F65:K68"/>
    <mergeCell ref="B60:O60"/>
    <mergeCell ref="B61:C64"/>
    <mergeCell ref="D61:E64"/>
    <mergeCell ref="F61:K64"/>
    <mergeCell ref="B82:C85"/>
    <mergeCell ref="D82:E85"/>
    <mergeCell ref="F82:K85"/>
    <mergeCell ref="B70:C73"/>
    <mergeCell ref="D70:E73"/>
    <mergeCell ref="F70:K73"/>
    <mergeCell ref="B74:C77"/>
    <mergeCell ref="D74:E77"/>
    <mergeCell ref="F74:K77"/>
    <mergeCell ref="B78:C81"/>
    <mergeCell ref="D78:E81"/>
    <mergeCell ref="F78:K81"/>
    <mergeCell ref="L78:O81"/>
    <mergeCell ref="D91:E93"/>
    <mergeCell ref="B18:C20"/>
    <mergeCell ref="B15:C17"/>
    <mergeCell ref="D15:E17"/>
    <mergeCell ref="B112:O114"/>
    <mergeCell ref="J94:K96"/>
    <mergeCell ref="N94:O96"/>
    <mergeCell ref="B29:O29"/>
    <mergeCell ref="B30:C32"/>
    <mergeCell ref="D30:E32"/>
    <mergeCell ref="F30:K32"/>
    <mergeCell ref="B33:C34"/>
    <mergeCell ref="D33:E34"/>
    <mergeCell ref="F33:K34"/>
    <mergeCell ref="B97:C111"/>
    <mergeCell ref="B46:O46"/>
    <mergeCell ref="B55:O55"/>
    <mergeCell ref="F56:K59"/>
    <mergeCell ref="B47:C50"/>
    <mergeCell ref="D47:E50"/>
    <mergeCell ref="F47:K50"/>
    <mergeCell ref="B51:C54"/>
    <mergeCell ref="D51:E54"/>
    <mergeCell ref="F51:K54"/>
    <mergeCell ref="B38:C41"/>
    <mergeCell ref="D38:E41"/>
    <mergeCell ref="F38:K41"/>
    <mergeCell ref="B56:C59"/>
    <mergeCell ref="D56:E59"/>
    <mergeCell ref="F18:K20"/>
    <mergeCell ref="D12:E13"/>
    <mergeCell ref="B35:C36"/>
    <mergeCell ref="D35:E36"/>
    <mergeCell ref="F35:K36"/>
    <mergeCell ref="F15:K17"/>
    <mergeCell ref="B3:O3"/>
    <mergeCell ref="B8:C11"/>
    <mergeCell ref="B1:O2"/>
    <mergeCell ref="B27:C28"/>
    <mergeCell ref="B5:C6"/>
    <mergeCell ref="D5:E6"/>
    <mergeCell ref="F5:K6"/>
    <mergeCell ref="F27:K28"/>
    <mergeCell ref="B26:C26"/>
    <mergeCell ref="D27:E28"/>
    <mergeCell ref="F12:K13"/>
    <mergeCell ref="F21:K24"/>
    <mergeCell ref="B7:O7"/>
    <mergeCell ref="B12:C13"/>
    <mergeCell ref="D8:E11"/>
    <mergeCell ref="F8:K11"/>
    <mergeCell ref="B25:O25"/>
    <mergeCell ref="D21:E24"/>
    <mergeCell ref="D26:E26"/>
    <mergeCell ref="B21:C24"/>
    <mergeCell ref="B14:O14"/>
    <mergeCell ref="F94:G96"/>
    <mergeCell ref="H94:I96"/>
    <mergeCell ref="H91:I93"/>
    <mergeCell ref="J97:K111"/>
    <mergeCell ref="B90:O90"/>
    <mergeCell ref="N97:O111"/>
    <mergeCell ref="D18:E20"/>
    <mergeCell ref="H97:I111"/>
    <mergeCell ref="B88:O89"/>
    <mergeCell ref="F26:K26"/>
    <mergeCell ref="F91:G93"/>
    <mergeCell ref="D97:E111"/>
    <mergeCell ref="B94:C96"/>
    <mergeCell ref="J91:K93"/>
    <mergeCell ref="D94:E96"/>
    <mergeCell ref="N91:O93"/>
    <mergeCell ref="F97:G111"/>
    <mergeCell ref="B42:C45"/>
    <mergeCell ref="D42:E45"/>
    <mergeCell ref="F42:K45"/>
    <mergeCell ref="B37:O37"/>
    <mergeCell ref="L82:O85"/>
    <mergeCell ref="L91:M93"/>
    <mergeCell ref="L94:M96"/>
    <mergeCell ref="L97:M111"/>
    <mergeCell ref="L5:O6"/>
    <mergeCell ref="L8:O11"/>
    <mergeCell ref="L12:O13"/>
    <mergeCell ref="L15:O17"/>
    <mergeCell ref="L18:O20"/>
    <mergeCell ref="L21:O24"/>
    <mergeCell ref="L26:O26"/>
    <mergeCell ref="L27:O28"/>
    <mergeCell ref="L30:O32"/>
    <mergeCell ref="L33:O34"/>
    <mergeCell ref="L35:O36"/>
    <mergeCell ref="L38:O41"/>
    <mergeCell ref="L42:O45"/>
    <mergeCell ref="L47:O50"/>
    <mergeCell ref="L51:O54"/>
    <mergeCell ref="L56:O59"/>
    <mergeCell ref="L61:O64"/>
    <mergeCell ref="L65:O68"/>
    <mergeCell ref="L70:O73"/>
    <mergeCell ref="L74:O77"/>
    <mergeCell ref="B69:O69"/>
    <mergeCell ref="B65:C68"/>
    <mergeCell ref="D65:E68"/>
  </mergeCells>
  <dataValidations count="1">
    <dataValidation type="list" allowBlank="1" showInputMessage="1" showErrorMessage="1" prompt="Select Rating" sqref="D94:I96 J94 N94 L94" xr:uid="{00000000-0002-0000-0700-000000000000}">
      <formula1>"Highly Satisfactory (HS), Satisfactory (S), Moderately Satisfactory (MS), Moderately Unsatisfactory (MU), Unsatisfactory (U), Highly Unsatisfactory (HU), Not Rated"</formula1>
    </dataValidation>
  </dataValidations>
  <pageMargins left="0.25" right="0.25" top="0.75" bottom="0.75" header="0.3" footer="0.3"/>
  <pageSetup paperSize="5" orientation="landscape" r:id="rId1"/>
  <rowBreaks count="1" manualBreakCount="1">
    <brk id="14" max="18" man="1"/>
  </rowBreaks>
  <drawing r:id="rId2"/>
  <legacyDrawing r:id="rId3"/>
  <oleObjects>
    <mc:AlternateContent xmlns:mc="http://schemas.openxmlformats.org/markup-compatibility/2006">
      <mc:Choice Requires="x14">
        <oleObject progId="Document" dvAspect="DVASPECT_ICON" shapeId="8193" r:id="rId4">
          <objectPr defaultSize="0" r:id="rId5">
            <anchor moveWithCells="1">
              <from>
                <xdr:col>7</xdr:col>
                <xdr:colOff>28575</xdr:colOff>
                <xdr:row>58</xdr:row>
                <xdr:rowOff>123825</xdr:rowOff>
              </from>
              <to>
                <xdr:col>8</xdr:col>
                <xdr:colOff>352425</xdr:colOff>
                <xdr:row>58</xdr:row>
                <xdr:rowOff>809625</xdr:rowOff>
              </to>
            </anchor>
          </objectPr>
        </oleObject>
      </mc:Choice>
      <mc:Fallback>
        <oleObject progId="Document" dvAspect="DVASPECT_ICON" shapeId="8193"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theme="3" tint="0.499984740745262"/>
  </sheetPr>
  <dimension ref="A2:M42"/>
  <sheetViews>
    <sheetView showGridLines="0" tabSelected="1" topLeftCell="A7" zoomScaleNormal="100" zoomScaleSheetLayoutView="100" workbookViewId="0">
      <selection activeCell="B16" sqref="B16:L22"/>
    </sheetView>
  </sheetViews>
  <sheetFormatPr defaultColWidth="8.7109375" defaultRowHeight="12" x14ac:dyDescent="0.2"/>
  <cols>
    <col min="1" max="1" width="1.7109375" style="2" customWidth="1"/>
    <col min="2" max="6" width="8.7109375" style="2" customWidth="1"/>
    <col min="7" max="7" width="7.7109375" style="2" customWidth="1"/>
    <col min="8" max="13" width="8.7109375" style="2" customWidth="1"/>
    <col min="14" max="16384" width="8.7109375" style="2"/>
  </cols>
  <sheetData>
    <row r="2" spans="2:12" ht="26.25" customHeight="1" x14ac:dyDescent="0.2">
      <c r="B2" s="339" t="s">
        <v>403</v>
      </c>
      <c r="C2" s="369"/>
      <c r="D2" s="369"/>
      <c r="E2" s="369"/>
      <c r="F2" s="369"/>
      <c r="G2" s="369"/>
      <c r="H2" s="369"/>
      <c r="I2" s="369"/>
      <c r="J2" s="369"/>
      <c r="K2" s="369"/>
      <c r="L2" s="369"/>
    </row>
    <row r="3" spans="2:12" ht="18.95" customHeight="1" x14ac:dyDescent="0.2">
      <c r="B3" s="371" t="s">
        <v>404</v>
      </c>
      <c r="C3" s="372"/>
      <c r="D3" s="372"/>
      <c r="E3" s="372"/>
      <c r="F3" s="372"/>
      <c r="G3" s="372"/>
      <c r="H3" s="372"/>
      <c r="I3" s="372"/>
      <c r="J3" s="372"/>
      <c r="K3" s="372"/>
      <c r="L3" s="373"/>
    </row>
    <row r="4" spans="2:12" ht="21.95" customHeight="1" x14ac:dyDescent="0.2">
      <c r="B4" s="374"/>
      <c r="C4" s="375"/>
      <c r="D4" s="375"/>
      <c r="E4" s="375"/>
      <c r="F4" s="375"/>
      <c r="G4" s="375"/>
      <c r="H4" s="375"/>
      <c r="I4" s="375"/>
      <c r="J4" s="375"/>
      <c r="K4" s="375"/>
      <c r="L4" s="376"/>
    </row>
    <row r="5" spans="2:12" ht="35.25" customHeight="1" x14ac:dyDescent="0.2">
      <c r="B5" s="188" t="s">
        <v>913</v>
      </c>
      <c r="C5" s="188"/>
      <c r="D5" s="188"/>
      <c r="E5" s="188"/>
      <c r="F5" s="188"/>
      <c r="G5" s="188"/>
      <c r="H5" s="188"/>
      <c r="I5" s="188"/>
      <c r="J5" s="188"/>
      <c r="K5" s="188"/>
      <c r="L5" s="188"/>
    </row>
    <row r="6" spans="2:12" ht="35.25" customHeight="1" x14ac:dyDescent="0.2">
      <c r="B6" s="188"/>
      <c r="C6" s="188"/>
      <c r="D6" s="188"/>
      <c r="E6" s="188"/>
      <c r="F6" s="188"/>
      <c r="G6" s="188"/>
      <c r="H6" s="188"/>
      <c r="I6" s="188"/>
      <c r="J6" s="188"/>
      <c r="K6" s="188"/>
      <c r="L6" s="188"/>
    </row>
    <row r="7" spans="2:12" ht="35.25" customHeight="1" x14ac:dyDescent="0.2">
      <c r="B7" s="188"/>
      <c r="C7" s="188"/>
      <c r="D7" s="188"/>
      <c r="E7" s="188"/>
      <c r="F7" s="188"/>
      <c r="G7" s="188"/>
      <c r="H7" s="188"/>
      <c r="I7" s="188"/>
      <c r="J7" s="188"/>
      <c r="K7" s="188"/>
      <c r="L7" s="188"/>
    </row>
    <row r="8" spans="2:12" ht="35.25" customHeight="1" x14ac:dyDescent="0.2">
      <c r="B8" s="188"/>
      <c r="C8" s="188"/>
      <c r="D8" s="188"/>
      <c r="E8" s="188"/>
      <c r="F8" s="188"/>
      <c r="G8" s="188"/>
      <c r="H8" s="188"/>
      <c r="I8" s="188"/>
      <c r="J8" s="188"/>
      <c r="K8" s="188"/>
      <c r="L8" s="188"/>
    </row>
    <row r="9" spans="2:12" ht="35.25" customHeight="1" x14ac:dyDescent="0.2">
      <c r="B9" s="188"/>
      <c r="C9" s="188"/>
      <c r="D9" s="188"/>
      <c r="E9" s="188"/>
      <c r="F9" s="188"/>
      <c r="G9" s="188"/>
      <c r="H9" s="188"/>
      <c r="I9" s="188"/>
      <c r="J9" s="188"/>
      <c r="K9" s="188"/>
      <c r="L9" s="188"/>
    </row>
    <row r="10" spans="2:12" ht="35.25" customHeight="1" x14ac:dyDescent="0.2">
      <c r="B10" s="188"/>
      <c r="C10" s="188"/>
      <c r="D10" s="188"/>
      <c r="E10" s="188"/>
      <c r="F10" s="188"/>
      <c r="G10" s="188"/>
      <c r="H10" s="188"/>
      <c r="I10" s="188"/>
      <c r="J10" s="188"/>
      <c r="K10" s="188"/>
      <c r="L10" s="188"/>
    </row>
    <row r="11" spans="2:12" ht="35.25" customHeight="1" x14ac:dyDescent="0.2">
      <c r="B11" s="188"/>
      <c r="C11" s="188"/>
      <c r="D11" s="188"/>
      <c r="E11" s="188"/>
      <c r="F11" s="188"/>
      <c r="G11" s="188"/>
      <c r="H11" s="188"/>
      <c r="I11" s="188"/>
      <c r="J11" s="188"/>
      <c r="K11" s="188"/>
      <c r="L11" s="188"/>
    </row>
    <row r="12" spans="2:12" ht="35.25" customHeight="1" x14ac:dyDescent="0.2">
      <c r="B12" s="188"/>
      <c r="C12" s="188"/>
      <c r="D12" s="188"/>
      <c r="E12" s="188"/>
      <c r="F12" s="188"/>
      <c r="G12" s="188"/>
      <c r="H12" s="188"/>
      <c r="I12" s="188"/>
      <c r="J12" s="188"/>
      <c r="K12" s="188"/>
      <c r="L12" s="188"/>
    </row>
    <row r="13" spans="2:12" ht="21" customHeight="1" x14ac:dyDescent="0.2"/>
    <row r="14" spans="2:12" ht="15" customHeight="1" x14ac:dyDescent="0.2">
      <c r="B14" s="371" t="s">
        <v>405</v>
      </c>
      <c r="C14" s="372"/>
      <c r="D14" s="372"/>
      <c r="E14" s="372"/>
      <c r="F14" s="372"/>
      <c r="G14" s="372"/>
      <c r="H14" s="372"/>
      <c r="I14" s="372"/>
      <c r="J14" s="372"/>
      <c r="K14" s="372"/>
      <c r="L14" s="373"/>
    </row>
    <row r="15" spans="2:12" ht="21" customHeight="1" x14ac:dyDescent="0.2">
      <c r="B15" s="374"/>
      <c r="C15" s="375"/>
      <c r="D15" s="375"/>
      <c r="E15" s="375"/>
      <c r="F15" s="375"/>
      <c r="G15" s="375"/>
      <c r="H15" s="375"/>
      <c r="I15" s="375"/>
      <c r="J15" s="375"/>
      <c r="K15" s="375"/>
      <c r="L15" s="376"/>
    </row>
    <row r="16" spans="2:12" ht="30" customHeight="1" x14ac:dyDescent="0.2">
      <c r="B16" s="378" t="s">
        <v>894</v>
      </c>
      <c r="C16" s="276"/>
      <c r="D16" s="276"/>
      <c r="E16" s="276"/>
      <c r="F16" s="276"/>
      <c r="G16" s="276"/>
      <c r="H16" s="276"/>
      <c r="I16" s="276"/>
      <c r="J16" s="276"/>
      <c r="K16" s="276"/>
      <c r="L16" s="379"/>
    </row>
    <row r="17" spans="1:13" ht="30" customHeight="1" x14ac:dyDescent="0.2">
      <c r="B17" s="380"/>
      <c r="C17" s="279"/>
      <c r="D17" s="279"/>
      <c r="E17" s="279"/>
      <c r="F17" s="279"/>
      <c r="G17" s="279"/>
      <c r="H17" s="279"/>
      <c r="I17" s="279"/>
      <c r="J17" s="279"/>
      <c r="K17" s="279"/>
      <c r="L17" s="381"/>
    </row>
    <row r="18" spans="1:13" ht="30" customHeight="1" x14ac:dyDescent="0.2">
      <c r="B18" s="380"/>
      <c r="C18" s="279"/>
      <c r="D18" s="279"/>
      <c r="E18" s="279"/>
      <c r="F18" s="279"/>
      <c r="G18" s="279"/>
      <c r="H18" s="279"/>
      <c r="I18" s="279"/>
      <c r="J18" s="279"/>
      <c r="K18" s="279"/>
      <c r="L18" s="381"/>
    </row>
    <row r="19" spans="1:13" ht="30" customHeight="1" x14ac:dyDescent="0.2">
      <c r="B19" s="380"/>
      <c r="C19" s="279"/>
      <c r="D19" s="279"/>
      <c r="E19" s="279"/>
      <c r="F19" s="279"/>
      <c r="G19" s="279"/>
      <c r="H19" s="279"/>
      <c r="I19" s="279"/>
      <c r="J19" s="279"/>
      <c r="K19" s="279"/>
      <c r="L19" s="381"/>
    </row>
    <row r="20" spans="1:13" ht="30" customHeight="1" x14ac:dyDescent="0.2">
      <c r="B20" s="380"/>
      <c r="C20" s="279"/>
      <c r="D20" s="279"/>
      <c r="E20" s="279"/>
      <c r="F20" s="279"/>
      <c r="G20" s="279"/>
      <c r="H20" s="279"/>
      <c r="I20" s="279"/>
      <c r="J20" s="279"/>
      <c r="K20" s="279"/>
      <c r="L20" s="381"/>
    </row>
    <row r="21" spans="1:13" ht="30" customHeight="1" x14ac:dyDescent="0.2">
      <c r="B21" s="380"/>
      <c r="C21" s="279"/>
      <c r="D21" s="279"/>
      <c r="E21" s="279"/>
      <c r="F21" s="279"/>
      <c r="G21" s="279"/>
      <c r="H21" s="279"/>
      <c r="I21" s="279"/>
      <c r="J21" s="279"/>
      <c r="K21" s="279"/>
      <c r="L21" s="381"/>
    </row>
    <row r="22" spans="1:13" ht="30" customHeight="1" x14ac:dyDescent="0.2">
      <c r="B22" s="382"/>
      <c r="C22" s="288"/>
      <c r="D22" s="288"/>
      <c r="E22" s="288"/>
      <c r="F22" s="288"/>
      <c r="G22" s="288"/>
      <c r="H22" s="288"/>
      <c r="I22" s="288"/>
      <c r="J22" s="288"/>
      <c r="K22" s="288"/>
      <c r="L22" s="383"/>
    </row>
    <row r="23" spans="1:13" ht="21" customHeight="1" x14ac:dyDescent="0.25">
      <c r="B23" s="368" t="s">
        <v>406</v>
      </c>
      <c r="C23" s="369"/>
      <c r="D23" s="369"/>
      <c r="E23" s="369"/>
      <c r="F23" s="369"/>
      <c r="G23" s="369"/>
      <c r="H23" s="369"/>
      <c r="I23" s="369"/>
      <c r="J23" s="369"/>
      <c r="K23" s="369"/>
      <c r="L23" s="369"/>
    </row>
    <row r="24" spans="1:13" ht="21" customHeight="1" x14ac:dyDescent="0.2"/>
    <row r="25" spans="1:13" ht="60" customHeight="1" x14ac:dyDescent="0.2">
      <c r="A25" s="20"/>
      <c r="B25" s="377" t="s">
        <v>407</v>
      </c>
      <c r="C25" s="224"/>
      <c r="D25" s="224"/>
      <c r="E25" s="225"/>
      <c r="F25" s="384" t="s">
        <v>895</v>
      </c>
      <c r="G25" s="385"/>
      <c r="H25" s="385"/>
      <c r="I25" s="385"/>
      <c r="J25" s="385"/>
      <c r="K25" s="385"/>
      <c r="L25" s="386"/>
    </row>
    <row r="26" spans="1:13" ht="60" customHeight="1" x14ac:dyDescent="0.25">
      <c r="A26" s="20"/>
      <c r="B26" s="326"/>
      <c r="C26" s="369"/>
      <c r="D26" s="369"/>
      <c r="E26" s="327"/>
      <c r="F26" s="387"/>
      <c r="G26" s="388"/>
      <c r="H26" s="388"/>
      <c r="I26" s="388"/>
      <c r="J26" s="388"/>
      <c r="K26" s="388"/>
      <c r="L26" s="389"/>
      <c r="M26" s="41"/>
    </row>
    <row r="27" spans="1:13" ht="60" customHeight="1" x14ac:dyDescent="0.3">
      <c r="A27" s="20"/>
      <c r="B27" s="226"/>
      <c r="C27" s="227"/>
      <c r="D27" s="227"/>
      <c r="E27" s="228"/>
      <c r="F27" s="390"/>
      <c r="G27" s="391"/>
      <c r="H27" s="391"/>
      <c r="I27" s="391"/>
      <c r="J27" s="391"/>
      <c r="K27" s="391"/>
      <c r="L27" s="392"/>
      <c r="M27" s="40"/>
    </row>
    <row r="28" spans="1:13" ht="99.95" customHeight="1" x14ac:dyDescent="0.2">
      <c r="B28" s="370" t="s">
        <v>408</v>
      </c>
      <c r="C28" s="224"/>
      <c r="D28" s="224"/>
      <c r="E28" s="225"/>
      <c r="F28" s="384" t="s">
        <v>896</v>
      </c>
      <c r="G28" s="385"/>
      <c r="H28" s="385"/>
      <c r="I28" s="385"/>
      <c r="J28" s="385"/>
      <c r="K28" s="385"/>
      <c r="L28" s="386"/>
    </row>
    <row r="29" spans="1:13" ht="99.95" customHeight="1" x14ac:dyDescent="0.2">
      <c r="B29" s="326"/>
      <c r="C29" s="369"/>
      <c r="D29" s="369"/>
      <c r="E29" s="327"/>
      <c r="F29" s="387"/>
      <c r="G29" s="388"/>
      <c r="H29" s="388"/>
      <c r="I29" s="388"/>
      <c r="J29" s="388"/>
      <c r="K29" s="388"/>
      <c r="L29" s="389"/>
    </row>
    <row r="30" spans="1:13" ht="99.95" customHeight="1" x14ac:dyDescent="0.2">
      <c r="B30" s="326"/>
      <c r="C30" s="369"/>
      <c r="D30" s="369"/>
      <c r="E30" s="327"/>
      <c r="F30" s="387"/>
      <c r="G30" s="388"/>
      <c r="H30" s="388"/>
      <c r="I30" s="388"/>
      <c r="J30" s="388"/>
      <c r="K30" s="388"/>
      <c r="L30" s="389"/>
    </row>
    <row r="31" spans="1:13" ht="99.95" customHeight="1" x14ac:dyDescent="0.2">
      <c r="B31" s="226"/>
      <c r="C31" s="227"/>
      <c r="D31" s="227"/>
      <c r="E31" s="228"/>
      <c r="F31" s="390"/>
      <c r="G31" s="391"/>
      <c r="H31" s="391"/>
      <c r="I31" s="391"/>
      <c r="J31" s="391"/>
      <c r="K31" s="391"/>
      <c r="L31" s="392"/>
    </row>
    <row r="32" spans="1: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sheetData>
  <sheetProtection sheet="1" formatCells="0" formatColumns="0" formatRows="0" insertColumns="0" insertRows="0" insertHyperlinks="0"/>
  <mergeCells count="10">
    <mergeCell ref="B23:L23"/>
    <mergeCell ref="B28:E31"/>
    <mergeCell ref="B3:L4"/>
    <mergeCell ref="B14:L15"/>
    <mergeCell ref="B2:L2"/>
    <mergeCell ref="B25:E27"/>
    <mergeCell ref="B5:L12"/>
    <mergeCell ref="B16:L22"/>
    <mergeCell ref="F25:L27"/>
    <mergeCell ref="F28:L31"/>
  </mergeCells>
  <pageMargins left="0.25" right="0.25" top="0.75" bottom="0.75" header="0.3" footer="0.3"/>
  <pageSetup paperSize="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theme="3" tint="0.499984740745262"/>
  </sheetPr>
  <dimension ref="A1:K56"/>
  <sheetViews>
    <sheetView showGridLines="0" topLeftCell="A25" zoomScaleNormal="100" zoomScaleSheetLayoutView="100" workbookViewId="0">
      <selection activeCell="P29" sqref="P29"/>
    </sheetView>
  </sheetViews>
  <sheetFormatPr defaultColWidth="8.85546875" defaultRowHeight="15" x14ac:dyDescent="0.25"/>
  <cols>
    <col min="1" max="1" width="1.28515625" customWidth="1"/>
  </cols>
  <sheetData>
    <row r="1" spans="1:11" ht="19.5" customHeight="1" x14ac:dyDescent="0.25">
      <c r="A1" s="20"/>
      <c r="B1" s="20"/>
      <c r="C1" s="20"/>
      <c r="D1" s="20"/>
      <c r="E1" s="20"/>
      <c r="F1" s="20"/>
      <c r="G1" s="20"/>
      <c r="H1" s="20"/>
      <c r="I1" s="20"/>
      <c r="J1" s="20"/>
      <c r="K1" s="20"/>
    </row>
    <row r="2" spans="1:11" ht="17.25" customHeight="1" x14ac:dyDescent="0.25">
      <c r="A2" s="20"/>
      <c r="B2" s="393" t="s">
        <v>409</v>
      </c>
      <c r="C2" s="167"/>
      <c r="D2" s="167"/>
      <c r="E2" s="167"/>
      <c r="F2" s="167"/>
      <c r="G2" s="167"/>
      <c r="H2" s="167"/>
      <c r="I2" s="167"/>
      <c r="J2" s="167"/>
      <c r="K2" s="167"/>
    </row>
    <row r="3" spans="1:11" ht="17.25" customHeight="1" x14ac:dyDescent="0.25">
      <c r="A3" s="20"/>
      <c r="B3" s="20"/>
      <c r="C3" s="20"/>
      <c r="D3" s="20"/>
      <c r="E3" s="20"/>
      <c r="F3" s="20"/>
      <c r="G3" s="20"/>
      <c r="H3" s="20"/>
      <c r="I3" s="20"/>
      <c r="J3" s="20"/>
      <c r="K3" s="20"/>
    </row>
    <row r="4" spans="1:11" ht="14.45" customHeight="1" x14ac:dyDescent="0.25">
      <c r="A4" s="20"/>
      <c r="B4" s="403" t="s">
        <v>410</v>
      </c>
      <c r="C4" s="363"/>
      <c r="D4" s="299"/>
      <c r="E4" s="394" t="s">
        <v>649</v>
      </c>
      <c r="F4" s="395"/>
      <c r="G4" s="395"/>
      <c r="H4" s="395"/>
      <c r="I4" s="395"/>
      <c r="J4" s="395"/>
      <c r="K4" s="396"/>
    </row>
    <row r="5" spans="1:11" ht="14.45" customHeight="1" x14ac:dyDescent="0.25">
      <c r="A5" s="20"/>
      <c r="B5" s="300"/>
      <c r="C5" s="245"/>
      <c r="D5" s="301"/>
      <c r="E5" s="397"/>
      <c r="F5" s="398"/>
      <c r="G5" s="398"/>
      <c r="H5" s="398"/>
      <c r="I5" s="398"/>
      <c r="J5" s="398"/>
      <c r="K5" s="399"/>
    </row>
    <row r="6" spans="1:11" ht="30.75" customHeight="1" x14ac:dyDescent="0.25">
      <c r="A6" s="20"/>
      <c r="B6" s="302"/>
      <c r="C6" s="365"/>
      <c r="D6" s="303"/>
      <c r="E6" s="400"/>
      <c r="F6" s="401"/>
      <c r="G6" s="401"/>
      <c r="H6" s="401"/>
      <c r="I6" s="401"/>
      <c r="J6" s="401"/>
      <c r="K6" s="402"/>
    </row>
    <row r="7" spans="1:11" ht="50.25" customHeight="1" x14ac:dyDescent="0.25">
      <c r="A7" s="20"/>
      <c r="B7" s="403" t="s">
        <v>411</v>
      </c>
      <c r="C7" s="363"/>
      <c r="D7" s="299"/>
      <c r="E7" s="230" t="s">
        <v>897</v>
      </c>
      <c r="F7" s="329"/>
      <c r="G7" s="329"/>
      <c r="H7" s="329"/>
      <c r="I7" s="329"/>
      <c r="J7" s="329"/>
      <c r="K7" s="330"/>
    </row>
    <row r="8" spans="1:11" ht="50.25" customHeight="1" x14ac:dyDescent="0.25">
      <c r="A8" s="20"/>
      <c r="B8" s="300"/>
      <c r="C8" s="245"/>
      <c r="D8" s="301"/>
      <c r="E8" s="331"/>
      <c r="F8" s="247"/>
      <c r="G8" s="247"/>
      <c r="H8" s="247"/>
      <c r="I8" s="247"/>
      <c r="J8" s="247"/>
      <c r="K8" s="320"/>
    </row>
    <row r="9" spans="1:11" ht="50.25" customHeight="1" x14ac:dyDescent="0.25">
      <c r="A9" s="20"/>
      <c r="B9" s="300"/>
      <c r="C9" s="245"/>
      <c r="D9" s="301"/>
      <c r="E9" s="331"/>
      <c r="F9" s="247"/>
      <c r="G9" s="247"/>
      <c r="H9" s="247"/>
      <c r="I9" s="247"/>
      <c r="J9" s="247"/>
      <c r="K9" s="320"/>
    </row>
    <row r="10" spans="1:11" ht="50.25" customHeight="1" x14ac:dyDescent="0.25">
      <c r="A10" s="20"/>
      <c r="B10" s="300"/>
      <c r="C10" s="245"/>
      <c r="D10" s="301"/>
      <c r="E10" s="331"/>
      <c r="F10" s="247"/>
      <c r="G10" s="247"/>
      <c r="H10" s="247"/>
      <c r="I10" s="247"/>
      <c r="J10" s="247"/>
      <c r="K10" s="320"/>
    </row>
    <row r="11" spans="1:11" ht="50.25" customHeight="1" x14ac:dyDescent="0.25">
      <c r="A11" s="20"/>
      <c r="B11" s="300"/>
      <c r="C11" s="245"/>
      <c r="D11" s="301"/>
      <c r="E11" s="331"/>
      <c r="F11" s="247"/>
      <c r="G11" s="247"/>
      <c r="H11" s="247"/>
      <c r="I11" s="247"/>
      <c r="J11" s="247"/>
      <c r="K11" s="320"/>
    </row>
    <row r="12" spans="1:11" ht="50.25" customHeight="1" x14ac:dyDescent="0.25">
      <c r="A12" s="20"/>
      <c r="B12" s="300"/>
      <c r="C12" s="245"/>
      <c r="D12" s="301"/>
      <c r="E12" s="331"/>
      <c r="F12" s="247"/>
      <c r="G12" s="247"/>
      <c r="H12" s="247"/>
      <c r="I12" s="247"/>
      <c r="J12" s="247"/>
      <c r="K12" s="320"/>
    </row>
    <row r="13" spans="1:11" ht="50.25" customHeight="1" x14ac:dyDescent="0.25">
      <c r="A13" s="20"/>
      <c r="B13" s="300"/>
      <c r="C13" s="245"/>
      <c r="D13" s="301"/>
      <c r="E13" s="331"/>
      <c r="F13" s="247"/>
      <c r="G13" s="247"/>
      <c r="H13" s="247"/>
      <c r="I13" s="247"/>
      <c r="J13" s="247"/>
      <c r="K13" s="320"/>
    </row>
    <row r="14" spans="1:11" ht="50.25" customHeight="1" x14ac:dyDescent="0.25">
      <c r="A14" s="20"/>
      <c r="B14" s="302"/>
      <c r="C14" s="365"/>
      <c r="D14" s="303"/>
      <c r="E14" s="332"/>
      <c r="F14" s="333"/>
      <c r="G14" s="333"/>
      <c r="H14" s="333"/>
      <c r="I14" s="333"/>
      <c r="J14" s="333"/>
      <c r="K14" s="334"/>
    </row>
    <row r="15" spans="1:11" ht="80.099999999999994" customHeight="1" x14ac:dyDescent="0.25">
      <c r="A15" s="20"/>
      <c r="B15" s="403" t="s">
        <v>412</v>
      </c>
      <c r="C15" s="363"/>
      <c r="D15" s="299"/>
      <c r="E15" s="230" t="s">
        <v>920</v>
      </c>
      <c r="F15" s="329"/>
      <c r="G15" s="329"/>
      <c r="H15" s="329"/>
      <c r="I15" s="329"/>
      <c r="J15" s="329"/>
      <c r="K15" s="330"/>
    </row>
    <row r="16" spans="1:11" ht="80.099999999999994" customHeight="1" x14ac:dyDescent="0.25">
      <c r="A16" s="20"/>
      <c r="B16" s="300"/>
      <c r="C16" s="245"/>
      <c r="D16" s="301"/>
      <c r="E16" s="331"/>
      <c r="F16" s="247"/>
      <c r="G16" s="247"/>
      <c r="H16" s="247"/>
      <c r="I16" s="247"/>
      <c r="J16" s="247"/>
      <c r="K16" s="320"/>
    </row>
    <row r="17" spans="1:11" ht="80.099999999999994" customHeight="1" x14ac:dyDescent="0.25">
      <c r="A17" s="20"/>
      <c r="B17" s="300"/>
      <c r="C17" s="245"/>
      <c r="D17" s="301"/>
      <c r="E17" s="331"/>
      <c r="F17" s="247"/>
      <c r="G17" s="247"/>
      <c r="H17" s="247"/>
      <c r="I17" s="247"/>
      <c r="J17" s="247"/>
      <c r="K17" s="320"/>
    </row>
    <row r="18" spans="1:11" ht="80.099999999999994" customHeight="1" x14ac:dyDescent="0.25">
      <c r="A18" s="20"/>
      <c r="B18" s="300"/>
      <c r="C18" s="245"/>
      <c r="D18" s="301"/>
      <c r="E18" s="331"/>
      <c r="F18" s="247"/>
      <c r="G18" s="247"/>
      <c r="H18" s="247"/>
      <c r="I18" s="247"/>
      <c r="J18" s="247"/>
      <c r="K18" s="320"/>
    </row>
    <row r="19" spans="1:11" ht="80.099999999999994" customHeight="1" x14ac:dyDescent="0.25">
      <c r="A19" s="20"/>
      <c r="B19" s="300"/>
      <c r="C19" s="245"/>
      <c r="D19" s="301"/>
      <c r="E19" s="331"/>
      <c r="F19" s="247"/>
      <c r="G19" s="247"/>
      <c r="H19" s="247"/>
      <c r="I19" s="247"/>
      <c r="J19" s="247"/>
      <c r="K19" s="320"/>
    </row>
    <row r="20" spans="1:11" ht="80.099999999999994" customHeight="1" x14ac:dyDescent="0.25">
      <c r="A20" s="20"/>
      <c r="B20" s="300"/>
      <c r="C20" s="245"/>
      <c r="D20" s="301"/>
      <c r="E20" s="331"/>
      <c r="F20" s="247"/>
      <c r="G20" s="247"/>
      <c r="H20" s="247"/>
      <c r="I20" s="247"/>
      <c r="J20" s="247"/>
      <c r="K20" s="320"/>
    </row>
    <row r="21" spans="1:11" ht="80.099999999999994" customHeight="1" x14ac:dyDescent="0.25">
      <c r="A21" s="20"/>
      <c r="B21" s="300"/>
      <c r="C21" s="245"/>
      <c r="D21" s="301"/>
      <c r="E21" s="331"/>
      <c r="F21" s="247"/>
      <c r="G21" s="247"/>
      <c r="H21" s="247"/>
      <c r="I21" s="247"/>
      <c r="J21" s="247"/>
      <c r="K21" s="320"/>
    </row>
    <row r="22" spans="1:11" ht="80.099999999999994" customHeight="1" x14ac:dyDescent="0.25">
      <c r="A22" s="20"/>
      <c r="B22" s="302"/>
      <c r="C22" s="365"/>
      <c r="D22" s="303"/>
      <c r="E22" s="332"/>
      <c r="F22" s="333"/>
      <c r="G22" s="333"/>
      <c r="H22" s="333"/>
      <c r="I22" s="333"/>
      <c r="J22" s="333"/>
      <c r="K22" s="334"/>
    </row>
    <row r="23" spans="1:11" ht="30" customHeight="1" x14ac:dyDescent="0.25">
      <c r="A23" s="20"/>
      <c r="B23" s="403" t="s">
        <v>413</v>
      </c>
      <c r="C23" s="363"/>
      <c r="D23" s="299"/>
      <c r="E23" s="284" t="s">
        <v>814</v>
      </c>
      <c r="F23" s="285"/>
      <c r="G23" s="285"/>
      <c r="H23" s="285"/>
      <c r="I23" s="285"/>
      <c r="J23" s="285"/>
      <c r="K23" s="286"/>
    </row>
    <row r="24" spans="1:11" ht="30" customHeight="1" x14ac:dyDescent="0.25">
      <c r="A24" s="20"/>
      <c r="B24" s="300"/>
      <c r="C24" s="245"/>
      <c r="D24" s="301"/>
      <c r="E24" s="278"/>
      <c r="F24" s="279"/>
      <c r="G24" s="279"/>
      <c r="H24" s="279"/>
      <c r="I24" s="279"/>
      <c r="J24" s="279"/>
      <c r="K24" s="280"/>
    </row>
    <row r="25" spans="1:11" ht="30" customHeight="1" x14ac:dyDescent="0.25">
      <c r="A25" s="20"/>
      <c r="B25" s="300"/>
      <c r="C25" s="245"/>
      <c r="D25" s="301"/>
      <c r="E25" s="278"/>
      <c r="F25" s="279"/>
      <c r="G25" s="279"/>
      <c r="H25" s="279"/>
      <c r="I25" s="279"/>
      <c r="J25" s="279"/>
      <c r="K25" s="280"/>
    </row>
    <row r="26" spans="1:11" ht="30" customHeight="1" x14ac:dyDescent="0.25">
      <c r="A26" s="20"/>
      <c r="B26" s="300"/>
      <c r="C26" s="245"/>
      <c r="D26" s="301"/>
      <c r="E26" s="278"/>
      <c r="F26" s="279"/>
      <c r="G26" s="279"/>
      <c r="H26" s="279"/>
      <c r="I26" s="279"/>
      <c r="J26" s="279"/>
      <c r="K26" s="280"/>
    </row>
    <row r="27" spans="1:11" ht="30" customHeight="1" x14ac:dyDescent="0.25">
      <c r="A27" s="20"/>
      <c r="B27" s="300"/>
      <c r="C27" s="245"/>
      <c r="D27" s="301"/>
      <c r="E27" s="278"/>
      <c r="F27" s="279"/>
      <c r="G27" s="279"/>
      <c r="H27" s="279"/>
      <c r="I27" s="279"/>
      <c r="J27" s="279"/>
      <c r="K27" s="280"/>
    </row>
    <row r="28" spans="1:11" ht="30" customHeight="1" x14ac:dyDescent="0.25">
      <c r="A28" s="20"/>
      <c r="B28" s="300"/>
      <c r="C28" s="245"/>
      <c r="D28" s="301"/>
      <c r="E28" s="278"/>
      <c r="F28" s="279"/>
      <c r="G28" s="279"/>
      <c r="H28" s="279"/>
      <c r="I28" s="279"/>
      <c r="J28" s="279"/>
      <c r="K28" s="280"/>
    </row>
    <row r="29" spans="1:11" ht="30" customHeight="1" x14ac:dyDescent="0.25">
      <c r="A29" s="20"/>
      <c r="B29" s="300"/>
      <c r="C29" s="245"/>
      <c r="D29" s="301"/>
      <c r="E29" s="278"/>
      <c r="F29" s="279"/>
      <c r="G29" s="279"/>
      <c r="H29" s="279"/>
      <c r="I29" s="279"/>
      <c r="J29" s="279"/>
      <c r="K29" s="280"/>
    </row>
    <row r="30" spans="1:11" ht="30" customHeight="1" x14ac:dyDescent="0.25">
      <c r="A30" s="20"/>
      <c r="B30" s="300"/>
      <c r="C30" s="245"/>
      <c r="D30" s="301"/>
      <c r="E30" s="278"/>
      <c r="F30" s="279"/>
      <c r="G30" s="279"/>
      <c r="H30" s="279"/>
      <c r="I30" s="279"/>
      <c r="J30" s="279"/>
      <c r="K30" s="280"/>
    </row>
    <row r="31" spans="1:11" ht="30" customHeight="1" x14ac:dyDescent="0.25">
      <c r="A31" s="20"/>
      <c r="B31" s="302"/>
      <c r="C31" s="365"/>
      <c r="D31" s="303"/>
      <c r="E31" s="281"/>
      <c r="F31" s="282"/>
      <c r="G31" s="282"/>
      <c r="H31" s="282"/>
      <c r="I31" s="282"/>
      <c r="J31" s="282"/>
      <c r="K31" s="283"/>
    </row>
    <row r="32" spans="1:11" x14ac:dyDescent="0.25">
      <c r="A32" s="20"/>
      <c r="B32" s="20"/>
      <c r="C32" s="20"/>
      <c r="D32" s="20"/>
      <c r="E32" s="20"/>
      <c r="F32" s="20"/>
      <c r="G32" s="20"/>
      <c r="H32" s="20"/>
      <c r="I32" s="20"/>
      <c r="J32" s="20"/>
      <c r="K32" s="20"/>
    </row>
    <row r="33" spans="1:11" x14ac:dyDescent="0.25">
      <c r="A33" s="20"/>
      <c r="B33" s="20"/>
      <c r="C33" s="20"/>
      <c r="D33" s="20"/>
      <c r="E33" s="20"/>
      <c r="F33" s="20"/>
      <c r="G33" s="20"/>
      <c r="H33" s="20"/>
      <c r="I33" s="20"/>
      <c r="J33" s="20"/>
      <c r="K33" s="20"/>
    </row>
    <row r="34" spans="1:11" ht="19.5" customHeight="1" x14ac:dyDescent="0.25">
      <c r="A34" s="20"/>
      <c r="B34" s="20"/>
      <c r="C34" s="20"/>
      <c r="D34" s="20"/>
      <c r="E34" s="20"/>
      <c r="F34" s="20"/>
      <c r="G34" s="20"/>
      <c r="H34" s="20"/>
      <c r="I34" s="20"/>
      <c r="J34" s="20"/>
      <c r="K34" s="20"/>
    </row>
    <row r="35" spans="1:11" x14ac:dyDescent="0.25">
      <c r="A35" s="20"/>
      <c r="B35" s="20"/>
      <c r="C35" s="20"/>
      <c r="D35" s="20"/>
      <c r="E35" s="20"/>
      <c r="F35" s="20"/>
      <c r="G35" s="20"/>
      <c r="H35" s="20"/>
      <c r="I35" s="20"/>
      <c r="J35" s="20"/>
      <c r="K35" s="20"/>
    </row>
    <row r="36" spans="1:11" x14ac:dyDescent="0.25">
      <c r="A36" s="20"/>
      <c r="B36" s="20"/>
      <c r="C36" s="20"/>
      <c r="D36" s="20"/>
      <c r="E36" s="20"/>
      <c r="F36" s="20"/>
      <c r="G36" s="20"/>
      <c r="H36" s="20"/>
      <c r="I36" s="20"/>
      <c r="J36" s="20"/>
      <c r="K36" s="20"/>
    </row>
    <row r="37" spans="1:11" x14ac:dyDescent="0.25">
      <c r="A37" s="20"/>
      <c r="B37" s="20"/>
      <c r="C37" s="20"/>
      <c r="D37" s="20"/>
      <c r="E37" s="20"/>
      <c r="F37" s="20"/>
      <c r="G37" s="20"/>
      <c r="H37" s="20"/>
      <c r="I37" s="20"/>
      <c r="J37" s="20"/>
      <c r="K37" s="20"/>
    </row>
    <row r="38" spans="1:11" x14ac:dyDescent="0.25">
      <c r="A38" s="20"/>
      <c r="B38" s="20"/>
      <c r="C38" s="20"/>
      <c r="D38" s="20"/>
      <c r="E38" s="20"/>
      <c r="F38" s="20"/>
      <c r="G38" s="20"/>
      <c r="H38" s="20"/>
      <c r="I38" s="20"/>
      <c r="J38" s="20"/>
      <c r="K38" s="20"/>
    </row>
    <row r="39" spans="1:11" x14ac:dyDescent="0.25">
      <c r="A39" s="20"/>
      <c r="B39" s="20"/>
      <c r="C39" s="20"/>
      <c r="D39" s="20"/>
      <c r="E39" s="20"/>
      <c r="F39" s="20"/>
      <c r="G39" s="20"/>
      <c r="H39" s="20"/>
      <c r="I39" s="20"/>
      <c r="J39" s="20"/>
      <c r="K39" s="20"/>
    </row>
    <row r="40" spans="1:11" x14ac:dyDescent="0.25">
      <c r="A40" s="20"/>
      <c r="B40" s="20"/>
      <c r="C40" s="20"/>
      <c r="D40" s="20"/>
      <c r="E40" s="20"/>
      <c r="F40" s="20"/>
      <c r="G40" s="20"/>
      <c r="H40" s="20"/>
      <c r="I40" s="20"/>
      <c r="J40" s="20"/>
      <c r="K40" s="20"/>
    </row>
    <row r="41" spans="1:11" x14ac:dyDescent="0.25">
      <c r="A41" s="20"/>
      <c r="B41" s="20"/>
      <c r="C41" s="20"/>
      <c r="D41" s="20"/>
      <c r="E41" s="20"/>
      <c r="F41" s="20"/>
      <c r="G41" s="20"/>
      <c r="H41" s="20"/>
      <c r="I41" s="20"/>
      <c r="J41" s="20"/>
      <c r="K41" s="20"/>
    </row>
    <row r="42" spans="1:11" x14ac:dyDescent="0.25">
      <c r="A42" s="20"/>
      <c r="B42" s="20"/>
      <c r="C42" s="20"/>
      <c r="D42" s="20"/>
      <c r="E42" s="20"/>
      <c r="F42" s="20"/>
      <c r="G42" s="20"/>
      <c r="H42" s="20"/>
      <c r="I42" s="20"/>
      <c r="J42" s="20"/>
      <c r="K42" s="20"/>
    </row>
    <row r="43" spans="1:11" x14ac:dyDescent="0.25">
      <c r="A43" s="20"/>
      <c r="B43" s="20"/>
      <c r="C43" s="20"/>
      <c r="D43" s="20"/>
      <c r="E43" s="20"/>
      <c r="F43" s="20"/>
      <c r="G43" s="20"/>
      <c r="H43" s="20"/>
      <c r="I43" s="20"/>
      <c r="J43" s="20"/>
      <c r="K43" s="20"/>
    </row>
    <row r="44" spans="1:11" x14ac:dyDescent="0.25">
      <c r="A44" s="20"/>
      <c r="B44" s="20"/>
      <c r="C44" s="20"/>
      <c r="D44" s="20"/>
      <c r="E44" s="20"/>
      <c r="F44" s="20"/>
      <c r="G44" s="20"/>
      <c r="H44" s="20"/>
      <c r="I44" s="20"/>
      <c r="J44" s="20"/>
      <c r="K44" s="20"/>
    </row>
    <row r="45" spans="1:11" x14ac:dyDescent="0.25">
      <c r="A45" s="20"/>
      <c r="B45" s="20"/>
      <c r="C45" s="20"/>
      <c r="D45" s="20"/>
      <c r="E45" s="20"/>
      <c r="F45" s="20"/>
      <c r="G45" s="20"/>
      <c r="H45" s="20"/>
      <c r="I45" s="20"/>
      <c r="J45" s="20"/>
      <c r="K45" s="20"/>
    </row>
    <row r="46" spans="1:11" x14ac:dyDescent="0.25">
      <c r="A46" s="20"/>
      <c r="B46" s="20"/>
      <c r="C46" s="20"/>
      <c r="D46" s="20"/>
      <c r="E46" s="20"/>
      <c r="F46" s="20"/>
      <c r="G46" s="20"/>
      <c r="H46" s="20"/>
      <c r="I46" s="20"/>
      <c r="J46" s="20"/>
      <c r="K46" s="20"/>
    </row>
    <row r="47" spans="1:11" x14ac:dyDescent="0.25">
      <c r="A47" s="20"/>
      <c r="B47" s="20"/>
      <c r="C47" s="20"/>
      <c r="D47" s="20"/>
      <c r="E47" s="20"/>
      <c r="F47" s="20"/>
      <c r="G47" s="20"/>
      <c r="H47" s="20"/>
      <c r="I47" s="20"/>
      <c r="J47" s="20"/>
      <c r="K47" s="20"/>
    </row>
    <row r="48" spans="1:11" x14ac:dyDescent="0.25">
      <c r="A48" s="20"/>
      <c r="B48" s="20"/>
      <c r="C48" s="20"/>
      <c r="D48" s="20"/>
      <c r="E48" s="20"/>
      <c r="F48" s="20"/>
      <c r="G48" s="20"/>
      <c r="H48" s="20"/>
      <c r="I48" s="20"/>
      <c r="J48" s="20"/>
      <c r="K48" s="20"/>
    </row>
    <row r="49" spans="1:11" ht="14.45" customHeight="1" x14ac:dyDescent="0.25">
      <c r="A49" s="20"/>
      <c r="B49" s="352"/>
      <c r="C49" s="167"/>
      <c r="D49" s="167"/>
      <c r="E49" s="167"/>
      <c r="F49" s="167"/>
      <c r="G49" s="167"/>
      <c r="H49" s="167"/>
      <c r="I49" s="167"/>
      <c r="J49" s="167"/>
      <c r="K49" s="167"/>
    </row>
    <row r="50" spans="1:11" x14ac:dyDescent="0.25">
      <c r="A50" s="20"/>
      <c r="B50" s="167"/>
      <c r="C50" s="167"/>
      <c r="D50" s="167"/>
      <c r="E50" s="167"/>
      <c r="F50" s="167"/>
      <c r="G50" s="167"/>
      <c r="H50" s="167"/>
      <c r="I50" s="167"/>
      <c r="J50" s="167"/>
      <c r="K50" s="167"/>
    </row>
    <row r="51" spans="1:11" x14ac:dyDescent="0.25">
      <c r="A51" s="20"/>
      <c r="B51" s="167"/>
      <c r="C51" s="167"/>
      <c r="D51" s="167"/>
      <c r="E51" s="167"/>
      <c r="F51" s="167"/>
      <c r="G51" s="167"/>
      <c r="H51" s="167"/>
      <c r="I51" s="167"/>
      <c r="J51" s="167"/>
      <c r="K51" s="167"/>
    </row>
    <row r="52" spans="1:11" x14ac:dyDescent="0.25">
      <c r="A52" s="20"/>
      <c r="B52" s="167"/>
      <c r="C52" s="167"/>
      <c r="D52" s="167"/>
      <c r="E52" s="167"/>
      <c r="F52" s="167"/>
      <c r="G52" s="167"/>
      <c r="H52" s="167"/>
      <c r="I52" s="167"/>
      <c r="J52" s="167"/>
      <c r="K52" s="167"/>
    </row>
    <row r="53" spans="1:11" x14ac:dyDescent="0.25">
      <c r="A53" s="20"/>
      <c r="B53" s="167"/>
      <c r="C53" s="167"/>
      <c r="D53" s="167"/>
      <c r="E53" s="167"/>
      <c r="F53" s="167"/>
      <c r="G53" s="167"/>
      <c r="H53" s="167"/>
      <c r="I53" s="167"/>
      <c r="J53" s="167"/>
      <c r="K53" s="167"/>
    </row>
    <row r="54" spans="1:11" ht="15.75" customHeight="1" x14ac:dyDescent="0.25">
      <c r="A54" s="20"/>
      <c r="B54" s="167"/>
      <c r="C54" s="167"/>
      <c r="D54" s="167"/>
      <c r="E54" s="167"/>
      <c r="F54" s="167"/>
      <c r="G54" s="167"/>
      <c r="H54" s="167"/>
      <c r="I54" s="167"/>
      <c r="J54" s="167"/>
      <c r="K54" s="167"/>
    </row>
    <row r="55" spans="1:11" x14ac:dyDescent="0.25">
      <c r="A55" s="20"/>
      <c r="B55" s="167"/>
      <c r="C55" s="167"/>
      <c r="D55" s="167"/>
      <c r="E55" s="167"/>
      <c r="F55" s="167"/>
      <c r="G55" s="167"/>
      <c r="H55" s="167"/>
      <c r="I55" s="167"/>
      <c r="J55" s="167"/>
      <c r="K55" s="167"/>
    </row>
    <row r="56" spans="1:11" x14ac:dyDescent="0.25">
      <c r="A56" s="20"/>
      <c r="B56" s="167"/>
      <c r="C56" s="167"/>
      <c r="D56" s="167"/>
      <c r="E56" s="167"/>
      <c r="F56" s="167"/>
      <c r="G56" s="167"/>
      <c r="H56" s="167"/>
      <c r="I56" s="167"/>
      <c r="J56" s="167"/>
      <c r="K56" s="167"/>
    </row>
  </sheetData>
  <sheetProtection sheet="1" formatCells="0" formatColumns="0" formatRows="0" insertColumns="0" insertRows="0" insertHyperlinks="0"/>
  <mergeCells count="10">
    <mergeCell ref="B49:K56"/>
    <mergeCell ref="E7:K14"/>
    <mergeCell ref="B23:D31"/>
    <mergeCell ref="B4:D6"/>
    <mergeCell ref="E15:K22"/>
    <mergeCell ref="B2:K2"/>
    <mergeCell ref="E23:K31"/>
    <mergeCell ref="E4:K6"/>
    <mergeCell ref="B15:D22"/>
    <mergeCell ref="B7:D14"/>
  </mergeCells>
  <pageMargins left="0.25" right="0.25" top="0.75" bottom="0.75" header="0.3" footer="0.3"/>
  <pageSetup paperSize="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theme="3" tint="0.499984740745262"/>
  </sheetPr>
  <dimension ref="A1:P59"/>
  <sheetViews>
    <sheetView showGridLines="0" topLeftCell="B43" zoomScaleNormal="100" zoomScaleSheetLayoutView="100" workbookViewId="0">
      <selection activeCell="T46" sqref="T46"/>
    </sheetView>
  </sheetViews>
  <sheetFormatPr defaultColWidth="8.85546875" defaultRowHeight="15" x14ac:dyDescent="0.25"/>
  <cols>
    <col min="1" max="1" width="1.28515625" customWidth="1"/>
    <col min="2" max="2" width="7.28515625" customWidth="1"/>
    <col min="6" max="6" width="10.28515625" customWidth="1"/>
    <col min="16" max="16" width="43" customWidth="1"/>
  </cols>
  <sheetData>
    <row r="1" spans="1:16" ht="19.5" customHeight="1" x14ac:dyDescent="0.25">
      <c r="A1" s="20"/>
      <c r="B1" s="20"/>
      <c r="C1" s="20"/>
      <c r="D1" s="20"/>
      <c r="E1" s="20"/>
      <c r="F1" s="20"/>
      <c r="G1" s="20"/>
      <c r="H1" s="20"/>
      <c r="I1" s="20"/>
      <c r="J1" s="20"/>
      <c r="K1" s="20"/>
      <c r="L1" s="20"/>
      <c r="M1" s="20"/>
      <c r="N1" s="20"/>
      <c r="O1" s="20"/>
      <c r="P1" s="20"/>
    </row>
    <row r="2" spans="1:16" ht="17.25" customHeight="1" x14ac:dyDescent="0.25">
      <c r="A2" s="20"/>
      <c r="B2" s="393" t="s">
        <v>414</v>
      </c>
      <c r="C2" s="167"/>
      <c r="D2" s="167"/>
      <c r="E2" s="167"/>
      <c r="F2" s="167"/>
      <c r="G2" s="167"/>
      <c r="H2" s="167"/>
      <c r="I2" s="167"/>
      <c r="J2" s="167"/>
      <c r="K2" s="167"/>
      <c r="L2" s="167"/>
      <c r="M2" s="167"/>
      <c r="N2" s="167"/>
      <c r="O2" s="167"/>
      <c r="P2" s="167"/>
    </row>
    <row r="3" spans="1:16" ht="17.25" customHeight="1" x14ac:dyDescent="0.25">
      <c r="A3" s="20"/>
      <c r="B3" s="23"/>
      <c r="C3" s="23"/>
      <c r="D3" s="23"/>
      <c r="E3" s="23"/>
      <c r="F3" s="23"/>
      <c r="G3" s="23"/>
      <c r="H3" s="23"/>
      <c r="I3" s="23"/>
      <c r="J3" s="23"/>
      <c r="K3" s="23"/>
      <c r="L3" s="23"/>
      <c r="M3" s="23"/>
      <c r="N3" s="23"/>
      <c r="O3" s="23"/>
      <c r="P3" s="23"/>
    </row>
    <row r="4" spans="1:16" ht="15" customHeight="1" x14ac:dyDescent="0.25">
      <c r="A4" s="20"/>
      <c r="B4" s="445" t="s">
        <v>415</v>
      </c>
      <c r="C4" s="224"/>
      <c r="D4" s="224"/>
      <c r="E4" s="224"/>
      <c r="F4" s="224"/>
      <c r="G4" s="224"/>
      <c r="H4" s="224"/>
      <c r="I4" s="224"/>
      <c r="J4" s="224"/>
      <c r="K4" s="224"/>
      <c r="L4" s="224"/>
      <c r="M4" s="224"/>
      <c r="N4" s="224"/>
      <c r="O4" s="224"/>
      <c r="P4" s="224"/>
    </row>
    <row r="5" spans="1:16" ht="17.25" customHeight="1" x14ac:dyDescent="0.25">
      <c r="A5" s="20"/>
      <c r="B5" s="226"/>
      <c r="C5" s="227"/>
      <c r="D5" s="227"/>
      <c r="E5" s="227"/>
      <c r="F5" s="227"/>
      <c r="G5" s="227"/>
      <c r="H5" s="227"/>
      <c r="I5" s="227"/>
      <c r="J5" s="227"/>
      <c r="K5" s="227"/>
      <c r="L5" s="227"/>
      <c r="M5" s="227"/>
      <c r="N5" s="227"/>
      <c r="O5" s="227"/>
      <c r="P5" s="227"/>
    </row>
    <row r="6" spans="1:16" ht="17.25" customHeight="1" x14ac:dyDescent="0.25">
      <c r="A6" s="20"/>
      <c r="B6" s="209"/>
      <c r="C6" s="438"/>
      <c r="D6" s="227"/>
      <c r="E6" s="227"/>
      <c r="F6" s="227"/>
      <c r="G6" s="227"/>
      <c r="H6" s="227"/>
      <c r="I6" s="227"/>
      <c r="J6" s="227"/>
      <c r="K6" s="227"/>
      <c r="L6" s="227"/>
      <c r="M6" s="227"/>
      <c r="N6" s="227"/>
      <c r="O6" s="227"/>
      <c r="P6" s="227"/>
    </row>
    <row r="7" spans="1:16" ht="14.45" customHeight="1" x14ac:dyDescent="0.25">
      <c r="A7" s="20"/>
      <c r="B7" s="326"/>
      <c r="C7" s="403" t="s">
        <v>416</v>
      </c>
      <c r="D7" s="225"/>
      <c r="E7" s="439" t="s">
        <v>650</v>
      </c>
      <c r="F7" s="403" t="s">
        <v>417</v>
      </c>
      <c r="G7" s="440" t="s">
        <v>418</v>
      </c>
      <c r="H7" s="224"/>
      <c r="I7" s="224"/>
      <c r="J7" s="224"/>
      <c r="K7" s="225"/>
      <c r="L7" s="403" t="s">
        <v>419</v>
      </c>
      <c r="M7" s="224"/>
      <c r="N7" s="224"/>
      <c r="O7" s="224"/>
      <c r="P7" s="225"/>
    </row>
    <row r="8" spans="1:16" ht="38.25" customHeight="1" x14ac:dyDescent="0.25">
      <c r="A8" s="20"/>
      <c r="B8" s="226"/>
      <c r="C8" s="226"/>
      <c r="D8" s="228"/>
      <c r="E8" s="238"/>
      <c r="F8" s="238"/>
      <c r="G8" s="226"/>
      <c r="H8" s="227"/>
      <c r="I8" s="227"/>
      <c r="J8" s="227"/>
      <c r="K8" s="228"/>
      <c r="L8" s="226"/>
      <c r="M8" s="227"/>
      <c r="N8" s="227"/>
      <c r="O8" s="227"/>
      <c r="P8" s="228"/>
    </row>
    <row r="9" spans="1:16" ht="65.25" customHeight="1" x14ac:dyDescent="0.25">
      <c r="A9" s="20"/>
      <c r="B9" s="210">
        <v>1</v>
      </c>
      <c r="C9" s="188" t="s">
        <v>815</v>
      </c>
      <c r="D9" s="414"/>
      <c r="E9" s="188" t="s">
        <v>816</v>
      </c>
      <c r="F9" s="188" t="s">
        <v>71</v>
      </c>
      <c r="G9" s="188" t="s">
        <v>823</v>
      </c>
      <c r="H9" s="413"/>
      <c r="I9" s="413"/>
      <c r="J9" s="413"/>
      <c r="K9" s="414"/>
      <c r="L9" s="188" t="s">
        <v>860</v>
      </c>
      <c r="M9" s="285"/>
      <c r="N9" s="285"/>
      <c r="O9" s="285"/>
      <c r="P9" s="286"/>
    </row>
    <row r="10" spans="1:16" ht="65.25" customHeight="1" x14ac:dyDescent="0.25">
      <c r="A10" s="20"/>
      <c r="B10" s="423"/>
      <c r="C10" s="415"/>
      <c r="D10" s="417"/>
      <c r="E10" s="419"/>
      <c r="F10" s="419"/>
      <c r="G10" s="415"/>
      <c r="H10" s="416"/>
      <c r="I10" s="416"/>
      <c r="J10" s="416"/>
      <c r="K10" s="417"/>
      <c r="L10" s="278"/>
      <c r="M10" s="432"/>
      <c r="N10" s="432"/>
      <c r="O10" s="432"/>
      <c r="P10" s="280"/>
    </row>
    <row r="11" spans="1:16" ht="30.75" customHeight="1" x14ac:dyDescent="0.25">
      <c r="A11" s="20"/>
      <c r="B11" s="423"/>
      <c r="C11" s="415"/>
      <c r="D11" s="417"/>
      <c r="E11" s="419"/>
      <c r="F11" s="419"/>
      <c r="G11" s="415"/>
      <c r="H11" s="416"/>
      <c r="I11" s="416"/>
      <c r="J11" s="416"/>
      <c r="K11" s="417"/>
      <c r="L11" s="278"/>
      <c r="M11" s="432"/>
      <c r="N11" s="432"/>
      <c r="O11" s="432"/>
      <c r="P11" s="280"/>
    </row>
    <row r="12" spans="1:16" ht="45" customHeight="1" x14ac:dyDescent="0.25">
      <c r="A12" s="20"/>
      <c r="B12" s="210">
        <v>2</v>
      </c>
      <c r="C12" s="188" t="s">
        <v>815</v>
      </c>
      <c r="D12" s="414"/>
      <c r="E12" s="188" t="s">
        <v>816</v>
      </c>
      <c r="F12" s="188" t="s">
        <v>71</v>
      </c>
      <c r="G12" s="188" t="s">
        <v>824</v>
      </c>
      <c r="H12" s="413"/>
      <c r="I12" s="413"/>
      <c r="J12" s="413"/>
      <c r="K12" s="414"/>
      <c r="L12" s="188" t="s">
        <v>861</v>
      </c>
      <c r="M12" s="413"/>
      <c r="N12" s="413"/>
      <c r="O12" s="413"/>
      <c r="P12" s="414"/>
    </row>
    <row r="13" spans="1:16" ht="45" customHeight="1" x14ac:dyDescent="0.25">
      <c r="A13" s="20"/>
      <c r="B13" s="423"/>
      <c r="C13" s="415"/>
      <c r="D13" s="417"/>
      <c r="E13" s="419"/>
      <c r="F13" s="419"/>
      <c r="G13" s="415"/>
      <c r="H13" s="416"/>
      <c r="I13" s="416"/>
      <c r="J13" s="416"/>
      <c r="K13" s="417"/>
      <c r="L13" s="415"/>
      <c r="M13" s="416"/>
      <c r="N13" s="416"/>
      <c r="O13" s="416"/>
      <c r="P13" s="417"/>
    </row>
    <row r="14" spans="1:16" ht="45" customHeight="1" x14ac:dyDescent="0.25">
      <c r="A14" s="20"/>
      <c r="B14" s="423"/>
      <c r="C14" s="415"/>
      <c r="D14" s="417"/>
      <c r="E14" s="419"/>
      <c r="F14" s="419"/>
      <c r="G14" s="415"/>
      <c r="H14" s="416"/>
      <c r="I14" s="416"/>
      <c r="J14" s="416"/>
      <c r="K14" s="417"/>
      <c r="L14" s="415"/>
      <c r="M14" s="416"/>
      <c r="N14" s="416"/>
      <c r="O14" s="416"/>
      <c r="P14" s="417"/>
    </row>
    <row r="15" spans="1:16" s="90" customFormat="1" ht="114.95" customHeight="1" x14ac:dyDescent="0.25">
      <c r="A15" s="3"/>
      <c r="B15" s="210">
        <v>3</v>
      </c>
      <c r="C15" s="188" t="s">
        <v>817</v>
      </c>
      <c r="D15" s="414"/>
      <c r="E15" s="188" t="s">
        <v>818</v>
      </c>
      <c r="F15" s="418" t="s">
        <v>71</v>
      </c>
      <c r="G15" s="188" t="s">
        <v>825</v>
      </c>
      <c r="H15" s="413"/>
      <c r="I15" s="413"/>
      <c r="J15" s="413"/>
      <c r="K15" s="414"/>
      <c r="L15" s="188" t="s">
        <v>862</v>
      </c>
      <c r="M15" s="413"/>
      <c r="N15" s="413"/>
      <c r="O15" s="413"/>
      <c r="P15" s="414"/>
    </row>
    <row r="16" spans="1:16" s="90" customFormat="1" ht="114.95" customHeight="1" x14ac:dyDescent="0.25">
      <c r="A16" s="3"/>
      <c r="B16" s="423"/>
      <c r="C16" s="415"/>
      <c r="D16" s="417"/>
      <c r="E16" s="419"/>
      <c r="F16" s="415"/>
      <c r="G16" s="415"/>
      <c r="H16" s="416"/>
      <c r="I16" s="416"/>
      <c r="J16" s="416"/>
      <c r="K16" s="417"/>
      <c r="L16" s="415"/>
      <c r="M16" s="416"/>
      <c r="N16" s="416"/>
      <c r="O16" s="416"/>
      <c r="P16" s="417"/>
    </row>
    <row r="17" spans="1:16" s="90" customFormat="1" ht="31.5" customHeight="1" x14ac:dyDescent="0.25">
      <c r="A17" s="3"/>
      <c r="B17" s="423"/>
      <c r="C17" s="415"/>
      <c r="D17" s="417"/>
      <c r="E17" s="419"/>
      <c r="F17" s="415"/>
      <c r="G17" s="415"/>
      <c r="H17" s="416"/>
      <c r="I17" s="416"/>
      <c r="J17" s="416"/>
      <c r="K17" s="417"/>
      <c r="L17" s="415"/>
      <c r="M17" s="416"/>
      <c r="N17" s="416"/>
      <c r="O17" s="416"/>
      <c r="P17" s="417"/>
    </row>
    <row r="18" spans="1:16" s="90" customFormat="1" ht="45" customHeight="1" x14ac:dyDescent="0.25">
      <c r="A18" s="3"/>
      <c r="B18" s="210">
        <v>4</v>
      </c>
      <c r="C18" s="188" t="s">
        <v>817</v>
      </c>
      <c r="D18" s="414"/>
      <c r="E18" s="188" t="s">
        <v>816</v>
      </c>
      <c r="F18" s="418" t="s">
        <v>71</v>
      </c>
      <c r="G18" s="188" t="s">
        <v>826</v>
      </c>
      <c r="H18" s="413"/>
      <c r="I18" s="413"/>
      <c r="J18" s="413"/>
      <c r="K18" s="414"/>
      <c r="L18" s="188" t="s">
        <v>862</v>
      </c>
      <c r="M18" s="413"/>
      <c r="N18" s="413"/>
      <c r="O18" s="413"/>
      <c r="P18" s="414"/>
    </row>
    <row r="19" spans="1:16" s="90" customFormat="1" ht="45" customHeight="1" x14ac:dyDescent="0.25">
      <c r="A19" s="3"/>
      <c r="B19" s="423"/>
      <c r="C19" s="415"/>
      <c r="D19" s="417"/>
      <c r="E19" s="419"/>
      <c r="F19" s="415"/>
      <c r="G19" s="415"/>
      <c r="H19" s="416"/>
      <c r="I19" s="416"/>
      <c r="J19" s="416"/>
      <c r="K19" s="417"/>
      <c r="L19" s="415"/>
      <c r="M19" s="416"/>
      <c r="N19" s="416"/>
      <c r="O19" s="416"/>
      <c r="P19" s="417"/>
    </row>
    <row r="20" spans="1:16" s="90" customFormat="1" ht="54.95" customHeight="1" x14ac:dyDescent="0.25">
      <c r="A20" s="3"/>
      <c r="B20" s="210">
        <v>5</v>
      </c>
      <c r="C20" s="188" t="s">
        <v>819</v>
      </c>
      <c r="D20" s="414"/>
      <c r="E20" s="188" t="s">
        <v>816</v>
      </c>
      <c r="F20" s="418" t="s">
        <v>71</v>
      </c>
      <c r="G20" s="188" t="s">
        <v>827</v>
      </c>
      <c r="H20" s="413"/>
      <c r="I20" s="413"/>
      <c r="J20" s="413"/>
      <c r="K20" s="414"/>
      <c r="L20" s="188" t="s">
        <v>863</v>
      </c>
      <c r="M20" s="413"/>
      <c r="N20" s="413"/>
      <c r="O20" s="413"/>
      <c r="P20" s="414"/>
    </row>
    <row r="21" spans="1:16" s="90" customFormat="1" ht="54.95" customHeight="1" x14ac:dyDescent="0.25">
      <c r="A21" s="3"/>
      <c r="B21" s="423"/>
      <c r="C21" s="415"/>
      <c r="D21" s="417"/>
      <c r="E21" s="419"/>
      <c r="F21" s="415"/>
      <c r="G21" s="415"/>
      <c r="H21" s="416"/>
      <c r="I21" s="416"/>
      <c r="J21" s="416"/>
      <c r="K21" s="417"/>
      <c r="L21" s="415"/>
      <c r="M21" s="416"/>
      <c r="N21" s="416"/>
      <c r="O21" s="416"/>
      <c r="P21" s="417"/>
    </row>
    <row r="22" spans="1:16" s="90" customFormat="1" ht="75" customHeight="1" x14ac:dyDescent="0.25">
      <c r="A22" s="3"/>
      <c r="B22" s="433">
        <v>6</v>
      </c>
      <c r="C22" s="441" t="s">
        <v>820</v>
      </c>
      <c r="D22" s="442"/>
      <c r="E22" s="188" t="s">
        <v>420</v>
      </c>
      <c r="F22" s="418" t="s">
        <v>71</v>
      </c>
      <c r="G22" s="284" t="s">
        <v>828</v>
      </c>
      <c r="H22" s="285"/>
      <c r="I22" s="285"/>
      <c r="J22" s="285"/>
      <c r="K22" s="286"/>
      <c r="L22" s="284" t="s">
        <v>862</v>
      </c>
      <c r="M22" s="413"/>
      <c r="N22" s="413"/>
      <c r="O22" s="413"/>
      <c r="P22" s="414"/>
    </row>
    <row r="23" spans="1:16" s="90" customFormat="1" ht="75" customHeight="1" x14ac:dyDescent="0.25">
      <c r="A23" s="3"/>
      <c r="B23" s="434"/>
      <c r="C23" s="443"/>
      <c r="D23" s="444"/>
      <c r="E23" s="419"/>
      <c r="F23" s="415"/>
      <c r="G23" s="278"/>
      <c r="H23" s="279"/>
      <c r="I23" s="279"/>
      <c r="J23" s="279"/>
      <c r="K23" s="280"/>
      <c r="L23" s="415"/>
      <c r="M23" s="422"/>
      <c r="N23" s="422"/>
      <c r="O23" s="422"/>
      <c r="P23" s="417"/>
    </row>
    <row r="24" spans="1:16" s="90" customFormat="1" ht="75" customHeight="1" x14ac:dyDescent="0.25">
      <c r="A24" s="3"/>
      <c r="B24" s="434"/>
      <c r="C24" s="443"/>
      <c r="D24" s="444"/>
      <c r="E24" s="419"/>
      <c r="F24" s="415"/>
      <c r="G24" s="278"/>
      <c r="H24" s="279"/>
      <c r="I24" s="279"/>
      <c r="J24" s="279"/>
      <c r="K24" s="280"/>
      <c r="L24" s="415"/>
      <c r="M24" s="422"/>
      <c r="N24" s="422"/>
      <c r="O24" s="422"/>
      <c r="P24" s="417"/>
    </row>
    <row r="25" spans="1:16" s="90" customFormat="1" ht="65.25" customHeight="1" x14ac:dyDescent="0.25">
      <c r="A25" s="3"/>
      <c r="B25" s="210">
        <v>7</v>
      </c>
      <c r="C25" s="188" t="s">
        <v>821</v>
      </c>
      <c r="D25" s="414"/>
      <c r="E25" s="188" t="s">
        <v>420</v>
      </c>
      <c r="F25" s="418" t="s">
        <v>810</v>
      </c>
      <c r="G25" s="188" t="s">
        <v>829</v>
      </c>
      <c r="H25" s="413"/>
      <c r="I25" s="413"/>
      <c r="J25" s="413"/>
      <c r="K25" s="414"/>
      <c r="L25" s="188" t="s">
        <v>862</v>
      </c>
      <c r="M25" s="413"/>
      <c r="N25" s="413"/>
      <c r="O25" s="413"/>
      <c r="P25" s="414"/>
    </row>
    <row r="26" spans="1:16" s="90" customFormat="1" ht="65.25" customHeight="1" x14ac:dyDescent="0.25">
      <c r="A26" s="3"/>
      <c r="B26" s="423"/>
      <c r="C26" s="415"/>
      <c r="D26" s="417"/>
      <c r="E26" s="419"/>
      <c r="F26" s="415"/>
      <c r="G26" s="415"/>
      <c r="H26" s="416"/>
      <c r="I26" s="416"/>
      <c r="J26" s="416"/>
      <c r="K26" s="417"/>
      <c r="L26" s="415"/>
      <c r="M26" s="416"/>
      <c r="N26" s="416"/>
      <c r="O26" s="416"/>
      <c r="P26" s="417"/>
    </row>
    <row r="27" spans="1:16" s="90" customFormat="1" ht="65.25" customHeight="1" x14ac:dyDescent="0.25">
      <c r="A27" s="3"/>
      <c r="B27" s="423"/>
      <c r="C27" s="415"/>
      <c r="D27" s="417"/>
      <c r="E27" s="419"/>
      <c r="F27" s="415"/>
      <c r="G27" s="415"/>
      <c r="H27" s="416"/>
      <c r="I27" s="416"/>
      <c r="J27" s="416"/>
      <c r="K27" s="417"/>
      <c r="L27" s="415"/>
      <c r="M27" s="416"/>
      <c r="N27" s="416"/>
      <c r="O27" s="416"/>
      <c r="P27" s="417"/>
    </row>
    <row r="28" spans="1:16" s="90" customFormat="1" ht="45" customHeight="1" x14ac:dyDescent="0.25">
      <c r="A28" s="3"/>
      <c r="B28" s="210">
        <v>8</v>
      </c>
      <c r="C28" s="188" t="s">
        <v>822</v>
      </c>
      <c r="D28" s="414"/>
      <c r="E28" s="188" t="s">
        <v>420</v>
      </c>
      <c r="F28" s="418" t="s">
        <v>810</v>
      </c>
      <c r="G28" s="188" t="s">
        <v>830</v>
      </c>
      <c r="H28" s="413"/>
      <c r="I28" s="413"/>
      <c r="J28" s="413"/>
      <c r="K28" s="414"/>
      <c r="L28" s="188" t="s">
        <v>864</v>
      </c>
      <c r="M28" s="413"/>
      <c r="N28" s="413"/>
      <c r="O28" s="413"/>
      <c r="P28" s="414"/>
    </row>
    <row r="29" spans="1:16" s="90" customFormat="1" ht="45" customHeight="1" x14ac:dyDescent="0.25">
      <c r="A29" s="3"/>
      <c r="B29" s="423"/>
      <c r="C29" s="415"/>
      <c r="D29" s="417"/>
      <c r="E29" s="419"/>
      <c r="F29" s="415"/>
      <c r="G29" s="415"/>
      <c r="H29" s="416"/>
      <c r="I29" s="416"/>
      <c r="J29" s="416"/>
      <c r="K29" s="417"/>
      <c r="L29" s="415"/>
      <c r="M29" s="416"/>
      <c r="N29" s="416"/>
      <c r="O29" s="416"/>
      <c r="P29" s="417"/>
    </row>
    <row r="30" spans="1:16" s="90" customFormat="1" ht="45" customHeight="1" x14ac:dyDescent="0.25">
      <c r="A30" s="3"/>
      <c r="B30" s="423"/>
      <c r="C30" s="415"/>
      <c r="D30" s="417"/>
      <c r="E30" s="419"/>
      <c r="F30" s="415"/>
      <c r="G30" s="415"/>
      <c r="H30" s="416"/>
      <c r="I30" s="416"/>
      <c r="J30" s="416"/>
      <c r="K30" s="417"/>
      <c r="L30" s="415"/>
      <c r="M30" s="416"/>
      <c r="N30" s="416"/>
      <c r="O30" s="416"/>
      <c r="P30" s="417"/>
    </row>
    <row r="31" spans="1:16" s="90" customFormat="1" ht="54.95" customHeight="1" x14ac:dyDescent="0.25">
      <c r="A31" s="3"/>
      <c r="B31" s="433">
        <v>9</v>
      </c>
      <c r="C31" s="435" t="s">
        <v>819</v>
      </c>
      <c r="D31" s="414"/>
      <c r="E31" s="436" t="s">
        <v>420</v>
      </c>
      <c r="F31" s="436" t="s">
        <v>810</v>
      </c>
      <c r="G31" s="284" t="s">
        <v>831</v>
      </c>
      <c r="H31" s="285"/>
      <c r="I31" s="285"/>
      <c r="J31" s="285"/>
      <c r="K31" s="286"/>
      <c r="L31" s="284" t="s">
        <v>862</v>
      </c>
      <c r="M31" s="285"/>
      <c r="N31" s="285"/>
      <c r="O31" s="285"/>
      <c r="P31" s="286"/>
    </row>
    <row r="32" spans="1:16" s="90" customFormat="1" ht="54.95" customHeight="1" x14ac:dyDescent="0.25">
      <c r="A32" s="3"/>
      <c r="B32" s="434"/>
      <c r="C32" s="415"/>
      <c r="D32" s="417"/>
      <c r="E32" s="437"/>
      <c r="F32" s="437"/>
      <c r="G32" s="278"/>
      <c r="H32" s="279"/>
      <c r="I32" s="279"/>
      <c r="J32" s="279"/>
      <c r="K32" s="280"/>
      <c r="L32" s="278"/>
      <c r="M32" s="279"/>
      <c r="N32" s="279"/>
      <c r="O32" s="279"/>
      <c r="P32" s="280"/>
    </row>
    <row r="33" spans="1:16" s="90" customFormat="1" ht="54.95" customHeight="1" x14ac:dyDescent="0.25">
      <c r="A33" s="3"/>
      <c r="B33" s="434"/>
      <c r="C33" s="415"/>
      <c r="D33" s="417"/>
      <c r="E33" s="437"/>
      <c r="F33" s="437"/>
      <c r="G33" s="278"/>
      <c r="H33" s="279"/>
      <c r="I33" s="279"/>
      <c r="J33" s="279"/>
      <c r="K33" s="280"/>
      <c r="L33" s="278"/>
      <c r="M33" s="279"/>
      <c r="N33" s="279"/>
      <c r="O33" s="279"/>
      <c r="P33" s="280"/>
    </row>
    <row r="34" spans="1:16" s="90" customFormat="1" ht="50.25" customHeight="1" x14ac:dyDescent="0.25">
      <c r="A34" s="3"/>
      <c r="B34" s="210">
        <v>10</v>
      </c>
      <c r="C34" s="188" t="s">
        <v>819</v>
      </c>
      <c r="D34" s="414"/>
      <c r="E34" s="188" t="s">
        <v>420</v>
      </c>
      <c r="F34" s="418" t="s">
        <v>810</v>
      </c>
      <c r="G34" s="188" t="s">
        <v>832</v>
      </c>
      <c r="H34" s="413"/>
      <c r="I34" s="413"/>
      <c r="J34" s="413"/>
      <c r="K34" s="414"/>
      <c r="L34" s="188" t="s">
        <v>862</v>
      </c>
      <c r="M34" s="413"/>
      <c r="N34" s="413"/>
      <c r="O34" s="413"/>
      <c r="P34" s="414"/>
    </row>
    <row r="35" spans="1:16" s="90" customFormat="1" ht="50.25" customHeight="1" x14ac:dyDescent="0.25">
      <c r="A35" s="3"/>
      <c r="B35" s="423"/>
      <c r="C35" s="415"/>
      <c r="D35" s="417"/>
      <c r="E35" s="419"/>
      <c r="F35" s="415"/>
      <c r="G35" s="415"/>
      <c r="H35" s="416"/>
      <c r="I35" s="416"/>
      <c r="J35" s="416"/>
      <c r="K35" s="417"/>
      <c r="L35" s="415"/>
      <c r="M35" s="416"/>
      <c r="N35" s="416"/>
      <c r="O35" s="416"/>
      <c r="P35" s="417"/>
    </row>
    <row r="36" spans="1:16" s="90" customFormat="1" ht="50.25" customHeight="1" x14ac:dyDescent="0.25">
      <c r="A36" s="3"/>
      <c r="B36" s="423"/>
      <c r="C36" s="415"/>
      <c r="D36" s="417"/>
      <c r="E36" s="419"/>
      <c r="F36" s="415"/>
      <c r="G36" s="415"/>
      <c r="H36" s="416"/>
      <c r="I36" s="416"/>
      <c r="J36" s="416"/>
      <c r="K36" s="417"/>
      <c r="L36" s="415"/>
      <c r="M36" s="416"/>
      <c r="N36" s="416"/>
      <c r="O36" s="416"/>
      <c r="P36" s="417"/>
    </row>
    <row r="37" spans="1:16" ht="54.95" customHeight="1" x14ac:dyDescent="0.25">
      <c r="A37" s="20"/>
      <c r="B37" s="210">
        <v>11</v>
      </c>
      <c r="C37" s="188" t="s">
        <v>819</v>
      </c>
      <c r="D37" s="414"/>
      <c r="E37" s="188" t="s">
        <v>420</v>
      </c>
      <c r="F37" s="418" t="s">
        <v>810</v>
      </c>
      <c r="G37" s="188" t="s">
        <v>833</v>
      </c>
      <c r="H37" s="413"/>
      <c r="I37" s="413"/>
      <c r="J37" s="413"/>
      <c r="K37" s="414"/>
      <c r="L37" s="188" t="s">
        <v>862</v>
      </c>
      <c r="M37" s="413"/>
      <c r="N37" s="413"/>
      <c r="O37" s="413"/>
      <c r="P37" s="414"/>
    </row>
    <row r="38" spans="1:16" ht="54.95" customHeight="1" x14ac:dyDescent="0.25">
      <c r="A38" s="20"/>
      <c r="B38" s="423"/>
      <c r="C38" s="415"/>
      <c r="D38" s="417"/>
      <c r="E38" s="419"/>
      <c r="F38" s="415"/>
      <c r="G38" s="415"/>
      <c r="H38" s="416"/>
      <c r="I38" s="416"/>
      <c r="J38" s="416"/>
      <c r="K38" s="417"/>
      <c r="L38" s="415"/>
      <c r="M38" s="416"/>
      <c r="N38" s="416"/>
      <c r="O38" s="416"/>
      <c r="P38" s="417"/>
    </row>
    <row r="39" spans="1:16" ht="54.95" customHeight="1" x14ac:dyDescent="0.25">
      <c r="A39" s="20"/>
      <c r="B39" s="210">
        <v>12</v>
      </c>
      <c r="C39" s="188" t="s">
        <v>819</v>
      </c>
      <c r="D39" s="414"/>
      <c r="E39" s="188" t="s">
        <v>420</v>
      </c>
      <c r="F39" s="418" t="s">
        <v>810</v>
      </c>
      <c r="G39" s="188" t="s">
        <v>834</v>
      </c>
      <c r="H39" s="413"/>
      <c r="I39" s="413"/>
      <c r="J39" s="413"/>
      <c r="K39" s="414"/>
      <c r="L39" s="188" t="s">
        <v>862</v>
      </c>
      <c r="M39" s="413"/>
      <c r="N39" s="413"/>
      <c r="O39" s="413"/>
      <c r="P39" s="414"/>
    </row>
    <row r="40" spans="1:16" ht="54.95" customHeight="1" x14ac:dyDescent="0.25">
      <c r="A40" s="20"/>
      <c r="B40" s="423"/>
      <c r="C40" s="415"/>
      <c r="D40" s="417"/>
      <c r="E40" s="419"/>
      <c r="F40" s="415"/>
      <c r="G40" s="415"/>
      <c r="H40" s="416"/>
      <c r="I40" s="416"/>
      <c r="J40" s="416"/>
      <c r="K40" s="417"/>
      <c r="L40" s="415"/>
      <c r="M40" s="416"/>
      <c r="N40" s="416"/>
      <c r="O40" s="416"/>
      <c r="P40" s="417"/>
    </row>
    <row r="41" spans="1:16" ht="54.95" customHeight="1" x14ac:dyDescent="0.25">
      <c r="A41" s="20"/>
      <c r="B41" s="210">
        <v>13</v>
      </c>
      <c r="C41" s="188" t="s">
        <v>819</v>
      </c>
      <c r="D41" s="414"/>
      <c r="E41" s="188" t="s">
        <v>420</v>
      </c>
      <c r="F41" s="418" t="s">
        <v>810</v>
      </c>
      <c r="G41" s="188" t="s">
        <v>835</v>
      </c>
      <c r="H41" s="413"/>
      <c r="I41" s="413"/>
      <c r="J41" s="413"/>
      <c r="K41" s="414"/>
      <c r="L41" s="188" t="s">
        <v>862</v>
      </c>
      <c r="M41" s="413"/>
      <c r="N41" s="413"/>
      <c r="O41" s="413"/>
      <c r="P41" s="414"/>
    </row>
    <row r="42" spans="1:16" ht="54.95" customHeight="1" x14ac:dyDescent="0.25">
      <c r="A42" s="20"/>
      <c r="B42" s="423"/>
      <c r="C42" s="415"/>
      <c r="D42" s="417"/>
      <c r="E42" s="419"/>
      <c r="F42" s="415"/>
      <c r="G42" s="415"/>
      <c r="H42" s="416"/>
      <c r="I42" s="416"/>
      <c r="J42" s="416"/>
      <c r="K42" s="417"/>
      <c r="L42" s="415"/>
      <c r="M42" s="416"/>
      <c r="N42" s="416"/>
      <c r="O42" s="416"/>
      <c r="P42" s="417"/>
    </row>
    <row r="43" spans="1:16" ht="54.95" customHeight="1" x14ac:dyDescent="0.25">
      <c r="A43" s="20"/>
      <c r="B43" s="423"/>
      <c r="C43" s="415"/>
      <c r="D43" s="417"/>
      <c r="E43" s="419"/>
      <c r="F43" s="415"/>
      <c r="G43" s="415"/>
      <c r="H43" s="416"/>
      <c r="I43" s="416"/>
      <c r="J43" s="416"/>
      <c r="K43" s="417"/>
      <c r="L43" s="415"/>
      <c r="M43" s="416"/>
      <c r="N43" s="416"/>
      <c r="O43" s="416"/>
      <c r="P43" s="417"/>
    </row>
    <row r="44" spans="1:16" ht="54.95" customHeight="1" x14ac:dyDescent="0.25">
      <c r="A44" s="20"/>
      <c r="B44" s="210">
        <v>14</v>
      </c>
      <c r="C44" s="188" t="s">
        <v>819</v>
      </c>
      <c r="D44" s="414"/>
      <c r="E44" s="188" t="s">
        <v>420</v>
      </c>
      <c r="F44" s="418" t="s">
        <v>810</v>
      </c>
      <c r="G44" s="188" t="s">
        <v>836</v>
      </c>
      <c r="H44" s="413"/>
      <c r="I44" s="413"/>
      <c r="J44" s="413"/>
      <c r="K44" s="414"/>
      <c r="L44" s="188" t="s">
        <v>862</v>
      </c>
      <c r="M44" s="413"/>
      <c r="N44" s="413"/>
      <c r="O44" s="413"/>
      <c r="P44" s="414"/>
    </row>
    <row r="45" spans="1:16" ht="54.95" customHeight="1" x14ac:dyDescent="0.25">
      <c r="A45" s="20"/>
      <c r="B45" s="423"/>
      <c r="C45" s="415"/>
      <c r="D45" s="417"/>
      <c r="E45" s="419"/>
      <c r="F45" s="415"/>
      <c r="G45" s="415"/>
      <c r="H45" s="416"/>
      <c r="I45" s="416"/>
      <c r="J45" s="416"/>
      <c r="K45" s="417"/>
      <c r="L45" s="415"/>
      <c r="M45" s="416"/>
      <c r="N45" s="416"/>
      <c r="O45" s="416"/>
      <c r="P45" s="417"/>
    </row>
    <row r="46" spans="1:16" ht="54.95" customHeight="1" x14ac:dyDescent="0.25">
      <c r="A46" s="20"/>
      <c r="B46" s="423"/>
      <c r="C46" s="415"/>
      <c r="D46" s="417"/>
      <c r="E46" s="419"/>
      <c r="F46" s="415"/>
      <c r="G46" s="415"/>
      <c r="H46" s="416"/>
      <c r="I46" s="416"/>
      <c r="J46" s="416"/>
      <c r="K46" s="417"/>
      <c r="L46" s="415"/>
      <c r="M46" s="416"/>
      <c r="N46" s="416"/>
      <c r="O46" s="416"/>
      <c r="P46" s="417"/>
    </row>
    <row r="47" spans="1:16" x14ac:dyDescent="0.25">
      <c r="A47" s="20"/>
      <c r="B47" s="426"/>
      <c r="C47" s="427"/>
      <c r="D47" s="427"/>
      <c r="E47" s="427"/>
      <c r="F47" s="427"/>
      <c r="G47" s="427"/>
      <c r="H47" s="427"/>
      <c r="I47" s="427"/>
      <c r="J47" s="427"/>
      <c r="K47" s="427"/>
      <c r="L47" s="427"/>
      <c r="M47" s="427"/>
      <c r="N47" s="427"/>
      <c r="O47" s="427"/>
      <c r="P47" s="427"/>
    </row>
    <row r="48" spans="1:16" x14ac:dyDescent="0.25">
      <c r="A48" s="20"/>
      <c r="B48" s="428"/>
      <c r="C48" s="429"/>
      <c r="D48" s="429"/>
      <c r="E48" s="429"/>
      <c r="F48" s="429"/>
      <c r="G48" s="429"/>
      <c r="H48" s="429"/>
      <c r="I48" s="429"/>
      <c r="J48" s="429"/>
      <c r="K48" s="429"/>
      <c r="L48" s="429"/>
      <c r="M48" s="429"/>
      <c r="N48" s="429"/>
      <c r="O48" s="429"/>
      <c r="P48" s="429"/>
    </row>
    <row r="49" spans="1:16" x14ac:dyDescent="0.25">
      <c r="A49" s="20"/>
      <c r="B49" s="431" t="s">
        <v>421</v>
      </c>
      <c r="C49" s="158"/>
      <c r="D49" s="158"/>
      <c r="E49" s="158"/>
      <c r="F49" s="158"/>
      <c r="G49" s="158"/>
      <c r="H49" s="158"/>
      <c r="I49" s="158"/>
      <c r="J49" s="158"/>
      <c r="K49" s="158"/>
      <c r="L49" s="158"/>
      <c r="M49" s="158"/>
      <c r="N49" s="158"/>
      <c r="O49" s="158"/>
      <c r="P49" s="159"/>
    </row>
    <row r="50" spans="1:16" ht="14.45" customHeight="1" x14ac:dyDescent="0.25">
      <c r="A50" s="20"/>
      <c r="B50" s="430" t="s">
        <v>422</v>
      </c>
      <c r="C50" s="430" t="s">
        <v>805</v>
      </c>
      <c r="D50" s="403" t="s">
        <v>806</v>
      </c>
      <c r="E50" s="363"/>
      <c r="F50" s="363"/>
      <c r="G50" s="363"/>
      <c r="H50" s="363"/>
      <c r="I50" s="363"/>
      <c r="J50" s="363"/>
      <c r="K50" s="363"/>
      <c r="L50" s="363"/>
      <c r="M50" s="363"/>
      <c r="N50" s="363"/>
      <c r="O50" s="363"/>
      <c r="P50" s="299"/>
    </row>
    <row r="51" spans="1:16" ht="17.25" customHeight="1" x14ac:dyDescent="0.25">
      <c r="A51" s="20"/>
      <c r="B51" s="238"/>
      <c r="C51" s="238"/>
      <c r="D51" s="302"/>
      <c r="E51" s="365"/>
      <c r="F51" s="365"/>
      <c r="G51" s="365"/>
      <c r="H51" s="365"/>
      <c r="I51" s="365"/>
      <c r="J51" s="365"/>
      <c r="K51" s="365"/>
      <c r="L51" s="365"/>
      <c r="M51" s="365"/>
      <c r="N51" s="365"/>
      <c r="O51" s="365"/>
      <c r="P51" s="303"/>
    </row>
    <row r="52" spans="1:16" ht="30" customHeight="1" x14ac:dyDescent="0.25">
      <c r="A52" s="20"/>
      <c r="B52" s="229" t="s">
        <v>420</v>
      </c>
      <c r="C52" s="206" t="s">
        <v>420</v>
      </c>
      <c r="D52" s="404" t="s">
        <v>865</v>
      </c>
      <c r="E52" s="405"/>
      <c r="F52" s="405"/>
      <c r="G52" s="405"/>
      <c r="H52" s="405"/>
      <c r="I52" s="405"/>
      <c r="J52" s="405"/>
      <c r="K52" s="405"/>
      <c r="L52" s="405"/>
      <c r="M52" s="405"/>
      <c r="N52" s="405"/>
      <c r="O52" s="405"/>
      <c r="P52" s="406"/>
    </row>
    <row r="53" spans="1:16" ht="30" customHeight="1" x14ac:dyDescent="0.25">
      <c r="A53" s="20"/>
      <c r="B53" s="424"/>
      <c r="C53" s="420"/>
      <c r="D53" s="407"/>
      <c r="E53" s="408"/>
      <c r="F53" s="408"/>
      <c r="G53" s="408"/>
      <c r="H53" s="408"/>
      <c r="I53" s="408"/>
      <c r="J53" s="408"/>
      <c r="K53" s="408"/>
      <c r="L53" s="408"/>
      <c r="M53" s="408"/>
      <c r="N53" s="408"/>
      <c r="O53" s="408"/>
      <c r="P53" s="409"/>
    </row>
    <row r="54" spans="1:16" ht="30" customHeight="1" x14ac:dyDescent="0.25">
      <c r="A54" s="20"/>
      <c r="B54" s="425"/>
      <c r="C54" s="421"/>
      <c r="D54" s="410"/>
      <c r="E54" s="411"/>
      <c r="F54" s="411"/>
      <c r="G54" s="411"/>
      <c r="H54" s="411"/>
      <c r="I54" s="411"/>
      <c r="J54" s="411"/>
      <c r="K54" s="411"/>
      <c r="L54" s="411"/>
      <c r="M54" s="411"/>
      <c r="N54" s="411"/>
      <c r="O54" s="411"/>
      <c r="P54" s="412"/>
    </row>
    <row r="55" spans="1:16" ht="17.25" customHeight="1" x14ac:dyDescent="0.25">
      <c r="A55" s="20"/>
      <c r="B55" s="20"/>
      <c r="C55" s="20"/>
      <c r="D55" s="20"/>
      <c r="E55" s="20"/>
      <c r="F55" s="20"/>
      <c r="G55" s="20"/>
      <c r="H55" s="20"/>
      <c r="I55" s="20"/>
      <c r="J55" s="20"/>
      <c r="K55" s="20"/>
      <c r="L55" s="20"/>
      <c r="M55" s="20"/>
      <c r="N55" s="20"/>
      <c r="O55" s="20"/>
      <c r="P55" s="20"/>
    </row>
    <row r="56" spans="1:16" ht="14.45" customHeight="1" x14ac:dyDescent="0.25">
      <c r="A56" s="20"/>
      <c r="B56" s="352" t="s">
        <v>423</v>
      </c>
      <c r="C56" s="167"/>
      <c r="D56" s="167"/>
      <c r="E56" s="167"/>
      <c r="F56" s="167"/>
      <c r="G56" s="167"/>
      <c r="H56" s="167"/>
      <c r="I56" s="167"/>
      <c r="J56" s="167"/>
      <c r="K56" s="167"/>
      <c r="L56" s="167"/>
      <c r="M56" s="167"/>
      <c r="N56" s="167"/>
      <c r="O56" s="167"/>
      <c r="P56" s="167"/>
    </row>
    <row r="57" spans="1:16" x14ac:dyDescent="0.25">
      <c r="A57" s="20"/>
      <c r="B57" s="167"/>
      <c r="C57" s="167"/>
      <c r="D57" s="167"/>
      <c r="E57" s="167"/>
      <c r="F57" s="167"/>
      <c r="G57" s="167"/>
      <c r="H57" s="167"/>
      <c r="I57" s="167"/>
      <c r="J57" s="167"/>
      <c r="K57" s="167"/>
      <c r="L57" s="167"/>
      <c r="M57" s="167"/>
      <c r="N57" s="167"/>
      <c r="O57" s="167"/>
      <c r="P57" s="167"/>
    </row>
    <row r="58" spans="1:16" ht="17.25" customHeight="1" x14ac:dyDescent="0.25">
      <c r="A58" s="20"/>
      <c r="B58" s="167"/>
      <c r="C58" s="167"/>
      <c r="D58" s="167"/>
      <c r="E58" s="167"/>
      <c r="F58" s="167"/>
      <c r="G58" s="167"/>
      <c r="H58" s="167"/>
      <c r="I58" s="167"/>
      <c r="J58" s="167"/>
      <c r="K58" s="167"/>
      <c r="L58" s="167"/>
      <c r="M58" s="167"/>
      <c r="N58" s="167"/>
      <c r="O58" s="167"/>
      <c r="P58" s="167"/>
    </row>
    <row r="59" spans="1:16" x14ac:dyDescent="0.25">
      <c r="A59" s="20"/>
      <c r="B59" s="20"/>
      <c r="C59" s="20"/>
      <c r="D59" s="20"/>
      <c r="E59" s="20"/>
      <c r="F59" s="20"/>
      <c r="G59" s="20"/>
      <c r="H59" s="20"/>
      <c r="I59" s="20"/>
      <c r="J59" s="20"/>
      <c r="K59" s="20"/>
      <c r="L59" s="20"/>
      <c r="M59" s="20"/>
      <c r="N59" s="20"/>
      <c r="O59" s="20"/>
      <c r="P59" s="20"/>
    </row>
  </sheetData>
  <sheetProtection sheet="1" formatCells="0" formatColumns="0" formatRows="0" insertColumns="0" insertRows="0" insertHyperlinks="0"/>
  <mergeCells count="102">
    <mergeCell ref="B2:P2"/>
    <mergeCell ref="E15:E17"/>
    <mergeCell ref="C18:D19"/>
    <mergeCell ref="B4:P5"/>
    <mergeCell ref="F7:F8"/>
    <mergeCell ref="C20:D21"/>
    <mergeCell ref="G9:K11"/>
    <mergeCell ref="F12:F14"/>
    <mergeCell ref="G18:K19"/>
    <mergeCell ref="B18:B19"/>
    <mergeCell ref="B6:B8"/>
    <mergeCell ref="B31:B33"/>
    <mergeCell ref="C31:D33"/>
    <mergeCell ref="E31:E33"/>
    <mergeCell ref="F31:F33"/>
    <mergeCell ref="G31:K33"/>
    <mergeCell ref="L31:P33"/>
    <mergeCell ref="L20:P21"/>
    <mergeCell ref="C6:P6"/>
    <mergeCell ref="L25:P27"/>
    <mergeCell ref="L7:P8"/>
    <mergeCell ref="C7:D8"/>
    <mergeCell ref="F15:F17"/>
    <mergeCell ref="G25:K27"/>
    <mergeCell ref="F18:F19"/>
    <mergeCell ref="G20:K21"/>
    <mergeCell ref="F20:F21"/>
    <mergeCell ref="G28:K30"/>
    <mergeCell ref="E7:E8"/>
    <mergeCell ref="G7:K8"/>
    <mergeCell ref="B22:B24"/>
    <mergeCell ref="C22:D24"/>
    <mergeCell ref="E22:E24"/>
    <mergeCell ref="B56:P58"/>
    <mergeCell ref="B25:B27"/>
    <mergeCell ref="F28:F30"/>
    <mergeCell ref="L9:P11"/>
    <mergeCell ref="C12:D14"/>
    <mergeCell ref="B50:B51"/>
    <mergeCell ref="C9:D11"/>
    <mergeCell ref="E37:E38"/>
    <mergeCell ref="F37:F38"/>
    <mergeCell ref="G37:K38"/>
    <mergeCell ref="L37:P38"/>
    <mergeCell ref="B39:B40"/>
    <mergeCell ref="C39:D40"/>
    <mergeCell ref="E39:E40"/>
    <mergeCell ref="F39:F40"/>
    <mergeCell ref="G39:K40"/>
    <mergeCell ref="E25:E27"/>
    <mergeCell ref="B37:B38"/>
    <mergeCell ref="C37:D38"/>
    <mergeCell ref="L39:P40"/>
    <mergeCell ref="B41:B43"/>
    <mergeCell ref="C41:D43"/>
    <mergeCell ref="E41:E43"/>
    <mergeCell ref="F41:F43"/>
    <mergeCell ref="B34:B36"/>
    <mergeCell ref="B52:B54"/>
    <mergeCell ref="B28:B30"/>
    <mergeCell ref="E20:E21"/>
    <mergeCell ref="F9:F11"/>
    <mergeCell ref="B20:B21"/>
    <mergeCell ref="G41:K43"/>
    <mergeCell ref="L41:P43"/>
    <mergeCell ref="B47:P48"/>
    <mergeCell ref="L44:P46"/>
    <mergeCell ref="C50:C51"/>
    <mergeCell ref="C15:D17"/>
    <mergeCell ref="E12:E14"/>
    <mergeCell ref="B15:B17"/>
    <mergeCell ref="E9:E11"/>
    <mergeCell ref="B49:P49"/>
    <mergeCell ref="D50:P51"/>
    <mergeCell ref="B12:B14"/>
    <mergeCell ref="L18:P19"/>
    <mergeCell ref="B9:B11"/>
    <mergeCell ref="B44:B46"/>
    <mergeCell ref="C44:D46"/>
    <mergeCell ref="E44:E46"/>
    <mergeCell ref="F44:F46"/>
    <mergeCell ref="D52:P54"/>
    <mergeCell ref="L12:P14"/>
    <mergeCell ref="C28:D30"/>
    <mergeCell ref="C25:D27"/>
    <mergeCell ref="G15:K17"/>
    <mergeCell ref="F34:F36"/>
    <mergeCell ref="E28:E30"/>
    <mergeCell ref="F25:F27"/>
    <mergeCell ref="E18:E19"/>
    <mergeCell ref="L28:P30"/>
    <mergeCell ref="C52:C54"/>
    <mergeCell ref="E34:E36"/>
    <mergeCell ref="G12:K14"/>
    <mergeCell ref="L15:P17"/>
    <mergeCell ref="G44:K46"/>
    <mergeCell ref="L34:P36"/>
    <mergeCell ref="C34:D36"/>
    <mergeCell ref="G34:K36"/>
    <mergeCell ref="F22:F24"/>
    <mergeCell ref="G22:K24"/>
    <mergeCell ref="L22:P24"/>
  </mergeCells>
  <dataValidations count="3">
    <dataValidation type="list" allowBlank="1" showInputMessage="1" showErrorMessage="1" prompt="Select Rating" sqref="B52:C54 E18:E19 E20:E21 E25:E27 E28:E30 E34:E36 E31:E33 E37:E38 E39:E40 E41:E43 E44:E46 E22:E24 E9:E17" xr:uid="{00000000-0002-0000-0A00-000000000000}">
      <formula1>"Low, Moderate, Substantial, High"</formula1>
    </dataValidation>
    <dataValidation type="list" allowBlank="1" showInputMessage="1" showErrorMessage="1" prompt="Select Response" sqref="F18:F19 F20:F21 F25:F27 F28:F30 F34:F36 F31:F33 F37:F38 F39:F40 F41:F43 F44:F46 F22:F24 F9:F17" xr:uid="{00000000-0002-0000-0A00-000001000000}">
      <formula1>"Yes, No"</formula1>
    </dataValidation>
    <dataValidation type="list" allowBlank="1" showInputMessage="1" showErrorMessage="1" prompt="Select type of risk" sqref="D9:D21 C9:C22 D25:D30 C25:C31 C34:D46" xr:uid="{00000000-0002-0000-0A00-000002000000}">
      <formula1>"Political, Economic, Legal &amp; Regulatory, Environmental, Social, Institutional, Operational &amp; Logistical, Reputational, Partnership &amp; Coordination, Strategic, Safety &amp; Security"</formula1>
    </dataValidation>
  </dataValidations>
  <pageMargins left="0.25" right="0.25" top="0.75" bottom="0.75" header="0.3" footer="0.3"/>
  <pageSetup paperSize="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theme="3" tint="0.499984740745262"/>
  </sheetPr>
  <dimension ref="A1:M52"/>
  <sheetViews>
    <sheetView showGridLines="0" zoomScaleNormal="100" zoomScaleSheetLayoutView="100" workbookViewId="0">
      <selection activeCell="O14" sqref="O14"/>
    </sheetView>
  </sheetViews>
  <sheetFormatPr defaultColWidth="8.85546875" defaultRowHeight="15" x14ac:dyDescent="0.25"/>
  <cols>
    <col min="1" max="1" width="1.28515625" customWidth="1"/>
  </cols>
  <sheetData>
    <row r="1" spans="1:13" x14ac:dyDescent="0.25">
      <c r="A1" s="20"/>
      <c r="B1" s="20"/>
      <c r="C1" s="20"/>
      <c r="D1" s="20"/>
      <c r="E1" s="20"/>
      <c r="F1" s="20"/>
      <c r="G1" s="20"/>
      <c r="H1" s="20"/>
      <c r="I1" s="20"/>
      <c r="J1" s="20"/>
      <c r="K1" s="20"/>
    </row>
    <row r="2" spans="1:13" ht="15.95" customHeight="1" x14ac:dyDescent="0.3">
      <c r="A2" s="20"/>
      <c r="B2" s="393" t="s">
        <v>424</v>
      </c>
      <c r="C2" s="167"/>
      <c r="D2" s="167"/>
      <c r="E2" s="167"/>
      <c r="F2" s="167"/>
      <c r="G2" s="167"/>
      <c r="H2" s="167"/>
      <c r="I2" s="167"/>
      <c r="J2" s="167"/>
      <c r="K2" s="167"/>
      <c r="M2" s="40"/>
    </row>
    <row r="3" spans="1:13" ht="15.95" customHeight="1" x14ac:dyDescent="0.3">
      <c r="A3" s="20"/>
      <c r="B3" s="23"/>
      <c r="C3" s="23"/>
      <c r="D3" s="23"/>
      <c r="E3" s="23"/>
      <c r="F3" s="23"/>
      <c r="G3" s="23"/>
      <c r="H3" s="23"/>
      <c r="I3" s="23"/>
      <c r="J3" s="23"/>
      <c r="K3" s="23"/>
      <c r="M3" s="40"/>
    </row>
    <row r="4" spans="1:13" ht="15.95" customHeight="1" x14ac:dyDescent="0.3">
      <c r="A4" s="20"/>
      <c r="B4" s="293" t="s">
        <v>807</v>
      </c>
      <c r="C4" s="224"/>
      <c r="D4" s="224"/>
      <c r="E4" s="224"/>
      <c r="F4" s="224"/>
      <c r="G4" s="224"/>
      <c r="H4" s="224"/>
      <c r="I4" s="224"/>
      <c r="J4" s="224"/>
      <c r="K4" s="225"/>
      <c r="M4" s="40"/>
    </row>
    <row r="5" spans="1:13" ht="24.95" customHeight="1" x14ac:dyDescent="0.3">
      <c r="A5" s="20"/>
      <c r="B5" s="226"/>
      <c r="C5" s="227"/>
      <c r="D5" s="227"/>
      <c r="E5" s="227"/>
      <c r="F5" s="227"/>
      <c r="G5" s="227"/>
      <c r="H5" s="227"/>
      <c r="I5" s="227"/>
      <c r="J5" s="227"/>
      <c r="K5" s="228"/>
      <c r="M5" s="40"/>
    </row>
    <row r="6" spans="1:13" ht="14.45" customHeight="1" x14ac:dyDescent="0.3">
      <c r="A6" s="20"/>
      <c r="B6" s="293"/>
      <c r="C6" s="158"/>
      <c r="D6" s="158"/>
      <c r="E6" s="158"/>
      <c r="F6" s="158"/>
      <c r="G6" s="158"/>
      <c r="H6" s="158"/>
      <c r="I6" s="158"/>
      <c r="J6" s="158"/>
      <c r="K6" s="159"/>
      <c r="M6" s="40"/>
    </row>
    <row r="7" spans="1:13" ht="14.45" customHeight="1" x14ac:dyDescent="0.3">
      <c r="A7" s="20"/>
      <c r="B7" s="430" t="s">
        <v>425</v>
      </c>
      <c r="C7" s="224"/>
      <c r="D7" s="224"/>
      <c r="E7" s="225"/>
      <c r="F7" s="440" t="s">
        <v>426</v>
      </c>
      <c r="G7" s="224"/>
      <c r="H7" s="224"/>
      <c r="I7" s="224"/>
      <c r="J7" s="224"/>
      <c r="K7" s="225"/>
      <c r="M7" s="40"/>
    </row>
    <row r="8" spans="1:13" ht="17.25" customHeight="1" x14ac:dyDescent="0.3">
      <c r="A8" s="20"/>
      <c r="B8" s="226"/>
      <c r="C8" s="227"/>
      <c r="D8" s="227"/>
      <c r="E8" s="228"/>
      <c r="F8" s="226"/>
      <c r="G8" s="227"/>
      <c r="H8" s="227"/>
      <c r="I8" s="227"/>
      <c r="J8" s="227"/>
      <c r="K8" s="228"/>
      <c r="M8" s="40"/>
    </row>
    <row r="9" spans="1:13" ht="14.45" customHeight="1" x14ac:dyDescent="0.3">
      <c r="A9" s="20"/>
      <c r="B9" s="446" t="s">
        <v>427</v>
      </c>
      <c r="C9" s="329"/>
      <c r="D9" s="329"/>
      <c r="E9" s="330"/>
      <c r="F9" s="206" t="s">
        <v>30</v>
      </c>
      <c r="G9" s="329"/>
      <c r="H9" s="329"/>
      <c r="I9" s="329"/>
      <c r="J9" s="329"/>
      <c r="K9" s="330"/>
      <c r="M9" s="40"/>
    </row>
    <row r="10" spans="1:13" ht="17.25" customHeight="1" x14ac:dyDescent="0.3">
      <c r="A10" s="20"/>
      <c r="B10" s="332"/>
      <c r="C10" s="333"/>
      <c r="D10" s="333"/>
      <c r="E10" s="334"/>
      <c r="F10" s="332"/>
      <c r="G10" s="333"/>
      <c r="H10" s="333"/>
      <c r="I10" s="333"/>
      <c r="J10" s="333"/>
      <c r="K10" s="334"/>
      <c r="M10" s="40"/>
    </row>
    <row r="11" spans="1:13" ht="17.25" customHeight="1" x14ac:dyDescent="0.3">
      <c r="A11" s="20"/>
      <c r="B11" s="446" t="s">
        <v>428</v>
      </c>
      <c r="C11" s="329"/>
      <c r="D11" s="329"/>
      <c r="E11" s="330"/>
      <c r="F11" s="206" t="s">
        <v>30</v>
      </c>
      <c r="G11" s="329"/>
      <c r="H11" s="329"/>
      <c r="I11" s="329"/>
      <c r="J11" s="329"/>
      <c r="K11" s="330"/>
      <c r="M11" s="40"/>
    </row>
    <row r="12" spans="1:13" ht="17.25" customHeight="1" x14ac:dyDescent="0.3">
      <c r="A12" s="20"/>
      <c r="B12" s="332"/>
      <c r="C12" s="333"/>
      <c r="D12" s="333"/>
      <c r="E12" s="334"/>
      <c r="F12" s="332"/>
      <c r="G12" s="333"/>
      <c r="H12" s="333"/>
      <c r="I12" s="333"/>
      <c r="J12" s="333"/>
      <c r="K12" s="334"/>
      <c r="M12" s="40"/>
    </row>
    <row r="13" spans="1:13" ht="17.25" customHeight="1" x14ac:dyDescent="0.25">
      <c r="A13" s="20"/>
      <c r="B13" s="446" t="s">
        <v>429</v>
      </c>
      <c r="C13" s="329"/>
      <c r="D13" s="329"/>
      <c r="E13" s="330"/>
      <c r="F13" s="206" t="s">
        <v>30</v>
      </c>
      <c r="G13" s="329"/>
      <c r="H13" s="329"/>
      <c r="I13" s="329"/>
      <c r="J13" s="329"/>
      <c r="K13" s="330"/>
    </row>
    <row r="14" spans="1:13" ht="17.25" customHeight="1" x14ac:dyDescent="0.25">
      <c r="A14" s="20"/>
      <c r="B14" s="332"/>
      <c r="C14" s="333"/>
      <c r="D14" s="333"/>
      <c r="E14" s="334"/>
      <c r="F14" s="332"/>
      <c r="G14" s="333"/>
      <c r="H14" s="333"/>
      <c r="I14" s="333"/>
      <c r="J14" s="333"/>
      <c r="K14" s="334"/>
    </row>
    <row r="15" spans="1:13" ht="17.25" customHeight="1" x14ac:dyDescent="0.25">
      <c r="A15" s="20"/>
      <c r="B15" s="446" t="s">
        <v>430</v>
      </c>
      <c r="C15" s="329"/>
      <c r="D15" s="329"/>
      <c r="E15" s="330"/>
      <c r="F15" s="206" t="s">
        <v>30</v>
      </c>
      <c r="G15" s="329"/>
      <c r="H15" s="329"/>
      <c r="I15" s="329"/>
      <c r="J15" s="329"/>
      <c r="K15" s="330"/>
    </row>
    <row r="16" spans="1:13" ht="17.25" customHeight="1" x14ac:dyDescent="0.25">
      <c r="A16" s="20"/>
      <c r="B16" s="332"/>
      <c r="C16" s="333"/>
      <c r="D16" s="333"/>
      <c r="E16" s="334"/>
      <c r="F16" s="332"/>
      <c r="G16" s="333"/>
      <c r="H16" s="333"/>
      <c r="I16" s="333"/>
      <c r="J16" s="333"/>
      <c r="K16" s="334"/>
    </row>
    <row r="17" spans="1:11" ht="17.25" customHeight="1" x14ac:dyDescent="0.25">
      <c r="A17" s="20"/>
      <c r="B17" s="446" t="s">
        <v>431</v>
      </c>
      <c r="C17" s="329"/>
      <c r="D17" s="329"/>
      <c r="E17" s="330"/>
      <c r="F17" s="206" t="s">
        <v>30</v>
      </c>
      <c r="G17" s="329"/>
      <c r="H17" s="329"/>
      <c r="I17" s="329"/>
      <c r="J17" s="329"/>
      <c r="K17" s="330"/>
    </row>
    <row r="18" spans="1:11" ht="17.25" customHeight="1" x14ac:dyDescent="0.25">
      <c r="A18" s="20"/>
      <c r="B18" s="332"/>
      <c r="C18" s="333"/>
      <c r="D18" s="333"/>
      <c r="E18" s="334"/>
      <c r="F18" s="332"/>
      <c r="G18" s="333"/>
      <c r="H18" s="333"/>
      <c r="I18" s="333"/>
      <c r="J18" s="333"/>
      <c r="K18" s="334"/>
    </row>
    <row r="19" spans="1:11" ht="17.25" customHeight="1" x14ac:dyDescent="0.25">
      <c r="A19" s="20"/>
      <c r="B19" s="212"/>
      <c r="C19" s="447"/>
      <c r="D19" s="447"/>
      <c r="E19" s="447"/>
      <c r="F19" s="447"/>
      <c r="G19" s="447"/>
      <c r="H19" s="447"/>
      <c r="I19" s="447"/>
      <c r="J19" s="447"/>
      <c r="K19" s="179"/>
    </row>
    <row r="20" spans="1:11" ht="17.25" customHeight="1" x14ac:dyDescent="0.25">
      <c r="A20" s="20"/>
      <c r="B20" s="448"/>
      <c r="C20" s="449"/>
      <c r="D20" s="449"/>
      <c r="E20" s="449"/>
      <c r="F20" s="449"/>
      <c r="G20" s="449"/>
      <c r="H20" s="449"/>
      <c r="I20" s="449"/>
      <c r="J20" s="449"/>
      <c r="K20" s="172"/>
    </row>
    <row r="24" spans="1:11" ht="17.25" customHeight="1" x14ac:dyDescent="0.25">
      <c r="A24" s="20"/>
      <c r="B24" s="20"/>
      <c r="C24" s="20"/>
      <c r="D24" s="20"/>
      <c r="E24" s="20"/>
      <c r="F24" s="20"/>
      <c r="G24" s="20"/>
      <c r="H24" s="20"/>
      <c r="I24" s="20"/>
      <c r="J24" s="20"/>
      <c r="K24" s="20"/>
    </row>
    <row r="25" spans="1:11" ht="17.25" customHeight="1" x14ac:dyDescent="0.25">
      <c r="A25" s="20"/>
      <c r="B25" s="20"/>
      <c r="C25" s="20"/>
      <c r="D25" s="20"/>
      <c r="E25" s="20"/>
      <c r="F25" s="20"/>
      <c r="G25" s="20"/>
      <c r="H25" s="20"/>
      <c r="I25" s="20"/>
      <c r="J25" s="20"/>
      <c r="K25" s="20"/>
    </row>
    <row r="26" spans="1:11" ht="17.25" customHeight="1" x14ac:dyDescent="0.25">
      <c r="A26" s="20"/>
      <c r="B26" s="20"/>
      <c r="C26" s="20"/>
      <c r="D26" s="20"/>
      <c r="E26" s="20"/>
      <c r="F26" s="20"/>
      <c r="G26" s="20"/>
      <c r="H26" s="20"/>
      <c r="I26" s="20"/>
      <c r="J26" s="20"/>
      <c r="K26" s="20"/>
    </row>
    <row r="27" spans="1:11" ht="17.25" customHeight="1" x14ac:dyDescent="0.25">
      <c r="A27" s="20"/>
      <c r="B27" s="20"/>
      <c r="C27" s="20"/>
      <c r="D27" s="20"/>
      <c r="E27" s="20"/>
      <c r="F27" s="20"/>
      <c r="G27" s="20"/>
      <c r="H27" s="20"/>
      <c r="I27" s="20"/>
      <c r="J27" s="20"/>
      <c r="K27" s="20"/>
    </row>
    <row r="28" spans="1:11" ht="17.25" customHeight="1" x14ac:dyDescent="0.25">
      <c r="A28" s="20"/>
      <c r="B28" s="20"/>
      <c r="C28" s="20"/>
      <c r="D28" s="20"/>
      <c r="E28" s="20"/>
      <c r="F28" s="20"/>
      <c r="G28" s="20"/>
      <c r="H28" s="20"/>
      <c r="I28" s="20"/>
      <c r="J28" s="20"/>
      <c r="K28" s="20"/>
    </row>
    <row r="29" spans="1:11" ht="17.25" customHeight="1" x14ac:dyDescent="0.25">
      <c r="A29" s="20"/>
      <c r="B29" s="20"/>
      <c r="C29" s="20"/>
      <c r="D29" s="20"/>
      <c r="E29" s="20"/>
      <c r="F29" s="20"/>
      <c r="G29" s="20"/>
      <c r="H29" s="20"/>
      <c r="I29" s="20"/>
      <c r="J29" s="20"/>
      <c r="K29" s="20"/>
    </row>
    <row r="30" spans="1:11" ht="17.25" customHeight="1" x14ac:dyDescent="0.25">
      <c r="A30" s="20"/>
      <c r="B30" s="20"/>
      <c r="C30" s="20"/>
      <c r="D30" s="20"/>
      <c r="E30" s="20"/>
      <c r="F30" s="20"/>
      <c r="G30" s="20"/>
      <c r="H30" s="20"/>
      <c r="I30" s="20"/>
      <c r="J30" s="20"/>
      <c r="K30" s="20"/>
    </row>
    <row r="31" spans="1:11" ht="17.25" customHeight="1" x14ac:dyDescent="0.25">
      <c r="A31" s="20"/>
      <c r="B31" s="20"/>
      <c r="C31" s="20"/>
      <c r="D31" s="20"/>
      <c r="E31" s="20"/>
      <c r="F31" s="20"/>
      <c r="G31" s="20"/>
      <c r="H31" s="20"/>
      <c r="I31" s="20"/>
      <c r="J31" s="20"/>
      <c r="K31" s="20"/>
    </row>
    <row r="32" spans="1:11" ht="17.25" customHeight="1" x14ac:dyDescent="0.25">
      <c r="A32" s="20"/>
      <c r="B32" s="20"/>
      <c r="C32" s="20"/>
      <c r="D32" s="20"/>
      <c r="E32" s="20"/>
      <c r="F32" s="20"/>
      <c r="G32" s="20"/>
      <c r="H32" s="20"/>
      <c r="I32" s="20"/>
      <c r="J32" s="20"/>
      <c r="K32" s="20"/>
    </row>
    <row r="33" spans="1:11" ht="17.25" customHeight="1" x14ac:dyDescent="0.25">
      <c r="A33" s="20"/>
      <c r="B33" s="20"/>
      <c r="C33" s="20"/>
      <c r="D33" s="20"/>
      <c r="E33" s="20"/>
      <c r="F33" s="20"/>
      <c r="G33" s="20"/>
      <c r="H33" s="20"/>
      <c r="I33" s="20"/>
      <c r="J33" s="20"/>
      <c r="K33" s="20"/>
    </row>
    <row r="34" spans="1:11" ht="17.25" customHeight="1" x14ac:dyDescent="0.25">
      <c r="A34" s="20"/>
      <c r="B34" s="20"/>
      <c r="C34" s="20"/>
      <c r="D34" s="20"/>
      <c r="E34" s="20"/>
      <c r="F34" s="20"/>
      <c r="G34" s="20"/>
      <c r="H34" s="20"/>
      <c r="I34" s="20"/>
      <c r="J34" s="20"/>
      <c r="K34" s="20"/>
    </row>
    <row r="35" spans="1:11" ht="17.25" customHeight="1" x14ac:dyDescent="0.25">
      <c r="A35" s="20"/>
      <c r="B35" s="20"/>
      <c r="C35" s="20"/>
      <c r="D35" s="20"/>
      <c r="E35" s="20"/>
      <c r="F35" s="20"/>
      <c r="G35" s="20"/>
      <c r="H35" s="20"/>
      <c r="I35" s="20"/>
      <c r="J35" s="20"/>
      <c r="K35" s="20"/>
    </row>
    <row r="36" spans="1:11" ht="17.25" customHeight="1" x14ac:dyDescent="0.25">
      <c r="A36" s="20"/>
      <c r="B36" s="20"/>
      <c r="C36" s="20"/>
      <c r="D36" s="20"/>
      <c r="E36" s="20"/>
      <c r="F36" s="20"/>
      <c r="G36" s="20"/>
      <c r="H36" s="20"/>
      <c r="I36" s="20"/>
      <c r="J36" s="20"/>
      <c r="K36" s="20"/>
    </row>
    <row r="37" spans="1:11" ht="17.25" customHeight="1" x14ac:dyDescent="0.25">
      <c r="A37" s="20"/>
      <c r="B37" s="20"/>
      <c r="C37" s="20"/>
      <c r="D37" s="20"/>
      <c r="E37" s="20"/>
      <c r="F37" s="20"/>
      <c r="G37" s="20"/>
      <c r="H37" s="20"/>
      <c r="I37" s="20"/>
      <c r="J37" s="20"/>
      <c r="K37" s="20"/>
    </row>
    <row r="38" spans="1:11" ht="17.25" customHeight="1" x14ac:dyDescent="0.25">
      <c r="A38" s="20"/>
      <c r="B38" s="20"/>
      <c r="C38" s="20"/>
      <c r="D38" s="20"/>
      <c r="E38" s="20"/>
      <c r="F38" s="20"/>
      <c r="G38" s="20"/>
      <c r="H38" s="20"/>
      <c r="I38" s="20"/>
      <c r="J38" s="20"/>
      <c r="K38" s="20"/>
    </row>
    <row r="39" spans="1:11" ht="17.25" customHeight="1" x14ac:dyDescent="0.25">
      <c r="A39" s="20"/>
      <c r="B39" s="20"/>
      <c r="C39" s="20"/>
      <c r="D39" s="20"/>
      <c r="E39" s="20"/>
      <c r="F39" s="20"/>
      <c r="G39" s="20"/>
      <c r="H39" s="20"/>
      <c r="I39" s="20"/>
      <c r="J39" s="20"/>
      <c r="K39" s="20"/>
    </row>
    <row r="40" spans="1:11" ht="17.25" customHeight="1" x14ac:dyDescent="0.25">
      <c r="A40" s="20"/>
      <c r="B40" s="20"/>
      <c r="C40" s="20"/>
      <c r="D40" s="20"/>
      <c r="E40" s="20"/>
      <c r="F40" s="20"/>
      <c r="G40" s="20"/>
      <c r="H40" s="20"/>
      <c r="I40" s="20"/>
      <c r="J40" s="20"/>
      <c r="K40" s="20"/>
    </row>
    <row r="41" spans="1:11" ht="17.25" customHeight="1" x14ac:dyDescent="0.25">
      <c r="A41" s="20"/>
      <c r="B41" s="20"/>
      <c r="C41" s="20"/>
      <c r="D41" s="20"/>
      <c r="E41" s="20"/>
      <c r="F41" s="20"/>
      <c r="G41" s="20"/>
      <c r="H41" s="20"/>
      <c r="I41" s="20"/>
      <c r="J41" s="20"/>
      <c r="K41" s="20"/>
    </row>
    <row r="42" spans="1:11" ht="17.25" customHeight="1" x14ac:dyDescent="0.25">
      <c r="A42" s="20"/>
      <c r="B42" s="20"/>
      <c r="C42" s="20"/>
      <c r="D42" s="20"/>
      <c r="E42" s="20"/>
      <c r="F42" s="20"/>
      <c r="G42" s="20"/>
      <c r="H42" s="20"/>
      <c r="I42" s="20"/>
      <c r="J42" s="20"/>
      <c r="K42" s="20"/>
    </row>
    <row r="43" spans="1:11" ht="17.25" customHeight="1" x14ac:dyDescent="0.25">
      <c r="A43" s="20"/>
      <c r="B43" s="20"/>
      <c r="C43" s="20"/>
      <c r="D43" s="20"/>
      <c r="E43" s="20"/>
      <c r="F43" s="20"/>
      <c r="G43" s="20"/>
      <c r="H43" s="20"/>
      <c r="I43" s="20"/>
      <c r="J43" s="20"/>
      <c r="K43" s="20"/>
    </row>
    <row r="44" spans="1:11" ht="17.25" customHeight="1" x14ac:dyDescent="0.25">
      <c r="A44" s="20"/>
      <c r="B44" s="20"/>
      <c r="C44" s="20"/>
      <c r="D44" s="20"/>
      <c r="E44" s="20"/>
      <c r="F44" s="20"/>
      <c r="G44" s="20"/>
      <c r="H44" s="20"/>
      <c r="I44" s="20"/>
      <c r="J44" s="20"/>
      <c r="K44" s="20"/>
    </row>
    <row r="45" spans="1:11" ht="17.25" customHeight="1" x14ac:dyDescent="0.25">
      <c r="A45" s="20"/>
      <c r="B45" s="20"/>
      <c r="C45" s="20"/>
      <c r="D45" s="20"/>
      <c r="E45" s="20"/>
      <c r="F45" s="20"/>
      <c r="G45" s="20"/>
      <c r="H45" s="20"/>
      <c r="I45" s="20"/>
      <c r="J45" s="20"/>
      <c r="K45" s="20"/>
    </row>
    <row r="46" spans="1:11" ht="17.25" customHeight="1" x14ac:dyDescent="0.25">
      <c r="A46" s="20"/>
      <c r="B46" s="20"/>
      <c r="C46" s="20"/>
      <c r="D46" s="20"/>
      <c r="E46" s="20"/>
      <c r="F46" s="20"/>
      <c r="G46" s="20"/>
      <c r="H46" s="20"/>
      <c r="I46" s="20"/>
      <c r="J46" s="20"/>
      <c r="K46" s="20"/>
    </row>
    <row r="47" spans="1:11" ht="17.25" customHeight="1" x14ac:dyDescent="0.25">
      <c r="A47" s="20"/>
      <c r="B47" s="20"/>
      <c r="C47" s="20"/>
      <c r="D47" s="20"/>
      <c r="E47" s="20"/>
      <c r="F47" s="20"/>
      <c r="G47" s="20"/>
      <c r="H47" s="20"/>
      <c r="I47" s="20"/>
      <c r="J47" s="20"/>
      <c r="K47" s="20"/>
    </row>
    <row r="48" spans="1:11" ht="17.25" customHeight="1" x14ac:dyDescent="0.25">
      <c r="A48" s="20"/>
      <c r="B48" s="20"/>
      <c r="C48" s="20"/>
      <c r="D48" s="20"/>
      <c r="E48" s="20"/>
      <c r="F48" s="20"/>
      <c r="G48" s="20"/>
      <c r="H48" s="20"/>
      <c r="I48" s="20"/>
      <c r="J48" s="20"/>
      <c r="K48" s="20"/>
    </row>
    <row r="49" spans="1:11" ht="17.25" customHeight="1" x14ac:dyDescent="0.25">
      <c r="A49" s="20"/>
      <c r="B49" s="20"/>
      <c r="C49" s="20"/>
      <c r="D49" s="20"/>
      <c r="E49" s="20"/>
      <c r="F49" s="20"/>
      <c r="G49" s="20"/>
      <c r="H49" s="20"/>
      <c r="I49" s="20"/>
      <c r="J49" s="20"/>
      <c r="K49" s="20"/>
    </row>
    <row r="50" spans="1:11" ht="17.25" customHeight="1" x14ac:dyDescent="0.25">
      <c r="A50" s="20"/>
      <c r="B50" s="20"/>
      <c r="C50" s="20"/>
      <c r="D50" s="20"/>
      <c r="E50" s="20"/>
      <c r="F50" s="20"/>
      <c r="G50" s="20"/>
      <c r="H50" s="20"/>
      <c r="I50" s="20"/>
      <c r="J50" s="20"/>
      <c r="K50" s="20"/>
    </row>
    <row r="51" spans="1:11" ht="17.25" customHeight="1" x14ac:dyDescent="0.25">
      <c r="A51" s="20"/>
      <c r="B51" s="20"/>
      <c r="C51" s="20"/>
      <c r="D51" s="20"/>
      <c r="E51" s="20"/>
      <c r="F51" s="20"/>
      <c r="G51" s="20"/>
      <c r="H51" s="20"/>
      <c r="I51" s="20"/>
      <c r="J51" s="20"/>
      <c r="K51" s="20"/>
    </row>
    <row r="52" spans="1:11" ht="17.25" customHeight="1" x14ac:dyDescent="0.25">
      <c r="A52" s="20"/>
      <c r="B52" s="20"/>
      <c r="C52" s="20"/>
      <c r="D52" s="20"/>
      <c r="E52" s="20"/>
      <c r="F52" s="20"/>
      <c r="G52" s="20"/>
      <c r="H52" s="20"/>
      <c r="I52" s="20"/>
      <c r="J52" s="20"/>
      <c r="K52" s="20"/>
    </row>
  </sheetData>
  <sheetProtection sheet="1" formatCells="0" formatColumns="0" formatRows="0" insertColumns="0" insertRows="0" insertHyperlinks="0"/>
  <mergeCells count="16">
    <mergeCell ref="B19:K20"/>
    <mergeCell ref="B15:E16"/>
    <mergeCell ref="F7:K8"/>
    <mergeCell ref="B9:E10"/>
    <mergeCell ref="F11:K12"/>
    <mergeCell ref="B2:K2"/>
    <mergeCell ref="B6:K6"/>
    <mergeCell ref="F9:K10"/>
    <mergeCell ref="F17:K18"/>
    <mergeCell ref="B4:K5"/>
    <mergeCell ref="B13:E14"/>
    <mergeCell ref="F15:K16"/>
    <mergeCell ref="F13:K14"/>
    <mergeCell ref="B17:E18"/>
    <mergeCell ref="B7:E8"/>
    <mergeCell ref="B11:E12"/>
  </mergeCells>
  <pageMargins left="0.25" right="0.25" top="0.75" bottom="0.75" header="0.3" footer="0.3"/>
  <pageSetup paperSize="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3" tint="0.499984740745262"/>
  </sheetPr>
  <dimension ref="A1:K58"/>
  <sheetViews>
    <sheetView showGridLines="0" topLeftCell="A34" zoomScaleNormal="100" zoomScaleSheetLayoutView="100" workbookViewId="0">
      <selection activeCell="D21" sqref="D21:H22"/>
    </sheetView>
  </sheetViews>
  <sheetFormatPr defaultColWidth="8.85546875" defaultRowHeight="15" x14ac:dyDescent="0.25"/>
  <cols>
    <col min="1" max="1" width="1.28515625" customWidth="1"/>
    <col min="2" max="2" width="9.140625" customWidth="1"/>
    <col min="8" max="8" width="18.42578125" customWidth="1"/>
    <col min="9" max="9" width="10.28515625" customWidth="1"/>
  </cols>
  <sheetData>
    <row r="1" spans="1:11" x14ac:dyDescent="0.25">
      <c r="A1" s="2"/>
      <c r="B1" s="2"/>
      <c r="C1" s="2"/>
      <c r="D1" s="2"/>
      <c r="E1" s="2"/>
      <c r="F1" s="2"/>
      <c r="G1" s="2"/>
      <c r="H1" s="2"/>
      <c r="I1" s="2"/>
      <c r="J1" s="2"/>
      <c r="K1" s="2"/>
    </row>
    <row r="2" spans="1:11" ht="19.5" customHeight="1" x14ac:dyDescent="0.25">
      <c r="A2" s="2"/>
      <c r="B2" s="368" t="s">
        <v>432</v>
      </c>
      <c r="C2" s="167"/>
      <c r="D2" s="167"/>
      <c r="E2" s="167"/>
      <c r="F2" s="167"/>
      <c r="G2" s="167"/>
      <c r="H2" s="167"/>
      <c r="I2" s="167"/>
      <c r="J2" s="167"/>
      <c r="K2" s="167"/>
    </row>
    <row r="3" spans="1:11" x14ac:dyDescent="0.25">
      <c r="A3" s="2"/>
      <c r="B3" s="22"/>
      <c r="C3" s="22"/>
      <c r="D3" s="22"/>
      <c r="E3" s="22"/>
      <c r="F3" s="22"/>
      <c r="G3" s="22"/>
      <c r="H3" s="22"/>
      <c r="I3" s="22"/>
      <c r="J3" s="22"/>
      <c r="K3" s="22"/>
    </row>
    <row r="4" spans="1:11" s="4" customFormat="1" ht="14.45" customHeight="1" x14ac:dyDescent="0.25">
      <c r="A4" s="11"/>
      <c r="B4" s="229" t="s">
        <v>433</v>
      </c>
      <c r="C4" s="224"/>
      <c r="D4" s="224"/>
      <c r="E4" s="224"/>
      <c r="F4" s="224"/>
      <c r="G4" s="224"/>
      <c r="H4" s="224"/>
      <c r="I4" s="224"/>
      <c r="J4" s="224"/>
      <c r="K4" s="225"/>
    </row>
    <row r="5" spans="1:11" ht="15.95" customHeight="1" x14ac:dyDescent="0.25">
      <c r="A5" s="2"/>
      <c r="B5" s="326"/>
      <c r="C5" s="167"/>
      <c r="D5" s="167"/>
      <c r="E5" s="167"/>
      <c r="F5" s="167"/>
      <c r="G5" s="167"/>
      <c r="H5" s="167"/>
      <c r="I5" s="167"/>
      <c r="J5" s="167"/>
      <c r="K5" s="327"/>
    </row>
    <row r="6" spans="1:11" ht="15.95" customHeight="1" x14ac:dyDescent="0.25">
      <c r="A6" s="2"/>
      <c r="B6" s="326"/>
      <c r="C6" s="167"/>
      <c r="D6" s="167"/>
      <c r="E6" s="167"/>
      <c r="F6" s="167"/>
      <c r="G6" s="167"/>
      <c r="H6" s="167"/>
      <c r="I6" s="167"/>
      <c r="J6" s="167"/>
      <c r="K6" s="327"/>
    </row>
    <row r="7" spans="1:11" ht="15.95" customHeight="1" x14ac:dyDescent="0.25">
      <c r="A7" s="2"/>
      <c r="B7" s="326"/>
      <c r="C7" s="167"/>
      <c r="D7" s="167"/>
      <c r="E7" s="167"/>
      <c r="F7" s="167"/>
      <c r="G7" s="167"/>
      <c r="H7" s="167"/>
      <c r="I7" s="167"/>
      <c r="J7" s="167"/>
      <c r="K7" s="327"/>
    </row>
    <row r="8" spans="1:11" ht="15.95" customHeight="1" x14ac:dyDescent="0.25">
      <c r="A8" s="2"/>
      <c r="B8" s="226"/>
      <c r="C8" s="227"/>
      <c r="D8" s="227"/>
      <c r="E8" s="227"/>
      <c r="F8" s="227"/>
      <c r="G8" s="227"/>
      <c r="H8" s="227"/>
      <c r="I8" s="227"/>
      <c r="J8" s="227"/>
      <c r="K8" s="228"/>
    </row>
    <row r="9" spans="1:11" ht="14.45" customHeight="1" x14ac:dyDescent="0.25">
      <c r="A9" s="2"/>
      <c r="B9" s="440" t="s">
        <v>434</v>
      </c>
      <c r="C9" s="225"/>
      <c r="D9" s="440" t="s">
        <v>435</v>
      </c>
      <c r="E9" s="224"/>
      <c r="F9" s="224"/>
      <c r="G9" s="224"/>
      <c r="H9" s="225"/>
      <c r="I9" s="462" t="s">
        <v>436</v>
      </c>
      <c r="J9" s="440" t="s">
        <v>437</v>
      </c>
      <c r="K9" s="225"/>
    </row>
    <row r="10" spans="1:11" ht="14.45" customHeight="1" x14ac:dyDescent="0.25">
      <c r="A10" s="2"/>
      <c r="B10" s="326"/>
      <c r="C10" s="327"/>
      <c r="D10" s="326"/>
      <c r="E10" s="167"/>
      <c r="F10" s="167"/>
      <c r="G10" s="167"/>
      <c r="H10" s="327"/>
      <c r="I10" s="463"/>
      <c r="J10" s="326"/>
      <c r="K10" s="327"/>
    </row>
    <row r="11" spans="1:11" ht="15.95" customHeight="1" x14ac:dyDescent="0.25">
      <c r="A11" s="2"/>
      <c r="B11" s="226"/>
      <c r="C11" s="228"/>
      <c r="D11" s="226"/>
      <c r="E11" s="227"/>
      <c r="F11" s="227"/>
      <c r="G11" s="227"/>
      <c r="H11" s="228"/>
      <c r="I11" s="238"/>
      <c r="J11" s="226"/>
      <c r="K11" s="228"/>
    </row>
    <row r="12" spans="1:11" ht="14.45" customHeight="1" x14ac:dyDescent="0.25">
      <c r="A12" s="2"/>
      <c r="B12" s="154" t="s">
        <v>438</v>
      </c>
      <c r="C12" s="450"/>
      <c r="D12" s="188"/>
      <c r="E12" s="189"/>
      <c r="F12" s="189"/>
      <c r="G12" s="189"/>
      <c r="H12" s="190"/>
      <c r="I12" s="210"/>
      <c r="J12" s="210"/>
      <c r="K12" s="453"/>
    </row>
    <row r="13" spans="1:11" ht="15.95" customHeight="1" x14ac:dyDescent="0.25">
      <c r="A13" s="2"/>
      <c r="B13" s="451"/>
      <c r="C13" s="452"/>
      <c r="D13" s="191"/>
      <c r="E13" s="192"/>
      <c r="F13" s="192"/>
      <c r="G13" s="192"/>
      <c r="H13" s="193"/>
      <c r="I13" s="211"/>
      <c r="J13" s="454"/>
      <c r="K13" s="455"/>
    </row>
    <row r="14" spans="1:11" ht="14.45" customHeight="1" x14ac:dyDescent="0.25">
      <c r="A14" s="2"/>
      <c r="B14" s="154" t="s">
        <v>439</v>
      </c>
      <c r="C14" s="450"/>
      <c r="D14" s="188"/>
      <c r="E14" s="189"/>
      <c r="F14" s="189"/>
      <c r="G14" s="189"/>
      <c r="H14" s="190"/>
      <c r="I14" s="210"/>
      <c r="J14" s="210"/>
      <c r="K14" s="453"/>
    </row>
    <row r="15" spans="1:11" ht="15.95" customHeight="1" x14ac:dyDescent="0.25">
      <c r="A15" s="2"/>
      <c r="B15" s="451"/>
      <c r="C15" s="452"/>
      <c r="D15" s="191"/>
      <c r="E15" s="192"/>
      <c r="F15" s="192"/>
      <c r="G15" s="192"/>
      <c r="H15" s="193"/>
      <c r="I15" s="211"/>
      <c r="J15" s="454"/>
      <c r="K15" s="455"/>
    </row>
    <row r="16" spans="1:11" ht="80.25" customHeight="1" x14ac:dyDescent="0.25">
      <c r="A16" s="2"/>
      <c r="B16" s="154" t="s">
        <v>440</v>
      </c>
      <c r="C16" s="450"/>
      <c r="D16" s="188" t="s">
        <v>898</v>
      </c>
      <c r="E16" s="189"/>
      <c r="F16" s="189"/>
      <c r="G16" s="189"/>
      <c r="H16" s="190"/>
      <c r="I16" s="210" t="s">
        <v>837</v>
      </c>
      <c r="J16" s="188" t="s">
        <v>838</v>
      </c>
      <c r="K16" s="190"/>
    </row>
    <row r="17" spans="1:11" ht="80.25" customHeight="1" x14ac:dyDescent="0.25">
      <c r="A17" s="2"/>
      <c r="B17" s="458"/>
      <c r="C17" s="459"/>
      <c r="D17" s="456"/>
      <c r="E17" s="461"/>
      <c r="F17" s="461"/>
      <c r="G17" s="461"/>
      <c r="H17" s="457"/>
      <c r="I17" s="460"/>
      <c r="J17" s="456"/>
      <c r="K17" s="457"/>
    </row>
    <row r="18" spans="1:11" ht="80.25" customHeight="1" x14ac:dyDescent="0.25">
      <c r="A18" s="2"/>
      <c r="B18" s="451"/>
      <c r="C18" s="452"/>
      <c r="D18" s="191"/>
      <c r="E18" s="192"/>
      <c r="F18" s="192"/>
      <c r="G18" s="192"/>
      <c r="H18" s="193"/>
      <c r="I18" s="211"/>
      <c r="J18" s="191"/>
      <c r="K18" s="193"/>
    </row>
    <row r="19" spans="1:11" ht="14.45" customHeight="1" x14ac:dyDescent="0.25">
      <c r="A19" s="2"/>
      <c r="B19" s="154" t="s">
        <v>441</v>
      </c>
      <c r="C19" s="450"/>
      <c r="D19" s="188"/>
      <c r="E19" s="189"/>
      <c r="F19" s="189"/>
      <c r="G19" s="189"/>
      <c r="H19" s="190"/>
      <c r="I19" s="210"/>
      <c r="J19" s="210"/>
      <c r="K19" s="453"/>
    </row>
    <row r="20" spans="1:11" ht="15.95" customHeight="1" x14ac:dyDescent="0.25">
      <c r="A20" s="2"/>
      <c r="B20" s="451"/>
      <c r="C20" s="452"/>
      <c r="D20" s="191"/>
      <c r="E20" s="192"/>
      <c r="F20" s="192"/>
      <c r="G20" s="192"/>
      <c r="H20" s="193"/>
      <c r="I20" s="211"/>
      <c r="J20" s="454"/>
      <c r="K20" s="455"/>
    </row>
    <row r="21" spans="1:11" ht="50.25" customHeight="1" x14ac:dyDescent="0.25">
      <c r="A21" s="2"/>
      <c r="B21" s="154" t="s">
        <v>442</v>
      </c>
      <c r="C21" s="450"/>
      <c r="D21" s="188" t="s">
        <v>899</v>
      </c>
      <c r="E21" s="189"/>
      <c r="F21" s="189"/>
      <c r="G21" s="189"/>
      <c r="H21" s="190"/>
      <c r="I21" s="210" t="s">
        <v>900</v>
      </c>
      <c r="J21" s="210" t="s">
        <v>901</v>
      </c>
      <c r="K21" s="453"/>
    </row>
    <row r="22" spans="1:11" ht="50.25" customHeight="1" x14ac:dyDescent="0.25">
      <c r="A22" s="2"/>
      <c r="B22" s="451"/>
      <c r="C22" s="452"/>
      <c r="D22" s="191"/>
      <c r="E22" s="192"/>
      <c r="F22" s="192"/>
      <c r="G22" s="192"/>
      <c r="H22" s="193"/>
      <c r="I22" s="211"/>
      <c r="J22" s="454"/>
      <c r="K22" s="455"/>
    </row>
    <row r="23" spans="1:11" ht="24.95" customHeight="1" x14ac:dyDescent="0.25">
      <c r="A23" s="2"/>
      <c r="B23" s="154" t="s">
        <v>443</v>
      </c>
      <c r="C23" s="450"/>
      <c r="D23" s="188"/>
      <c r="E23" s="189"/>
      <c r="F23" s="189"/>
      <c r="G23" s="189"/>
      <c r="H23" s="190"/>
      <c r="I23" s="210"/>
      <c r="J23" s="210"/>
      <c r="K23" s="453"/>
    </row>
    <row r="24" spans="1:11" ht="24.95" customHeight="1" x14ac:dyDescent="0.25">
      <c r="A24" s="2"/>
      <c r="B24" s="451"/>
      <c r="C24" s="452"/>
      <c r="D24" s="191"/>
      <c r="E24" s="192"/>
      <c r="F24" s="192"/>
      <c r="G24" s="192"/>
      <c r="H24" s="193"/>
      <c r="I24" s="211"/>
      <c r="J24" s="454"/>
      <c r="K24" s="455"/>
    </row>
    <row r="25" spans="1:11" ht="14.45" customHeight="1" x14ac:dyDescent="0.25">
      <c r="A25" s="2"/>
      <c r="B25" s="154" t="s">
        <v>444</v>
      </c>
      <c r="C25" s="450"/>
      <c r="D25" s="188"/>
      <c r="E25" s="189"/>
      <c r="F25" s="189"/>
      <c r="G25" s="189"/>
      <c r="H25" s="190"/>
      <c r="I25" s="210"/>
      <c r="J25" s="210"/>
      <c r="K25" s="453"/>
    </row>
    <row r="26" spans="1:11" ht="15.95" customHeight="1" x14ac:dyDescent="0.25">
      <c r="A26" s="2"/>
      <c r="B26" s="451"/>
      <c r="C26" s="452"/>
      <c r="D26" s="191"/>
      <c r="E26" s="192"/>
      <c r="F26" s="192"/>
      <c r="G26" s="192"/>
      <c r="H26" s="193"/>
      <c r="I26" s="211"/>
      <c r="J26" s="454"/>
      <c r="K26" s="455"/>
    </row>
    <row r="27" spans="1:11" ht="14.45" customHeight="1" x14ac:dyDescent="0.25">
      <c r="A27" s="2"/>
      <c r="B27" s="154" t="s">
        <v>445</v>
      </c>
      <c r="C27" s="450"/>
      <c r="D27" s="188"/>
      <c r="E27" s="189"/>
      <c r="F27" s="189"/>
      <c r="G27" s="189"/>
      <c r="H27" s="190"/>
      <c r="I27" s="210"/>
      <c r="J27" s="210"/>
      <c r="K27" s="453"/>
    </row>
    <row r="28" spans="1:11" ht="15.95" customHeight="1" x14ac:dyDescent="0.25">
      <c r="A28" s="2"/>
      <c r="B28" s="451"/>
      <c r="C28" s="452"/>
      <c r="D28" s="191"/>
      <c r="E28" s="192"/>
      <c r="F28" s="192"/>
      <c r="G28" s="192"/>
      <c r="H28" s="193"/>
      <c r="I28" s="211"/>
      <c r="J28" s="454"/>
      <c r="K28" s="455"/>
    </row>
    <row r="29" spans="1:11" ht="30" customHeight="1" x14ac:dyDescent="0.25">
      <c r="A29" s="2"/>
      <c r="B29" s="154" t="s">
        <v>446</v>
      </c>
      <c r="C29" s="450"/>
      <c r="D29" s="188"/>
      <c r="E29" s="189"/>
      <c r="F29" s="189"/>
      <c r="G29" s="189"/>
      <c r="H29" s="190"/>
      <c r="I29" s="210"/>
      <c r="J29" s="210"/>
      <c r="K29" s="453"/>
    </row>
    <row r="30" spans="1:11" ht="30" customHeight="1" x14ac:dyDescent="0.25">
      <c r="A30" s="2"/>
      <c r="B30" s="451"/>
      <c r="C30" s="452"/>
      <c r="D30" s="191"/>
      <c r="E30" s="192"/>
      <c r="F30" s="192"/>
      <c r="G30" s="192"/>
      <c r="H30" s="193"/>
      <c r="I30" s="211"/>
      <c r="J30" s="454"/>
      <c r="K30" s="455"/>
    </row>
    <row r="31" spans="1:11" ht="99.95" customHeight="1" x14ac:dyDescent="0.25">
      <c r="A31" s="2"/>
      <c r="B31" s="154" t="s">
        <v>447</v>
      </c>
      <c r="C31" s="450"/>
      <c r="D31" s="188"/>
      <c r="E31" s="189"/>
      <c r="F31" s="189"/>
      <c r="G31" s="189"/>
      <c r="H31" s="190"/>
      <c r="I31" s="210"/>
      <c r="J31" s="210"/>
      <c r="K31" s="453"/>
    </row>
    <row r="32" spans="1:11" ht="99.95" customHeight="1" x14ac:dyDescent="0.25">
      <c r="A32" s="2"/>
      <c r="B32" s="451"/>
      <c r="C32" s="452"/>
      <c r="D32" s="191"/>
      <c r="E32" s="192"/>
      <c r="F32" s="192"/>
      <c r="G32" s="192"/>
      <c r="H32" s="193"/>
      <c r="I32" s="211"/>
      <c r="J32" s="454"/>
      <c r="K32" s="455"/>
    </row>
    <row r="33" spans="1:11" ht="14.45" customHeight="1" x14ac:dyDescent="0.25">
      <c r="A33" s="2"/>
      <c r="B33" s="154" t="s">
        <v>448</v>
      </c>
      <c r="C33" s="450"/>
      <c r="D33" s="188"/>
      <c r="E33" s="189"/>
      <c r="F33" s="189"/>
      <c r="G33" s="189"/>
      <c r="H33" s="190"/>
      <c r="I33" s="210"/>
      <c r="J33" s="210"/>
      <c r="K33" s="453"/>
    </row>
    <row r="34" spans="1:11" x14ac:dyDescent="0.25">
      <c r="A34" s="2"/>
      <c r="B34" s="458"/>
      <c r="C34" s="459"/>
      <c r="D34" s="456"/>
      <c r="E34" s="461"/>
      <c r="F34" s="461"/>
      <c r="G34" s="461"/>
      <c r="H34" s="457"/>
      <c r="I34" s="460"/>
      <c r="J34" s="466"/>
      <c r="K34" s="467"/>
    </row>
    <row r="35" spans="1:11" x14ac:dyDescent="0.25">
      <c r="A35" s="2"/>
      <c r="B35" s="451"/>
      <c r="C35" s="452"/>
      <c r="D35" s="191"/>
      <c r="E35" s="192"/>
      <c r="F35" s="192"/>
      <c r="G35" s="192"/>
      <c r="H35" s="193"/>
      <c r="I35" s="211"/>
      <c r="J35" s="454"/>
      <c r="K35" s="455"/>
    </row>
    <row r="36" spans="1:11" x14ac:dyDescent="0.25">
      <c r="A36" s="2"/>
      <c r="B36" s="468" t="s">
        <v>449</v>
      </c>
      <c r="C36" s="450"/>
      <c r="D36" s="188"/>
      <c r="E36" s="189"/>
      <c r="F36" s="189"/>
      <c r="G36" s="189"/>
      <c r="H36" s="190"/>
      <c r="I36" s="210"/>
      <c r="J36" s="210"/>
      <c r="K36" s="453"/>
    </row>
    <row r="37" spans="1:11" x14ac:dyDescent="0.25">
      <c r="A37" s="2"/>
      <c r="B37" s="451"/>
      <c r="C37" s="452"/>
      <c r="D37" s="191"/>
      <c r="E37" s="192"/>
      <c r="F37" s="192"/>
      <c r="G37" s="192"/>
      <c r="H37" s="193"/>
      <c r="I37" s="211"/>
      <c r="J37" s="454"/>
      <c r="K37" s="455"/>
    </row>
    <row r="38" spans="1:11" ht="14.45" customHeight="1" x14ac:dyDescent="0.25">
      <c r="A38" s="2"/>
      <c r="B38" s="154" t="s">
        <v>450</v>
      </c>
      <c r="C38" s="450"/>
      <c r="D38" s="188"/>
      <c r="E38" s="189"/>
      <c r="F38" s="189"/>
      <c r="G38" s="189"/>
      <c r="H38" s="190"/>
      <c r="I38" s="210"/>
      <c r="J38" s="210"/>
      <c r="K38" s="453"/>
    </row>
    <row r="39" spans="1:11" x14ac:dyDescent="0.25">
      <c r="A39" s="2"/>
      <c r="B39" s="451"/>
      <c r="C39" s="452"/>
      <c r="D39" s="191"/>
      <c r="E39" s="192"/>
      <c r="F39" s="192"/>
      <c r="G39" s="192"/>
      <c r="H39" s="193"/>
      <c r="I39" s="211"/>
      <c r="J39" s="454"/>
      <c r="K39" s="455"/>
    </row>
    <row r="40" spans="1:11" ht="14.45" customHeight="1" x14ac:dyDescent="0.25">
      <c r="A40" s="2"/>
      <c r="B40" s="154" t="s">
        <v>451</v>
      </c>
      <c r="C40" s="450"/>
      <c r="D40" s="188"/>
      <c r="E40" s="189"/>
      <c r="F40" s="189"/>
      <c r="G40" s="189"/>
      <c r="H40" s="190"/>
      <c r="I40" s="210"/>
      <c r="J40" s="210"/>
      <c r="K40" s="453"/>
    </row>
    <row r="41" spans="1:11" x14ac:dyDescent="0.25">
      <c r="A41" s="2"/>
      <c r="B41" s="451"/>
      <c r="C41" s="452"/>
      <c r="D41" s="191"/>
      <c r="E41" s="192"/>
      <c r="F41" s="192"/>
      <c r="G41" s="192"/>
      <c r="H41" s="193"/>
      <c r="I41" s="211"/>
      <c r="J41" s="454"/>
      <c r="K41" s="455"/>
    </row>
    <row r="42" spans="1:11" x14ac:dyDescent="0.25">
      <c r="A42" s="2"/>
      <c r="B42" s="2"/>
      <c r="C42" s="2"/>
      <c r="D42" s="2"/>
      <c r="E42" s="2"/>
      <c r="F42" s="2"/>
      <c r="G42" s="2"/>
      <c r="H42" s="2"/>
      <c r="I42" s="2"/>
      <c r="J42" s="2"/>
      <c r="K42" s="2"/>
    </row>
    <row r="43" spans="1:11" x14ac:dyDescent="0.25">
      <c r="A43" s="2"/>
      <c r="B43" s="2"/>
      <c r="C43" s="2"/>
      <c r="D43" s="2"/>
      <c r="E43" s="2"/>
      <c r="F43" s="2"/>
      <c r="G43" s="2"/>
      <c r="H43" s="2"/>
      <c r="I43" s="2"/>
      <c r="J43" s="2"/>
      <c r="K43" s="2"/>
    </row>
    <row r="44" spans="1:11" x14ac:dyDescent="0.25">
      <c r="A44" s="2"/>
      <c r="B44" s="2"/>
      <c r="C44" s="2"/>
      <c r="D44" s="2"/>
      <c r="E44" s="2"/>
      <c r="F44" s="2"/>
      <c r="G44" s="2"/>
      <c r="H44" s="2"/>
      <c r="I44" s="2"/>
      <c r="J44" s="2"/>
      <c r="K44" s="2"/>
    </row>
    <row r="45" spans="1:11" x14ac:dyDescent="0.25">
      <c r="A45" s="2"/>
      <c r="B45" s="2"/>
      <c r="C45" s="2"/>
      <c r="D45" s="2"/>
      <c r="E45" s="2"/>
      <c r="F45" s="2"/>
      <c r="G45" s="2"/>
      <c r="H45" s="2"/>
      <c r="I45" s="2"/>
      <c r="J45" s="2"/>
      <c r="K45" s="2"/>
    </row>
    <row r="46" spans="1:11" x14ac:dyDescent="0.25">
      <c r="A46" s="2"/>
      <c r="B46" s="2"/>
      <c r="C46" s="2"/>
      <c r="D46" s="2"/>
      <c r="E46" s="2"/>
      <c r="G46" s="2"/>
      <c r="H46" s="2"/>
      <c r="I46" s="2"/>
      <c r="J46" s="2"/>
      <c r="K46" s="2"/>
    </row>
    <row r="47" spans="1:11" x14ac:dyDescent="0.25">
      <c r="A47" s="2"/>
      <c r="B47" s="2"/>
      <c r="C47" s="2"/>
      <c r="D47" s="2"/>
      <c r="E47" s="2"/>
      <c r="F47" s="2"/>
      <c r="G47" s="2"/>
      <c r="H47" s="2"/>
      <c r="I47" s="2"/>
      <c r="J47" s="2"/>
      <c r="K47" s="2"/>
    </row>
    <row r="48" spans="1:11" x14ac:dyDescent="0.25">
      <c r="A48" s="2"/>
      <c r="B48" s="2"/>
      <c r="C48" s="2"/>
      <c r="D48" s="2"/>
      <c r="E48" s="2"/>
      <c r="F48" s="2"/>
      <c r="G48" s="2"/>
      <c r="H48" s="2"/>
      <c r="I48" s="2"/>
      <c r="J48" s="2"/>
      <c r="K48" s="2"/>
    </row>
    <row r="49" spans="1:11" s="38" customFormat="1" ht="13.5" customHeight="1" x14ac:dyDescent="0.25">
      <c r="A49" s="39"/>
      <c r="B49" s="464" t="s">
        <v>452</v>
      </c>
      <c r="C49" s="465"/>
      <c r="D49" s="465"/>
      <c r="E49" s="465"/>
      <c r="F49" s="465"/>
      <c r="G49" s="465"/>
      <c r="H49" s="465"/>
      <c r="I49" s="465"/>
      <c r="J49" s="465"/>
      <c r="K49" s="465"/>
    </row>
    <row r="50" spans="1:11" x14ac:dyDescent="0.25">
      <c r="A50" s="2"/>
      <c r="B50" s="9"/>
      <c r="C50" s="9"/>
      <c r="D50" s="9"/>
      <c r="E50" s="9"/>
      <c r="F50" s="9"/>
      <c r="G50" s="9"/>
      <c r="H50" s="9"/>
      <c r="I50" s="9"/>
      <c r="J50" s="9"/>
      <c r="K50" s="9"/>
    </row>
    <row r="51" spans="1:11" x14ac:dyDescent="0.25">
      <c r="A51" s="2"/>
      <c r="B51" s="9"/>
      <c r="C51" s="9"/>
      <c r="D51" s="9"/>
      <c r="E51" s="9"/>
      <c r="F51" s="9"/>
      <c r="G51" s="9"/>
      <c r="H51" s="9"/>
      <c r="I51" s="9"/>
      <c r="J51" s="9"/>
      <c r="K51" s="9"/>
    </row>
    <row r="52" spans="1:11" x14ac:dyDescent="0.25">
      <c r="A52" s="2"/>
      <c r="B52" s="9"/>
      <c r="C52" s="9"/>
      <c r="D52" s="9"/>
      <c r="E52" s="9"/>
      <c r="F52" s="9"/>
      <c r="G52" s="9"/>
      <c r="H52" s="9"/>
      <c r="I52" s="9"/>
      <c r="J52" s="9"/>
      <c r="K52" s="9"/>
    </row>
    <row r="53" spans="1:11" x14ac:dyDescent="0.25">
      <c r="A53" s="2"/>
      <c r="B53" s="9"/>
      <c r="C53" s="9"/>
      <c r="D53" s="9"/>
      <c r="E53" s="9"/>
      <c r="F53" s="9"/>
      <c r="G53" s="9"/>
      <c r="H53" s="9"/>
      <c r="I53" s="9"/>
      <c r="J53" s="9"/>
      <c r="K53" s="9"/>
    </row>
    <row r="54" spans="1:11" x14ac:dyDescent="0.25">
      <c r="A54" s="2"/>
      <c r="B54" s="9"/>
      <c r="C54" s="9"/>
      <c r="D54" s="9"/>
      <c r="E54" s="9"/>
      <c r="F54" s="9"/>
      <c r="G54" s="9"/>
      <c r="H54" s="9"/>
      <c r="I54" s="9"/>
      <c r="J54" s="9"/>
      <c r="K54" s="9"/>
    </row>
    <row r="55" spans="1:11" x14ac:dyDescent="0.25">
      <c r="A55" s="2"/>
      <c r="B55" s="9"/>
      <c r="C55" s="9"/>
      <c r="D55" s="9"/>
      <c r="E55" s="9"/>
      <c r="F55" s="9"/>
      <c r="G55" s="9"/>
      <c r="H55" s="9"/>
      <c r="I55" s="9"/>
      <c r="J55" s="9"/>
      <c r="K55" s="9"/>
    </row>
    <row r="56" spans="1:11" x14ac:dyDescent="0.25">
      <c r="A56" s="2"/>
      <c r="B56" s="9"/>
      <c r="C56" s="9"/>
      <c r="D56" s="9"/>
      <c r="E56" s="9"/>
      <c r="F56" s="9"/>
      <c r="G56" s="9"/>
      <c r="H56" s="9"/>
      <c r="I56" s="9"/>
      <c r="J56" s="9"/>
      <c r="K56" s="9"/>
    </row>
    <row r="57" spans="1:11" x14ac:dyDescent="0.25">
      <c r="A57" s="2"/>
      <c r="B57" s="9"/>
      <c r="C57" s="9"/>
      <c r="D57" s="9"/>
      <c r="E57" s="9"/>
      <c r="F57" s="9"/>
      <c r="G57" s="9"/>
      <c r="H57" s="9"/>
      <c r="I57" s="9"/>
      <c r="J57" s="9"/>
      <c r="K57" s="9"/>
    </row>
    <row r="58" spans="1:11" ht="15.75" customHeight="1" x14ac:dyDescent="0.25">
      <c r="A58" s="2"/>
      <c r="B58" s="9"/>
      <c r="C58" s="9"/>
      <c r="D58" s="9"/>
      <c r="E58" s="9"/>
      <c r="F58" s="9"/>
      <c r="G58" s="9"/>
      <c r="H58" s="9"/>
      <c r="I58" s="9"/>
      <c r="J58" s="9"/>
      <c r="K58" s="9"/>
    </row>
  </sheetData>
  <sheetProtection sheet="1" formatCells="0" formatColumns="0" formatRows="0" insertColumns="0" insertRows="0" insertHyperlinks="0"/>
  <mergeCells count="63">
    <mergeCell ref="B49:K49"/>
    <mergeCell ref="B16:C18"/>
    <mergeCell ref="J33:K35"/>
    <mergeCell ref="D12:H13"/>
    <mergeCell ref="J36:K37"/>
    <mergeCell ref="B19:C20"/>
    <mergeCell ref="I36:I37"/>
    <mergeCell ref="J25:K26"/>
    <mergeCell ref="B36:C37"/>
    <mergeCell ref="J21:K22"/>
    <mergeCell ref="D25:H26"/>
    <mergeCell ref="I25:I26"/>
    <mergeCell ref="J12:K13"/>
    <mergeCell ref="B40:C41"/>
    <mergeCell ref="I12:I13"/>
    <mergeCell ref="I21:I22"/>
    <mergeCell ref="B9:C11"/>
    <mergeCell ref="B21:C22"/>
    <mergeCell ref="D16:H18"/>
    <mergeCell ref="B25:C26"/>
    <mergeCell ref="B4:K8"/>
    <mergeCell ref="J9:K11"/>
    <mergeCell ref="D19:H20"/>
    <mergeCell ref="I9:I11"/>
    <mergeCell ref="J14:K15"/>
    <mergeCell ref="I14:I15"/>
    <mergeCell ref="D23:H24"/>
    <mergeCell ref="J19:K20"/>
    <mergeCell ref="I23:I24"/>
    <mergeCell ref="D9:H11"/>
    <mergeCell ref="B14:C15"/>
    <mergeCell ref="D14:H15"/>
    <mergeCell ref="B31:C32"/>
    <mergeCell ref="I29:I30"/>
    <mergeCell ref="B38:C39"/>
    <mergeCell ref="D36:H37"/>
    <mergeCell ref="D33:H35"/>
    <mergeCell ref="D29:H30"/>
    <mergeCell ref="D31:H32"/>
    <mergeCell ref="J23:K24"/>
    <mergeCell ref="I33:I35"/>
    <mergeCell ref="I27:I28"/>
    <mergeCell ref="I40:I41"/>
    <mergeCell ref="I38:I39"/>
    <mergeCell ref="J31:K32"/>
    <mergeCell ref="J29:K30"/>
    <mergeCell ref="J27:K28"/>
    <mergeCell ref="B2:K2"/>
    <mergeCell ref="I19:I20"/>
    <mergeCell ref="B27:C28"/>
    <mergeCell ref="D40:H41"/>
    <mergeCell ref="J38:K39"/>
    <mergeCell ref="B12:C13"/>
    <mergeCell ref="J16:K18"/>
    <mergeCell ref="D27:H28"/>
    <mergeCell ref="D21:H22"/>
    <mergeCell ref="I31:I32"/>
    <mergeCell ref="B33:C35"/>
    <mergeCell ref="I16:I18"/>
    <mergeCell ref="B29:C30"/>
    <mergeCell ref="J40:K41"/>
    <mergeCell ref="B23:C24"/>
    <mergeCell ref="D38:H39"/>
  </mergeCells>
  <hyperlinks>
    <hyperlink ref="B49" r:id="rId1" display="24 GEF Council meeting documents, guidelines, project and program cycle policy 2020 update" xr:uid="{00000000-0004-0000-0C00-000000000000}"/>
  </hyperlinks>
  <pageMargins left="0.25" right="0.25" top="0.75" bottom="0.75" header="0.3" footer="0.3"/>
  <pageSetup paperSize="5"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3" tint="0.499984740745262"/>
  </sheetPr>
  <dimension ref="A1:G141"/>
  <sheetViews>
    <sheetView showGridLines="0" zoomScaleNormal="100" zoomScaleSheetLayoutView="100" workbookViewId="0">
      <selection activeCell="G140" sqref="C8:G140"/>
    </sheetView>
  </sheetViews>
  <sheetFormatPr defaultColWidth="8.85546875" defaultRowHeight="15" x14ac:dyDescent="0.25"/>
  <cols>
    <col min="1" max="2" width="1.28515625" customWidth="1"/>
    <col min="5" max="5" width="30.7109375" customWidth="1"/>
    <col min="6" max="6" width="15.7109375" customWidth="1"/>
    <col min="7" max="7" width="50.7109375" customWidth="1"/>
  </cols>
  <sheetData>
    <row r="1" spans="1:7" x14ac:dyDescent="0.25">
      <c r="A1" s="20"/>
      <c r="B1" s="20"/>
      <c r="C1" s="20"/>
      <c r="D1" s="20"/>
      <c r="E1" s="20"/>
      <c r="F1" s="20"/>
      <c r="G1" s="20"/>
    </row>
    <row r="2" spans="1:7" ht="19.5" customHeight="1" x14ac:dyDescent="0.25">
      <c r="A2" s="20"/>
      <c r="B2" s="20"/>
      <c r="C2" s="393" t="s">
        <v>453</v>
      </c>
      <c r="D2" s="167"/>
      <c r="E2" s="167"/>
      <c r="F2" s="167"/>
      <c r="G2" s="167"/>
    </row>
    <row r="3" spans="1:7" x14ac:dyDescent="0.25">
      <c r="A3" s="20"/>
      <c r="B3" s="20"/>
      <c r="C3" s="23"/>
      <c r="D3" s="23"/>
      <c r="E3" s="23"/>
      <c r="F3" s="23"/>
      <c r="G3" s="23"/>
    </row>
    <row r="4" spans="1:7" ht="14.45" customHeight="1" x14ac:dyDescent="0.25">
      <c r="A4" s="20"/>
      <c r="B4" s="20"/>
      <c r="C4" s="472" t="s">
        <v>454</v>
      </c>
      <c r="D4" s="355"/>
      <c r="E4" s="355"/>
      <c r="F4" s="355"/>
      <c r="G4" s="355"/>
    </row>
    <row r="5" spans="1:7" ht="14.45" customHeight="1" x14ac:dyDescent="0.25">
      <c r="A5" s="20"/>
      <c r="B5" s="20"/>
      <c r="C5" s="355"/>
      <c r="D5" s="355"/>
      <c r="E5" s="355"/>
      <c r="F5" s="355"/>
      <c r="G5" s="355"/>
    </row>
    <row r="6" spans="1:7" ht="17.25" customHeight="1" x14ac:dyDescent="0.25">
      <c r="A6" s="20"/>
      <c r="B6" s="20"/>
      <c r="C6" s="355"/>
      <c r="D6" s="355"/>
      <c r="E6" s="355"/>
      <c r="F6" s="355"/>
      <c r="G6" s="355"/>
    </row>
    <row r="7" spans="1:7" ht="17.25" customHeight="1" x14ac:dyDescent="0.25">
      <c r="A7" s="20"/>
      <c r="B7" s="20"/>
      <c r="C7" s="293"/>
      <c r="D7" s="473"/>
      <c r="E7" s="473"/>
      <c r="F7" s="473"/>
      <c r="G7" s="473"/>
    </row>
    <row r="8" spans="1:7" ht="34.5" customHeight="1" x14ac:dyDescent="0.25">
      <c r="A8" s="20"/>
      <c r="B8" s="20"/>
      <c r="C8" s="474" t="s">
        <v>455</v>
      </c>
      <c r="D8" s="225"/>
      <c r="E8" s="98" t="s">
        <v>456</v>
      </c>
      <c r="F8" s="47" t="s">
        <v>457</v>
      </c>
      <c r="G8" s="103" t="s">
        <v>458</v>
      </c>
    </row>
    <row r="9" spans="1:7" ht="45" customHeight="1" x14ac:dyDescent="0.25">
      <c r="A9" s="20"/>
      <c r="B9" s="20"/>
      <c r="C9" s="469" t="s">
        <v>459</v>
      </c>
      <c r="D9" s="470"/>
      <c r="E9" s="105" t="s">
        <v>651</v>
      </c>
      <c r="F9" s="104" t="s">
        <v>782</v>
      </c>
      <c r="G9" s="115" t="s">
        <v>839</v>
      </c>
    </row>
    <row r="10" spans="1:7" ht="45" customHeight="1" x14ac:dyDescent="0.25">
      <c r="A10" s="20"/>
      <c r="B10" s="20"/>
      <c r="C10" s="469" t="s">
        <v>459</v>
      </c>
      <c r="D10" s="470"/>
      <c r="E10" s="105" t="s">
        <v>652</v>
      </c>
      <c r="F10" s="104" t="s">
        <v>782</v>
      </c>
      <c r="G10" s="115" t="s">
        <v>840</v>
      </c>
    </row>
    <row r="11" spans="1:7" ht="45" customHeight="1" x14ac:dyDescent="0.25">
      <c r="A11" s="20"/>
      <c r="B11" s="20"/>
      <c r="C11" s="469" t="s">
        <v>459</v>
      </c>
      <c r="D11" s="470"/>
      <c r="E11" s="105" t="s">
        <v>653</v>
      </c>
      <c r="F11" s="104" t="s">
        <v>782</v>
      </c>
      <c r="G11" s="115" t="s">
        <v>841</v>
      </c>
    </row>
    <row r="12" spans="1:7" ht="45" customHeight="1" x14ac:dyDescent="0.25">
      <c r="A12" s="20"/>
      <c r="B12" s="20"/>
      <c r="C12" s="469" t="s">
        <v>459</v>
      </c>
      <c r="D12" s="470"/>
      <c r="E12" s="105" t="s">
        <v>654</v>
      </c>
      <c r="F12" s="104" t="s">
        <v>783</v>
      </c>
      <c r="G12" s="115" t="s">
        <v>842</v>
      </c>
    </row>
    <row r="13" spans="1:7" ht="45" customHeight="1" x14ac:dyDescent="0.25">
      <c r="A13" s="20"/>
      <c r="B13" s="20"/>
      <c r="C13" s="469" t="s">
        <v>459</v>
      </c>
      <c r="D13" s="470"/>
      <c r="E13" s="105" t="s">
        <v>655</v>
      </c>
      <c r="F13" s="104" t="s">
        <v>783</v>
      </c>
      <c r="G13" s="115" t="s">
        <v>842</v>
      </c>
    </row>
    <row r="14" spans="1:7" ht="45" customHeight="1" x14ac:dyDescent="0.25">
      <c r="A14" s="20"/>
      <c r="B14" s="20"/>
      <c r="C14" s="445" t="s">
        <v>459</v>
      </c>
      <c r="D14" s="471"/>
      <c r="E14" s="105" t="s">
        <v>781</v>
      </c>
      <c r="F14" s="104" t="s">
        <v>783</v>
      </c>
      <c r="G14" s="115" t="s">
        <v>842</v>
      </c>
    </row>
    <row r="15" spans="1:7" ht="45" customHeight="1" x14ac:dyDescent="0.25">
      <c r="A15" s="20"/>
      <c r="B15" s="20"/>
      <c r="C15" s="469" t="s">
        <v>459</v>
      </c>
      <c r="D15" s="470"/>
      <c r="E15" s="105" t="s">
        <v>656</v>
      </c>
      <c r="F15" s="104" t="s">
        <v>783</v>
      </c>
      <c r="G15" s="115" t="s">
        <v>842</v>
      </c>
    </row>
    <row r="16" spans="1:7" ht="45" customHeight="1" x14ac:dyDescent="0.25">
      <c r="A16" s="20"/>
      <c r="B16" s="20"/>
      <c r="C16" s="469" t="s">
        <v>459</v>
      </c>
      <c r="D16" s="470"/>
      <c r="E16" s="105" t="s">
        <v>657</v>
      </c>
      <c r="F16" s="104" t="s">
        <v>783</v>
      </c>
      <c r="G16" s="115" t="s">
        <v>842</v>
      </c>
    </row>
    <row r="17" spans="1:7" ht="45" customHeight="1" x14ac:dyDescent="0.25">
      <c r="A17" s="20"/>
      <c r="B17" s="20"/>
      <c r="C17" s="469" t="s">
        <v>459</v>
      </c>
      <c r="D17" s="470"/>
      <c r="E17" s="105" t="s">
        <v>658</v>
      </c>
      <c r="F17" s="104" t="s">
        <v>783</v>
      </c>
      <c r="G17" s="115" t="s">
        <v>842</v>
      </c>
    </row>
    <row r="18" spans="1:7" ht="45" customHeight="1" x14ac:dyDescent="0.25">
      <c r="A18" s="20"/>
      <c r="B18" s="20"/>
      <c r="C18" s="469" t="s">
        <v>459</v>
      </c>
      <c r="D18" s="470"/>
      <c r="E18" s="105" t="s">
        <v>659</v>
      </c>
      <c r="F18" s="104" t="s">
        <v>783</v>
      </c>
      <c r="G18" s="115" t="s">
        <v>842</v>
      </c>
    </row>
    <row r="19" spans="1:7" ht="45" customHeight="1" x14ac:dyDescent="0.25">
      <c r="A19" s="20"/>
      <c r="B19" s="20"/>
      <c r="C19" s="469" t="s">
        <v>459</v>
      </c>
      <c r="D19" s="470"/>
      <c r="E19" s="105" t="s">
        <v>660</v>
      </c>
      <c r="F19" s="104" t="s">
        <v>783</v>
      </c>
      <c r="G19" s="115" t="s">
        <v>842</v>
      </c>
    </row>
    <row r="20" spans="1:7" ht="45" customHeight="1" x14ac:dyDescent="0.25">
      <c r="A20" s="20"/>
      <c r="B20" s="20"/>
      <c r="C20" s="469" t="s">
        <v>459</v>
      </c>
      <c r="D20" s="470"/>
      <c r="E20" s="105" t="s">
        <v>661</v>
      </c>
      <c r="F20" s="104" t="s">
        <v>784</v>
      </c>
      <c r="G20" s="115" t="s">
        <v>843</v>
      </c>
    </row>
    <row r="21" spans="1:7" ht="45" customHeight="1" x14ac:dyDescent="0.25">
      <c r="A21" s="20"/>
      <c r="B21" s="20"/>
      <c r="C21" s="445" t="s">
        <v>459</v>
      </c>
      <c r="D21" s="471"/>
      <c r="E21" s="105" t="s">
        <v>662</v>
      </c>
      <c r="F21" s="104" t="s">
        <v>784</v>
      </c>
      <c r="G21" s="115" t="s">
        <v>843</v>
      </c>
    </row>
    <row r="22" spans="1:7" ht="45" customHeight="1" x14ac:dyDescent="0.25">
      <c r="A22" s="20"/>
      <c r="B22" s="20"/>
      <c r="C22" s="445" t="s">
        <v>459</v>
      </c>
      <c r="D22" s="471"/>
      <c r="E22" s="105" t="s">
        <v>663</v>
      </c>
      <c r="F22" s="104" t="s">
        <v>783</v>
      </c>
      <c r="G22" s="115" t="s">
        <v>842</v>
      </c>
    </row>
    <row r="23" spans="1:7" ht="45" customHeight="1" x14ac:dyDescent="0.25">
      <c r="A23" s="20"/>
      <c r="B23" s="20"/>
      <c r="C23" s="445" t="s">
        <v>459</v>
      </c>
      <c r="D23" s="471"/>
      <c r="E23" s="105" t="s">
        <v>664</v>
      </c>
      <c r="F23" s="104" t="s">
        <v>783</v>
      </c>
      <c r="G23" s="115" t="s">
        <v>842</v>
      </c>
    </row>
    <row r="24" spans="1:7" ht="45" customHeight="1" x14ac:dyDescent="0.25">
      <c r="A24" s="20"/>
      <c r="B24" s="20"/>
      <c r="C24" s="469" t="s">
        <v>459</v>
      </c>
      <c r="D24" s="470"/>
      <c r="E24" s="105" t="s">
        <v>665</v>
      </c>
      <c r="F24" s="104" t="s">
        <v>783</v>
      </c>
      <c r="G24" s="115" t="s">
        <v>842</v>
      </c>
    </row>
    <row r="25" spans="1:7" ht="45" customHeight="1" x14ac:dyDescent="0.25">
      <c r="A25" s="20"/>
      <c r="B25" s="20"/>
      <c r="C25" s="469" t="s">
        <v>459</v>
      </c>
      <c r="D25" s="470"/>
      <c r="E25" s="105" t="s">
        <v>666</v>
      </c>
      <c r="F25" s="104" t="s">
        <v>783</v>
      </c>
      <c r="G25" s="115" t="s">
        <v>842</v>
      </c>
    </row>
    <row r="26" spans="1:7" ht="45" customHeight="1" x14ac:dyDescent="0.25">
      <c r="A26" s="20"/>
      <c r="B26" s="20"/>
      <c r="C26" s="469" t="s">
        <v>459</v>
      </c>
      <c r="D26" s="470"/>
      <c r="E26" s="105" t="s">
        <v>667</v>
      </c>
      <c r="F26" s="104" t="s">
        <v>783</v>
      </c>
      <c r="G26" s="115" t="s">
        <v>842</v>
      </c>
    </row>
    <row r="27" spans="1:7" ht="45" customHeight="1" x14ac:dyDescent="0.25">
      <c r="A27" s="20"/>
      <c r="B27" s="20"/>
      <c r="C27" s="469" t="s">
        <v>459</v>
      </c>
      <c r="D27" s="470"/>
      <c r="E27" s="113" t="s">
        <v>668</v>
      </c>
      <c r="F27" s="104" t="s">
        <v>783</v>
      </c>
      <c r="G27" s="115" t="s">
        <v>842</v>
      </c>
    </row>
    <row r="28" spans="1:7" ht="45" customHeight="1" x14ac:dyDescent="0.25">
      <c r="A28" s="20"/>
      <c r="B28" s="20"/>
      <c r="C28" s="445" t="s">
        <v>459</v>
      </c>
      <c r="D28" s="471"/>
      <c r="E28" s="113" t="s">
        <v>669</v>
      </c>
      <c r="F28" s="104" t="s">
        <v>783</v>
      </c>
      <c r="G28" s="115" t="s">
        <v>842</v>
      </c>
    </row>
    <row r="29" spans="1:7" ht="45" customHeight="1" x14ac:dyDescent="0.25">
      <c r="A29" s="20"/>
      <c r="B29" s="20"/>
      <c r="C29" s="445" t="s">
        <v>459</v>
      </c>
      <c r="D29" s="471"/>
      <c r="E29" s="113" t="s">
        <v>670</v>
      </c>
      <c r="F29" s="104" t="s">
        <v>783</v>
      </c>
      <c r="G29" s="115" t="s">
        <v>842</v>
      </c>
    </row>
    <row r="30" spans="1:7" ht="45" customHeight="1" x14ac:dyDescent="0.25">
      <c r="A30" s="20"/>
      <c r="B30" s="20"/>
      <c r="C30" s="445" t="s">
        <v>459</v>
      </c>
      <c r="D30" s="471"/>
      <c r="E30" s="113" t="s">
        <v>671</v>
      </c>
      <c r="F30" s="104" t="s">
        <v>783</v>
      </c>
      <c r="G30" s="115" t="s">
        <v>842</v>
      </c>
    </row>
    <row r="31" spans="1:7" ht="45" customHeight="1" x14ac:dyDescent="0.25">
      <c r="A31" s="20"/>
      <c r="B31" s="20"/>
      <c r="C31" s="445" t="s">
        <v>459</v>
      </c>
      <c r="D31" s="471"/>
      <c r="E31" s="113" t="s">
        <v>672</v>
      </c>
      <c r="F31" s="104" t="s">
        <v>783</v>
      </c>
      <c r="G31" s="115" t="s">
        <v>842</v>
      </c>
    </row>
    <row r="32" spans="1:7" ht="45" customHeight="1" x14ac:dyDescent="0.25">
      <c r="A32" s="20"/>
      <c r="B32" s="20"/>
      <c r="C32" s="469" t="s">
        <v>459</v>
      </c>
      <c r="D32" s="470"/>
      <c r="E32" s="105" t="s">
        <v>673</v>
      </c>
      <c r="F32" s="104" t="s">
        <v>783</v>
      </c>
      <c r="G32" s="115" t="s">
        <v>842</v>
      </c>
    </row>
    <row r="33" spans="1:7" ht="45" customHeight="1" x14ac:dyDescent="0.25">
      <c r="A33" s="20"/>
      <c r="B33" s="20"/>
      <c r="C33" s="469" t="s">
        <v>459</v>
      </c>
      <c r="D33" s="470"/>
      <c r="E33" s="105" t="s">
        <v>674</v>
      </c>
      <c r="F33" s="104" t="s">
        <v>783</v>
      </c>
      <c r="G33" s="115" t="s">
        <v>842</v>
      </c>
    </row>
    <row r="34" spans="1:7" ht="45" customHeight="1" x14ac:dyDescent="0.25">
      <c r="A34" s="20"/>
      <c r="B34" s="20"/>
      <c r="C34" s="469" t="s">
        <v>459</v>
      </c>
      <c r="D34" s="470"/>
      <c r="E34" s="105" t="s">
        <v>675</v>
      </c>
      <c r="F34" s="104" t="s">
        <v>783</v>
      </c>
      <c r="G34" s="115" t="s">
        <v>842</v>
      </c>
    </row>
    <row r="35" spans="1:7" ht="45" customHeight="1" x14ac:dyDescent="0.25">
      <c r="A35" s="20"/>
      <c r="B35" s="20"/>
      <c r="C35" s="445" t="s">
        <v>459</v>
      </c>
      <c r="D35" s="471"/>
      <c r="E35" s="105" t="s">
        <v>676</v>
      </c>
      <c r="F35" s="104" t="s">
        <v>782</v>
      </c>
      <c r="G35" s="115" t="s">
        <v>844</v>
      </c>
    </row>
    <row r="36" spans="1:7" ht="45" customHeight="1" x14ac:dyDescent="0.25">
      <c r="A36" s="20"/>
      <c r="B36" s="20"/>
      <c r="C36" s="445" t="s">
        <v>459</v>
      </c>
      <c r="D36" s="471"/>
      <c r="E36" s="105" t="s">
        <v>677</v>
      </c>
      <c r="F36" s="104" t="s">
        <v>782</v>
      </c>
      <c r="G36" s="115" t="s">
        <v>844</v>
      </c>
    </row>
    <row r="37" spans="1:7" ht="45" customHeight="1" x14ac:dyDescent="0.25">
      <c r="A37" s="20"/>
      <c r="B37" s="20"/>
      <c r="C37" s="445" t="s">
        <v>459</v>
      </c>
      <c r="D37" s="471"/>
      <c r="E37" s="105" t="s">
        <v>678</v>
      </c>
      <c r="F37" s="104" t="s">
        <v>785</v>
      </c>
      <c r="G37" s="115" t="s">
        <v>845</v>
      </c>
    </row>
    <row r="38" spans="1:7" ht="45" customHeight="1" x14ac:dyDescent="0.25">
      <c r="A38" s="20"/>
      <c r="B38" s="20"/>
      <c r="C38" s="469" t="s">
        <v>459</v>
      </c>
      <c r="D38" s="470"/>
      <c r="E38" s="105" t="s">
        <v>679</v>
      </c>
      <c r="F38" s="104" t="s">
        <v>783</v>
      </c>
      <c r="G38" s="115" t="s">
        <v>842</v>
      </c>
    </row>
    <row r="39" spans="1:7" ht="45" customHeight="1" x14ac:dyDescent="0.25">
      <c r="A39" s="20"/>
      <c r="B39" s="20"/>
      <c r="C39" s="469" t="s">
        <v>459</v>
      </c>
      <c r="D39" s="470"/>
      <c r="E39" s="105" t="s">
        <v>680</v>
      </c>
      <c r="F39" s="104" t="s">
        <v>783</v>
      </c>
      <c r="G39" s="115" t="s">
        <v>842</v>
      </c>
    </row>
    <row r="40" spans="1:7" ht="45" customHeight="1" x14ac:dyDescent="0.25">
      <c r="A40" s="20"/>
      <c r="B40" s="20"/>
      <c r="C40" s="469" t="s">
        <v>459</v>
      </c>
      <c r="D40" s="470"/>
      <c r="E40" s="105" t="s">
        <v>681</v>
      </c>
      <c r="F40" s="104" t="s">
        <v>784</v>
      </c>
      <c r="G40" s="115" t="s">
        <v>843</v>
      </c>
    </row>
    <row r="41" spans="1:7" ht="45" customHeight="1" x14ac:dyDescent="0.25">
      <c r="A41" s="20"/>
      <c r="B41" s="20"/>
      <c r="C41" s="445" t="s">
        <v>459</v>
      </c>
      <c r="D41" s="471"/>
      <c r="E41" s="105" t="s">
        <v>682</v>
      </c>
      <c r="F41" s="104" t="s">
        <v>783</v>
      </c>
      <c r="G41" s="115" t="s">
        <v>842</v>
      </c>
    </row>
    <row r="42" spans="1:7" ht="45" customHeight="1" x14ac:dyDescent="0.25">
      <c r="A42" s="20"/>
      <c r="B42" s="20"/>
      <c r="C42" s="469" t="s">
        <v>459</v>
      </c>
      <c r="D42" s="470"/>
      <c r="E42" s="105" t="s">
        <v>683</v>
      </c>
      <c r="F42" s="104" t="s">
        <v>783</v>
      </c>
      <c r="G42" s="115" t="s">
        <v>842</v>
      </c>
    </row>
    <row r="43" spans="1:7" ht="45" customHeight="1" x14ac:dyDescent="0.25">
      <c r="A43" s="20"/>
      <c r="B43" s="20"/>
      <c r="C43" s="469" t="s">
        <v>459</v>
      </c>
      <c r="D43" s="470"/>
      <c r="E43" s="105" t="s">
        <v>684</v>
      </c>
      <c r="F43" s="104" t="s">
        <v>784</v>
      </c>
      <c r="G43" s="115" t="s">
        <v>843</v>
      </c>
    </row>
    <row r="44" spans="1:7" ht="45" customHeight="1" x14ac:dyDescent="0.25">
      <c r="A44" s="20"/>
      <c r="B44" s="20"/>
      <c r="C44" s="469" t="s">
        <v>459</v>
      </c>
      <c r="D44" s="470"/>
      <c r="E44" s="105" t="s">
        <v>685</v>
      </c>
      <c r="F44" s="104" t="s">
        <v>783</v>
      </c>
      <c r="G44" s="115" t="s">
        <v>842</v>
      </c>
    </row>
    <row r="45" spans="1:7" ht="45" customHeight="1" x14ac:dyDescent="0.25">
      <c r="A45" s="20"/>
      <c r="B45" s="20"/>
      <c r="C45" s="469" t="s">
        <v>459</v>
      </c>
      <c r="D45" s="470"/>
      <c r="E45" s="105" t="s">
        <v>686</v>
      </c>
      <c r="F45" s="104" t="s">
        <v>784</v>
      </c>
      <c r="G45" s="115" t="s">
        <v>843</v>
      </c>
    </row>
    <row r="46" spans="1:7" ht="45" customHeight="1" x14ac:dyDescent="0.25">
      <c r="A46" s="20"/>
      <c r="B46" s="20"/>
      <c r="C46" s="469" t="s">
        <v>459</v>
      </c>
      <c r="D46" s="470"/>
      <c r="E46" s="105" t="s">
        <v>687</v>
      </c>
      <c r="F46" s="104" t="s">
        <v>784</v>
      </c>
      <c r="G46" s="115" t="s">
        <v>843</v>
      </c>
    </row>
    <row r="47" spans="1:7" ht="45" customHeight="1" x14ac:dyDescent="0.25">
      <c r="A47" s="20"/>
      <c r="B47" s="20"/>
      <c r="C47" s="469" t="s">
        <v>459</v>
      </c>
      <c r="D47" s="470"/>
      <c r="E47" s="105" t="s">
        <v>688</v>
      </c>
      <c r="F47" s="104" t="s">
        <v>783</v>
      </c>
      <c r="G47" s="115" t="s">
        <v>842</v>
      </c>
    </row>
    <row r="48" spans="1:7" ht="45" customHeight="1" x14ac:dyDescent="0.25">
      <c r="A48" s="20"/>
      <c r="B48" s="20"/>
      <c r="C48" s="445" t="s">
        <v>459</v>
      </c>
      <c r="D48" s="471"/>
      <c r="E48" s="105" t="s">
        <v>689</v>
      </c>
      <c r="F48" s="104" t="s">
        <v>783</v>
      </c>
      <c r="G48" s="115" t="s">
        <v>842</v>
      </c>
    </row>
    <row r="49" spans="1:7" ht="45" customHeight="1" x14ac:dyDescent="0.25">
      <c r="A49" s="20"/>
      <c r="B49" s="20"/>
      <c r="C49" s="445" t="s">
        <v>459</v>
      </c>
      <c r="D49" s="471"/>
      <c r="E49" s="105" t="s">
        <v>690</v>
      </c>
      <c r="F49" s="104" t="s">
        <v>783</v>
      </c>
      <c r="G49" s="115" t="s">
        <v>842</v>
      </c>
    </row>
    <row r="50" spans="1:7" ht="45" customHeight="1" x14ac:dyDescent="0.25">
      <c r="A50" s="20"/>
      <c r="B50" s="20"/>
      <c r="C50" s="469" t="s">
        <v>459</v>
      </c>
      <c r="D50" s="470"/>
      <c r="E50" s="105" t="s">
        <v>691</v>
      </c>
      <c r="F50" s="104" t="s">
        <v>783</v>
      </c>
      <c r="G50" s="115" t="s">
        <v>842</v>
      </c>
    </row>
    <row r="51" spans="1:7" ht="45" customHeight="1" x14ac:dyDescent="0.25">
      <c r="A51" s="20"/>
      <c r="B51" s="20"/>
      <c r="C51" s="469" t="s">
        <v>459</v>
      </c>
      <c r="D51" s="470"/>
      <c r="E51" s="105" t="s">
        <v>692</v>
      </c>
      <c r="F51" s="104" t="s">
        <v>783</v>
      </c>
      <c r="G51" s="115" t="s">
        <v>842</v>
      </c>
    </row>
    <row r="52" spans="1:7" ht="45" customHeight="1" x14ac:dyDescent="0.25">
      <c r="A52" s="20"/>
      <c r="B52" s="20"/>
      <c r="C52" s="469" t="s">
        <v>459</v>
      </c>
      <c r="D52" s="470"/>
      <c r="E52" s="105" t="s">
        <v>693</v>
      </c>
      <c r="F52" s="104" t="s">
        <v>784</v>
      </c>
      <c r="G52" s="115" t="s">
        <v>843</v>
      </c>
    </row>
    <row r="53" spans="1:7" ht="45" customHeight="1" x14ac:dyDescent="0.25">
      <c r="A53" s="20"/>
      <c r="B53" s="20"/>
      <c r="C53" s="469" t="s">
        <v>459</v>
      </c>
      <c r="D53" s="470"/>
      <c r="E53" s="105" t="s">
        <v>694</v>
      </c>
      <c r="F53" s="104" t="s">
        <v>783</v>
      </c>
      <c r="G53" s="115" t="s">
        <v>842</v>
      </c>
    </row>
    <row r="54" spans="1:7" ht="45" customHeight="1" x14ac:dyDescent="0.25">
      <c r="A54" s="20"/>
      <c r="B54" s="20"/>
      <c r="C54" s="445" t="s">
        <v>459</v>
      </c>
      <c r="D54" s="471"/>
      <c r="E54" s="105" t="s">
        <v>695</v>
      </c>
      <c r="F54" s="104" t="s">
        <v>784</v>
      </c>
      <c r="G54" s="115" t="s">
        <v>843</v>
      </c>
    </row>
    <row r="55" spans="1:7" ht="45" customHeight="1" x14ac:dyDescent="0.25">
      <c r="A55" s="20"/>
      <c r="B55" s="20"/>
      <c r="C55" s="445" t="s">
        <v>459</v>
      </c>
      <c r="D55" s="471"/>
      <c r="E55" s="105" t="s">
        <v>696</v>
      </c>
      <c r="F55" s="104" t="s">
        <v>786</v>
      </c>
      <c r="G55" s="115" t="s">
        <v>842</v>
      </c>
    </row>
    <row r="56" spans="1:7" ht="45" customHeight="1" x14ac:dyDescent="0.25">
      <c r="A56" s="20"/>
      <c r="B56" s="20"/>
      <c r="C56" s="445" t="s">
        <v>459</v>
      </c>
      <c r="D56" s="471"/>
      <c r="E56" s="105" t="s">
        <v>697</v>
      </c>
      <c r="F56" s="104" t="s">
        <v>786</v>
      </c>
      <c r="G56" s="115" t="s">
        <v>842</v>
      </c>
    </row>
    <row r="57" spans="1:7" ht="45" customHeight="1" x14ac:dyDescent="0.25">
      <c r="A57" s="20"/>
      <c r="B57" s="20"/>
      <c r="C57" s="445" t="s">
        <v>459</v>
      </c>
      <c r="D57" s="471"/>
      <c r="E57" s="105" t="s">
        <v>698</v>
      </c>
      <c r="F57" s="104" t="s">
        <v>786</v>
      </c>
      <c r="G57" s="115" t="s">
        <v>842</v>
      </c>
    </row>
    <row r="58" spans="1:7" ht="45" customHeight="1" x14ac:dyDescent="0.25">
      <c r="A58" s="20"/>
      <c r="B58" s="20"/>
      <c r="C58" s="445" t="s">
        <v>459</v>
      </c>
      <c r="D58" s="471"/>
      <c r="E58" s="105" t="s">
        <v>699</v>
      </c>
      <c r="F58" s="104" t="s">
        <v>786</v>
      </c>
      <c r="G58" s="115" t="s">
        <v>842</v>
      </c>
    </row>
    <row r="59" spans="1:7" ht="45" customHeight="1" x14ac:dyDescent="0.25">
      <c r="A59" s="20"/>
      <c r="B59" s="20"/>
      <c r="C59" s="445" t="s">
        <v>459</v>
      </c>
      <c r="D59" s="471"/>
      <c r="E59" s="105" t="s">
        <v>700</v>
      </c>
      <c r="F59" s="104" t="s">
        <v>786</v>
      </c>
      <c r="G59" s="115" t="s">
        <v>842</v>
      </c>
    </row>
    <row r="60" spans="1:7" ht="45" customHeight="1" x14ac:dyDescent="0.25">
      <c r="A60" s="20"/>
      <c r="B60" s="20"/>
      <c r="C60" s="445" t="s">
        <v>459</v>
      </c>
      <c r="D60" s="471"/>
      <c r="E60" s="105" t="s">
        <v>701</v>
      </c>
      <c r="F60" s="104" t="s">
        <v>786</v>
      </c>
      <c r="G60" s="115" t="s">
        <v>842</v>
      </c>
    </row>
    <row r="61" spans="1:7" ht="45" customHeight="1" x14ac:dyDescent="0.25">
      <c r="A61" s="20"/>
      <c r="B61" s="20"/>
      <c r="C61" s="469" t="s">
        <v>460</v>
      </c>
      <c r="D61" s="470"/>
      <c r="E61" s="105" t="s">
        <v>702</v>
      </c>
      <c r="F61" s="104" t="s">
        <v>784</v>
      </c>
      <c r="G61" s="115" t="s">
        <v>843</v>
      </c>
    </row>
    <row r="62" spans="1:7" ht="45" customHeight="1" x14ac:dyDescent="0.25">
      <c r="A62" s="20"/>
      <c r="B62" s="20"/>
      <c r="C62" s="469" t="s">
        <v>460</v>
      </c>
      <c r="D62" s="470"/>
      <c r="E62" s="105" t="s">
        <v>703</v>
      </c>
      <c r="F62" s="104" t="s">
        <v>787</v>
      </c>
      <c r="G62" s="115" t="s">
        <v>846</v>
      </c>
    </row>
    <row r="63" spans="1:7" ht="45" customHeight="1" x14ac:dyDescent="0.25">
      <c r="A63" s="20"/>
      <c r="B63" s="20"/>
      <c r="C63" s="469" t="s">
        <v>460</v>
      </c>
      <c r="D63" s="470"/>
      <c r="E63" s="105" t="s">
        <v>704</v>
      </c>
      <c r="F63" s="104" t="s">
        <v>787</v>
      </c>
      <c r="G63" s="115" t="s">
        <v>846</v>
      </c>
    </row>
    <row r="64" spans="1:7" ht="45" customHeight="1" x14ac:dyDescent="0.25">
      <c r="A64" s="20"/>
      <c r="B64" s="20"/>
      <c r="C64" s="469" t="s">
        <v>460</v>
      </c>
      <c r="D64" s="470"/>
      <c r="E64" s="105" t="s">
        <v>705</v>
      </c>
      <c r="F64" s="104" t="s">
        <v>787</v>
      </c>
      <c r="G64" s="115" t="s">
        <v>846</v>
      </c>
    </row>
    <row r="65" spans="1:7" ht="45" customHeight="1" x14ac:dyDescent="0.25">
      <c r="A65" s="20"/>
      <c r="B65" s="20"/>
      <c r="C65" s="469" t="s">
        <v>460</v>
      </c>
      <c r="D65" s="470"/>
      <c r="E65" s="105" t="s">
        <v>706</v>
      </c>
      <c r="F65" s="104" t="s">
        <v>787</v>
      </c>
      <c r="G65" s="115" t="s">
        <v>846</v>
      </c>
    </row>
    <row r="66" spans="1:7" ht="45" customHeight="1" x14ac:dyDescent="0.25">
      <c r="A66" s="20"/>
      <c r="B66" s="20"/>
      <c r="C66" s="469" t="s">
        <v>460</v>
      </c>
      <c r="D66" s="470"/>
      <c r="E66" s="105" t="s">
        <v>707</v>
      </c>
      <c r="F66" s="104" t="s">
        <v>784</v>
      </c>
      <c r="G66" s="115" t="s">
        <v>847</v>
      </c>
    </row>
    <row r="67" spans="1:7" ht="45" customHeight="1" x14ac:dyDescent="0.25">
      <c r="A67" s="20"/>
      <c r="B67" s="20"/>
      <c r="C67" s="469" t="s">
        <v>460</v>
      </c>
      <c r="D67" s="470"/>
      <c r="E67" s="105" t="s">
        <v>708</v>
      </c>
      <c r="F67" s="104" t="s">
        <v>787</v>
      </c>
      <c r="G67" s="115" t="s">
        <v>846</v>
      </c>
    </row>
    <row r="68" spans="1:7" ht="45" customHeight="1" x14ac:dyDescent="0.25">
      <c r="A68" s="20"/>
      <c r="B68" s="20"/>
      <c r="C68" s="469" t="s">
        <v>460</v>
      </c>
      <c r="D68" s="470"/>
      <c r="E68" s="105" t="s">
        <v>709</v>
      </c>
      <c r="F68" s="104" t="s">
        <v>787</v>
      </c>
      <c r="G68" s="115" t="s">
        <v>846</v>
      </c>
    </row>
    <row r="69" spans="1:7" ht="45" customHeight="1" x14ac:dyDescent="0.25">
      <c r="A69" s="20"/>
      <c r="B69" s="20"/>
      <c r="C69" s="469" t="s">
        <v>460</v>
      </c>
      <c r="D69" s="470"/>
      <c r="E69" s="105" t="s">
        <v>710</v>
      </c>
      <c r="F69" s="104" t="s">
        <v>787</v>
      </c>
      <c r="G69" s="115" t="s">
        <v>846</v>
      </c>
    </row>
    <row r="70" spans="1:7" ht="45" customHeight="1" x14ac:dyDescent="0.25">
      <c r="A70" s="20"/>
      <c r="B70" s="20"/>
      <c r="C70" s="469" t="s">
        <v>460</v>
      </c>
      <c r="D70" s="470"/>
      <c r="E70" s="105" t="s">
        <v>711</v>
      </c>
      <c r="F70" s="104" t="s">
        <v>788</v>
      </c>
      <c r="G70" s="115" t="s">
        <v>846</v>
      </c>
    </row>
    <row r="71" spans="1:7" ht="45" customHeight="1" x14ac:dyDescent="0.25">
      <c r="A71" s="20"/>
      <c r="B71" s="20"/>
      <c r="C71" s="469" t="s">
        <v>461</v>
      </c>
      <c r="D71" s="470"/>
      <c r="E71" s="105" t="s">
        <v>712</v>
      </c>
      <c r="F71" s="104" t="s">
        <v>788</v>
      </c>
      <c r="G71" s="115" t="s">
        <v>848</v>
      </c>
    </row>
    <row r="72" spans="1:7" ht="45" customHeight="1" x14ac:dyDescent="0.25">
      <c r="A72" s="20"/>
      <c r="B72" s="20"/>
      <c r="C72" s="469" t="s">
        <v>461</v>
      </c>
      <c r="D72" s="470"/>
      <c r="E72" s="105" t="s">
        <v>713</v>
      </c>
      <c r="F72" s="104" t="s">
        <v>788</v>
      </c>
      <c r="G72" s="115" t="s">
        <v>848</v>
      </c>
    </row>
    <row r="73" spans="1:7" ht="45" customHeight="1" x14ac:dyDescent="0.25">
      <c r="A73" s="20"/>
      <c r="B73" s="20"/>
      <c r="C73" s="469" t="s">
        <v>461</v>
      </c>
      <c r="D73" s="470"/>
      <c r="E73" s="105" t="s">
        <v>714</v>
      </c>
      <c r="F73" s="104" t="s">
        <v>788</v>
      </c>
      <c r="G73" s="115" t="s">
        <v>848</v>
      </c>
    </row>
    <row r="74" spans="1:7" ht="45" customHeight="1" x14ac:dyDescent="0.25">
      <c r="A74" s="20"/>
      <c r="B74" s="20"/>
      <c r="C74" s="469" t="s">
        <v>461</v>
      </c>
      <c r="D74" s="470"/>
      <c r="E74" s="105" t="s">
        <v>715</v>
      </c>
      <c r="F74" s="104" t="s">
        <v>788</v>
      </c>
      <c r="G74" s="115" t="s">
        <v>848</v>
      </c>
    </row>
    <row r="75" spans="1:7" ht="45" customHeight="1" x14ac:dyDescent="0.25">
      <c r="A75" s="20"/>
      <c r="B75" s="20"/>
      <c r="C75" s="469" t="s">
        <v>461</v>
      </c>
      <c r="D75" s="470"/>
      <c r="E75" s="105" t="s">
        <v>716</v>
      </c>
      <c r="F75" s="104" t="s">
        <v>788</v>
      </c>
      <c r="G75" s="115" t="s">
        <v>848</v>
      </c>
    </row>
    <row r="76" spans="1:7" ht="45" customHeight="1" x14ac:dyDescent="0.25">
      <c r="A76" s="20"/>
      <c r="B76" s="20"/>
      <c r="C76" s="469" t="s">
        <v>461</v>
      </c>
      <c r="D76" s="470"/>
      <c r="E76" s="105" t="s">
        <v>717</v>
      </c>
      <c r="F76" s="104" t="s">
        <v>788</v>
      </c>
      <c r="G76" s="115" t="s">
        <v>848</v>
      </c>
    </row>
    <row r="77" spans="1:7" ht="45" customHeight="1" x14ac:dyDescent="0.25">
      <c r="A77" s="20"/>
      <c r="B77" s="20"/>
      <c r="C77" s="469" t="s">
        <v>461</v>
      </c>
      <c r="D77" s="470"/>
      <c r="E77" s="105" t="s">
        <v>718</v>
      </c>
      <c r="F77" s="104" t="s">
        <v>788</v>
      </c>
      <c r="G77" s="115" t="s">
        <v>848</v>
      </c>
    </row>
    <row r="78" spans="1:7" ht="45" customHeight="1" x14ac:dyDescent="0.25">
      <c r="A78" s="20"/>
      <c r="B78" s="20"/>
      <c r="C78" s="469" t="s">
        <v>461</v>
      </c>
      <c r="D78" s="470"/>
      <c r="E78" s="105" t="s">
        <v>719</v>
      </c>
      <c r="F78" s="104" t="s">
        <v>788</v>
      </c>
      <c r="G78" s="115" t="s">
        <v>848</v>
      </c>
    </row>
    <row r="79" spans="1:7" ht="45" customHeight="1" x14ac:dyDescent="0.25">
      <c r="A79" s="20"/>
      <c r="B79" s="20"/>
      <c r="C79" s="469" t="s">
        <v>461</v>
      </c>
      <c r="D79" s="470"/>
      <c r="E79" s="105" t="s">
        <v>720</v>
      </c>
      <c r="F79" s="104" t="s">
        <v>788</v>
      </c>
      <c r="G79" s="115" t="s">
        <v>848</v>
      </c>
    </row>
    <row r="80" spans="1:7" ht="45" customHeight="1" x14ac:dyDescent="0.25">
      <c r="A80" s="20"/>
      <c r="B80" s="20"/>
      <c r="C80" s="469" t="s">
        <v>461</v>
      </c>
      <c r="D80" s="470"/>
      <c r="E80" s="105" t="s">
        <v>721</v>
      </c>
      <c r="F80" s="104" t="s">
        <v>788</v>
      </c>
      <c r="G80" s="115" t="s">
        <v>848</v>
      </c>
    </row>
    <row r="81" spans="1:7" ht="45" customHeight="1" x14ac:dyDescent="0.25">
      <c r="A81" s="20"/>
      <c r="B81" s="20"/>
      <c r="C81" s="469" t="s">
        <v>461</v>
      </c>
      <c r="D81" s="470"/>
      <c r="E81" s="105" t="s">
        <v>722</v>
      </c>
      <c r="F81" s="104" t="s">
        <v>788</v>
      </c>
      <c r="G81" s="115" t="s">
        <v>848</v>
      </c>
    </row>
    <row r="82" spans="1:7" ht="45" customHeight="1" x14ac:dyDescent="0.25">
      <c r="A82" s="20"/>
      <c r="B82" s="20"/>
      <c r="C82" s="469" t="s">
        <v>461</v>
      </c>
      <c r="D82" s="470"/>
      <c r="E82" s="105" t="s">
        <v>723</v>
      </c>
      <c r="F82" s="104" t="s">
        <v>788</v>
      </c>
      <c r="G82" s="115" t="s">
        <v>848</v>
      </c>
    </row>
    <row r="83" spans="1:7" ht="45" customHeight="1" x14ac:dyDescent="0.25">
      <c r="A83" s="20"/>
      <c r="B83" s="20"/>
      <c r="C83" s="469" t="s">
        <v>461</v>
      </c>
      <c r="D83" s="470"/>
      <c r="E83" s="105" t="s">
        <v>724</v>
      </c>
      <c r="F83" s="104" t="s">
        <v>788</v>
      </c>
      <c r="G83" s="115" t="s">
        <v>848</v>
      </c>
    </row>
    <row r="84" spans="1:7" ht="45" customHeight="1" x14ac:dyDescent="0.25">
      <c r="A84" s="20"/>
      <c r="B84" s="20"/>
      <c r="C84" s="469" t="s">
        <v>461</v>
      </c>
      <c r="D84" s="470"/>
      <c r="E84" s="105" t="s">
        <v>725</v>
      </c>
      <c r="F84" s="104" t="s">
        <v>788</v>
      </c>
      <c r="G84" s="115" t="s">
        <v>848</v>
      </c>
    </row>
    <row r="85" spans="1:7" ht="45" customHeight="1" x14ac:dyDescent="0.25">
      <c r="A85" s="20"/>
      <c r="B85" s="20"/>
      <c r="C85" s="469" t="s">
        <v>461</v>
      </c>
      <c r="D85" s="470"/>
      <c r="E85" s="105" t="s">
        <v>726</v>
      </c>
      <c r="F85" s="104" t="s">
        <v>788</v>
      </c>
      <c r="G85" s="115" t="s">
        <v>848</v>
      </c>
    </row>
    <row r="86" spans="1:7" ht="45" customHeight="1" x14ac:dyDescent="0.25">
      <c r="A86" s="20"/>
      <c r="B86" s="20"/>
      <c r="C86" s="469" t="s">
        <v>461</v>
      </c>
      <c r="D86" s="470"/>
      <c r="E86" s="105" t="s">
        <v>727</v>
      </c>
      <c r="F86" s="104" t="s">
        <v>788</v>
      </c>
      <c r="G86" s="115" t="s">
        <v>848</v>
      </c>
    </row>
    <row r="87" spans="1:7" ht="45" customHeight="1" x14ac:dyDescent="0.25">
      <c r="A87" s="20"/>
      <c r="B87" s="20"/>
      <c r="C87" s="469" t="s">
        <v>461</v>
      </c>
      <c r="D87" s="470"/>
      <c r="E87" s="105" t="s">
        <v>728</v>
      </c>
      <c r="F87" s="104" t="s">
        <v>788</v>
      </c>
      <c r="G87" s="115" t="s">
        <v>848</v>
      </c>
    </row>
    <row r="88" spans="1:7" ht="45" customHeight="1" x14ac:dyDescent="0.25">
      <c r="A88" s="20"/>
      <c r="B88" s="20"/>
      <c r="C88" s="469" t="s">
        <v>461</v>
      </c>
      <c r="D88" s="470"/>
      <c r="E88" s="105" t="s">
        <v>729</v>
      </c>
      <c r="F88" s="104" t="s">
        <v>788</v>
      </c>
      <c r="G88" s="115" t="s">
        <v>848</v>
      </c>
    </row>
    <row r="89" spans="1:7" ht="45" customHeight="1" x14ac:dyDescent="0.25">
      <c r="A89" s="20"/>
      <c r="B89" s="20"/>
      <c r="C89" s="469" t="s">
        <v>461</v>
      </c>
      <c r="D89" s="470"/>
      <c r="E89" s="105" t="s">
        <v>730</v>
      </c>
      <c r="F89" s="104" t="s">
        <v>789</v>
      </c>
      <c r="G89" s="115" t="s">
        <v>848</v>
      </c>
    </row>
    <row r="90" spans="1:7" ht="45" customHeight="1" x14ac:dyDescent="0.25">
      <c r="A90" s="20"/>
      <c r="B90" s="20"/>
      <c r="C90" s="469" t="s">
        <v>461</v>
      </c>
      <c r="D90" s="470"/>
      <c r="E90" s="105" t="s">
        <v>731</v>
      </c>
      <c r="F90" s="104" t="s">
        <v>789</v>
      </c>
      <c r="G90" s="115" t="s">
        <v>848</v>
      </c>
    </row>
    <row r="91" spans="1:7" ht="45" customHeight="1" x14ac:dyDescent="0.25">
      <c r="A91" s="20"/>
      <c r="B91" s="20"/>
      <c r="C91" s="469" t="s">
        <v>461</v>
      </c>
      <c r="D91" s="470"/>
      <c r="E91" s="105" t="s">
        <v>732</v>
      </c>
      <c r="F91" s="104" t="s">
        <v>789</v>
      </c>
      <c r="G91" s="115" t="s">
        <v>848</v>
      </c>
    </row>
    <row r="92" spans="1:7" ht="45" customHeight="1" x14ac:dyDescent="0.25">
      <c r="A92" s="20"/>
      <c r="B92" s="20"/>
      <c r="C92" s="469" t="s">
        <v>461</v>
      </c>
      <c r="D92" s="470"/>
      <c r="E92" s="105" t="s">
        <v>733</v>
      </c>
      <c r="F92" s="104" t="s">
        <v>789</v>
      </c>
      <c r="G92" s="115" t="s">
        <v>848</v>
      </c>
    </row>
    <row r="93" spans="1:7" ht="45" customHeight="1" x14ac:dyDescent="0.25">
      <c r="A93" s="20"/>
      <c r="B93" s="20"/>
      <c r="C93" s="469" t="s">
        <v>461</v>
      </c>
      <c r="D93" s="470"/>
      <c r="E93" s="105" t="s">
        <v>734</v>
      </c>
      <c r="F93" s="104" t="s">
        <v>790</v>
      </c>
      <c r="G93" s="115" t="s">
        <v>849</v>
      </c>
    </row>
    <row r="94" spans="1:7" ht="45" customHeight="1" x14ac:dyDescent="0.25">
      <c r="A94" s="20"/>
      <c r="B94" s="20"/>
      <c r="C94" s="469" t="s">
        <v>461</v>
      </c>
      <c r="D94" s="470"/>
      <c r="E94" s="105" t="s">
        <v>735</v>
      </c>
      <c r="F94" s="104" t="s">
        <v>790</v>
      </c>
      <c r="G94" s="115" t="s">
        <v>849</v>
      </c>
    </row>
    <row r="95" spans="1:7" ht="45" customHeight="1" x14ac:dyDescent="0.25">
      <c r="A95" s="20"/>
      <c r="B95" s="20"/>
      <c r="C95" s="469" t="s">
        <v>461</v>
      </c>
      <c r="D95" s="470"/>
      <c r="E95" s="105" t="s">
        <v>736</v>
      </c>
      <c r="F95" s="104" t="s">
        <v>790</v>
      </c>
      <c r="G95" s="115" t="s">
        <v>849</v>
      </c>
    </row>
    <row r="96" spans="1:7" ht="45" customHeight="1" x14ac:dyDescent="0.25">
      <c r="A96" s="20"/>
      <c r="B96" s="20"/>
      <c r="C96" s="469" t="s">
        <v>461</v>
      </c>
      <c r="D96" s="470"/>
      <c r="E96" s="105" t="s">
        <v>737</v>
      </c>
      <c r="F96" s="104" t="s">
        <v>790</v>
      </c>
      <c r="G96" s="115" t="s">
        <v>849</v>
      </c>
    </row>
    <row r="97" spans="1:7" ht="45" customHeight="1" x14ac:dyDescent="0.25">
      <c r="A97" s="20"/>
      <c r="B97" s="20"/>
      <c r="C97" s="469" t="s">
        <v>461</v>
      </c>
      <c r="D97" s="470"/>
      <c r="E97" s="105" t="s">
        <v>738</v>
      </c>
      <c r="F97" s="104" t="s">
        <v>790</v>
      </c>
      <c r="G97" s="115" t="s">
        <v>849</v>
      </c>
    </row>
    <row r="98" spans="1:7" ht="45" customHeight="1" x14ac:dyDescent="0.25">
      <c r="A98" s="20"/>
      <c r="B98" s="20"/>
      <c r="C98" s="469" t="s">
        <v>461</v>
      </c>
      <c r="D98" s="470"/>
      <c r="E98" s="105" t="s">
        <v>739</v>
      </c>
      <c r="F98" s="104" t="s">
        <v>790</v>
      </c>
      <c r="G98" s="115" t="s">
        <v>849</v>
      </c>
    </row>
    <row r="99" spans="1:7" ht="45" customHeight="1" x14ac:dyDescent="0.25">
      <c r="A99" s="20"/>
      <c r="B99" s="20"/>
      <c r="C99" s="469" t="s">
        <v>461</v>
      </c>
      <c r="D99" s="470"/>
      <c r="E99" s="105" t="s">
        <v>740</v>
      </c>
      <c r="F99" s="104" t="s">
        <v>791</v>
      </c>
      <c r="G99" s="115" t="s">
        <v>849</v>
      </c>
    </row>
    <row r="100" spans="1:7" ht="45" customHeight="1" x14ac:dyDescent="0.25">
      <c r="A100" s="20"/>
      <c r="B100" s="20"/>
      <c r="C100" s="469" t="s">
        <v>461</v>
      </c>
      <c r="D100" s="470"/>
      <c r="E100" s="105" t="s">
        <v>741</v>
      </c>
      <c r="F100" s="104" t="s">
        <v>791</v>
      </c>
      <c r="G100" s="115" t="s">
        <v>849</v>
      </c>
    </row>
    <row r="101" spans="1:7" ht="45" customHeight="1" x14ac:dyDescent="0.25">
      <c r="A101" s="20"/>
      <c r="B101" s="20"/>
      <c r="C101" s="469" t="s">
        <v>461</v>
      </c>
      <c r="D101" s="470"/>
      <c r="E101" s="105" t="s">
        <v>742</v>
      </c>
      <c r="F101" s="104" t="s">
        <v>791</v>
      </c>
      <c r="G101" s="115" t="s">
        <v>849</v>
      </c>
    </row>
    <row r="102" spans="1:7" ht="45" customHeight="1" x14ac:dyDescent="0.25">
      <c r="A102" s="20"/>
      <c r="B102" s="20"/>
      <c r="C102" s="469" t="s">
        <v>461</v>
      </c>
      <c r="D102" s="470"/>
      <c r="E102" s="105" t="s">
        <v>743</v>
      </c>
      <c r="F102" s="104" t="s">
        <v>791</v>
      </c>
      <c r="G102" s="115" t="s">
        <v>849</v>
      </c>
    </row>
    <row r="103" spans="1:7" ht="45" customHeight="1" x14ac:dyDescent="0.25">
      <c r="A103" s="20"/>
      <c r="B103" s="20"/>
      <c r="C103" s="469" t="s">
        <v>461</v>
      </c>
      <c r="D103" s="470"/>
      <c r="E103" s="105" t="s">
        <v>744</v>
      </c>
      <c r="F103" s="104" t="s">
        <v>791</v>
      </c>
      <c r="G103" s="115" t="s">
        <v>849</v>
      </c>
    </row>
    <row r="104" spans="1:7" ht="45" customHeight="1" x14ac:dyDescent="0.25">
      <c r="A104" s="20"/>
      <c r="B104" s="20"/>
      <c r="C104" s="469" t="s">
        <v>461</v>
      </c>
      <c r="D104" s="470"/>
      <c r="E104" s="105" t="s">
        <v>745</v>
      </c>
      <c r="F104" s="104" t="s">
        <v>791</v>
      </c>
      <c r="G104" s="115" t="s">
        <v>849</v>
      </c>
    </row>
    <row r="105" spans="1:7" ht="45" customHeight="1" x14ac:dyDescent="0.25">
      <c r="A105" s="20"/>
      <c r="B105" s="20"/>
      <c r="C105" s="469" t="s">
        <v>461</v>
      </c>
      <c r="D105" s="470"/>
      <c r="E105" s="105" t="s">
        <v>746</v>
      </c>
      <c r="F105" s="104" t="s">
        <v>791</v>
      </c>
      <c r="G105" s="115" t="s">
        <v>849</v>
      </c>
    </row>
    <row r="106" spans="1:7" ht="45" customHeight="1" x14ac:dyDescent="0.25">
      <c r="A106" s="20"/>
      <c r="B106" s="20"/>
      <c r="C106" s="469" t="s">
        <v>461</v>
      </c>
      <c r="D106" s="470"/>
      <c r="E106" s="105" t="s">
        <v>747</v>
      </c>
      <c r="F106" s="104" t="s">
        <v>791</v>
      </c>
      <c r="G106" s="115" t="s">
        <v>849</v>
      </c>
    </row>
    <row r="107" spans="1:7" ht="45" customHeight="1" x14ac:dyDescent="0.25">
      <c r="A107" s="20"/>
      <c r="B107" s="20"/>
      <c r="C107" s="469" t="s">
        <v>461</v>
      </c>
      <c r="D107" s="470"/>
      <c r="E107" s="105" t="s">
        <v>748</v>
      </c>
      <c r="F107" s="104" t="s">
        <v>791</v>
      </c>
      <c r="G107" s="115" t="s">
        <v>849</v>
      </c>
    </row>
    <row r="108" spans="1:7" ht="45" customHeight="1" x14ac:dyDescent="0.25">
      <c r="A108" s="20"/>
      <c r="B108" s="20"/>
      <c r="C108" s="469" t="s">
        <v>461</v>
      </c>
      <c r="D108" s="470"/>
      <c r="E108" s="105" t="s">
        <v>749</v>
      </c>
      <c r="F108" s="104" t="s">
        <v>791</v>
      </c>
      <c r="G108" s="115" t="s">
        <v>849</v>
      </c>
    </row>
    <row r="109" spans="1:7" ht="45" customHeight="1" x14ac:dyDescent="0.25">
      <c r="A109" s="20"/>
      <c r="B109" s="20"/>
      <c r="C109" s="469" t="s">
        <v>461</v>
      </c>
      <c r="D109" s="470"/>
      <c r="E109" s="105" t="s">
        <v>750</v>
      </c>
      <c r="F109" s="104" t="s">
        <v>791</v>
      </c>
      <c r="G109" s="115" t="s">
        <v>849</v>
      </c>
    </row>
    <row r="110" spans="1:7" ht="45" customHeight="1" x14ac:dyDescent="0.25">
      <c r="A110" s="20"/>
      <c r="B110" s="20"/>
      <c r="C110" s="469" t="s">
        <v>461</v>
      </c>
      <c r="D110" s="470"/>
      <c r="E110" s="105" t="s">
        <v>751</v>
      </c>
      <c r="F110" s="104" t="s">
        <v>792</v>
      </c>
      <c r="G110" s="115" t="s">
        <v>849</v>
      </c>
    </row>
    <row r="111" spans="1:7" ht="45" customHeight="1" x14ac:dyDescent="0.25">
      <c r="A111" s="20"/>
      <c r="B111" s="20"/>
      <c r="C111" s="469" t="s">
        <v>461</v>
      </c>
      <c r="D111" s="470"/>
      <c r="E111" s="105" t="s">
        <v>752</v>
      </c>
      <c r="F111" s="104" t="s">
        <v>792</v>
      </c>
      <c r="G111" s="115" t="s">
        <v>849</v>
      </c>
    </row>
    <row r="112" spans="1:7" ht="45" customHeight="1" x14ac:dyDescent="0.25">
      <c r="A112" s="20"/>
      <c r="B112" s="20"/>
      <c r="C112" s="469" t="s">
        <v>461</v>
      </c>
      <c r="D112" s="470"/>
      <c r="E112" s="105" t="s">
        <v>753</v>
      </c>
      <c r="F112" s="104" t="s">
        <v>792</v>
      </c>
      <c r="G112" s="115" t="s">
        <v>849</v>
      </c>
    </row>
    <row r="113" spans="1:7" ht="45" customHeight="1" x14ac:dyDescent="0.25">
      <c r="A113" s="20"/>
      <c r="B113" s="20"/>
      <c r="C113" s="469" t="s">
        <v>461</v>
      </c>
      <c r="D113" s="470"/>
      <c r="E113" s="105" t="s">
        <v>754</v>
      </c>
      <c r="F113" s="104" t="s">
        <v>792</v>
      </c>
      <c r="G113" s="115" t="s">
        <v>849</v>
      </c>
    </row>
    <row r="114" spans="1:7" ht="45" customHeight="1" x14ac:dyDescent="0.25">
      <c r="A114" s="20"/>
      <c r="B114" s="20"/>
      <c r="C114" s="469" t="s">
        <v>461</v>
      </c>
      <c r="D114" s="470"/>
      <c r="E114" s="105" t="s">
        <v>755</v>
      </c>
      <c r="F114" s="104" t="s">
        <v>792</v>
      </c>
      <c r="G114" s="115" t="s">
        <v>849</v>
      </c>
    </row>
    <row r="115" spans="1:7" ht="45" customHeight="1" x14ac:dyDescent="0.25">
      <c r="A115" s="20"/>
      <c r="B115" s="20"/>
      <c r="C115" s="469" t="s">
        <v>461</v>
      </c>
      <c r="D115" s="470"/>
      <c r="E115" s="105" t="s">
        <v>756</v>
      </c>
      <c r="F115" s="104" t="s">
        <v>792</v>
      </c>
      <c r="G115" s="115" t="s">
        <v>849</v>
      </c>
    </row>
    <row r="116" spans="1:7" ht="45" customHeight="1" x14ac:dyDescent="0.25">
      <c r="A116" s="20"/>
      <c r="B116" s="20"/>
      <c r="C116" s="469" t="s">
        <v>461</v>
      </c>
      <c r="D116" s="470"/>
      <c r="E116" s="105" t="s">
        <v>757</v>
      </c>
      <c r="F116" s="104" t="s">
        <v>792</v>
      </c>
      <c r="G116" s="115" t="s">
        <v>849</v>
      </c>
    </row>
    <row r="117" spans="1:7" ht="45" customHeight="1" x14ac:dyDescent="0.25">
      <c r="A117" s="20"/>
      <c r="B117" s="20"/>
      <c r="C117" s="469" t="s">
        <v>461</v>
      </c>
      <c r="D117" s="470"/>
      <c r="E117" s="105" t="s">
        <v>758</v>
      </c>
      <c r="F117" s="104" t="s">
        <v>792</v>
      </c>
      <c r="G117" s="115" t="s">
        <v>849</v>
      </c>
    </row>
    <row r="118" spans="1:7" ht="45" customHeight="1" x14ac:dyDescent="0.25">
      <c r="A118" s="20"/>
      <c r="B118" s="20"/>
      <c r="C118" s="469" t="s">
        <v>461</v>
      </c>
      <c r="D118" s="470"/>
      <c r="E118" s="105" t="s">
        <v>759</v>
      </c>
      <c r="F118" s="104" t="s">
        <v>792</v>
      </c>
      <c r="G118" s="115" t="s">
        <v>849</v>
      </c>
    </row>
    <row r="119" spans="1:7" ht="45" customHeight="1" x14ac:dyDescent="0.25">
      <c r="A119" s="20"/>
      <c r="B119" s="20"/>
      <c r="C119" s="469" t="s">
        <v>461</v>
      </c>
      <c r="D119" s="470"/>
      <c r="E119" s="105" t="s">
        <v>760</v>
      </c>
      <c r="F119" s="104" t="s">
        <v>792</v>
      </c>
      <c r="G119" s="115" t="s">
        <v>849</v>
      </c>
    </row>
    <row r="120" spans="1:7" ht="45" customHeight="1" x14ac:dyDescent="0.25">
      <c r="A120" s="20"/>
      <c r="B120" s="20"/>
      <c r="C120" s="469" t="s">
        <v>461</v>
      </c>
      <c r="D120" s="470"/>
      <c r="E120" s="105" t="s">
        <v>761</v>
      </c>
      <c r="F120" s="104" t="s">
        <v>792</v>
      </c>
      <c r="G120" s="115" t="s">
        <v>849</v>
      </c>
    </row>
    <row r="121" spans="1:7" ht="45" customHeight="1" x14ac:dyDescent="0.25">
      <c r="A121" s="20"/>
      <c r="B121" s="20"/>
      <c r="C121" s="469" t="s">
        <v>461</v>
      </c>
      <c r="D121" s="470"/>
      <c r="E121" s="105" t="s">
        <v>762</v>
      </c>
      <c r="F121" s="104" t="s">
        <v>792</v>
      </c>
      <c r="G121" s="115" t="s">
        <v>849</v>
      </c>
    </row>
    <row r="122" spans="1:7" ht="45" customHeight="1" x14ac:dyDescent="0.25">
      <c r="A122" s="20"/>
      <c r="B122" s="20"/>
      <c r="C122" s="469" t="s">
        <v>461</v>
      </c>
      <c r="D122" s="470"/>
      <c r="E122" s="105" t="s">
        <v>763</v>
      </c>
      <c r="F122" s="104" t="s">
        <v>792</v>
      </c>
      <c r="G122" s="115" t="s">
        <v>849</v>
      </c>
    </row>
    <row r="123" spans="1:7" ht="45" customHeight="1" x14ac:dyDescent="0.25">
      <c r="A123" s="20"/>
      <c r="B123" s="20"/>
      <c r="C123" s="469" t="s">
        <v>461</v>
      </c>
      <c r="D123" s="470"/>
      <c r="E123" s="105" t="s">
        <v>764</v>
      </c>
      <c r="F123" s="104" t="s">
        <v>793</v>
      </c>
      <c r="G123" s="115" t="s">
        <v>849</v>
      </c>
    </row>
    <row r="124" spans="1:7" ht="45" customHeight="1" x14ac:dyDescent="0.25">
      <c r="A124" s="20"/>
      <c r="B124" s="20"/>
      <c r="C124" s="469" t="s">
        <v>461</v>
      </c>
      <c r="D124" s="470"/>
      <c r="E124" s="105" t="s">
        <v>765</v>
      </c>
      <c r="F124" s="104" t="s">
        <v>793</v>
      </c>
      <c r="G124" s="115" t="s">
        <v>849</v>
      </c>
    </row>
    <row r="125" spans="1:7" ht="45" customHeight="1" x14ac:dyDescent="0.25">
      <c r="A125" s="20"/>
      <c r="B125" s="20"/>
      <c r="C125" s="469" t="s">
        <v>461</v>
      </c>
      <c r="D125" s="470"/>
      <c r="E125" s="105" t="s">
        <v>766</v>
      </c>
      <c r="F125" s="104" t="s">
        <v>793</v>
      </c>
      <c r="G125" s="115" t="s">
        <v>849</v>
      </c>
    </row>
    <row r="126" spans="1:7" ht="45" customHeight="1" x14ac:dyDescent="0.25">
      <c r="A126" s="20"/>
      <c r="B126" s="20"/>
      <c r="C126" s="469" t="s">
        <v>461</v>
      </c>
      <c r="D126" s="470"/>
      <c r="E126" s="105" t="s">
        <v>767</v>
      </c>
      <c r="F126" s="104" t="s">
        <v>793</v>
      </c>
      <c r="G126" s="115" t="s">
        <v>849</v>
      </c>
    </row>
    <row r="127" spans="1:7" ht="45" customHeight="1" x14ac:dyDescent="0.25">
      <c r="A127" s="20"/>
      <c r="B127" s="20"/>
      <c r="C127" s="469" t="s">
        <v>461</v>
      </c>
      <c r="D127" s="470"/>
      <c r="E127" s="105" t="s">
        <v>768</v>
      </c>
      <c r="F127" s="104" t="s">
        <v>793</v>
      </c>
      <c r="G127" s="115" t="s">
        <v>849</v>
      </c>
    </row>
    <row r="128" spans="1:7" ht="45" customHeight="1" x14ac:dyDescent="0.25">
      <c r="A128" s="20"/>
      <c r="B128" s="20"/>
      <c r="C128" s="469" t="s">
        <v>459</v>
      </c>
      <c r="D128" s="470"/>
      <c r="E128" s="105" t="s">
        <v>769</v>
      </c>
      <c r="F128" s="104" t="s">
        <v>793</v>
      </c>
      <c r="G128" s="115" t="s">
        <v>849</v>
      </c>
    </row>
    <row r="129" spans="1:7" ht="45" customHeight="1" x14ac:dyDescent="0.25">
      <c r="A129" s="20"/>
      <c r="B129" s="20"/>
      <c r="C129" s="469" t="s">
        <v>461</v>
      </c>
      <c r="D129" s="470"/>
      <c r="E129" s="105" t="s">
        <v>770</v>
      </c>
      <c r="F129" s="104" t="s">
        <v>793</v>
      </c>
      <c r="G129" s="115" t="s">
        <v>850</v>
      </c>
    </row>
    <row r="130" spans="1:7" ht="45" customHeight="1" x14ac:dyDescent="0.25">
      <c r="A130" s="20"/>
      <c r="B130" s="20"/>
      <c r="C130" s="469" t="s">
        <v>461</v>
      </c>
      <c r="D130" s="470"/>
      <c r="E130" s="105" t="s">
        <v>771</v>
      </c>
      <c r="F130" s="104" t="s">
        <v>793</v>
      </c>
      <c r="G130" s="115" t="s">
        <v>850</v>
      </c>
    </row>
    <row r="131" spans="1:7" ht="45" customHeight="1" x14ac:dyDescent="0.25">
      <c r="A131" s="20"/>
      <c r="B131" s="20"/>
      <c r="C131" s="469" t="s">
        <v>462</v>
      </c>
      <c r="D131" s="470"/>
      <c r="E131" s="105" t="s">
        <v>772</v>
      </c>
      <c r="F131" s="104" t="s">
        <v>794</v>
      </c>
      <c r="G131" s="115" t="s">
        <v>850</v>
      </c>
    </row>
    <row r="132" spans="1:7" ht="45" customHeight="1" x14ac:dyDescent="0.25">
      <c r="A132" s="20"/>
      <c r="B132" s="20"/>
      <c r="C132" s="469" t="s">
        <v>462</v>
      </c>
      <c r="D132" s="470"/>
      <c r="E132" s="105" t="s">
        <v>773</v>
      </c>
      <c r="F132" s="104" t="s">
        <v>794</v>
      </c>
      <c r="G132" s="115" t="s">
        <v>850</v>
      </c>
    </row>
    <row r="133" spans="1:7" ht="45" customHeight="1" x14ac:dyDescent="0.25">
      <c r="A133" s="20"/>
      <c r="B133" s="20"/>
      <c r="C133" s="469" t="s">
        <v>462</v>
      </c>
      <c r="D133" s="470"/>
      <c r="E133" s="105" t="s">
        <v>774</v>
      </c>
      <c r="F133" s="104" t="s">
        <v>794</v>
      </c>
      <c r="G133" s="115" t="s">
        <v>850</v>
      </c>
    </row>
    <row r="134" spans="1:7" ht="45" customHeight="1" x14ac:dyDescent="0.25">
      <c r="A134" s="20"/>
      <c r="B134" s="20"/>
      <c r="C134" s="469" t="s">
        <v>462</v>
      </c>
      <c r="D134" s="470"/>
      <c r="E134" s="105" t="s">
        <v>775</v>
      </c>
      <c r="F134" s="104" t="s">
        <v>794</v>
      </c>
      <c r="G134" s="115" t="s">
        <v>850</v>
      </c>
    </row>
    <row r="135" spans="1:7" ht="45" customHeight="1" x14ac:dyDescent="0.25">
      <c r="A135" s="20"/>
      <c r="B135" s="20"/>
      <c r="C135" s="469" t="s">
        <v>462</v>
      </c>
      <c r="D135" s="470"/>
      <c r="E135" s="105" t="s">
        <v>776</v>
      </c>
      <c r="F135" s="104" t="s">
        <v>794</v>
      </c>
      <c r="G135" s="115" t="s">
        <v>850</v>
      </c>
    </row>
    <row r="136" spans="1:7" ht="45" customHeight="1" x14ac:dyDescent="0.25">
      <c r="A136" s="20"/>
      <c r="B136" s="20"/>
      <c r="C136" s="469" t="s">
        <v>462</v>
      </c>
      <c r="D136" s="470"/>
      <c r="E136" s="105" t="s">
        <v>777</v>
      </c>
      <c r="F136" s="104" t="s">
        <v>794</v>
      </c>
      <c r="G136" s="115" t="s">
        <v>850</v>
      </c>
    </row>
    <row r="137" spans="1:7" ht="45" customHeight="1" x14ac:dyDescent="0.25">
      <c r="A137" s="20"/>
      <c r="B137" s="20"/>
      <c r="C137" s="469" t="s">
        <v>462</v>
      </c>
      <c r="D137" s="470"/>
      <c r="E137" s="105" t="s">
        <v>778</v>
      </c>
      <c r="F137" s="104" t="s">
        <v>794</v>
      </c>
      <c r="G137" s="115" t="s">
        <v>850</v>
      </c>
    </row>
    <row r="138" spans="1:7" ht="45" customHeight="1" x14ac:dyDescent="0.25">
      <c r="A138" s="20"/>
      <c r="B138" s="20"/>
      <c r="C138" s="469" t="s">
        <v>462</v>
      </c>
      <c r="D138" s="470"/>
      <c r="E138" s="105" t="s">
        <v>747</v>
      </c>
      <c r="F138" s="104" t="s">
        <v>794</v>
      </c>
      <c r="G138" s="115" t="s">
        <v>850</v>
      </c>
    </row>
    <row r="139" spans="1:7" ht="45" customHeight="1" x14ac:dyDescent="0.25">
      <c r="A139" s="20"/>
      <c r="B139" s="20"/>
      <c r="C139" s="469" t="s">
        <v>462</v>
      </c>
      <c r="D139" s="470"/>
      <c r="E139" s="105" t="s">
        <v>779</v>
      </c>
      <c r="F139" s="104" t="s">
        <v>794</v>
      </c>
      <c r="G139" s="115" t="s">
        <v>850</v>
      </c>
    </row>
    <row r="140" spans="1:7" ht="45" customHeight="1" x14ac:dyDescent="0.25">
      <c r="A140" s="20"/>
      <c r="B140" s="20"/>
      <c r="C140" s="469" t="s">
        <v>462</v>
      </c>
      <c r="D140" s="470"/>
      <c r="E140" s="105" t="s">
        <v>780</v>
      </c>
      <c r="F140" s="104" t="s">
        <v>794</v>
      </c>
      <c r="G140" s="115" t="s">
        <v>850</v>
      </c>
    </row>
    <row r="141" spans="1:7" ht="17.25" customHeight="1" x14ac:dyDescent="0.25">
      <c r="A141" s="20"/>
      <c r="B141" s="20"/>
    </row>
  </sheetData>
  <sheetProtection sheet="1" formatCells="0" formatColumns="0" formatRows="0" insertColumns="0" insertRows="0" insertHyperlinks="0"/>
  <mergeCells count="136">
    <mergeCell ref="C139:D139"/>
    <mergeCell ref="C140:D140"/>
    <mergeCell ref="C137:D137"/>
    <mergeCell ref="C138:D138"/>
    <mergeCell ref="C135:D135"/>
    <mergeCell ref="C136:D136"/>
    <mergeCell ref="C133:D133"/>
    <mergeCell ref="C134:D134"/>
    <mergeCell ref="C131:D131"/>
    <mergeCell ref="C132:D132"/>
    <mergeCell ref="C130:D130"/>
    <mergeCell ref="C127:D127"/>
    <mergeCell ref="C128:D128"/>
    <mergeCell ref="C125:D125"/>
    <mergeCell ref="C126:D126"/>
    <mergeCell ref="C123:D123"/>
    <mergeCell ref="C124:D124"/>
    <mergeCell ref="C121:D121"/>
    <mergeCell ref="C122:D122"/>
    <mergeCell ref="C120:D120"/>
    <mergeCell ref="C117:D117"/>
    <mergeCell ref="C118:D118"/>
    <mergeCell ref="C115:D115"/>
    <mergeCell ref="C116:D116"/>
    <mergeCell ref="C113:D113"/>
    <mergeCell ref="C114:D114"/>
    <mergeCell ref="C112:D112"/>
    <mergeCell ref="C129:D129"/>
    <mergeCell ref="C110:D110"/>
    <mergeCell ref="C111:D111"/>
    <mergeCell ref="C108:D108"/>
    <mergeCell ref="C106:D106"/>
    <mergeCell ref="C107:D107"/>
    <mergeCell ref="C104:D104"/>
    <mergeCell ref="C105:D105"/>
    <mergeCell ref="C102:D102"/>
    <mergeCell ref="C119:D119"/>
    <mergeCell ref="C92:D92"/>
    <mergeCell ref="C93:D93"/>
    <mergeCell ref="C90:D90"/>
    <mergeCell ref="C91:D91"/>
    <mergeCell ref="C88:D88"/>
    <mergeCell ref="C89:D89"/>
    <mergeCell ref="C86:D86"/>
    <mergeCell ref="C87:D87"/>
    <mergeCell ref="C109:D109"/>
    <mergeCell ref="C103:D103"/>
    <mergeCell ref="C100:D100"/>
    <mergeCell ref="C101:D101"/>
    <mergeCell ref="C98:D98"/>
    <mergeCell ref="C99:D99"/>
    <mergeCell ref="C96:D96"/>
    <mergeCell ref="C97:D97"/>
    <mergeCell ref="C94:D94"/>
    <mergeCell ref="C95:D95"/>
    <mergeCell ref="C84:D84"/>
    <mergeCell ref="C85:D85"/>
    <mergeCell ref="C82:D82"/>
    <mergeCell ref="C83:D83"/>
    <mergeCell ref="C80:D80"/>
    <mergeCell ref="C81:D81"/>
    <mergeCell ref="C78:D78"/>
    <mergeCell ref="C79:D79"/>
    <mergeCell ref="C76:D76"/>
    <mergeCell ref="C77:D77"/>
    <mergeCell ref="C74:D74"/>
    <mergeCell ref="C75:D75"/>
    <mergeCell ref="C72:D72"/>
    <mergeCell ref="C73:D73"/>
    <mergeCell ref="C70:D70"/>
    <mergeCell ref="C71:D71"/>
    <mergeCell ref="C68:D68"/>
    <mergeCell ref="C69:D69"/>
    <mergeCell ref="C66:D66"/>
    <mergeCell ref="C67:D67"/>
    <mergeCell ref="C64:D64"/>
    <mergeCell ref="C65:D65"/>
    <mergeCell ref="C62:D62"/>
    <mergeCell ref="C63:D63"/>
    <mergeCell ref="C61:D61"/>
    <mergeCell ref="C58:D58"/>
    <mergeCell ref="C60:D60"/>
    <mergeCell ref="C45:D45"/>
    <mergeCell ref="C46:D46"/>
    <mergeCell ref="C55:D55"/>
    <mergeCell ref="C56:D56"/>
    <mergeCell ref="C57:D57"/>
    <mergeCell ref="C48:D48"/>
    <mergeCell ref="C49:D49"/>
    <mergeCell ref="C54:D54"/>
    <mergeCell ref="C59:D59"/>
    <mergeCell ref="C53:D53"/>
    <mergeCell ref="C51:D51"/>
    <mergeCell ref="C52:D52"/>
    <mergeCell ref="C47:D47"/>
    <mergeCell ref="C50:D50"/>
    <mergeCell ref="C42:D42"/>
    <mergeCell ref="C43:D43"/>
    <mergeCell ref="C44:D44"/>
    <mergeCell ref="C31:D31"/>
    <mergeCell ref="C2:G2"/>
    <mergeCell ref="C24:D24"/>
    <mergeCell ref="C39:D39"/>
    <mergeCell ref="C4:G6"/>
    <mergeCell ref="C7:G7"/>
    <mergeCell ref="C8:D8"/>
    <mergeCell ref="C9:D9"/>
    <mergeCell ref="C11:D11"/>
    <mergeCell ref="C40:D40"/>
    <mergeCell ref="C12:D12"/>
    <mergeCell ref="C25:D25"/>
    <mergeCell ref="C35:D35"/>
    <mergeCell ref="C26:D26"/>
    <mergeCell ref="C23:D23"/>
    <mergeCell ref="C22:D22"/>
    <mergeCell ref="C27:D27"/>
    <mergeCell ref="C33:D33"/>
    <mergeCell ref="C14:D14"/>
    <mergeCell ref="C15:D15"/>
    <mergeCell ref="C19:D19"/>
    <mergeCell ref="C10:D10"/>
    <mergeCell ref="C17:D17"/>
    <mergeCell ref="C32:D32"/>
    <mergeCell ref="C13:D13"/>
    <mergeCell ref="C28:D28"/>
    <mergeCell ref="C30:D30"/>
    <mergeCell ref="C38:D38"/>
    <mergeCell ref="C41:D41"/>
    <mergeCell ref="C21:D21"/>
    <mergeCell ref="C34:D34"/>
    <mergeCell ref="C18:D18"/>
    <mergeCell ref="C20:D20"/>
    <mergeCell ref="C16:D16"/>
    <mergeCell ref="C36:D36"/>
    <mergeCell ref="C37:D37"/>
    <mergeCell ref="C29:D29"/>
  </mergeCells>
  <dataValidations count="1">
    <dataValidation type="list" allowBlank="1" showInputMessage="1" showErrorMessage="1" prompt="Select Profile" sqref="D9:D13 D15:D20 D38:D40 D42:D47 D61:D140 D32:D34 D24:D27 D50:D53 C9:C140" xr:uid="{00000000-0002-0000-0D00-000000000000}">
      <formula1>"Government Institutions, IGOs, NGOs, Private Sector entities, Others "</formula1>
    </dataValidation>
  </dataValidations>
  <pageMargins left="0.25" right="0.25" top="0.75" bottom="0.75" header="0.3" footer="0.3"/>
  <pageSetup paperSize="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theme="3" tint="0.499984740745262"/>
  </sheetPr>
  <dimension ref="A1:L140"/>
  <sheetViews>
    <sheetView showGridLines="0" zoomScaleNormal="100" zoomScaleSheetLayoutView="100" workbookViewId="0">
      <selection activeCell="F20" sqref="B6:K23"/>
    </sheetView>
  </sheetViews>
  <sheetFormatPr defaultColWidth="8.85546875" defaultRowHeight="15" x14ac:dyDescent="0.25"/>
  <cols>
    <col min="1" max="1" width="1.28515625" customWidth="1"/>
    <col min="5" max="5" width="10.140625" customWidth="1"/>
    <col min="6" max="6" width="12.42578125" customWidth="1"/>
    <col min="7" max="7" width="15.7109375" customWidth="1"/>
    <col min="11" max="11" width="6" customWidth="1"/>
  </cols>
  <sheetData>
    <row r="1" spans="1:12" x14ac:dyDescent="0.25">
      <c r="A1" s="20"/>
      <c r="B1" s="20"/>
      <c r="C1" s="20"/>
      <c r="D1" s="20"/>
      <c r="E1" s="20"/>
      <c r="F1" s="20"/>
      <c r="G1" s="20"/>
      <c r="H1" s="20"/>
      <c r="I1" s="20"/>
      <c r="J1" s="20"/>
      <c r="K1" s="20"/>
    </row>
    <row r="2" spans="1:12" ht="19.5" customHeight="1" x14ac:dyDescent="0.25">
      <c r="A2" s="20"/>
      <c r="B2" s="393" t="s">
        <v>463</v>
      </c>
      <c r="C2" s="167"/>
      <c r="D2" s="167"/>
      <c r="E2" s="167"/>
      <c r="F2" s="167"/>
      <c r="G2" s="167"/>
      <c r="H2" s="167"/>
      <c r="I2" s="167"/>
      <c r="J2" s="167"/>
      <c r="K2" s="167"/>
    </row>
    <row r="3" spans="1:12" x14ac:dyDescent="0.25">
      <c r="A3" s="20"/>
      <c r="B3" s="23"/>
      <c r="C3" s="23"/>
      <c r="D3" s="23"/>
      <c r="E3" s="23"/>
      <c r="F3" s="23"/>
      <c r="G3" s="23"/>
      <c r="H3" s="23"/>
      <c r="I3" s="23"/>
      <c r="J3" s="23"/>
      <c r="K3" s="23"/>
    </row>
    <row r="4" spans="1:12" ht="14.45" customHeight="1" x14ac:dyDescent="0.25">
      <c r="A4" s="20"/>
      <c r="B4" s="494" t="s">
        <v>464</v>
      </c>
      <c r="C4" s="363"/>
      <c r="D4" s="363"/>
      <c r="E4" s="363"/>
      <c r="F4" s="363"/>
      <c r="G4" s="363"/>
      <c r="H4" s="363"/>
      <c r="I4" s="363"/>
      <c r="J4" s="363"/>
      <c r="K4" s="299"/>
      <c r="L4" s="90"/>
    </row>
    <row r="5" spans="1:12" ht="25.5" customHeight="1" x14ac:dyDescent="0.25">
      <c r="A5" s="20"/>
      <c r="B5" s="226"/>
      <c r="C5" s="365"/>
      <c r="D5" s="365"/>
      <c r="E5" s="365"/>
      <c r="F5" s="365"/>
      <c r="G5" s="365"/>
      <c r="H5" s="365"/>
      <c r="I5" s="365"/>
      <c r="J5" s="365"/>
      <c r="K5" s="303"/>
      <c r="L5" s="90"/>
    </row>
    <row r="6" spans="1:12" ht="17.25" customHeight="1" x14ac:dyDescent="0.25">
      <c r="A6" s="20"/>
      <c r="B6" s="493" t="s">
        <v>465</v>
      </c>
      <c r="C6" s="363"/>
      <c r="D6" s="299"/>
      <c r="E6" s="475" t="s">
        <v>466</v>
      </c>
      <c r="F6" s="475" t="s">
        <v>467</v>
      </c>
      <c r="G6" s="363"/>
      <c r="H6" s="363"/>
      <c r="I6" s="363"/>
      <c r="J6" s="363"/>
      <c r="K6" s="299"/>
      <c r="L6" s="90"/>
    </row>
    <row r="7" spans="1:12" ht="17.25" customHeight="1" x14ac:dyDescent="0.25">
      <c r="A7" s="20"/>
      <c r="B7" s="226"/>
      <c r="C7" s="227"/>
      <c r="D7" s="228"/>
      <c r="E7" s="238"/>
      <c r="F7" s="226"/>
      <c r="G7" s="227"/>
      <c r="H7" s="227"/>
      <c r="I7" s="227"/>
      <c r="J7" s="227"/>
      <c r="K7" s="228"/>
    </row>
    <row r="8" spans="1:12" ht="24.95" customHeight="1" x14ac:dyDescent="0.25">
      <c r="A8" s="20"/>
      <c r="B8" s="154" t="s">
        <v>468</v>
      </c>
      <c r="C8" s="363"/>
      <c r="D8" s="299"/>
      <c r="E8" s="495" t="s">
        <v>810</v>
      </c>
      <c r="F8" s="485" t="s">
        <v>851</v>
      </c>
      <c r="G8" s="486"/>
      <c r="H8" s="486"/>
      <c r="I8" s="486"/>
      <c r="J8" s="486"/>
      <c r="K8" s="487"/>
    </row>
    <row r="9" spans="1:12" ht="24.95" customHeight="1" x14ac:dyDescent="0.25">
      <c r="A9" s="20"/>
      <c r="B9" s="300"/>
      <c r="C9" s="481"/>
      <c r="D9" s="482"/>
      <c r="E9" s="477"/>
      <c r="F9" s="456"/>
      <c r="G9" s="488"/>
      <c r="H9" s="279"/>
      <c r="I9" s="279"/>
      <c r="J9" s="279"/>
      <c r="K9" s="280"/>
      <c r="L9" s="38"/>
    </row>
    <row r="10" spans="1:12" ht="24.95" customHeight="1" x14ac:dyDescent="0.25">
      <c r="A10" s="20"/>
      <c r="B10" s="300"/>
      <c r="C10" s="481"/>
      <c r="D10" s="482"/>
      <c r="E10" s="496"/>
      <c r="F10" s="278"/>
      <c r="G10" s="488"/>
      <c r="H10" s="279"/>
      <c r="I10" s="279"/>
      <c r="J10" s="279"/>
      <c r="K10" s="280"/>
      <c r="L10" s="38"/>
    </row>
    <row r="11" spans="1:12" ht="24.95" customHeight="1" x14ac:dyDescent="0.25">
      <c r="A11" s="20"/>
      <c r="B11" s="302"/>
      <c r="C11" s="483"/>
      <c r="D11" s="484"/>
      <c r="E11" s="497"/>
      <c r="F11" s="281"/>
      <c r="G11" s="489"/>
      <c r="H11" s="282"/>
      <c r="I11" s="282"/>
      <c r="J11" s="282"/>
      <c r="K11" s="283"/>
      <c r="L11" s="38"/>
    </row>
    <row r="12" spans="1:12" ht="24.95" customHeight="1" x14ac:dyDescent="0.25">
      <c r="A12" s="20"/>
      <c r="B12" s="154" t="s">
        <v>469</v>
      </c>
      <c r="C12" s="479"/>
      <c r="D12" s="480"/>
      <c r="E12" s="476" t="s">
        <v>810</v>
      </c>
      <c r="F12" s="188" t="s">
        <v>852</v>
      </c>
      <c r="G12" s="498"/>
      <c r="H12" s="285"/>
      <c r="I12" s="285"/>
      <c r="J12" s="285"/>
      <c r="K12" s="286"/>
      <c r="L12" s="38"/>
    </row>
    <row r="13" spans="1:12" ht="24.95" customHeight="1" x14ac:dyDescent="0.25">
      <c r="A13" s="20"/>
      <c r="B13" s="300"/>
      <c r="C13" s="481"/>
      <c r="D13" s="482"/>
      <c r="E13" s="496"/>
      <c r="F13" s="278"/>
      <c r="G13" s="488"/>
      <c r="H13" s="279"/>
      <c r="I13" s="279"/>
      <c r="J13" s="279"/>
      <c r="K13" s="280"/>
      <c r="L13" s="38"/>
    </row>
    <row r="14" spans="1:12" ht="24.95" customHeight="1" x14ac:dyDescent="0.25">
      <c r="A14" s="20"/>
      <c r="B14" s="300"/>
      <c r="C14" s="481"/>
      <c r="D14" s="482"/>
      <c r="E14" s="496"/>
      <c r="F14" s="278"/>
      <c r="G14" s="488"/>
      <c r="H14" s="279"/>
      <c r="I14" s="279"/>
      <c r="J14" s="279"/>
      <c r="K14" s="280"/>
      <c r="L14" s="38"/>
    </row>
    <row r="15" spans="1:12" ht="24.95" customHeight="1" x14ac:dyDescent="0.25">
      <c r="A15" s="20"/>
      <c r="B15" s="302"/>
      <c r="C15" s="483"/>
      <c r="D15" s="484"/>
      <c r="E15" s="497"/>
      <c r="F15" s="281"/>
      <c r="G15" s="489"/>
      <c r="H15" s="282"/>
      <c r="I15" s="282"/>
      <c r="J15" s="282"/>
      <c r="K15" s="283"/>
      <c r="L15" s="38"/>
    </row>
    <row r="16" spans="1:12" ht="24.95" customHeight="1" x14ac:dyDescent="0.25">
      <c r="A16" s="20"/>
      <c r="B16" s="154" t="s">
        <v>470</v>
      </c>
      <c r="C16" s="479"/>
      <c r="D16" s="480"/>
      <c r="E16" s="476" t="s">
        <v>810</v>
      </c>
      <c r="F16" s="188" t="s">
        <v>853</v>
      </c>
      <c r="G16" s="490"/>
      <c r="H16" s="189"/>
      <c r="I16" s="189"/>
      <c r="J16" s="189"/>
      <c r="K16" s="190"/>
      <c r="L16" s="38"/>
    </row>
    <row r="17" spans="1:12" ht="24.95" customHeight="1" x14ac:dyDescent="0.25">
      <c r="A17" s="20"/>
      <c r="B17" s="300"/>
      <c r="C17" s="481"/>
      <c r="D17" s="482"/>
      <c r="E17" s="477"/>
      <c r="F17" s="456"/>
      <c r="G17" s="491"/>
      <c r="H17" s="461"/>
      <c r="I17" s="461"/>
      <c r="J17" s="461"/>
      <c r="K17" s="457"/>
      <c r="L17" s="38"/>
    </row>
    <row r="18" spans="1:12" ht="24.95" customHeight="1" x14ac:dyDescent="0.25">
      <c r="A18" s="20"/>
      <c r="B18" s="300"/>
      <c r="C18" s="481"/>
      <c r="D18" s="482"/>
      <c r="E18" s="477"/>
      <c r="F18" s="456"/>
      <c r="G18" s="491"/>
      <c r="H18" s="461"/>
      <c r="I18" s="461"/>
      <c r="J18" s="461"/>
      <c r="K18" s="457"/>
      <c r="L18" s="38"/>
    </row>
    <row r="19" spans="1:12" ht="24.95" customHeight="1" x14ac:dyDescent="0.25">
      <c r="A19" s="20"/>
      <c r="B19" s="302"/>
      <c r="C19" s="483"/>
      <c r="D19" s="484"/>
      <c r="E19" s="478"/>
      <c r="F19" s="191"/>
      <c r="G19" s="492"/>
      <c r="H19" s="192"/>
      <c r="I19" s="192"/>
      <c r="J19" s="192"/>
      <c r="K19" s="193"/>
      <c r="L19" s="38"/>
    </row>
    <row r="20" spans="1:12" ht="60" customHeight="1" x14ac:dyDescent="0.25">
      <c r="A20" s="20"/>
      <c r="B20" s="229" t="s">
        <v>471</v>
      </c>
      <c r="C20" s="479"/>
      <c r="D20" s="480"/>
      <c r="E20" s="476" t="s">
        <v>71</v>
      </c>
      <c r="F20" s="188" t="s">
        <v>854</v>
      </c>
      <c r="G20" s="490"/>
      <c r="H20" s="189"/>
      <c r="I20" s="189"/>
      <c r="J20" s="189"/>
      <c r="K20" s="190"/>
      <c r="L20" s="38"/>
    </row>
    <row r="21" spans="1:12" ht="60" customHeight="1" x14ac:dyDescent="0.25">
      <c r="A21" s="20"/>
      <c r="B21" s="300"/>
      <c r="C21" s="481"/>
      <c r="D21" s="482"/>
      <c r="E21" s="477"/>
      <c r="F21" s="456"/>
      <c r="G21" s="491"/>
      <c r="H21" s="461"/>
      <c r="I21" s="461"/>
      <c r="J21" s="461"/>
      <c r="K21" s="457"/>
      <c r="L21" s="38"/>
    </row>
    <row r="22" spans="1:12" ht="60" customHeight="1" x14ac:dyDescent="0.25">
      <c r="A22" s="20"/>
      <c r="B22" s="300"/>
      <c r="C22" s="481"/>
      <c r="D22" s="482"/>
      <c r="E22" s="477"/>
      <c r="F22" s="456"/>
      <c r="G22" s="491"/>
      <c r="H22" s="461"/>
      <c r="I22" s="461"/>
      <c r="J22" s="461"/>
      <c r="K22" s="457"/>
      <c r="L22" s="38"/>
    </row>
    <row r="23" spans="1:12" ht="60" customHeight="1" x14ac:dyDescent="0.25">
      <c r="A23" s="20"/>
      <c r="B23" s="302"/>
      <c r="C23" s="483"/>
      <c r="D23" s="484"/>
      <c r="E23" s="478"/>
      <c r="F23" s="191"/>
      <c r="G23" s="492"/>
      <c r="H23" s="192"/>
      <c r="I23" s="192"/>
      <c r="J23" s="192"/>
      <c r="K23" s="193"/>
      <c r="L23" s="38"/>
    </row>
    <row r="24" spans="1:12" ht="17.25" customHeight="1" x14ac:dyDescent="0.25">
      <c r="A24" s="20"/>
      <c r="B24" s="20"/>
      <c r="C24" s="101"/>
      <c r="D24" s="101"/>
      <c r="E24" s="10"/>
      <c r="F24" s="10"/>
      <c r="G24" s="102"/>
      <c r="H24" s="10"/>
      <c r="I24" s="10"/>
      <c r="J24" s="10"/>
      <c r="K24" s="10"/>
      <c r="L24" s="38"/>
    </row>
    <row r="25" spans="1:12" ht="17.25" customHeight="1" x14ac:dyDescent="0.25">
      <c r="A25" s="20"/>
      <c r="B25" s="20"/>
      <c r="C25" s="101"/>
      <c r="D25" s="101"/>
      <c r="E25" s="10"/>
      <c r="F25" s="10"/>
      <c r="G25" s="102"/>
      <c r="H25" s="10"/>
      <c r="I25" s="10"/>
      <c r="J25" s="10"/>
      <c r="K25" s="10"/>
      <c r="L25" s="38"/>
    </row>
    <row r="26" spans="1:12" ht="17.25" customHeight="1" x14ac:dyDescent="0.25">
      <c r="A26" s="20"/>
      <c r="B26" s="20"/>
      <c r="C26" s="101"/>
      <c r="D26" s="101"/>
      <c r="E26" s="10"/>
      <c r="F26" s="10"/>
      <c r="G26" s="102"/>
      <c r="H26" s="10"/>
      <c r="I26" s="10"/>
      <c r="J26" s="10"/>
      <c r="K26" s="10"/>
      <c r="L26" s="38"/>
    </row>
    <row r="27" spans="1:12" ht="17.25" customHeight="1" x14ac:dyDescent="0.25">
      <c r="A27" s="20"/>
      <c r="B27" s="20"/>
      <c r="C27" s="101"/>
      <c r="D27" s="101"/>
      <c r="E27" s="10"/>
      <c r="F27" s="10"/>
      <c r="G27" s="102"/>
      <c r="H27" s="10"/>
      <c r="I27" s="10"/>
      <c r="J27" s="10"/>
      <c r="K27" s="10"/>
      <c r="L27" s="38"/>
    </row>
    <row r="28" spans="1:12" ht="17.25" customHeight="1" x14ac:dyDescent="0.25">
      <c r="A28" s="20"/>
      <c r="B28" s="20"/>
      <c r="C28" s="101"/>
      <c r="D28" s="101"/>
      <c r="E28" s="10"/>
      <c r="F28" s="10"/>
      <c r="G28" s="102"/>
      <c r="H28" s="10"/>
      <c r="I28" s="10"/>
      <c r="J28" s="10"/>
      <c r="K28" s="10"/>
      <c r="L28" s="38"/>
    </row>
    <row r="29" spans="1:12" ht="17.25" customHeight="1" x14ac:dyDescent="0.25">
      <c r="A29" s="20"/>
      <c r="B29" s="20"/>
      <c r="C29" s="101"/>
      <c r="D29" s="101"/>
      <c r="E29" s="10"/>
      <c r="F29" s="10"/>
      <c r="G29" s="102"/>
      <c r="H29" s="10"/>
      <c r="I29" s="10"/>
      <c r="J29" s="10"/>
      <c r="K29" s="10"/>
      <c r="L29" s="38"/>
    </row>
    <row r="30" spans="1:12" ht="17.25" customHeight="1" x14ac:dyDescent="0.25">
      <c r="A30" s="20"/>
      <c r="B30" s="20"/>
      <c r="C30" s="101"/>
      <c r="D30" s="101"/>
      <c r="E30" s="10"/>
      <c r="F30" s="10"/>
      <c r="G30" s="102"/>
      <c r="H30" s="10"/>
      <c r="I30" s="10"/>
      <c r="J30" s="10"/>
      <c r="K30" s="10"/>
      <c r="L30" s="38"/>
    </row>
    <row r="31" spans="1:12" ht="17.25" customHeight="1" x14ac:dyDescent="0.25">
      <c r="A31" s="20"/>
      <c r="B31" s="20"/>
      <c r="C31" s="101"/>
      <c r="D31" s="101"/>
      <c r="E31" s="10"/>
      <c r="F31" s="10"/>
      <c r="G31" s="102"/>
      <c r="H31" s="10"/>
      <c r="I31" s="10"/>
      <c r="J31" s="10"/>
      <c r="K31" s="10"/>
      <c r="L31" s="38"/>
    </row>
    <row r="32" spans="1:12" ht="17.25" customHeight="1" x14ac:dyDescent="0.25">
      <c r="A32" s="20"/>
      <c r="B32" s="20"/>
      <c r="C32" s="101"/>
      <c r="D32" s="101"/>
      <c r="E32" s="10"/>
      <c r="F32" s="10"/>
      <c r="G32" s="102"/>
      <c r="H32" s="10"/>
      <c r="I32" s="10"/>
      <c r="J32" s="10"/>
      <c r="K32" s="10"/>
      <c r="L32" s="38"/>
    </row>
    <row r="33" spans="1:12" ht="17.25" customHeight="1" x14ac:dyDescent="0.25">
      <c r="A33" s="20"/>
      <c r="B33" s="20"/>
      <c r="C33" s="101"/>
      <c r="D33" s="101"/>
      <c r="E33" s="10"/>
      <c r="F33" s="10"/>
      <c r="G33" s="102"/>
      <c r="H33" s="10"/>
      <c r="I33" s="10"/>
      <c r="J33" s="10"/>
      <c r="K33" s="10"/>
      <c r="L33" s="38"/>
    </row>
    <row r="34" spans="1:12" ht="17.25" customHeight="1" x14ac:dyDescent="0.25">
      <c r="A34" s="20"/>
      <c r="B34" s="20"/>
      <c r="C34" s="101"/>
      <c r="D34" s="101"/>
      <c r="E34" s="10"/>
      <c r="F34" s="10"/>
      <c r="G34" s="102"/>
      <c r="H34" s="10"/>
      <c r="I34" s="10"/>
      <c r="J34" s="10"/>
      <c r="K34" s="10"/>
      <c r="L34" s="38"/>
    </row>
    <row r="35" spans="1:12" ht="17.25" customHeight="1" x14ac:dyDescent="0.25">
      <c r="A35" s="20"/>
      <c r="B35" s="20"/>
      <c r="C35" s="101"/>
      <c r="D35" s="101"/>
      <c r="E35" s="10"/>
      <c r="F35" s="10"/>
      <c r="G35" s="102"/>
      <c r="H35" s="10"/>
      <c r="I35" s="10"/>
      <c r="J35" s="10"/>
      <c r="K35" s="10"/>
      <c r="L35" s="38"/>
    </row>
    <row r="36" spans="1:12" ht="17.25" customHeight="1" x14ac:dyDescent="0.25">
      <c r="A36" s="20"/>
      <c r="B36" s="20"/>
      <c r="C36" s="101"/>
      <c r="D36" s="101"/>
      <c r="E36" s="10"/>
      <c r="F36" s="10"/>
      <c r="G36" s="102"/>
      <c r="H36" s="10"/>
      <c r="I36" s="10"/>
      <c r="J36" s="10"/>
      <c r="K36" s="10"/>
      <c r="L36" s="38"/>
    </row>
    <row r="37" spans="1:12" ht="17.25" customHeight="1" x14ac:dyDescent="0.25">
      <c r="A37" s="20"/>
      <c r="B37" s="20"/>
      <c r="C37" s="101"/>
      <c r="D37" s="101"/>
      <c r="E37" s="10"/>
      <c r="F37" s="10"/>
      <c r="G37" s="102"/>
      <c r="H37" s="10"/>
      <c r="I37" s="10"/>
      <c r="J37" s="10"/>
      <c r="K37" s="10"/>
      <c r="L37" s="38"/>
    </row>
    <row r="38" spans="1:12" ht="17.25" customHeight="1" x14ac:dyDescent="0.25">
      <c r="A38" s="20"/>
      <c r="B38" s="20"/>
      <c r="C38" s="101"/>
      <c r="D38" s="101"/>
      <c r="E38" s="10"/>
      <c r="F38" s="10"/>
      <c r="G38" s="102"/>
      <c r="H38" s="10"/>
      <c r="I38" s="10"/>
      <c r="J38" s="10"/>
      <c r="K38" s="10"/>
      <c r="L38" s="38"/>
    </row>
    <row r="39" spans="1:12" ht="17.25" customHeight="1" x14ac:dyDescent="0.25">
      <c r="A39" s="20"/>
      <c r="B39" s="20"/>
      <c r="C39" s="101"/>
      <c r="D39" s="101"/>
      <c r="E39" s="10"/>
      <c r="F39" s="10"/>
      <c r="G39" s="102"/>
      <c r="H39" s="10"/>
      <c r="I39" s="10"/>
      <c r="J39" s="10"/>
      <c r="K39" s="10"/>
      <c r="L39" s="38"/>
    </row>
    <row r="40" spans="1:12" x14ac:dyDescent="0.25">
      <c r="C40" s="100"/>
      <c r="D40" s="100"/>
      <c r="E40" s="38"/>
      <c r="F40" s="38"/>
      <c r="G40" s="99"/>
      <c r="H40" s="38"/>
      <c r="I40" s="38"/>
      <c r="J40" s="38"/>
      <c r="K40" s="38"/>
      <c r="L40" s="38"/>
    </row>
    <row r="41" spans="1:12" x14ac:dyDescent="0.25">
      <c r="C41" s="100"/>
      <c r="D41" s="100"/>
      <c r="E41" s="38"/>
      <c r="F41" s="38"/>
      <c r="G41" s="99"/>
      <c r="H41" s="38"/>
      <c r="I41" s="38"/>
      <c r="J41" s="38"/>
      <c r="K41" s="38"/>
      <c r="L41" s="38"/>
    </row>
    <row r="42" spans="1:12" x14ac:dyDescent="0.25">
      <c r="C42" s="100"/>
      <c r="D42" s="100"/>
      <c r="E42" s="38"/>
      <c r="F42" s="38"/>
      <c r="G42" s="99"/>
      <c r="H42" s="38"/>
      <c r="I42" s="38"/>
      <c r="J42" s="38"/>
      <c r="K42" s="38"/>
      <c r="L42" s="38"/>
    </row>
    <row r="43" spans="1:12" x14ac:dyDescent="0.25">
      <c r="C43" s="100"/>
      <c r="D43" s="100"/>
      <c r="E43" s="38"/>
      <c r="F43" s="38"/>
      <c r="G43" s="99"/>
      <c r="H43" s="38"/>
      <c r="I43" s="38"/>
      <c r="J43" s="38"/>
      <c r="K43" s="38"/>
      <c r="L43" s="38"/>
    </row>
    <row r="44" spans="1:12" x14ac:dyDescent="0.25">
      <c r="C44" s="100"/>
      <c r="D44" s="100"/>
      <c r="E44" s="38"/>
      <c r="F44" s="38"/>
      <c r="G44" s="99"/>
      <c r="H44" s="38"/>
      <c r="I44" s="38"/>
      <c r="J44" s="38"/>
      <c r="K44" s="38"/>
      <c r="L44" s="38"/>
    </row>
    <row r="45" spans="1:12" x14ac:dyDescent="0.25">
      <c r="C45" s="100"/>
      <c r="D45" s="100"/>
      <c r="E45" s="38"/>
      <c r="F45" s="38"/>
      <c r="G45" s="99"/>
      <c r="H45" s="38"/>
      <c r="I45" s="38"/>
      <c r="J45" s="38"/>
      <c r="K45" s="38"/>
      <c r="L45" s="38"/>
    </row>
    <row r="46" spans="1:12" x14ac:dyDescent="0.25">
      <c r="C46" s="100"/>
      <c r="D46" s="100"/>
      <c r="E46" s="38"/>
      <c r="F46" s="38"/>
      <c r="G46" s="99"/>
      <c r="H46" s="38"/>
      <c r="I46" s="38"/>
      <c r="J46" s="38"/>
      <c r="K46" s="38"/>
      <c r="L46" s="38"/>
    </row>
    <row r="47" spans="1:12" x14ac:dyDescent="0.25">
      <c r="C47" s="100"/>
      <c r="D47" s="100"/>
      <c r="E47" s="38"/>
      <c r="F47" s="38"/>
      <c r="G47" s="99"/>
      <c r="H47" s="38"/>
      <c r="I47" s="38"/>
      <c r="J47" s="38"/>
      <c r="K47" s="38"/>
      <c r="L47" s="38"/>
    </row>
    <row r="48" spans="1:12" x14ac:dyDescent="0.25">
      <c r="C48" s="100"/>
      <c r="D48" s="100"/>
      <c r="E48" s="38"/>
      <c r="F48" s="38"/>
      <c r="G48" s="99"/>
      <c r="H48" s="38"/>
      <c r="I48" s="38"/>
      <c r="J48" s="38"/>
      <c r="K48" s="38"/>
      <c r="L48" s="38"/>
    </row>
    <row r="49" spans="3:12" x14ac:dyDescent="0.25">
      <c r="C49" s="100"/>
      <c r="D49" s="100"/>
      <c r="E49" s="38"/>
      <c r="F49" s="38"/>
      <c r="G49" s="99"/>
      <c r="H49" s="38"/>
      <c r="I49" s="38"/>
      <c r="J49" s="38"/>
      <c r="K49" s="38"/>
      <c r="L49" s="38"/>
    </row>
    <row r="50" spans="3:12" x14ac:dyDescent="0.25">
      <c r="C50" s="100"/>
      <c r="D50" s="100"/>
      <c r="E50" s="38"/>
      <c r="F50" s="38"/>
      <c r="G50" s="99"/>
      <c r="H50" s="38"/>
      <c r="I50" s="38"/>
      <c r="J50" s="38"/>
      <c r="K50" s="38"/>
      <c r="L50" s="38"/>
    </row>
    <row r="51" spans="3:12" x14ac:dyDescent="0.25">
      <c r="C51" s="100"/>
      <c r="D51" s="100"/>
      <c r="E51" s="38"/>
      <c r="F51" s="38"/>
      <c r="G51" s="99"/>
      <c r="H51" s="38"/>
      <c r="I51" s="38"/>
      <c r="J51" s="38"/>
      <c r="K51" s="38"/>
      <c r="L51" s="38"/>
    </row>
    <row r="52" spans="3:12" x14ac:dyDescent="0.25">
      <c r="C52" s="100"/>
      <c r="D52" s="100"/>
      <c r="E52" s="38"/>
      <c r="F52" s="38"/>
      <c r="G52" s="99"/>
      <c r="H52" s="38"/>
      <c r="I52" s="38"/>
      <c r="J52" s="38"/>
      <c r="K52" s="38"/>
      <c r="L52" s="38"/>
    </row>
    <row r="53" spans="3:12" x14ac:dyDescent="0.25">
      <c r="C53" s="100"/>
      <c r="D53" s="100"/>
      <c r="E53" s="38"/>
      <c r="F53" s="38"/>
      <c r="G53" s="99"/>
      <c r="H53" s="38"/>
      <c r="I53" s="38"/>
      <c r="J53" s="38"/>
      <c r="K53" s="38"/>
      <c r="L53" s="38"/>
    </row>
    <row r="54" spans="3:12" x14ac:dyDescent="0.25">
      <c r="C54" s="100"/>
      <c r="D54" s="100"/>
      <c r="E54" s="38"/>
      <c r="F54" s="38"/>
      <c r="G54" s="99"/>
      <c r="H54" s="38"/>
      <c r="I54" s="38"/>
      <c r="J54" s="38"/>
      <c r="K54" s="38"/>
      <c r="L54" s="38"/>
    </row>
    <row r="55" spans="3:12" x14ac:dyDescent="0.25">
      <c r="C55" s="100"/>
      <c r="D55" s="100"/>
      <c r="E55" s="38"/>
      <c r="F55" s="38"/>
      <c r="G55" s="99"/>
      <c r="H55" s="38"/>
      <c r="I55" s="38"/>
      <c r="J55" s="38"/>
      <c r="K55" s="38"/>
      <c r="L55" s="38"/>
    </row>
    <row r="56" spans="3:12" x14ac:dyDescent="0.25">
      <c r="C56" s="100"/>
      <c r="D56" s="100"/>
      <c r="E56" s="38"/>
      <c r="F56" s="38"/>
      <c r="G56" s="99"/>
      <c r="H56" s="38"/>
      <c r="I56" s="38"/>
      <c r="J56" s="38"/>
      <c r="K56" s="38"/>
      <c r="L56" s="38"/>
    </row>
    <row r="57" spans="3:12" x14ac:dyDescent="0.25">
      <c r="C57" s="100"/>
      <c r="D57" s="100"/>
      <c r="E57" s="38"/>
      <c r="F57" s="38"/>
      <c r="G57" s="99"/>
      <c r="H57" s="38"/>
      <c r="I57" s="38"/>
      <c r="J57" s="38"/>
      <c r="K57" s="38"/>
      <c r="L57" s="38"/>
    </row>
    <row r="58" spans="3:12" x14ac:dyDescent="0.25">
      <c r="C58" s="100"/>
      <c r="D58" s="100"/>
      <c r="E58" s="38"/>
      <c r="F58" s="38"/>
      <c r="G58" s="99"/>
      <c r="H58" s="38"/>
      <c r="I58" s="38"/>
      <c r="J58" s="38"/>
      <c r="K58" s="38"/>
      <c r="L58" s="38"/>
    </row>
    <row r="59" spans="3:12" x14ac:dyDescent="0.25">
      <c r="C59" s="100"/>
      <c r="D59" s="100"/>
      <c r="E59" s="38"/>
      <c r="F59" s="38"/>
      <c r="G59" s="99"/>
      <c r="H59" s="38"/>
      <c r="I59" s="38"/>
      <c r="J59" s="38"/>
      <c r="K59" s="38"/>
      <c r="L59" s="38"/>
    </row>
    <row r="60" spans="3:12" x14ac:dyDescent="0.25">
      <c r="C60" s="100"/>
      <c r="D60" s="100"/>
      <c r="E60" s="38"/>
      <c r="F60" s="38"/>
      <c r="G60" s="99"/>
      <c r="H60" s="38"/>
      <c r="I60" s="38"/>
      <c r="J60" s="38"/>
      <c r="K60" s="38"/>
      <c r="L60" s="38"/>
    </row>
    <row r="61" spans="3:12" x14ac:dyDescent="0.25">
      <c r="C61" s="100"/>
      <c r="D61" s="100"/>
      <c r="E61" s="38"/>
      <c r="F61" s="38"/>
      <c r="G61" s="99"/>
      <c r="H61" s="38"/>
      <c r="I61" s="38"/>
      <c r="J61" s="38"/>
      <c r="K61" s="38"/>
      <c r="L61" s="38"/>
    </row>
    <row r="62" spans="3:12" x14ac:dyDescent="0.25">
      <c r="C62" s="100"/>
      <c r="D62" s="100"/>
      <c r="E62" s="38"/>
      <c r="F62" s="38"/>
      <c r="G62" s="99"/>
      <c r="H62" s="38"/>
      <c r="I62" s="38"/>
      <c r="J62" s="38"/>
      <c r="K62" s="38"/>
      <c r="L62" s="38"/>
    </row>
    <row r="63" spans="3:12" x14ac:dyDescent="0.25">
      <c r="C63" s="100"/>
      <c r="D63" s="100"/>
      <c r="E63" s="38"/>
      <c r="F63" s="38"/>
      <c r="G63" s="99"/>
      <c r="H63" s="38"/>
      <c r="I63" s="38"/>
      <c r="J63" s="38"/>
      <c r="K63" s="38"/>
      <c r="L63" s="38"/>
    </row>
    <row r="64" spans="3:12" x14ac:dyDescent="0.25">
      <c r="C64" s="100"/>
      <c r="D64" s="100"/>
      <c r="E64" s="38"/>
      <c r="F64" s="38"/>
      <c r="G64" s="99"/>
      <c r="H64" s="38"/>
      <c r="I64" s="38"/>
      <c r="J64" s="38"/>
      <c r="K64" s="38"/>
      <c r="L64" s="38"/>
    </row>
    <row r="65" spans="3:12" x14ac:dyDescent="0.25">
      <c r="C65" s="100"/>
      <c r="D65" s="100"/>
      <c r="E65" s="38"/>
      <c r="F65" s="38"/>
      <c r="G65" s="99"/>
      <c r="H65" s="38"/>
      <c r="I65" s="38"/>
      <c r="J65" s="38"/>
      <c r="K65" s="38"/>
      <c r="L65" s="38"/>
    </row>
    <row r="66" spans="3:12" x14ac:dyDescent="0.25">
      <c r="C66" s="100"/>
      <c r="D66" s="100"/>
      <c r="E66" s="38"/>
      <c r="F66" s="38"/>
      <c r="G66" s="99"/>
      <c r="H66" s="38"/>
      <c r="I66" s="38"/>
      <c r="J66" s="38"/>
      <c r="K66" s="38"/>
      <c r="L66" s="38"/>
    </row>
    <row r="67" spans="3:12" x14ac:dyDescent="0.25">
      <c r="C67" s="100"/>
      <c r="D67" s="100"/>
      <c r="E67" s="38"/>
      <c r="F67" s="38"/>
      <c r="G67" s="99"/>
      <c r="H67" s="38"/>
      <c r="I67" s="38"/>
      <c r="J67" s="38"/>
      <c r="K67" s="38"/>
      <c r="L67" s="38"/>
    </row>
    <row r="68" spans="3:12" x14ac:dyDescent="0.25">
      <c r="C68" s="100"/>
      <c r="D68" s="100"/>
      <c r="E68" s="38"/>
      <c r="F68" s="38"/>
      <c r="G68" s="99"/>
      <c r="H68" s="38"/>
      <c r="I68" s="38"/>
      <c r="J68" s="38"/>
      <c r="K68" s="38"/>
      <c r="L68" s="38"/>
    </row>
    <row r="69" spans="3:12" x14ac:dyDescent="0.25">
      <c r="C69" s="100"/>
      <c r="D69" s="100"/>
      <c r="E69" s="38"/>
      <c r="F69" s="38"/>
      <c r="G69" s="99"/>
      <c r="H69" s="38"/>
      <c r="I69" s="38"/>
      <c r="J69" s="38"/>
      <c r="K69" s="38"/>
      <c r="L69" s="38"/>
    </row>
    <row r="70" spans="3:12" x14ac:dyDescent="0.25">
      <c r="C70" s="100"/>
      <c r="D70" s="100"/>
      <c r="E70" s="38"/>
      <c r="F70" s="38"/>
      <c r="G70" s="99"/>
      <c r="H70" s="38"/>
      <c r="I70" s="38"/>
      <c r="J70" s="38"/>
      <c r="K70" s="38"/>
      <c r="L70" s="38"/>
    </row>
    <row r="71" spans="3:12" x14ac:dyDescent="0.25">
      <c r="C71" s="100"/>
      <c r="D71" s="100"/>
      <c r="E71" s="38"/>
      <c r="F71" s="38"/>
      <c r="G71" s="99"/>
      <c r="H71" s="38"/>
      <c r="I71" s="38"/>
      <c r="J71" s="38"/>
      <c r="K71" s="38"/>
      <c r="L71" s="38"/>
    </row>
    <row r="72" spans="3:12" x14ac:dyDescent="0.25">
      <c r="C72" s="100"/>
      <c r="D72" s="100"/>
      <c r="E72" s="38"/>
      <c r="F72" s="38"/>
      <c r="G72" s="99"/>
      <c r="H72" s="38"/>
      <c r="I72" s="38"/>
      <c r="J72" s="38"/>
      <c r="K72" s="38"/>
      <c r="L72" s="38"/>
    </row>
    <row r="73" spans="3:12" x14ac:dyDescent="0.25">
      <c r="C73" s="100"/>
      <c r="D73" s="100"/>
      <c r="E73" s="38"/>
      <c r="F73" s="38"/>
      <c r="G73" s="99"/>
      <c r="H73" s="38"/>
      <c r="I73" s="38"/>
      <c r="J73" s="38"/>
      <c r="K73" s="38"/>
      <c r="L73" s="38"/>
    </row>
    <row r="74" spans="3:12" x14ac:dyDescent="0.25">
      <c r="C74" s="100"/>
      <c r="D74" s="100"/>
      <c r="E74" s="38"/>
      <c r="F74" s="38"/>
      <c r="G74" s="99"/>
      <c r="H74" s="38"/>
      <c r="I74" s="38"/>
      <c r="J74" s="38"/>
      <c r="K74" s="38"/>
      <c r="L74" s="38"/>
    </row>
    <row r="75" spans="3:12" x14ac:dyDescent="0.25">
      <c r="C75" s="100"/>
      <c r="D75" s="100"/>
      <c r="E75" s="38"/>
      <c r="F75" s="38"/>
      <c r="G75" s="99"/>
      <c r="H75" s="38"/>
      <c r="I75" s="38"/>
      <c r="J75" s="38"/>
      <c r="K75" s="38"/>
      <c r="L75" s="38"/>
    </row>
    <row r="76" spans="3:12" x14ac:dyDescent="0.25">
      <c r="C76" s="100"/>
      <c r="D76" s="100"/>
      <c r="E76" s="38"/>
      <c r="F76" s="38"/>
      <c r="G76" s="99"/>
      <c r="H76" s="38"/>
      <c r="I76" s="38"/>
      <c r="J76" s="38"/>
      <c r="K76" s="38"/>
      <c r="L76" s="38"/>
    </row>
    <row r="77" spans="3:12" x14ac:dyDescent="0.25">
      <c r="C77" s="100"/>
      <c r="D77" s="100"/>
      <c r="E77" s="38"/>
      <c r="F77" s="38"/>
      <c r="G77" s="99"/>
      <c r="H77" s="38"/>
      <c r="I77" s="38"/>
      <c r="J77" s="38"/>
      <c r="K77" s="38"/>
      <c r="L77" s="38"/>
    </row>
    <row r="78" spans="3:12" x14ac:dyDescent="0.25">
      <c r="C78" s="100"/>
      <c r="D78" s="100"/>
      <c r="E78" s="38"/>
      <c r="F78" s="38"/>
      <c r="G78" s="99"/>
      <c r="H78" s="38"/>
      <c r="I78" s="38"/>
      <c r="J78" s="38"/>
      <c r="K78" s="38"/>
      <c r="L78" s="38"/>
    </row>
    <row r="79" spans="3:12" x14ac:dyDescent="0.25">
      <c r="C79" s="100"/>
      <c r="D79" s="100"/>
      <c r="E79" s="38"/>
      <c r="F79" s="38"/>
      <c r="G79" s="99"/>
      <c r="H79" s="38"/>
      <c r="I79" s="38"/>
      <c r="J79" s="38"/>
      <c r="K79" s="38"/>
      <c r="L79" s="38"/>
    </row>
    <row r="80" spans="3:12" x14ac:dyDescent="0.25">
      <c r="C80" s="100"/>
      <c r="D80" s="100"/>
      <c r="E80" s="38"/>
      <c r="F80" s="38"/>
      <c r="G80" s="99"/>
      <c r="H80" s="38"/>
      <c r="I80" s="38"/>
      <c r="J80" s="38"/>
      <c r="K80" s="38"/>
      <c r="L80" s="38"/>
    </row>
    <row r="81" spans="3:12" x14ac:dyDescent="0.25">
      <c r="C81" s="100"/>
      <c r="D81" s="100"/>
      <c r="E81" s="38"/>
      <c r="F81" s="38"/>
      <c r="G81" s="99"/>
      <c r="H81" s="38"/>
      <c r="I81" s="38"/>
      <c r="J81" s="38"/>
      <c r="K81" s="38"/>
      <c r="L81" s="38"/>
    </row>
    <row r="82" spans="3:12" x14ac:dyDescent="0.25">
      <c r="C82" s="100"/>
      <c r="D82" s="100"/>
      <c r="E82" s="38"/>
      <c r="F82" s="38"/>
      <c r="G82" s="99"/>
      <c r="H82" s="38"/>
      <c r="I82" s="38"/>
      <c r="J82" s="38"/>
      <c r="K82" s="38"/>
      <c r="L82" s="38"/>
    </row>
    <row r="83" spans="3:12" x14ac:dyDescent="0.25">
      <c r="C83" s="100"/>
      <c r="D83" s="100"/>
      <c r="E83" s="38"/>
      <c r="F83" s="38"/>
      <c r="G83" s="99"/>
      <c r="H83" s="38"/>
      <c r="I83" s="38"/>
      <c r="J83" s="38"/>
      <c r="K83" s="38"/>
      <c r="L83" s="38"/>
    </row>
    <row r="84" spans="3:12" x14ac:dyDescent="0.25">
      <c r="C84" s="100"/>
      <c r="D84" s="100"/>
      <c r="E84" s="38"/>
      <c r="F84" s="38"/>
      <c r="G84" s="99"/>
      <c r="H84" s="38"/>
      <c r="I84" s="38"/>
      <c r="J84" s="38"/>
      <c r="K84" s="38"/>
      <c r="L84" s="38"/>
    </row>
    <row r="85" spans="3:12" x14ac:dyDescent="0.25">
      <c r="C85" s="100"/>
      <c r="D85" s="100"/>
      <c r="E85" s="38"/>
      <c r="F85" s="38"/>
      <c r="G85" s="99"/>
      <c r="H85" s="38"/>
      <c r="I85" s="38"/>
      <c r="J85" s="38"/>
      <c r="K85" s="38"/>
      <c r="L85" s="38"/>
    </row>
    <row r="86" spans="3:12" x14ac:dyDescent="0.25">
      <c r="C86" s="100"/>
      <c r="D86" s="100"/>
      <c r="E86" s="38"/>
      <c r="F86" s="38"/>
      <c r="G86" s="99"/>
      <c r="H86" s="38"/>
      <c r="I86" s="38"/>
      <c r="J86" s="38"/>
      <c r="K86" s="38"/>
      <c r="L86" s="38"/>
    </row>
    <row r="87" spans="3:12" x14ac:dyDescent="0.25">
      <c r="C87" s="100"/>
      <c r="D87" s="100"/>
      <c r="E87" s="38"/>
      <c r="F87" s="38"/>
      <c r="G87" s="99"/>
      <c r="H87" s="38"/>
      <c r="I87" s="38"/>
      <c r="J87" s="38"/>
      <c r="K87" s="38"/>
      <c r="L87" s="38"/>
    </row>
    <row r="88" spans="3:12" x14ac:dyDescent="0.25">
      <c r="C88" s="100"/>
      <c r="D88" s="100"/>
      <c r="E88" s="38"/>
      <c r="F88" s="38"/>
      <c r="G88" s="99"/>
      <c r="H88" s="38"/>
      <c r="I88" s="38"/>
      <c r="J88" s="38"/>
      <c r="K88" s="38"/>
      <c r="L88" s="38"/>
    </row>
    <row r="89" spans="3:12" x14ac:dyDescent="0.25">
      <c r="C89" s="100"/>
      <c r="D89" s="100"/>
      <c r="E89" s="38"/>
      <c r="F89" s="38"/>
      <c r="G89" s="99"/>
      <c r="H89" s="38"/>
      <c r="I89" s="38"/>
      <c r="J89" s="38"/>
      <c r="K89" s="38"/>
      <c r="L89" s="38"/>
    </row>
    <row r="90" spans="3:12" x14ac:dyDescent="0.25">
      <c r="C90" s="100"/>
      <c r="D90" s="100"/>
      <c r="E90" s="38"/>
      <c r="F90" s="38"/>
      <c r="G90" s="99"/>
      <c r="H90" s="38"/>
      <c r="I90" s="38"/>
      <c r="J90" s="38"/>
      <c r="K90" s="38"/>
      <c r="L90" s="38"/>
    </row>
    <row r="91" spans="3:12" x14ac:dyDescent="0.25">
      <c r="C91" s="100"/>
      <c r="D91" s="100"/>
      <c r="E91" s="38"/>
      <c r="F91" s="38"/>
      <c r="G91" s="99"/>
      <c r="H91" s="38"/>
      <c r="I91" s="38"/>
      <c r="J91" s="38"/>
      <c r="K91" s="38"/>
      <c r="L91" s="38"/>
    </row>
    <row r="92" spans="3:12" x14ac:dyDescent="0.25">
      <c r="C92" s="100"/>
      <c r="D92" s="100"/>
      <c r="E92" s="38"/>
      <c r="F92" s="38"/>
      <c r="G92" s="99"/>
      <c r="H92" s="38"/>
      <c r="I92" s="38"/>
      <c r="J92" s="38"/>
      <c r="K92" s="38"/>
      <c r="L92" s="38"/>
    </row>
    <row r="93" spans="3:12" x14ac:dyDescent="0.25">
      <c r="C93" s="100"/>
      <c r="D93" s="100"/>
      <c r="E93" s="38"/>
      <c r="F93" s="38"/>
      <c r="G93" s="99"/>
      <c r="H93" s="38"/>
      <c r="I93" s="38"/>
      <c r="J93" s="38"/>
      <c r="K93" s="38"/>
      <c r="L93" s="38"/>
    </row>
    <row r="94" spans="3:12" x14ac:dyDescent="0.25">
      <c r="C94" s="100"/>
      <c r="D94" s="100"/>
      <c r="E94" s="38"/>
      <c r="F94" s="38"/>
      <c r="G94" s="99"/>
      <c r="H94" s="38"/>
      <c r="I94" s="38"/>
      <c r="J94" s="38"/>
      <c r="K94" s="38"/>
      <c r="L94" s="38"/>
    </row>
    <row r="95" spans="3:12" x14ac:dyDescent="0.25">
      <c r="C95" s="100"/>
      <c r="D95" s="100"/>
      <c r="E95" s="38"/>
      <c r="F95" s="38"/>
      <c r="G95" s="99"/>
      <c r="H95" s="38"/>
      <c r="I95" s="38"/>
      <c r="J95" s="38"/>
      <c r="K95" s="38"/>
      <c r="L95" s="38"/>
    </row>
    <row r="96" spans="3:12" x14ac:dyDescent="0.25">
      <c r="C96" s="100"/>
      <c r="D96" s="100"/>
      <c r="E96" s="38"/>
      <c r="F96" s="38"/>
      <c r="G96" s="99"/>
      <c r="H96" s="38"/>
      <c r="I96" s="38"/>
      <c r="J96" s="38"/>
      <c r="K96" s="38"/>
      <c r="L96" s="38"/>
    </row>
    <row r="97" spans="3:12" x14ac:dyDescent="0.25">
      <c r="C97" s="100"/>
      <c r="D97" s="100"/>
      <c r="E97" s="38"/>
      <c r="F97" s="38"/>
      <c r="G97" s="99"/>
      <c r="H97" s="38"/>
      <c r="I97" s="38"/>
      <c r="J97" s="38"/>
      <c r="K97" s="38"/>
      <c r="L97" s="38"/>
    </row>
    <row r="98" spans="3:12" x14ac:dyDescent="0.25">
      <c r="C98" s="100"/>
      <c r="D98" s="100"/>
      <c r="E98" s="38"/>
      <c r="F98" s="38"/>
      <c r="G98" s="99"/>
      <c r="H98" s="38"/>
      <c r="I98" s="38"/>
      <c r="J98" s="38"/>
      <c r="K98" s="38"/>
      <c r="L98" s="38"/>
    </row>
    <row r="99" spans="3:12" x14ac:dyDescent="0.25">
      <c r="C99" s="100"/>
      <c r="D99" s="100"/>
      <c r="E99" s="38"/>
      <c r="F99" s="38"/>
      <c r="G99" s="99"/>
      <c r="H99" s="38"/>
      <c r="I99" s="38"/>
      <c r="J99" s="38"/>
      <c r="K99" s="38"/>
      <c r="L99" s="38"/>
    </row>
    <row r="100" spans="3:12" x14ac:dyDescent="0.25">
      <c r="C100" s="100"/>
      <c r="D100" s="100"/>
      <c r="E100" s="38"/>
      <c r="F100" s="38"/>
      <c r="G100" s="99"/>
      <c r="H100" s="38"/>
      <c r="I100" s="38"/>
      <c r="J100" s="38"/>
      <c r="K100" s="38"/>
      <c r="L100" s="38"/>
    </row>
    <row r="101" spans="3:12" x14ac:dyDescent="0.25">
      <c r="C101" s="100"/>
      <c r="D101" s="100"/>
      <c r="E101" s="38"/>
      <c r="F101" s="38"/>
      <c r="G101" s="99"/>
      <c r="H101" s="38"/>
      <c r="I101" s="38"/>
      <c r="J101" s="38"/>
      <c r="K101" s="38"/>
      <c r="L101" s="38"/>
    </row>
    <row r="102" spans="3:12" x14ac:dyDescent="0.25">
      <c r="C102" s="100"/>
      <c r="D102" s="100"/>
      <c r="E102" s="38"/>
      <c r="F102" s="38"/>
      <c r="G102" s="99"/>
      <c r="H102" s="38"/>
      <c r="I102" s="38"/>
      <c r="J102" s="38"/>
      <c r="K102" s="38"/>
      <c r="L102" s="38"/>
    </row>
    <row r="103" spans="3:12" x14ac:dyDescent="0.25">
      <c r="C103" s="100"/>
      <c r="D103" s="100"/>
      <c r="E103" s="38"/>
      <c r="F103" s="38"/>
      <c r="G103" s="99"/>
      <c r="H103" s="38"/>
      <c r="I103" s="38"/>
      <c r="J103" s="38"/>
      <c r="K103" s="38"/>
      <c r="L103" s="38"/>
    </row>
    <row r="104" spans="3:12" x14ac:dyDescent="0.25">
      <c r="C104" s="100"/>
      <c r="D104" s="100"/>
      <c r="E104" s="38"/>
      <c r="F104" s="38"/>
      <c r="G104" s="99"/>
      <c r="H104" s="38"/>
      <c r="I104" s="38"/>
      <c r="J104" s="38"/>
      <c r="K104" s="38"/>
      <c r="L104" s="38"/>
    </row>
    <row r="105" spans="3:12" x14ac:dyDescent="0.25">
      <c r="C105" s="100"/>
      <c r="D105" s="100"/>
      <c r="E105" s="38"/>
      <c r="F105" s="38"/>
      <c r="G105" s="99"/>
      <c r="H105" s="38"/>
      <c r="I105" s="38"/>
      <c r="J105" s="38"/>
      <c r="K105" s="38"/>
      <c r="L105" s="38"/>
    </row>
    <row r="106" spans="3:12" x14ac:dyDescent="0.25">
      <c r="C106" s="100"/>
      <c r="D106" s="100"/>
      <c r="E106" s="38"/>
      <c r="F106" s="38"/>
      <c r="G106" s="99"/>
      <c r="H106" s="38"/>
      <c r="I106" s="38"/>
      <c r="J106" s="38"/>
      <c r="K106" s="38"/>
      <c r="L106" s="38"/>
    </row>
    <row r="107" spans="3:12" x14ac:dyDescent="0.25">
      <c r="C107" s="100"/>
      <c r="D107" s="100"/>
      <c r="E107" s="38"/>
      <c r="F107" s="38"/>
      <c r="G107" s="99"/>
      <c r="H107" s="38"/>
      <c r="I107" s="38"/>
      <c r="J107" s="38"/>
      <c r="K107" s="38"/>
      <c r="L107" s="38"/>
    </row>
    <row r="108" spans="3:12" x14ac:dyDescent="0.25">
      <c r="C108" s="100"/>
      <c r="D108" s="100"/>
      <c r="E108" s="38"/>
      <c r="F108" s="38"/>
      <c r="G108" s="99"/>
      <c r="H108" s="38"/>
      <c r="I108" s="38"/>
      <c r="J108" s="38"/>
      <c r="K108" s="38"/>
      <c r="L108" s="38"/>
    </row>
    <row r="109" spans="3:12" x14ac:dyDescent="0.25">
      <c r="C109" s="100"/>
      <c r="D109" s="100"/>
      <c r="E109" s="38"/>
      <c r="F109" s="38"/>
      <c r="G109" s="99"/>
      <c r="H109" s="38"/>
      <c r="I109" s="38"/>
      <c r="J109" s="38"/>
      <c r="K109" s="38"/>
      <c r="L109" s="38"/>
    </row>
    <row r="110" spans="3:12" x14ac:dyDescent="0.25">
      <c r="C110" s="100"/>
      <c r="D110" s="100"/>
      <c r="E110" s="38"/>
      <c r="F110" s="38"/>
      <c r="G110" s="99"/>
      <c r="H110" s="38"/>
      <c r="I110" s="38"/>
      <c r="J110" s="38"/>
      <c r="K110" s="38"/>
      <c r="L110" s="38"/>
    </row>
    <row r="111" spans="3:12" x14ac:dyDescent="0.25">
      <c r="C111" s="100"/>
      <c r="D111" s="100"/>
      <c r="E111" s="38"/>
      <c r="F111" s="38"/>
      <c r="G111" s="99"/>
      <c r="H111" s="38"/>
      <c r="I111" s="38"/>
      <c r="J111" s="38"/>
      <c r="K111" s="38"/>
      <c r="L111" s="38"/>
    </row>
    <row r="112" spans="3:12" x14ac:dyDescent="0.25">
      <c r="C112" s="100"/>
      <c r="D112" s="100"/>
      <c r="E112" s="38"/>
      <c r="F112" s="38"/>
      <c r="G112" s="99"/>
      <c r="H112" s="38"/>
      <c r="I112" s="38"/>
      <c r="J112" s="38"/>
      <c r="K112" s="38"/>
      <c r="L112" s="38"/>
    </row>
    <row r="113" spans="3:12" x14ac:dyDescent="0.25">
      <c r="C113" s="100"/>
      <c r="D113" s="100"/>
      <c r="E113" s="38"/>
      <c r="F113" s="38"/>
      <c r="G113" s="99"/>
      <c r="H113" s="38"/>
      <c r="I113" s="38"/>
      <c r="J113" s="38"/>
      <c r="K113" s="38"/>
      <c r="L113" s="38"/>
    </row>
    <row r="114" spans="3:12" x14ac:dyDescent="0.25">
      <c r="C114" s="100"/>
      <c r="D114" s="100"/>
      <c r="E114" s="38"/>
      <c r="F114" s="38"/>
      <c r="G114" s="99"/>
      <c r="H114" s="38"/>
      <c r="I114" s="38"/>
      <c r="J114" s="38"/>
      <c r="K114" s="38"/>
      <c r="L114" s="38"/>
    </row>
    <row r="115" spans="3:12" x14ac:dyDescent="0.25">
      <c r="C115" s="100"/>
      <c r="D115" s="100"/>
      <c r="E115" s="38"/>
      <c r="F115" s="38"/>
      <c r="G115" s="99"/>
      <c r="H115" s="38"/>
      <c r="I115" s="38"/>
      <c r="J115" s="38"/>
      <c r="K115" s="38"/>
      <c r="L115" s="38"/>
    </row>
    <row r="116" spans="3:12" x14ac:dyDescent="0.25">
      <c r="C116" s="100"/>
      <c r="D116" s="100"/>
      <c r="E116" s="38"/>
      <c r="F116" s="38"/>
      <c r="G116" s="99"/>
      <c r="H116" s="38"/>
      <c r="I116" s="38"/>
      <c r="J116" s="38"/>
      <c r="K116" s="38"/>
      <c r="L116" s="38"/>
    </row>
    <row r="117" spans="3:12" x14ac:dyDescent="0.25">
      <c r="C117" s="100"/>
      <c r="D117" s="100"/>
      <c r="E117" s="38"/>
      <c r="F117" s="38"/>
      <c r="G117" s="99"/>
      <c r="H117" s="38"/>
      <c r="I117" s="38"/>
      <c r="J117" s="38"/>
      <c r="K117" s="38"/>
      <c r="L117" s="38"/>
    </row>
    <row r="118" spans="3:12" x14ac:dyDescent="0.25">
      <c r="C118" s="100"/>
      <c r="D118" s="100"/>
      <c r="E118" s="38"/>
      <c r="F118" s="38"/>
      <c r="G118" s="99"/>
      <c r="H118" s="38"/>
      <c r="I118" s="38"/>
      <c r="J118" s="38"/>
      <c r="K118" s="38"/>
      <c r="L118" s="38"/>
    </row>
    <row r="119" spans="3:12" x14ac:dyDescent="0.25">
      <c r="C119" s="100"/>
      <c r="D119" s="100"/>
      <c r="E119" s="38"/>
      <c r="F119" s="38"/>
      <c r="G119" s="99"/>
      <c r="H119" s="38"/>
      <c r="I119" s="38"/>
      <c r="J119" s="38"/>
      <c r="K119" s="38"/>
      <c r="L119" s="38"/>
    </row>
    <row r="120" spans="3:12" x14ac:dyDescent="0.25">
      <c r="C120" s="100"/>
      <c r="D120" s="100"/>
      <c r="E120" s="38"/>
      <c r="F120" s="38"/>
      <c r="G120" s="99"/>
      <c r="H120" s="38"/>
      <c r="I120" s="38"/>
      <c r="J120" s="38"/>
      <c r="K120" s="38"/>
      <c r="L120" s="38"/>
    </row>
    <row r="121" spans="3:12" x14ac:dyDescent="0.25">
      <c r="C121" s="100"/>
      <c r="D121" s="100"/>
      <c r="E121" s="38"/>
      <c r="F121" s="38"/>
      <c r="G121" s="99"/>
      <c r="H121" s="38"/>
      <c r="I121" s="38"/>
      <c r="J121" s="38"/>
      <c r="K121" s="38"/>
      <c r="L121" s="38"/>
    </row>
    <row r="122" spans="3:12" x14ac:dyDescent="0.25">
      <c r="C122" s="100"/>
      <c r="D122" s="100"/>
      <c r="E122" s="38"/>
      <c r="F122" s="38"/>
      <c r="G122" s="99"/>
      <c r="H122" s="38"/>
      <c r="I122" s="38"/>
      <c r="J122" s="38"/>
      <c r="K122" s="38"/>
      <c r="L122" s="38"/>
    </row>
    <row r="123" spans="3:12" x14ac:dyDescent="0.25">
      <c r="C123" s="100"/>
      <c r="D123" s="100"/>
      <c r="E123" s="38"/>
      <c r="F123" s="38"/>
      <c r="G123" s="99"/>
      <c r="H123" s="38"/>
      <c r="I123" s="38"/>
      <c r="J123" s="38"/>
      <c r="K123" s="38"/>
      <c r="L123" s="38"/>
    </row>
    <row r="124" spans="3:12" x14ac:dyDescent="0.25">
      <c r="C124" s="100"/>
      <c r="D124" s="100"/>
      <c r="E124" s="38"/>
      <c r="F124" s="38"/>
      <c r="G124" s="99"/>
      <c r="H124" s="38"/>
      <c r="I124" s="38"/>
      <c r="J124" s="38"/>
      <c r="K124" s="38"/>
      <c r="L124" s="38"/>
    </row>
    <row r="125" spans="3:12" x14ac:dyDescent="0.25">
      <c r="C125" s="100"/>
      <c r="D125" s="100"/>
      <c r="E125" s="38"/>
      <c r="F125" s="38"/>
      <c r="G125" s="99"/>
      <c r="H125" s="38"/>
      <c r="I125" s="38"/>
      <c r="J125" s="38"/>
      <c r="K125" s="38"/>
      <c r="L125" s="38"/>
    </row>
    <row r="126" spans="3:12" x14ac:dyDescent="0.25">
      <c r="C126" s="100"/>
      <c r="D126" s="100"/>
      <c r="E126" s="38"/>
      <c r="F126" s="38"/>
      <c r="G126" s="99"/>
      <c r="H126" s="38"/>
      <c r="I126" s="38"/>
      <c r="J126" s="38"/>
      <c r="K126" s="38"/>
      <c r="L126" s="38"/>
    </row>
    <row r="127" spans="3:12" x14ac:dyDescent="0.25">
      <c r="C127" s="100"/>
      <c r="D127" s="100"/>
      <c r="E127" s="38"/>
      <c r="F127" s="38"/>
      <c r="G127" s="99"/>
      <c r="H127" s="38"/>
      <c r="I127" s="38"/>
      <c r="J127" s="38"/>
      <c r="K127" s="38"/>
      <c r="L127" s="38"/>
    </row>
    <row r="128" spans="3:12" x14ac:dyDescent="0.25">
      <c r="C128" s="100"/>
      <c r="D128" s="100"/>
      <c r="E128" s="38"/>
      <c r="F128" s="38"/>
      <c r="G128" s="99"/>
      <c r="H128" s="38"/>
      <c r="I128" s="38"/>
      <c r="J128" s="38"/>
      <c r="K128" s="38"/>
      <c r="L128" s="38"/>
    </row>
    <row r="129" spans="3:12" x14ac:dyDescent="0.25">
      <c r="C129" s="100"/>
      <c r="D129" s="100"/>
      <c r="E129" s="38"/>
      <c r="F129" s="38"/>
      <c r="G129" s="99"/>
      <c r="H129" s="38"/>
      <c r="I129" s="38"/>
      <c r="J129" s="38"/>
      <c r="K129" s="38"/>
      <c r="L129" s="38"/>
    </row>
    <row r="130" spans="3:12" x14ac:dyDescent="0.25">
      <c r="C130" s="100"/>
      <c r="D130" s="100"/>
      <c r="E130" s="38"/>
      <c r="F130" s="38"/>
      <c r="G130" s="99"/>
      <c r="H130" s="38"/>
      <c r="I130" s="38"/>
      <c r="J130" s="38"/>
      <c r="K130" s="38"/>
      <c r="L130" s="38"/>
    </row>
    <row r="131" spans="3:12" x14ac:dyDescent="0.25">
      <c r="C131" s="100"/>
      <c r="D131" s="100"/>
      <c r="E131" s="38"/>
      <c r="F131" s="38"/>
      <c r="G131" s="99"/>
      <c r="H131" s="38"/>
      <c r="I131" s="38"/>
      <c r="J131" s="38"/>
      <c r="K131" s="38"/>
      <c r="L131" s="38"/>
    </row>
    <row r="132" spans="3:12" x14ac:dyDescent="0.25">
      <c r="C132" s="100"/>
      <c r="D132" s="100"/>
      <c r="E132" s="38"/>
      <c r="F132" s="38"/>
      <c r="G132" s="99"/>
      <c r="H132" s="38"/>
      <c r="I132" s="38"/>
      <c r="J132" s="38"/>
      <c r="K132" s="38"/>
      <c r="L132" s="38"/>
    </row>
    <row r="133" spans="3:12" x14ac:dyDescent="0.25">
      <c r="C133" s="100"/>
      <c r="D133" s="100"/>
      <c r="E133" s="38"/>
      <c r="F133" s="38"/>
      <c r="G133" s="99"/>
      <c r="H133" s="38"/>
      <c r="I133" s="38"/>
      <c r="J133" s="38"/>
      <c r="K133" s="38"/>
      <c r="L133" s="38"/>
    </row>
    <row r="134" spans="3:12" x14ac:dyDescent="0.25">
      <c r="C134" s="100"/>
      <c r="D134" s="100"/>
      <c r="E134" s="38"/>
      <c r="F134" s="38"/>
      <c r="G134" s="99"/>
      <c r="H134" s="38"/>
      <c r="I134" s="38"/>
      <c r="J134" s="38"/>
      <c r="K134" s="38"/>
      <c r="L134" s="38"/>
    </row>
    <row r="135" spans="3:12" x14ac:dyDescent="0.25">
      <c r="C135" s="100"/>
      <c r="D135" s="100"/>
      <c r="E135" s="38"/>
      <c r="F135" s="38"/>
      <c r="G135" s="99"/>
      <c r="H135" s="38"/>
      <c r="I135" s="38"/>
      <c r="J135" s="38"/>
      <c r="K135" s="38"/>
      <c r="L135" s="38"/>
    </row>
    <row r="136" spans="3:12" x14ac:dyDescent="0.25">
      <c r="C136" s="100"/>
      <c r="D136" s="100"/>
      <c r="E136" s="38"/>
      <c r="F136" s="38"/>
      <c r="G136" s="99"/>
      <c r="H136" s="38"/>
      <c r="I136" s="38"/>
      <c r="J136" s="38"/>
      <c r="K136" s="38"/>
      <c r="L136" s="38"/>
    </row>
    <row r="137" spans="3:12" x14ac:dyDescent="0.25">
      <c r="C137" s="100"/>
      <c r="D137" s="100"/>
      <c r="E137" s="38"/>
      <c r="F137" s="38"/>
      <c r="G137" s="99"/>
      <c r="H137" s="38"/>
      <c r="I137" s="38"/>
      <c r="J137" s="38"/>
      <c r="K137" s="38"/>
      <c r="L137" s="38"/>
    </row>
    <row r="138" spans="3:12" x14ac:dyDescent="0.25">
      <c r="C138" s="100"/>
      <c r="D138" s="100"/>
      <c r="E138" s="38"/>
      <c r="F138" s="38"/>
      <c r="G138" s="99"/>
      <c r="H138" s="38"/>
      <c r="I138" s="38"/>
      <c r="J138" s="38"/>
      <c r="K138" s="38"/>
      <c r="L138" s="38"/>
    </row>
    <row r="139" spans="3:12" x14ac:dyDescent="0.25">
      <c r="C139" s="100"/>
      <c r="D139" s="100"/>
      <c r="E139" s="38"/>
      <c r="F139" s="38"/>
      <c r="G139" s="99"/>
      <c r="H139" s="38"/>
      <c r="I139" s="38"/>
      <c r="J139" s="38"/>
      <c r="K139" s="38"/>
      <c r="L139" s="38"/>
    </row>
    <row r="140" spans="3:12" x14ac:dyDescent="0.25">
      <c r="C140" s="100"/>
      <c r="D140" s="100"/>
      <c r="E140" s="38"/>
      <c r="F140" s="38"/>
      <c r="G140" s="99"/>
      <c r="H140" s="38"/>
      <c r="I140" s="38"/>
      <c r="J140" s="38"/>
      <c r="K140" s="38"/>
      <c r="L140" s="38"/>
    </row>
  </sheetData>
  <sheetProtection sheet="1" formatCells="0" formatColumns="0" formatRows="0" insertColumns="0" insertRows="0" insertHyperlinks="0"/>
  <mergeCells count="17">
    <mergeCell ref="F12:K15"/>
    <mergeCell ref="E6:E7"/>
    <mergeCell ref="E16:E19"/>
    <mergeCell ref="B2:K2"/>
    <mergeCell ref="B20:D23"/>
    <mergeCell ref="B12:D15"/>
    <mergeCell ref="B8:D11"/>
    <mergeCell ref="F8:K11"/>
    <mergeCell ref="F20:K23"/>
    <mergeCell ref="F16:K19"/>
    <mergeCell ref="B6:D7"/>
    <mergeCell ref="B16:D19"/>
    <mergeCell ref="F6:K7"/>
    <mergeCell ref="B4:K5"/>
    <mergeCell ref="E8:E11"/>
    <mergeCell ref="E12:E15"/>
    <mergeCell ref="E20:E23"/>
  </mergeCells>
  <dataValidations count="1">
    <dataValidation type="list" allowBlank="1" showInputMessage="1" showErrorMessage="1" prompt="Select Yes or No" sqref="E8:E23" xr:uid="{00000000-0002-0000-0E00-000000000000}">
      <formula1>"Yes, No"</formula1>
    </dataValidation>
  </dataValidations>
  <pageMargins left="0.25" right="0.25" top="0.75" bottom="0.75" header="0.3" footer="0.3"/>
  <pageSetup paperSize="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3" tint="0.499984740745262"/>
  </sheetPr>
  <dimension ref="A1:K50"/>
  <sheetViews>
    <sheetView showGridLines="0" topLeftCell="A20" zoomScaleNormal="100" zoomScaleSheetLayoutView="100" workbookViewId="0">
      <selection activeCell="B6" sqref="B6:K44"/>
    </sheetView>
  </sheetViews>
  <sheetFormatPr defaultColWidth="8.85546875" defaultRowHeight="15" x14ac:dyDescent="0.25"/>
  <cols>
    <col min="1" max="1" width="1.85546875" customWidth="1"/>
  </cols>
  <sheetData>
    <row r="1" spans="1:11" x14ac:dyDescent="0.25">
      <c r="A1" s="20"/>
      <c r="B1" s="20"/>
      <c r="C1" s="20"/>
      <c r="D1" s="20"/>
      <c r="E1" s="20"/>
      <c r="F1" s="20"/>
      <c r="G1" s="20"/>
      <c r="H1" s="20"/>
      <c r="I1" s="20"/>
      <c r="J1" s="20"/>
      <c r="K1" s="20"/>
    </row>
    <row r="2" spans="1:11" ht="19.5" customHeight="1" x14ac:dyDescent="0.25">
      <c r="A2" s="20"/>
      <c r="B2" s="393" t="s">
        <v>472</v>
      </c>
      <c r="C2" s="167"/>
      <c r="D2" s="167"/>
      <c r="E2" s="167"/>
      <c r="F2" s="167"/>
      <c r="G2" s="167"/>
      <c r="H2" s="167"/>
      <c r="I2" s="167"/>
      <c r="J2" s="167"/>
      <c r="K2" s="167"/>
    </row>
    <row r="3" spans="1:11" ht="17.25" customHeight="1" x14ac:dyDescent="0.25">
      <c r="A3" s="20"/>
      <c r="B3" s="23"/>
      <c r="C3" s="23"/>
      <c r="D3" s="23"/>
      <c r="E3" s="23"/>
      <c r="F3" s="23"/>
      <c r="G3" s="23"/>
      <c r="H3" s="23"/>
      <c r="I3" s="23"/>
      <c r="J3" s="23"/>
      <c r="K3" s="23"/>
    </row>
    <row r="4" spans="1:11" ht="14.45" customHeight="1" x14ac:dyDescent="0.25">
      <c r="A4" s="20"/>
      <c r="B4" s="504" t="s">
        <v>473</v>
      </c>
      <c r="C4" s="505"/>
      <c r="D4" s="505"/>
      <c r="E4" s="505"/>
      <c r="F4" s="505"/>
      <c r="G4" s="505"/>
      <c r="H4" s="505"/>
      <c r="I4" s="505"/>
      <c r="J4" s="505"/>
      <c r="K4" s="506"/>
    </row>
    <row r="5" spans="1:11" ht="24" customHeight="1" x14ac:dyDescent="0.25">
      <c r="A5" s="20"/>
      <c r="B5" s="507"/>
      <c r="C5" s="508"/>
      <c r="D5" s="508"/>
      <c r="E5" s="508"/>
      <c r="F5" s="508"/>
      <c r="G5" s="508"/>
      <c r="H5" s="508"/>
      <c r="I5" s="508"/>
      <c r="J5" s="508"/>
      <c r="K5" s="509"/>
    </row>
    <row r="6" spans="1:11" ht="17.25" customHeight="1" x14ac:dyDescent="0.25">
      <c r="A6" s="20"/>
      <c r="B6" s="229" t="s">
        <v>474</v>
      </c>
      <c r="C6" s="363"/>
      <c r="D6" s="299"/>
      <c r="E6" s="476" t="s">
        <v>71</v>
      </c>
      <c r="F6" s="510"/>
      <c r="G6" s="510"/>
      <c r="H6" s="510"/>
      <c r="I6" s="510"/>
      <c r="J6" s="510"/>
      <c r="K6" s="510"/>
    </row>
    <row r="7" spans="1:11" ht="35.25" customHeight="1" x14ac:dyDescent="0.25">
      <c r="A7" s="20"/>
      <c r="B7" s="302"/>
      <c r="C7" s="365"/>
      <c r="D7" s="303"/>
      <c r="E7" s="510"/>
      <c r="F7" s="510"/>
      <c r="G7" s="510"/>
      <c r="H7" s="510"/>
      <c r="I7" s="510"/>
      <c r="J7" s="510"/>
      <c r="K7" s="510"/>
    </row>
    <row r="8" spans="1:11" ht="300" customHeight="1" x14ac:dyDescent="0.25">
      <c r="A8" s="20"/>
      <c r="B8" s="154" t="s">
        <v>475</v>
      </c>
      <c r="C8" s="363"/>
      <c r="D8" s="299"/>
      <c r="E8" s="188" t="s">
        <v>902</v>
      </c>
      <c r="F8" s="499"/>
      <c r="G8" s="499"/>
      <c r="H8" s="499"/>
      <c r="I8" s="499"/>
      <c r="J8" s="499"/>
      <c r="K8" s="499"/>
    </row>
    <row r="9" spans="1:11" ht="300" customHeight="1" x14ac:dyDescent="0.25">
      <c r="A9" s="20"/>
      <c r="B9" s="302"/>
      <c r="C9" s="365"/>
      <c r="D9" s="303"/>
      <c r="E9" s="499"/>
      <c r="F9" s="499"/>
      <c r="G9" s="499"/>
      <c r="H9" s="499"/>
      <c r="I9" s="499"/>
      <c r="J9" s="499"/>
      <c r="K9" s="499"/>
    </row>
    <row r="10" spans="1:11" ht="14.45" customHeight="1" x14ac:dyDescent="0.25">
      <c r="A10" s="20"/>
      <c r="B10" s="503" t="s">
        <v>476</v>
      </c>
      <c r="C10" s="363"/>
      <c r="D10" s="299"/>
      <c r="E10" s="188"/>
      <c r="F10" s="499"/>
      <c r="G10" s="499"/>
      <c r="H10" s="499"/>
      <c r="I10" s="499"/>
      <c r="J10" s="499"/>
      <c r="K10" s="499"/>
    </row>
    <row r="11" spans="1:11" ht="14.45" customHeight="1" x14ac:dyDescent="0.25">
      <c r="A11" s="20"/>
      <c r="B11" s="300"/>
      <c r="C11" s="245"/>
      <c r="D11" s="301"/>
      <c r="E11" s="499"/>
      <c r="F11" s="499"/>
      <c r="G11" s="499"/>
      <c r="H11" s="499"/>
      <c r="I11" s="499"/>
      <c r="J11" s="499"/>
      <c r="K11" s="499"/>
    </row>
    <row r="12" spans="1:11" ht="17.25" customHeight="1" x14ac:dyDescent="0.25">
      <c r="A12" s="20"/>
      <c r="B12" s="300"/>
      <c r="C12" s="245"/>
      <c r="D12" s="301"/>
      <c r="E12" s="499"/>
      <c r="F12" s="499"/>
      <c r="G12" s="499"/>
      <c r="H12" s="499"/>
      <c r="I12" s="499"/>
      <c r="J12" s="499"/>
      <c r="K12" s="499"/>
    </row>
    <row r="13" spans="1:11" ht="17.25" customHeight="1" x14ac:dyDescent="0.25">
      <c r="A13" s="20"/>
      <c r="B13" s="302"/>
      <c r="C13" s="365"/>
      <c r="D13" s="303"/>
      <c r="E13" s="499"/>
      <c r="F13" s="499"/>
      <c r="G13" s="499"/>
      <c r="H13" s="499"/>
      <c r="I13" s="499"/>
      <c r="J13" s="499"/>
      <c r="K13" s="499"/>
    </row>
    <row r="14" spans="1:11" ht="405.6" customHeight="1" x14ac:dyDescent="0.25">
      <c r="A14" s="20"/>
      <c r="B14" s="500" t="s">
        <v>477</v>
      </c>
      <c r="C14" s="501"/>
      <c r="D14" s="294"/>
      <c r="E14" s="188" t="s">
        <v>855</v>
      </c>
      <c r="F14" s="499"/>
      <c r="G14" s="499"/>
      <c r="H14" s="499"/>
      <c r="I14" s="499"/>
      <c r="J14" s="499"/>
      <c r="K14" s="499"/>
    </row>
    <row r="15" spans="1:11" ht="14.45" customHeight="1" x14ac:dyDescent="0.25">
      <c r="A15" s="20"/>
      <c r="B15" s="511" t="s">
        <v>478</v>
      </c>
      <c r="C15" s="363"/>
      <c r="D15" s="363"/>
      <c r="E15" s="188" t="s">
        <v>71</v>
      </c>
      <c r="F15" s="499"/>
      <c r="G15" s="499"/>
      <c r="H15" s="499"/>
      <c r="I15" s="499"/>
      <c r="J15" s="499"/>
      <c r="K15" s="499"/>
    </row>
    <row r="16" spans="1:11" ht="17.25" customHeight="1" x14ac:dyDescent="0.25">
      <c r="A16" s="20"/>
      <c r="B16" s="300"/>
      <c r="C16" s="245"/>
      <c r="D16" s="245"/>
      <c r="E16" s="499"/>
      <c r="F16" s="499"/>
      <c r="G16" s="499"/>
      <c r="H16" s="499"/>
      <c r="I16" s="499"/>
      <c r="J16" s="499"/>
      <c r="K16" s="499"/>
    </row>
    <row r="17" spans="1:11" ht="17.25" customHeight="1" x14ac:dyDescent="0.25">
      <c r="A17" s="20"/>
      <c r="B17" s="300"/>
      <c r="C17" s="245"/>
      <c r="D17" s="245"/>
      <c r="E17" s="499"/>
      <c r="F17" s="499"/>
      <c r="G17" s="499"/>
      <c r="H17" s="499"/>
      <c r="I17" s="499"/>
      <c r="J17" s="499"/>
      <c r="K17" s="499"/>
    </row>
    <row r="18" spans="1:11" ht="399.95" customHeight="1" x14ac:dyDescent="0.25">
      <c r="A18" s="20"/>
      <c r="B18" s="502" t="s">
        <v>479</v>
      </c>
      <c r="C18" s="363"/>
      <c r="D18" s="363"/>
      <c r="E18" s="188" t="s">
        <v>903</v>
      </c>
      <c r="F18" s="499"/>
      <c r="G18" s="499"/>
      <c r="H18" s="499"/>
      <c r="I18" s="499"/>
      <c r="J18" s="499"/>
      <c r="K18" s="499"/>
    </row>
    <row r="19" spans="1:11" ht="14.45" customHeight="1" x14ac:dyDescent="0.25">
      <c r="A19" s="20"/>
      <c r="B19" s="229" t="s">
        <v>480</v>
      </c>
      <c r="C19" s="363"/>
      <c r="D19" s="299"/>
      <c r="E19" s="188" t="s">
        <v>856</v>
      </c>
      <c r="F19" s="499"/>
      <c r="G19" s="499"/>
      <c r="H19" s="499"/>
      <c r="I19" s="499"/>
      <c r="J19" s="499"/>
      <c r="K19" s="499"/>
    </row>
    <row r="20" spans="1:11" ht="14.45" customHeight="1" x14ac:dyDescent="0.25">
      <c r="A20" s="20"/>
      <c r="B20" s="300"/>
      <c r="C20" s="245"/>
      <c r="D20" s="301"/>
      <c r="E20" s="499"/>
      <c r="F20" s="499"/>
      <c r="G20" s="499"/>
      <c r="H20" s="499"/>
      <c r="I20" s="499"/>
      <c r="J20" s="499"/>
      <c r="K20" s="499"/>
    </row>
    <row r="21" spans="1:11" ht="14.45" customHeight="1" x14ac:dyDescent="0.25">
      <c r="A21" s="20"/>
      <c r="B21" s="300"/>
      <c r="C21" s="245"/>
      <c r="D21" s="301"/>
      <c r="E21" s="499"/>
      <c r="F21" s="499"/>
      <c r="G21" s="499"/>
      <c r="H21" s="499"/>
      <c r="I21" s="499"/>
      <c r="J21" s="499"/>
      <c r="K21" s="499"/>
    </row>
    <row r="22" spans="1:11" ht="14.45" customHeight="1" x14ac:dyDescent="0.25">
      <c r="A22" s="20"/>
      <c r="B22" s="300"/>
      <c r="C22" s="245"/>
      <c r="D22" s="301"/>
      <c r="E22" s="499"/>
      <c r="F22" s="499"/>
      <c r="G22" s="499"/>
      <c r="H22" s="499"/>
      <c r="I22" s="499"/>
      <c r="J22" s="499"/>
      <c r="K22" s="499"/>
    </row>
    <row r="23" spans="1:11" ht="14.45" customHeight="1" x14ac:dyDescent="0.25">
      <c r="A23" s="20"/>
      <c r="B23" s="300"/>
      <c r="C23" s="245"/>
      <c r="D23" s="301"/>
      <c r="E23" s="499"/>
      <c r="F23" s="499"/>
      <c r="G23" s="499"/>
      <c r="H23" s="499"/>
      <c r="I23" s="499"/>
      <c r="J23" s="499"/>
      <c r="K23" s="499"/>
    </row>
    <row r="24" spans="1:11" ht="14.45" customHeight="1" x14ac:dyDescent="0.25">
      <c r="A24" s="20"/>
      <c r="B24" s="300"/>
      <c r="C24" s="245"/>
      <c r="D24" s="301"/>
      <c r="E24" s="499"/>
      <c r="F24" s="499"/>
      <c r="G24" s="499"/>
      <c r="H24" s="499"/>
      <c r="I24" s="499"/>
      <c r="J24" s="499"/>
      <c r="K24" s="499"/>
    </row>
    <row r="25" spans="1:11" ht="14.45" customHeight="1" x14ac:dyDescent="0.25">
      <c r="A25" s="20"/>
      <c r="B25" s="300"/>
      <c r="C25" s="245"/>
      <c r="D25" s="301"/>
      <c r="E25" s="499"/>
      <c r="F25" s="499"/>
      <c r="G25" s="499"/>
      <c r="H25" s="499"/>
      <c r="I25" s="499"/>
      <c r="J25" s="499"/>
      <c r="K25" s="499"/>
    </row>
    <row r="26" spans="1:11" ht="14.45" customHeight="1" x14ac:dyDescent="0.25">
      <c r="A26" s="20"/>
      <c r="B26" s="300"/>
      <c r="C26" s="245"/>
      <c r="D26" s="301"/>
      <c r="E26" s="499"/>
      <c r="F26" s="499"/>
      <c r="G26" s="499"/>
      <c r="H26" s="499"/>
      <c r="I26" s="499"/>
      <c r="J26" s="499"/>
      <c r="K26" s="499"/>
    </row>
    <row r="27" spans="1:11" ht="17.25" customHeight="1" x14ac:dyDescent="0.25">
      <c r="A27" s="20"/>
      <c r="B27" s="300"/>
      <c r="C27" s="245"/>
      <c r="D27" s="301"/>
      <c r="E27" s="499"/>
      <c r="F27" s="499"/>
      <c r="G27" s="499"/>
      <c r="H27" s="499"/>
      <c r="I27" s="499"/>
      <c r="J27" s="499"/>
      <c r="K27" s="499"/>
    </row>
    <row r="28" spans="1:11" ht="17.25" customHeight="1" x14ac:dyDescent="0.25">
      <c r="A28" s="20"/>
      <c r="B28" s="300"/>
      <c r="C28" s="245"/>
      <c r="D28" s="301"/>
      <c r="E28" s="499"/>
      <c r="F28" s="499"/>
      <c r="G28" s="499"/>
      <c r="H28" s="499"/>
      <c r="I28" s="499"/>
      <c r="J28" s="499"/>
      <c r="K28" s="499"/>
    </row>
    <row r="29" spans="1:11" ht="17.25" customHeight="1" x14ac:dyDescent="0.25">
      <c r="A29" s="20"/>
      <c r="B29" s="300"/>
      <c r="C29" s="245"/>
      <c r="D29" s="301"/>
      <c r="E29" s="499"/>
      <c r="F29" s="499"/>
      <c r="G29" s="499"/>
      <c r="H29" s="499"/>
      <c r="I29" s="499"/>
      <c r="J29" s="499"/>
      <c r="K29" s="499"/>
    </row>
    <row r="30" spans="1:11" ht="17.25" customHeight="1" x14ac:dyDescent="0.25">
      <c r="A30" s="20"/>
      <c r="B30" s="300"/>
      <c r="C30" s="245"/>
      <c r="D30" s="301"/>
      <c r="E30" s="499"/>
      <c r="F30" s="499"/>
      <c r="G30" s="499"/>
      <c r="H30" s="499"/>
      <c r="I30" s="499"/>
      <c r="J30" s="499"/>
      <c r="K30" s="499"/>
    </row>
    <row r="31" spans="1:11" x14ac:dyDescent="0.25">
      <c r="A31" s="20"/>
      <c r="B31" s="300"/>
      <c r="C31" s="245"/>
      <c r="D31" s="301"/>
      <c r="E31" s="499"/>
      <c r="F31" s="499"/>
      <c r="G31" s="499"/>
      <c r="H31" s="499"/>
      <c r="I31" s="499"/>
      <c r="J31" s="499"/>
      <c r="K31" s="499"/>
    </row>
    <row r="32" spans="1:11" ht="17.25" customHeight="1" x14ac:dyDescent="0.25">
      <c r="A32" s="20"/>
      <c r="B32" s="302"/>
      <c r="C32" s="365"/>
      <c r="D32" s="303"/>
      <c r="E32" s="499"/>
      <c r="F32" s="499"/>
      <c r="G32" s="499"/>
      <c r="H32" s="499"/>
      <c r="I32" s="499"/>
      <c r="J32" s="499"/>
      <c r="K32" s="499"/>
    </row>
    <row r="33" spans="1:11" ht="14.45" customHeight="1" x14ac:dyDescent="0.25">
      <c r="A33" s="20"/>
      <c r="B33" s="229" t="s">
        <v>481</v>
      </c>
      <c r="C33" s="363"/>
      <c r="D33" s="299"/>
      <c r="E33" s="512" t="s">
        <v>857</v>
      </c>
      <c r="F33" s="512"/>
      <c r="G33" s="512"/>
      <c r="H33" s="512"/>
      <c r="I33" s="512"/>
      <c r="J33" s="512"/>
      <c r="K33" s="512"/>
    </row>
    <row r="34" spans="1:11" ht="17.25" customHeight="1" x14ac:dyDescent="0.25">
      <c r="A34" s="20"/>
      <c r="B34" s="300"/>
      <c r="C34" s="245"/>
      <c r="D34" s="301"/>
      <c r="E34" s="512"/>
      <c r="F34" s="512"/>
      <c r="G34" s="512"/>
      <c r="H34" s="512"/>
      <c r="I34" s="512"/>
      <c r="J34" s="512"/>
      <c r="K34" s="512"/>
    </row>
    <row r="35" spans="1:11" ht="17.25" customHeight="1" x14ac:dyDescent="0.25">
      <c r="A35" s="20"/>
      <c r="B35" s="300"/>
      <c r="C35" s="245"/>
      <c r="D35" s="301"/>
      <c r="E35" s="512"/>
      <c r="F35" s="512"/>
      <c r="G35" s="512"/>
      <c r="H35" s="512"/>
      <c r="I35" s="512"/>
      <c r="J35" s="512"/>
      <c r="K35" s="512"/>
    </row>
    <row r="36" spans="1:11" ht="17.25" customHeight="1" x14ac:dyDescent="0.25">
      <c r="A36" s="20"/>
      <c r="B36" s="302"/>
      <c r="C36" s="365"/>
      <c r="D36" s="303"/>
      <c r="E36" s="512"/>
      <c r="F36" s="512"/>
      <c r="G36" s="512"/>
      <c r="H36" s="512"/>
      <c r="I36" s="512"/>
      <c r="J36" s="512"/>
      <c r="K36" s="512"/>
    </row>
    <row r="37" spans="1:11" ht="45" customHeight="1" x14ac:dyDescent="0.25">
      <c r="A37" s="20"/>
      <c r="B37" s="229" t="s">
        <v>482</v>
      </c>
      <c r="C37" s="363"/>
      <c r="D37" s="299"/>
      <c r="E37" s="188" t="s">
        <v>858</v>
      </c>
      <c r="F37" s="499"/>
      <c r="G37" s="499"/>
      <c r="H37" s="499"/>
      <c r="I37" s="499"/>
      <c r="J37" s="499"/>
      <c r="K37" s="499"/>
    </row>
    <row r="38" spans="1:11" ht="45" customHeight="1" x14ac:dyDescent="0.25">
      <c r="A38" s="20"/>
      <c r="B38" s="300"/>
      <c r="C38" s="245"/>
      <c r="D38" s="301"/>
      <c r="E38" s="499"/>
      <c r="F38" s="499"/>
      <c r="G38" s="499"/>
      <c r="H38" s="499"/>
      <c r="I38" s="499"/>
      <c r="J38" s="499"/>
      <c r="K38" s="499"/>
    </row>
    <row r="39" spans="1:11" ht="45" customHeight="1" x14ac:dyDescent="0.25">
      <c r="A39" s="20"/>
      <c r="B39" s="300"/>
      <c r="C39" s="245"/>
      <c r="D39" s="301"/>
      <c r="E39" s="499"/>
      <c r="F39" s="499"/>
      <c r="G39" s="499"/>
      <c r="H39" s="499"/>
      <c r="I39" s="499"/>
      <c r="J39" s="499"/>
      <c r="K39" s="499"/>
    </row>
    <row r="40" spans="1:11" ht="45" customHeight="1" x14ac:dyDescent="0.25">
      <c r="A40" s="20"/>
      <c r="B40" s="302"/>
      <c r="C40" s="365"/>
      <c r="D40" s="303"/>
      <c r="E40" s="499"/>
      <c r="F40" s="499"/>
      <c r="G40" s="499"/>
      <c r="H40" s="499"/>
      <c r="I40" s="499"/>
      <c r="J40" s="499"/>
      <c r="K40" s="499"/>
    </row>
    <row r="41" spans="1:11" ht="14.45" customHeight="1" x14ac:dyDescent="0.25">
      <c r="A41" s="20"/>
      <c r="B41" s="229" t="s">
        <v>483</v>
      </c>
      <c r="C41" s="363"/>
      <c r="D41" s="299"/>
      <c r="E41" s="188" t="s">
        <v>859</v>
      </c>
      <c r="F41" s="499"/>
      <c r="G41" s="499"/>
      <c r="H41" s="499"/>
      <c r="I41" s="499"/>
      <c r="J41" s="499"/>
      <c r="K41" s="499"/>
    </row>
    <row r="42" spans="1:11" ht="17.25" customHeight="1" x14ac:dyDescent="0.25">
      <c r="A42" s="20"/>
      <c r="B42" s="300"/>
      <c r="C42" s="245"/>
      <c r="D42" s="301"/>
      <c r="E42" s="499"/>
      <c r="F42" s="499"/>
      <c r="G42" s="499"/>
      <c r="H42" s="499"/>
      <c r="I42" s="499"/>
      <c r="J42" s="499"/>
      <c r="K42" s="499"/>
    </row>
    <row r="43" spans="1:11" ht="17.25" customHeight="1" x14ac:dyDescent="0.25">
      <c r="A43" s="20"/>
      <c r="B43" s="300"/>
      <c r="C43" s="245"/>
      <c r="D43" s="301"/>
      <c r="E43" s="499"/>
      <c r="F43" s="499"/>
      <c r="G43" s="499"/>
      <c r="H43" s="499"/>
      <c r="I43" s="499"/>
      <c r="J43" s="499"/>
      <c r="K43" s="499"/>
    </row>
    <row r="44" spans="1:11" ht="17.25" customHeight="1" x14ac:dyDescent="0.25">
      <c r="A44" s="20"/>
      <c r="B44" s="302"/>
      <c r="C44" s="365"/>
      <c r="D44" s="303"/>
      <c r="E44" s="499"/>
      <c r="F44" s="499"/>
      <c r="G44" s="499"/>
      <c r="H44" s="499"/>
      <c r="I44" s="499"/>
      <c r="J44" s="499"/>
      <c r="K44" s="499"/>
    </row>
    <row r="45" spans="1:11" ht="17.25" customHeight="1" x14ac:dyDescent="0.25"/>
    <row r="46" spans="1:11" ht="17.25" customHeight="1" x14ac:dyDescent="0.25"/>
    <row r="50" ht="15.75" customHeight="1" x14ac:dyDescent="0.25"/>
  </sheetData>
  <sheetProtection sheet="1" formatCells="0" formatColumns="0" formatRows="0" insertColumns="0" insertRows="0" insertHyperlinks="0"/>
  <mergeCells count="22">
    <mergeCell ref="E41:K44"/>
    <mergeCell ref="B41:D44"/>
    <mergeCell ref="B37:D40"/>
    <mergeCell ref="E6:K7"/>
    <mergeCell ref="B8:D9"/>
    <mergeCell ref="B33:D36"/>
    <mergeCell ref="B15:D17"/>
    <mergeCell ref="E19:K32"/>
    <mergeCell ref="E37:K40"/>
    <mergeCell ref="E8:K9"/>
    <mergeCell ref="E33:K36"/>
    <mergeCell ref="B19:D32"/>
    <mergeCell ref="E10:K13"/>
    <mergeCell ref="E18:K18"/>
    <mergeCell ref="E14:K14"/>
    <mergeCell ref="B2:K2"/>
    <mergeCell ref="E15:K17"/>
    <mergeCell ref="B14:D14"/>
    <mergeCell ref="B6:D7"/>
    <mergeCell ref="B18:D18"/>
    <mergeCell ref="B10:D13"/>
    <mergeCell ref="B4:K5"/>
  </mergeCells>
  <dataValidations count="1">
    <dataValidation type="list" allowBlank="1" showInputMessage="1" showErrorMessage="1" prompt="Select Yes or No" sqref="E6:E7 E15:K17 F6:K7" xr:uid="{00000000-0002-0000-0F00-000000000000}">
      <formula1>"Yes, No"</formula1>
    </dataValidation>
  </dataValidations>
  <hyperlinks>
    <hyperlink ref="E33" r:id="rId1" xr:uid="{9BD95104-B548-4649-B095-BA3B566A3821}"/>
  </hyperlinks>
  <pageMargins left="0.25" right="0.25" top="0.75" bottom="0.75" header="0.3" footer="0.3"/>
  <pageSetup paperSize="5"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3" tint="0.499984740745262"/>
  </sheetPr>
  <dimension ref="A1:K58"/>
  <sheetViews>
    <sheetView showGridLines="0" topLeftCell="B1" zoomScaleNormal="100" zoomScaleSheetLayoutView="100" workbookViewId="0">
      <selection activeCell="P23" sqref="P23"/>
    </sheetView>
  </sheetViews>
  <sheetFormatPr defaultColWidth="8.85546875" defaultRowHeight="15" x14ac:dyDescent="0.25"/>
  <cols>
    <col min="1" max="1" width="1.28515625" customWidth="1"/>
  </cols>
  <sheetData>
    <row r="1" spans="1:11" x14ac:dyDescent="0.25">
      <c r="A1" s="20"/>
      <c r="B1" s="20"/>
      <c r="C1" s="20"/>
      <c r="D1" s="20"/>
      <c r="E1" s="20"/>
      <c r="F1" s="20"/>
      <c r="G1" s="20"/>
      <c r="H1" s="20"/>
      <c r="I1" s="20"/>
      <c r="J1" s="20"/>
      <c r="K1" s="20"/>
    </row>
    <row r="2" spans="1:11" ht="19.5" customHeight="1" x14ac:dyDescent="0.25">
      <c r="A2" s="20"/>
      <c r="B2" s="393" t="s">
        <v>484</v>
      </c>
      <c r="C2" s="167"/>
      <c r="D2" s="167"/>
      <c r="E2" s="167"/>
      <c r="F2" s="167"/>
      <c r="G2" s="167"/>
      <c r="H2" s="167"/>
      <c r="I2" s="167"/>
      <c r="J2" s="167"/>
      <c r="K2" s="167"/>
    </row>
    <row r="3" spans="1:11" x14ac:dyDescent="0.25">
      <c r="A3" s="20"/>
      <c r="B3" s="20"/>
      <c r="C3" s="20"/>
      <c r="D3" s="20"/>
      <c r="E3" s="20"/>
      <c r="F3" s="20"/>
      <c r="G3" s="20"/>
      <c r="H3" s="20"/>
      <c r="I3" s="20"/>
      <c r="J3" s="20"/>
      <c r="K3" s="20"/>
    </row>
    <row r="4" spans="1:11" ht="14.45" customHeight="1" x14ac:dyDescent="0.25">
      <c r="A4" s="20"/>
      <c r="B4" s="519" t="s">
        <v>485</v>
      </c>
      <c r="C4" s="224"/>
      <c r="D4" s="224"/>
      <c r="E4" s="224"/>
      <c r="F4" s="224"/>
      <c r="G4" s="224"/>
      <c r="H4" s="224"/>
      <c r="I4" s="224"/>
      <c r="J4" s="224"/>
      <c r="K4" s="225"/>
    </row>
    <row r="5" spans="1:11" ht="17.25" customHeight="1" x14ac:dyDescent="0.25">
      <c r="A5" s="20"/>
      <c r="B5" s="226"/>
      <c r="C5" s="227"/>
      <c r="D5" s="227"/>
      <c r="E5" s="227"/>
      <c r="F5" s="227"/>
      <c r="G5" s="227"/>
      <c r="H5" s="227"/>
      <c r="I5" s="227"/>
      <c r="J5" s="227"/>
      <c r="K5" s="228"/>
    </row>
    <row r="6" spans="1:11" ht="14.45" customHeight="1" x14ac:dyDescent="0.25">
      <c r="A6" s="20"/>
      <c r="B6" s="485" t="s">
        <v>921</v>
      </c>
      <c r="C6" s="486"/>
      <c r="D6" s="486"/>
      <c r="E6" s="486"/>
      <c r="F6" s="486"/>
      <c r="G6" s="486"/>
      <c r="H6" s="486"/>
      <c r="I6" s="486"/>
      <c r="J6" s="486"/>
      <c r="K6" s="487"/>
    </row>
    <row r="7" spans="1:11" ht="17.25" customHeight="1" x14ac:dyDescent="0.25">
      <c r="A7" s="20"/>
      <c r="B7" s="513"/>
      <c r="C7" s="514"/>
      <c r="D7" s="514"/>
      <c r="E7" s="514"/>
      <c r="F7" s="514"/>
      <c r="G7" s="514"/>
      <c r="H7" s="514"/>
      <c r="I7" s="514"/>
      <c r="J7" s="514"/>
      <c r="K7" s="515"/>
    </row>
    <row r="8" spans="1:11" ht="17.25" customHeight="1" x14ac:dyDescent="0.25">
      <c r="A8" s="20"/>
      <c r="B8" s="513"/>
      <c r="C8" s="514"/>
      <c r="D8" s="514"/>
      <c r="E8" s="514"/>
      <c r="F8" s="514"/>
      <c r="G8" s="514"/>
      <c r="H8" s="514"/>
      <c r="I8" s="514"/>
      <c r="J8" s="514"/>
      <c r="K8" s="515"/>
    </row>
    <row r="9" spans="1:11" ht="17.25" customHeight="1" x14ac:dyDescent="0.25">
      <c r="A9" s="20"/>
      <c r="B9" s="513"/>
      <c r="C9" s="514"/>
      <c r="D9" s="514"/>
      <c r="E9" s="514"/>
      <c r="F9" s="514"/>
      <c r="G9" s="514"/>
      <c r="H9" s="514"/>
      <c r="I9" s="514"/>
      <c r="J9" s="514"/>
      <c r="K9" s="515"/>
    </row>
    <row r="10" spans="1:11" ht="17.25" customHeight="1" x14ac:dyDescent="0.25">
      <c r="A10" s="20"/>
      <c r="B10" s="513"/>
      <c r="C10" s="514"/>
      <c r="D10" s="514"/>
      <c r="E10" s="514"/>
      <c r="F10" s="514"/>
      <c r="G10" s="514"/>
      <c r="H10" s="514"/>
      <c r="I10" s="514"/>
      <c r="J10" s="514"/>
      <c r="K10" s="515"/>
    </row>
    <row r="11" spans="1:11" ht="17.25" customHeight="1" x14ac:dyDescent="0.25">
      <c r="A11" s="20"/>
      <c r="B11" s="513"/>
      <c r="C11" s="514"/>
      <c r="D11" s="514"/>
      <c r="E11" s="514"/>
      <c r="F11" s="514"/>
      <c r="G11" s="514"/>
      <c r="H11" s="514"/>
      <c r="I11" s="514"/>
      <c r="J11" s="514"/>
      <c r="K11" s="515"/>
    </row>
    <row r="12" spans="1:11" ht="17.25" customHeight="1" x14ac:dyDescent="0.25">
      <c r="A12" s="20"/>
      <c r="B12" s="513"/>
      <c r="C12" s="514"/>
      <c r="D12" s="514"/>
      <c r="E12" s="514"/>
      <c r="F12" s="514"/>
      <c r="G12" s="514"/>
      <c r="H12" s="514"/>
      <c r="I12" s="514"/>
      <c r="J12" s="514"/>
      <c r="K12" s="515"/>
    </row>
    <row r="13" spans="1:11" ht="17.25" customHeight="1" x14ac:dyDescent="0.25">
      <c r="A13" s="20"/>
      <c r="B13" s="513"/>
      <c r="C13" s="514"/>
      <c r="D13" s="514"/>
      <c r="E13" s="514"/>
      <c r="F13" s="514"/>
      <c r="G13" s="514"/>
      <c r="H13" s="514"/>
      <c r="I13" s="514"/>
      <c r="J13" s="514"/>
      <c r="K13" s="515"/>
    </row>
    <row r="14" spans="1:11" ht="17.25" customHeight="1" x14ac:dyDescent="0.25">
      <c r="A14" s="20"/>
      <c r="B14" s="513"/>
      <c r="C14" s="514"/>
      <c r="D14" s="514"/>
      <c r="E14" s="514"/>
      <c r="F14" s="514"/>
      <c r="G14" s="514"/>
      <c r="H14" s="514"/>
      <c r="I14" s="514"/>
      <c r="J14" s="514"/>
      <c r="K14" s="515"/>
    </row>
    <row r="15" spans="1:11" ht="17.25" customHeight="1" x14ac:dyDescent="0.25">
      <c r="A15" s="20"/>
      <c r="B15" s="513"/>
      <c r="C15" s="514"/>
      <c r="D15" s="514"/>
      <c r="E15" s="514"/>
      <c r="F15" s="514"/>
      <c r="G15" s="514"/>
      <c r="H15" s="514"/>
      <c r="I15" s="514"/>
      <c r="J15" s="514"/>
      <c r="K15" s="515"/>
    </row>
    <row r="16" spans="1:11" ht="17.25" customHeight="1" x14ac:dyDescent="0.25">
      <c r="A16" s="20"/>
      <c r="B16" s="513"/>
      <c r="C16" s="514"/>
      <c r="D16" s="514"/>
      <c r="E16" s="514"/>
      <c r="F16" s="514"/>
      <c r="G16" s="514"/>
      <c r="H16" s="514"/>
      <c r="I16" s="514"/>
      <c r="J16" s="514"/>
      <c r="K16" s="515"/>
    </row>
    <row r="17" spans="1:11" ht="17.25" customHeight="1" x14ac:dyDescent="0.25">
      <c r="A17" s="20"/>
      <c r="B17" s="513"/>
      <c r="C17" s="514"/>
      <c r="D17" s="514"/>
      <c r="E17" s="514"/>
      <c r="F17" s="514"/>
      <c r="G17" s="514"/>
      <c r="H17" s="514"/>
      <c r="I17" s="514"/>
      <c r="J17" s="514"/>
      <c r="K17" s="515"/>
    </row>
    <row r="18" spans="1:11" ht="17.25" customHeight="1" x14ac:dyDescent="0.25">
      <c r="A18" s="20"/>
      <c r="B18" s="513"/>
      <c r="C18" s="514"/>
      <c r="D18" s="514"/>
      <c r="E18" s="514"/>
      <c r="F18" s="514"/>
      <c r="G18" s="514"/>
      <c r="H18" s="514"/>
      <c r="I18" s="514"/>
      <c r="J18" s="514"/>
      <c r="K18" s="515"/>
    </row>
    <row r="19" spans="1:11" ht="17.25" customHeight="1" x14ac:dyDescent="0.25">
      <c r="A19" s="20"/>
      <c r="B19" s="513"/>
      <c r="C19" s="514"/>
      <c r="D19" s="514"/>
      <c r="E19" s="514"/>
      <c r="F19" s="514"/>
      <c r="G19" s="514"/>
      <c r="H19" s="514"/>
      <c r="I19" s="514"/>
      <c r="J19" s="514"/>
      <c r="K19" s="515"/>
    </row>
    <row r="20" spans="1:11" ht="17.25" customHeight="1" x14ac:dyDescent="0.25">
      <c r="A20" s="20"/>
      <c r="B20" s="513"/>
      <c r="C20" s="514"/>
      <c r="D20" s="514"/>
      <c r="E20" s="514"/>
      <c r="F20" s="514"/>
      <c r="G20" s="514"/>
      <c r="H20" s="514"/>
      <c r="I20" s="514"/>
      <c r="J20" s="514"/>
      <c r="K20" s="515"/>
    </row>
    <row r="21" spans="1:11" ht="17.25" customHeight="1" x14ac:dyDescent="0.25">
      <c r="A21" s="20"/>
      <c r="B21" s="513"/>
      <c r="C21" s="514"/>
      <c r="D21" s="514"/>
      <c r="E21" s="514"/>
      <c r="F21" s="514"/>
      <c r="G21" s="514"/>
      <c r="H21" s="514"/>
      <c r="I21" s="514"/>
      <c r="J21" s="514"/>
      <c r="K21" s="515"/>
    </row>
    <row r="22" spans="1:11" x14ac:dyDescent="0.25">
      <c r="A22" s="20"/>
      <c r="B22" s="513"/>
      <c r="C22" s="514"/>
      <c r="D22" s="514"/>
      <c r="E22" s="514"/>
      <c r="F22" s="514"/>
      <c r="G22" s="514"/>
      <c r="H22" s="514"/>
      <c r="I22" s="514"/>
      <c r="J22" s="514"/>
      <c r="K22" s="515"/>
    </row>
    <row r="23" spans="1:11" x14ac:dyDescent="0.25">
      <c r="A23" s="20"/>
      <c r="B23" s="513"/>
      <c r="C23" s="514"/>
      <c r="D23" s="514"/>
      <c r="E23" s="514"/>
      <c r="F23" s="514"/>
      <c r="G23" s="514"/>
      <c r="H23" s="514"/>
      <c r="I23" s="514"/>
      <c r="J23" s="514"/>
      <c r="K23" s="515"/>
    </row>
    <row r="24" spans="1:11" x14ac:dyDescent="0.25">
      <c r="A24" s="20"/>
      <c r="B24" s="513"/>
      <c r="C24" s="514"/>
      <c r="D24" s="514"/>
      <c r="E24" s="514"/>
      <c r="F24" s="514"/>
      <c r="G24" s="514"/>
      <c r="H24" s="514"/>
      <c r="I24" s="514"/>
      <c r="J24" s="514"/>
      <c r="K24" s="515"/>
    </row>
    <row r="25" spans="1:11" x14ac:dyDescent="0.25">
      <c r="A25" s="20"/>
      <c r="B25" s="513"/>
      <c r="C25" s="514"/>
      <c r="D25" s="514"/>
      <c r="E25" s="514"/>
      <c r="F25" s="514"/>
      <c r="G25" s="514"/>
      <c r="H25" s="514"/>
      <c r="I25" s="514"/>
      <c r="J25" s="514"/>
      <c r="K25" s="515"/>
    </row>
    <row r="26" spans="1:11" x14ac:dyDescent="0.25">
      <c r="A26" s="20"/>
      <c r="B26" s="513"/>
      <c r="C26" s="514"/>
      <c r="D26" s="514"/>
      <c r="E26" s="514"/>
      <c r="F26" s="514"/>
      <c r="G26" s="514"/>
      <c r="H26" s="514"/>
      <c r="I26" s="514"/>
      <c r="J26" s="514"/>
      <c r="K26" s="515"/>
    </row>
    <row r="27" spans="1:11" x14ac:dyDescent="0.25">
      <c r="A27" s="20"/>
      <c r="B27" s="513"/>
      <c r="C27" s="514"/>
      <c r="D27" s="514"/>
      <c r="E27" s="514"/>
      <c r="F27" s="514"/>
      <c r="G27" s="514"/>
      <c r="H27" s="514"/>
      <c r="I27" s="514"/>
      <c r="J27" s="514"/>
      <c r="K27" s="515"/>
    </row>
    <row r="28" spans="1:11" x14ac:dyDescent="0.25">
      <c r="A28" s="20"/>
      <c r="B28" s="513"/>
      <c r="C28" s="514"/>
      <c r="D28" s="514"/>
      <c r="E28" s="514"/>
      <c r="F28" s="514"/>
      <c r="G28" s="514"/>
      <c r="H28" s="514"/>
      <c r="I28" s="514"/>
      <c r="J28" s="514"/>
      <c r="K28" s="515"/>
    </row>
    <row r="29" spans="1:11" x14ac:dyDescent="0.25">
      <c r="A29" s="20"/>
      <c r="B29" s="513"/>
      <c r="C29" s="514"/>
      <c r="D29" s="514"/>
      <c r="E29" s="514"/>
      <c r="F29" s="514"/>
      <c r="G29" s="514"/>
      <c r="H29" s="514"/>
      <c r="I29" s="514"/>
      <c r="J29" s="514"/>
      <c r="K29" s="515"/>
    </row>
    <row r="30" spans="1:11" x14ac:dyDescent="0.25">
      <c r="A30" s="20"/>
      <c r="B30" s="513"/>
      <c r="C30" s="514"/>
      <c r="D30" s="514"/>
      <c r="E30" s="514"/>
      <c r="F30" s="514"/>
      <c r="G30" s="514"/>
      <c r="H30" s="514"/>
      <c r="I30" s="514"/>
      <c r="J30" s="514"/>
      <c r="K30" s="515"/>
    </row>
    <row r="31" spans="1:11" x14ac:dyDescent="0.25">
      <c r="A31" s="20"/>
      <c r="B31" s="513"/>
      <c r="C31" s="514"/>
      <c r="D31" s="514"/>
      <c r="E31" s="514"/>
      <c r="F31" s="514"/>
      <c r="G31" s="514"/>
      <c r="H31" s="514"/>
      <c r="I31" s="514"/>
      <c r="J31" s="514"/>
      <c r="K31" s="515"/>
    </row>
    <row r="32" spans="1:11" x14ac:dyDescent="0.25">
      <c r="A32" s="20"/>
      <c r="B32" s="513"/>
      <c r="C32" s="514"/>
      <c r="D32" s="514"/>
      <c r="E32" s="514"/>
      <c r="F32" s="514"/>
      <c r="G32" s="514"/>
      <c r="H32" s="514"/>
      <c r="I32" s="514"/>
      <c r="J32" s="514"/>
      <c r="K32" s="515"/>
    </row>
    <row r="33" spans="1:11" x14ac:dyDescent="0.25">
      <c r="A33" s="20"/>
      <c r="B33" s="513"/>
      <c r="C33" s="514"/>
      <c r="D33" s="514"/>
      <c r="E33" s="514"/>
      <c r="F33" s="514"/>
      <c r="G33" s="514"/>
      <c r="H33" s="514"/>
      <c r="I33" s="514"/>
      <c r="J33" s="514"/>
      <c r="K33" s="515"/>
    </row>
    <row r="34" spans="1:11" x14ac:dyDescent="0.25">
      <c r="A34" s="20"/>
      <c r="B34" s="513"/>
      <c r="C34" s="514"/>
      <c r="D34" s="514"/>
      <c r="E34" s="514"/>
      <c r="F34" s="514"/>
      <c r="G34" s="514"/>
      <c r="H34" s="514"/>
      <c r="I34" s="514"/>
      <c r="J34" s="514"/>
      <c r="K34" s="515"/>
    </row>
    <row r="35" spans="1:11" x14ac:dyDescent="0.25">
      <c r="A35" s="20"/>
      <c r="B35" s="513"/>
      <c r="C35" s="514"/>
      <c r="D35" s="514"/>
      <c r="E35" s="514"/>
      <c r="F35" s="514"/>
      <c r="G35" s="514"/>
      <c r="H35" s="514"/>
      <c r="I35" s="514"/>
      <c r="J35" s="514"/>
      <c r="K35" s="515"/>
    </row>
    <row r="36" spans="1:11" x14ac:dyDescent="0.25">
      <c r="A36" s="20"/>
      <c r="B36" s="513"/>
      <c r="C36" s="514"/>
      <c r="D36" s="514"/>
      <c r="E36" s="514"/>
      <c r="F36" s="514"/>
      <c r="G36" s="514"/>
      <c r="H36" s="514"/>
      <c r="I36" s="514"/>
      <c r="J36" s="514"/>
      <c r="K36" s="515"/>
    </row>
    <row r="37" spans="1:11" x14ac:dyDescent="0.25">
      <c r="A37" s="20"/>
      <c r="B37" s="513"/>
      <c r="C37" s="514"/>
      <c r="D37" s="514"/>
      <c r="E37" s="514"/>
      <c r="F37" s="514"/>
      <c r="G37" s="514"/>
      <c r="H37" s="514"/>
      <c r="I37" s="514"/>
      <c r="J37" s="514"/>
      <c r="K37" s="515"/>
    </row>
    <row r="38" spans="1:11" x14ac:dyDescent="0.25">
      <c r="A38" s="20"/>
      <c r="B38" s="513"/>
      <c r="C38" s="514"/>
      <c r="D38" s="514"/>
      <c r="E38" s="514"/>
      <c r="F38" s="514"/>
      <c r="G38" s="514"/>
      <c r="H38" s="514"/>
      <c r="I38" s="514"/>
      <c r="J38" s="514"/>
      <c r="K38" s="515"/>
    </row>
    <row r="39" spans="1:11" x14ac:dyDescent="0.25">
      <c r="A39" s="20"/>
      <c r="B39" s="513"/>
      <c r="C39" s="514"/>
      <c r="D39" s="514"/>
      <c r="E39" s="514"/>
      <c r="F39" s="514"/>
      <c r="G39" s="514"/>
      <c r="H39" s="514"/>
      <c r="I39" s="514"/>
      <c r="J39" s="514"/>
      <c r="K39" s="515"/>
    </row>
    <row r="40" spans="1:11" x14ac:dyDescent="0.25">
      <c r="A40" s="20"/>
      <c r="B40" s="516"/>
      <c r="C40" s="517"/>
      <c r="D40" s="517"/>
      <c r="E40" s="517"/>
      <c r="F40" s="517"/>
      <c r="G40" s="517"/>
      <c r="H40" s="517"/>
      <c r="I40" s="517"/>
      <c r="J40" s="517"/>
      <c r="K40" s="518"/>
    </row>
    <row r="41" spans="1:11" x14ac:dyDescent="0.25">
      <c r="A41" s="20"/>
      <c r="B41" s="20"/>
      <c r="C41" s="20"/>
      <c r="D41" s="20"/>
      <c r="E41" s="20"/>
      <c r="F41" s="20"/>
      <c r="G41" s="20"/>
      <c r="H41" s="20"/>
      <c r="I41" s="20"/>
      <c r="J41" s="20"/>
      <c r="K41" s="20"/>
    </row>
    <row r="42" spans="1:11" x14ac:dyDescent="0.25">
      <c r="A42" s="20"/>
      <c r="B42" s="20"/>
      <c r="C42" s="20"/>
      <c r="D42" s="20"/>
      <c r="E42" s="20"/>
      <c r="F42" s="20"/>
      <c r="G42" s="20"/>
      <c r="H42" s="20"/>
      <c r="I42" s="20"/>
      <c r="J42" s="20"/>
      <c r="K42" s="20"/>
    </row>
    <row r="43" spans="1:11" x14ac:dyDescent="0.25">
      <c r="A43" s="20"/>
      <c r="B43" s="20"/>
      <c r="C43" s="20"/>
      <c r="D43" s="20"/>
      <c r="E43" s="20"/>
      <c r="F43" s="20"/>
      <c r="G43" s="20"/>
      <c r="H43" s="20"/>
      <c r="I43" s="20"/>
      <c r="J43" s="20"/>
      <c r="K43" s="20"/>
    </row>
    <row r="44" spans="1:11" x14ac:dyDescent="0.25">
      <c r="A44" s="20"/>
      <c r="B44" s="20"/>
      <c r="C44" s="20"/>
      <c r="D44" s="20"/>
      <c r="E44" s="20"/>
      <c r="F44" s="20"/>
      <c r="G44" s="20"/>
      <c r="H44" s="20"/>
      <c r="I44" s="20"/>
      <c r="J44" s="20"/>
      <c r="K44" s="20"/>
    </row>
    <row r="45" spans="1:11" x14ac:dyDescent="0.25">
      <c r="A45" s="20"/>
      <c r="B45" s="20"/>
      <c r="C45" s="20"/>
      <c r="D45" s="20"/>
      <c r="E45" s="20"/>
      <c r="F45" s="20"/>
      <c r="G45" s="20"/>
      <c r="H45" s="20"/>
      <c r="I45" s="20"/>
      <c r="J45" s="20"/>
      <c r="K45" s="20"/>
    </row>
    <row r="46" spans="1:11" x14ac:dyDescent="0.25">
      <c r="A46" s="20"/>
      <c r="B46" s="20"/>
      <c r="C46" s="20"/>
      <c r="D46" s="20"/>
      <c r="E46" s="20"/>
      <c r="F46" s="20"/>
      <c r="G46" s="20"/>
      <c r="H46" s="20"/>
      <c r="I46" s="20"/>
      <c r="J46" s="20"/>
      <c r="K46" s="20"/>
    </row>
    <row r="47" spans="1:11" x14ac:dyDescent="0.25">
      <c r="A47" s="20"/>
      <c r="B47" s="20"/>
      <c r="C47" s="20"/>
      <c r="D47" s="20"/>
      <c r="E47" s="20"/>
      <c r="F47" s="20"/>
      <c r="G47" s="20"/>
      <c r="H47" s="20"/>
      <c r="I47" s="20"/>
      <c r="J47" s="20"/>
      <c r="K47" s="20"/>
    </row>
    <row r="48" spans="1:11" x14ac:dyDescent="0.25">
      <c r="A48" s="20"/>
      <c r="B48" s="20"/>
      <c r="C48" s="20"/>
      <c r="D48" s="20"/>
      <c r="E48" s="20"/>
      <c r="F48" s="20"/>
      <c r="G48" s="20"/>
      <c r="H48" s="20"/>
      <c r="I48" s="20"/>
      <c r="J48" s="20"/>
      <c r="K48" s="20"/>
    </row>
    <row r="49" spans="1:11" x14ac:dyDescent="0.25">
      <c r="A49" s="20"/>
      <c r="B49" s="20"/>
      <c r="C49" s="20"/>
      <c r="D49" s="20"/>
      <c r="E49" s="20"/>
      <c r="F49" s="20"/>
      <c r="G49" s="20"/>
      <c r="H49" s="20"/>
      <c r="I49" s="20"/>
      <c r="J49" s="20"/>
      <c r="K49" s="20"/>
    </row>
    <row r="50" spans="1:11" x14ac:dyDescent="0.25">
      <c r="A50" s="20"/>
      <c r="B50" s="20"/>
      <c r="C50" s="20"/>
      <c r="D50" s="20"/>
      <c r="E50" s="20"/>
      <c r="F50" s="20"/>
      <c r="G50" s="20"/>
      <c r="H50" s="20"/>
      <c r="I50" s="20"/>
      <c r="J50" s="20"/>
      <c r="K50" s="20"/>
    </row>
    <row r="51" spans="1:11" x14ac:dyDescent="0.25">
      <c r="A51" s="20"/>
      <c r="B51" s="20"/>
      <c r="C51" s="20"/>
      <c r="D51" s="20"/>
      <c r="E51" s="20"/>
      <c r="F51" s="20"/>
      <c r="G51" s="20"/>
      <c r="H51" s="20"/>
      <c r="I51" s="20"/>
      <c r="J51" s="20"/>
      <c r="K51" s="20"/>
    </row>
    <row r="52" spans="1:11" x14ac:dyDescent="0.25">
      <c r="A52" s="20"/>
      <c r="B52" s="20"/>
      <c r="C52" s="20"/>
      <c r="D52" s="20"/>
      <c r="E52" s="20"/>
      <c r="F52" s="20"/>
      <c r="G52" s="20"/>
      <c r="H52" s="20"/>
      <c r="I52" s="20"/>
      <c r="J52" s="20"/>
      <c r="K52" s="20"/>
    </row>
    <row r="53" spans="1:11" x14ac:dyDescent="0.25">
      <c r="A53" s="20"/>
      <c r="B53" s="20"/>
      <c r="C53" s="20"/>
      <c r="D53" s="20"/>
      <c r="E53" s="20"/>
      <c r="F53" s="20"/>
      <c r="G53" s="20"/>
      <c r="H53" s="20"/>
      <c r="I53" s="20"/>
      <c r="J53" s="20"/>
      <c r="K53" s="20"/>
    </row>
    <row r="54" spans="1:11" x14ac:dyDescent="0.25">
      <c r="A54" s="20"/>
      <c r="B54" s="20"/>
      <c r="C54" s="20"/>
      <c r="D54" s="20"/>
      <c r="E54" s="20"/>
      <c r="F54" s="20"/>
      <c r="G54" s="20"/>
      <c r="H54" s="20"/>
      <c r="I54" s="20"/>
      <c r="J54" s="20"/>
      <c r="K54" s="20"/>
    </row>
    <row r="55" spans="1:11" x14ac:dyDescent="0.25">
      <c r="A55" s="20"/>
      <c r="B55" s="20"/>
      <c r="C55" s="20"/>
      <c r="D55" s="20"/>
      <c r="E55" s="20"/>
      <c r="F55" s="20"/>
      <c r="G55" s="20"/>
      <c r="H55" s="20"/>
      <c r="I55" s="20"/>
      <c r="J55" s="20"/>
      <c r="K55" s="20"/>
    </row>
    <row r="56" spans="1:11" x14ac:dyDescent="0.25">
      <c r="A56" s="20"/>
      <c r="B56" s="20"/>
      <c r="C56" s="20"/>
      <c r="D56" s="20"/>
      <c r="E56" s="20"/>
      <c r="F56" s="20"/>
      <c r="G56" s="20"/>
      <c r="H56" s="20"/>
      <c r="I56" s="20"/>
      <c r="J56" s="20"/>
      <c r="K56" s="20"/>
    </row>
    <row r="57" spans="1:11" ht="15.75" customHeight="1" x14ac:dyDescent="0.25">
      <c r="A57" s="20"/>
      <c r="B57" s="20"/>
      <c r="C57" s="20"/>
      <c r="D57" s="20"/>
      <c r="E57" s="20"/>
      <c r="F57" s="20"/>
      <c r="G57" s="20"/>
      <c r="H57" s="20"/>
      <c r="I57" s="20"/>
      <c r="J57" s="20"/>
      <c r="K57" s="20"/>
    </row>
    <row r="58" spans="1:11" x14ac:dyDescent="0.25">
      <c r="A58" s="20"/>
      <c r="B58" s="20"/>
      <c r="C58" s="20"/>
      <c r="D58" s="20"/>
      <c r="E58" s="20"/>
      <c r="F58" s="20"/>
      <c r="G58" s="20"/>
      <c r="H58" s="20"/>
      <c r="I58" s="20"/>
      <c r="J58" s="20"/>
      <c r="K58" s="20"/>
    </row>
  </sheetData>
  <sheetProtection sheet="1" formatCells="0" formatColumns="0" formatRows="0" insertColumns="0" insertRows="0" insertHyperlinks="0"/>
  <mergeCells count="3">
    <mergeCell ref="B6:K40"/>
    <mergeCell ref="B4:K5"/>
    <mergeCell ref="B2:K2"/>
  </mergeCells>
  <pageMargins left="0.25" right="0.25" top="0.75" bottom="0.75" header="0.3" footer="0.3"/>
  <pageSetup paperSize="5"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tabColor theme="3" tint="0.499984740745262"/>
  </sheetPr>
  <dimension ref="A1:Q42"/>
  <sheetViews>
    <sheetView showGridLines="0" topLeftCell="A27" zoomScaleNormal="100" zoomScaleSheetLayoutView="110" workbookViewId="0">
      <selection activeCell="B33" sqref="B33:P35"/>
    </sheetView>
  </sheetViews>
  <sheetFormatPr defaultColWidth="8.85546875" defaultRowHeight="15" x14ac:dyDescent="0.25"/>
  <cols>
    <col min="1" max="1" width="1.140625" customWidth="1"/>
    <col min="3" max="3" width="18.140625" customWidth="1"/>
  </cols>
  <sheetData>
    <row r="1" spans="1:17" ht="19.5" customHeight="1" x14ac:dyDescent="0.25">
      <c r="A1" s="20"/>
      <c r="B1" s="20"/>
      <c r="C1" s="20"/>
      <c r="D1" s="20"/>
      <c r="E1" s="20"/>
      <c r="F1" s="20"/>
      <c r="G1" s="20"/>
      <c r="H1" s="20"/>
      <c r="I1" s="20"/>
      <c r="J1" s="20"/>
      <c r="K1" s="20"/>
      <c r="L1" s="20"/>
      <c r="M1" s="20"/>
      <c r="N1" s="20"/>
      <c r="O1" s="20"/>
      <c r="P1" s="20"/>
      <c r="Q1" s="20"/>
    </row>
    <row r="2" spans="1:17" ht="17.25" customHeight="1" x14ac:dyDescent="0.25">
      <c r="A2" s="20"/>
      <c r="B2" s="393" t="s">
        <v>486</v>
      </c>
      <c r="C2" s="167"/>
      <c r="D2" s="167"/>
      <c r="E2" s="167"/>
      <c r="F2" s="167"/>
      <c r="G2" s="167"/>
      <c r="H2" s="167"/>
      <c r="I2" s="167"/>
      <c r="J2" s="167"/>
      <c r="K2" s="167"/>
      <c r="L2" s="167"/>
      <c r="M2" s="167"/>
      <c r="N2" s="167"/>
      <c r="O2" s="167"/>
      <c r="P2" s="167"/>
      <c r="Q2" s="20"/>
    </row>
    <row r="3" spans="1:17" ht="17.25" customHeight="1" x14ac:dyDescent="0.25">
      <c r="A3" s="20"/>
      <c r="B3" s="551"/>
      <c r="C3" s="167"/>
      <c r="D3" s="167"/>
      <c r="E3" s="167"/>
      <c r="F3" s="167"/>
      <c r="G3" s="167"/>
      <c r="H3" s="167"/>
      <c r="I3" s="167"/>
      <c r="J3" s="167"/>
      <c r="K3" s="167"/>
      <c r="L3" s="167"/>
      <c r="M3" s="167"/>
      <c r="N3" s="167"/>
      <c r="O3" s="167"/>
      <c r="P3" s="167"/>
      <c r="Q3" s="20"/>
    </row>
    <row r="4" spans="1:17" ht="14.45" customHeight="1" x14ac:dyDescent="0.25">
      <c r="A4" s="20"/>
      <c r="B4" s="552" t="s">
        <v>487</v>
      </c>
      <c r="C4" s="554"/>
      <c r="D4" s="552" t="s">
        <v>488</v>
      </c>
      <c r="E4" s="553"/>
      <c r="F4" s="553"/>
      <c r="G4" s="553"/>
      <c r="H4" s="554"/>
      <c r="I4" s="552" t="s">
        <v>489</v>
      </c>
      <c r="J4" s="554"/>
      <c r="K4" s="552" t="s">
        <v>490</v>
      </c>
      <c r="L4" s="553"/>
      <c r="M4" s="554"/>
      <c r="N4" s="552" t="s">
        <v>808</v>
      </c>
      <c r="O4" s="553"/>
      <c r="P4" s="554"/>
      <c r="Q4" s="20"/>
    </row>
    <row r="5" spans="1:17" ht="51.75" customHeight="1" x14ac:dyDescent="0.25">
      <c r="A5" s="20"/>
      <c r="B5" s="555"/>
      <c r="C5" s="557"/>
      <c r="D5" s="555"/>
      <c r="E5" s="556"/>
      <c r="F5" s="556"/>
      <c r="G5" s="556"/>
      <c r="H5" s="557"/>
      <c r="I5" s="555"/>
      <c r="J5" s="557"/>
      <c r="K5" s="555"/>
      <c r="L5" s="556"/>
      <c r="M5" s="557"/>
      <c r="N5" s="555"/>
      <c r="O5" s="556"/>
      <c r="P5" s="557"/>
      <c r="Q5" s="20"/>
    </row>
    <row r="6" spans="1:17" ht="30" customHeight="1" x14ac:dyDescent="0.25">
      <c r="A6" s="20"/>
      <c r="B6" s="229" t="s">
        <v>491</v>
      </c>
      <c r="C6" s="530"/>
      <c r="D6" s="229" t="s">
        <v>492</v>
      </c>
      <c r="E6" s="532"/>
      <c r="F6" s="532"/>
      <c r="G6" s="532"/>
      <c r="H6" s="530"/>
      <c r="I6" s="229" t="s">
        <v>493</v>
      </c>
      <c r="J6" s="530"/>
      <c r="K6" s="547">
        <v>423533</v>
      </c>
      <c r="L6" s="548"/>
      <c r="M6" s="549"/>
      <c r="N6" s="535">
        <v>644033</v>
      </c>
      <c r="O6" s="536"/>
      <c r="P6" s="537"/>
      <c r="Q6" s="97"/>
    </row>
    <row r="7" spans="1:17" ht="30" customHeight="1" x14ac:dyDescent="0.25">
      <c r="A7" s="20"/>
      <c r="B7" s="229" t="s">
        <v>491</v>
      </c>
      <c r="C7" s="530"/>
      <c r="D7" s="229" t="s">
        <v>492</v>
      </c>
      <c r="E7" s="532"/>
      <c r="F7" s="532"/>
      <c r="G7" s="532"/>
      <c r="H7" s="530"/>
      <c r="I7" s="229" t="s">
        <v>494</v>
      </c>
      <c r="J7" s="530"/>
      <c r="K7" s="547">
        <v>99363</v>
      </c>
      <c r="L7" s="548"/>
      <c r="M7" s="549"/>
      <c r="N7" s="535">
        <v>246010</v>
      </c>
      <c r="O7" s="536"/>
      <c r="P7" s="537"/>
      <c r="Q7" s="97"/>
    </row>
    <row r="8" spans="1:17" ht="30" customHeight="1" x14ac:dyDescent="0.25">
      <c r="A8" s="20"/>
      <c r="B8" s="229" t="s">
        <v>491</v>
      </c>
      <c r="C8" s="530"/>
      <c r="D8" s="229" t="s">
        <v>495</v>
      </c>
      <c r="E8" s="532"/>
      <c r="F8" s="532"/>
      <c r="G8" s="532"/>
      <c r="H8" s="530"/>
      <c r="I8" s="229" t="s">
        <v>493</v>
      </c>
      <c r="J8" s="530"/>
      <c r="K8" s="547">
        <v>595509</v>
      </c>
      <c r="L8" s="548"/>
      <c r="M8" s="549"/>
      <c r="N8" s="535">
        <v>310108</v>
      </c>
      <c r="O8" s="536"/>
      <c r="P8" s="537"/>
      <c r="Q8" s="97"/>
    </row>
    <row r="9" spans="1:17" ht="30" customHeight="1" x14ac:dyDescent="0.25">
      <c r="A9" s="20"/>
      <c r="B9" s="229" t="s">
        <v>491</v>
      </c>
      <c r="C9" s="530"/>
      <c r="D9" s="229" t="s">
        <v>495</v>
      </c>
      <c r="E9" s="532"/>
      <c r="F9" s="532"/>
      <c r="G9" s="532"/>
      <c r="H9" s="530"/>
      <c r="I9" s="229" t="s">
        <v>494</v>
      </c>
      <c r="J9" s="530"/>
      <c r="K9" s="547">
        <v>680176</v>
      </c>
      <c r="L9" s="548"/>
      <c r="M9" s="549"/>
      <c r="N9" s="535">
        <v>1098468</v>
      </c>
      <c r="O9" s="536"/>
      <c r="P9" s="537"/>
      <c r="Q9" s="97"/>
    </row>
    <row r="10" spans="1:17" ht="30" customHeight="1" x14ac:dyDescent="0.25">
      <c r="A10" s="20"/>
      <c r="B10" s="229" t="s">
        <v>491</v>
      </c>
      <c r="C10" s="530"/>
      <c r="D10" s="229" t="s">
        <v>496</v>
      </c>
      <c r="E10" s="532"/>
      <c r="F10" s="532"/>
      <c r="G10" s="532"/>
      <c r="H10" s="530"/>
      <c r="I10" s="229" t="s">
        <v>494</v>
      </c>
      <c r="J10" s="530"/>
      <c r="K10" s="547">
        <v>1020803</v>
      </c>
      <c r="L10" s="548"/>
      <c r="M10" s="549"/>
      <c r="N10" s="535">
        <v>816642</v>
      </c>
      <c r="O10" s="536"/>
      <c r="P10" s="537"/>
      <c r="Q10" s="97"/>
    </row>
    <row r="11" spans="1:17" ht="30" customHeight="1" x14ac:dyDescent="0.25">
      <c r="A11" s="20"/>
      <c r="B11" s="229" t="s">
        <v>491</v>
      </c>
      <c r="C11" s="530"/>
      <c r="D11" s="229" t="s">
        <v>497</v>
      </c>
      <c r="E11" s="532"/>
      <c r="F11" s="532"/>
      <c r="G11" s="532"/>
      <c r="H11" s="530"/>
      <c r="I11" s="229" t="s">
        <v>493</v>
      </c>
      <c r="J11" s="530"/>
      <c r="K11" s="547">
        <v>141773</v>
      </c>
      <c r="L11" s="548"/>
      <c r="M11" s="549"/>
      <c r="N11" s="535">
        <v>113400</v>
      </c>
      <c r="O11" s="536"/>
      <c r="P11" s="537"/>
      <c r="Q11" s="97"/>
    </row>
    <row r="12" spans="1:17" ht="30" customHeight="1" x14ac:dyDescent="0.25">
      <c r="A12" s="20"/>
      <c r="B12" s="229" t="s">
        <v>491</v>
      </c>
      <c r="C12" s="530"/>
      <c r="D12" s="229" t="s">
        <v>497</v>
      </c>
      <c r="E12" s="532"/>
      <c r="F12" s="532"/>
      <c r="G12" s="532"/>
      <c r="H12" s="530"/>
      <c r="I12" s="229" t="s">
        <v>494</v>
      </c>
      <c r="J12" s="530"/>
      <c r="K12" s="547">
        <v>1198741</v>
      </c>
      <c r="L12" s="548"/>
      <c r="M12" s="549"/>
      <c r="N12" s="535">
        <v>958993</v>
      </c>
      <c r="O12" s="536"/>
      <c r="P12" s="537"/>
      <c r="Q12" s="97"/>
    </row>
    <row r="13" spans="1:17" ht="30" customHeight="1" x14ac:dyDescent="0.25">
      <c r="A13" s="20"/>
      <c r="B13" s="229" t="s">
        <v>491</v>
      </c>
      <c r="C13" s="530"/>
      <c r="D13" s="229" t="s">
        <v>498</v>
      </c>
      <c r="E13" s="532"/>
      <c r="F13" s="532"/>
      <c r="G13" s="532"/>
      <c r="H13" s="530"/>
      <c r="I13" s="229" t="s">
        <v>494</v>
      </c>
      <c r="J13" s="530"/>
      <c r="K13" s="547">
        <v>549400</v>
      </c>
      <c r="L13" s="548"/>
      <c r="M13" s="549"/>
      <c r="N13" s="535">
        <v>401654</v>
      </c>
      <c r="O13" s="536"/>
      <c r="P13" s="537"/>
      <c r="Q13" s="97"/>
    </row>
    <row r="14" spans="1:17" ht="30" customHeight="1" x14ac:dyDescent="0.25">
      <c r="A14" s="20"/>
      <c r="B14" s="229" t="s">
        <v>491</v>
      </c>
      <c r="C14" s="530"/>
      <c r="D14" s="229" t="s">
        <v>499</v>
      </c>
      <c r="E14" s="532"/>
      <c r="F14" s="532"/>
      <c r="G14" s="532"/>
      <c r="H14" s="530"/>
      <c r="I14" s="229" t="s">
        <v>493</v>
      </c>
      <c r="J14" s="530"/>
      <c r="K14" s="547">
        <v>605000</v>
      </c>
      <c r="L14" s="548"/>
      <c r="M14" s="549"/>
      <c r="N14" s="535">
        <v>300000</v>
      </c>
      <c r="O14" s="536"/>
      <c r="P14" s="537"/>
      <c r="Q14" s="97"/>
    </row>
    <row r="15" spans="1:17" ht="30" customHeight="1" x14ac:dyDescent="0.25">
      <c r="A15" s="20"/>
      <c r="B15" s="229" t="s">
        <v>491</v>
      </c>
      <c r="C15" s="530"/>
      <c r="D15" s="531" t="s">
        <v>499</v>
      </c>
      <c r="E15" s="532"/>
      <c r="F15" s="532"/>
      <c r="G15" s="532"/>
      <c r="H15" s="532"/>
      <c r="I15" s="229" t="s">
        <v>494</v>
      </c>
      <c r="J15" s="530"/>
      <c r="K15" s="550">
        <v>565000</v>
      </c>
      <c r="L15" s="548"/>
      <c r="M15" s="548"/>
      <c r="N15" s="535">
        <v>260000</v>
      </c>
      <c r="O15" s="536"/>
      <c r="P15" s="537"/>
      <c r="Q15" s="97"/>
    </row>
    <row r="16" spans="1:17" ht="30" customHeight="1" x14ac:dyDescent="0.25">
      <c r="A16" s="20"/>
      <c r="B16" s="229" t="s">
        <v>491</v>
      </c>
      <c r="C16" s="530"/>
      <c r="D16" s="531" t="s">
        <v>500</v>
      </c>
      <c r="E16" s="532"/>
      <c r="F16" s="532"/>
      <c r="G16" s="532"/>
      <c r="H16" s="532"/>
      <c r="I16" s="229" t="s">
        <v>493</v>
      </c>
      <c r="J16" s="530"/>
      <c r="K16" s="550">
        <v>2392904</v>
      </c>
      <c r="L16" s="548"/>
      <c r="M16" s="548"/>
      <c r="N16" s="535">
        <v>1986914</v>
      </c>
      <c r="O16" s="536"/>
      <c r="P16" s="537"/>
      <c r="Q16" s="97"/>
    </row>
    <row r="17" spans="1:17" ht="30" customHeight="1" x14ac:dyDescent="0.25">
      <c r="A17" s="20"/>
      <c r="B17" s="229" t="s">
        <v>491</v>
      </c>
      <c r="C17" s="530"/>
      <c r="D17" s="229" t="s">
        <v>500</v>
      </c>
      <c r="E17" s="532"/>
      <c r="F17" s="532"/>
      <c r="G17" s="532"/>
      <c r="H17" s="530"/>
      <c r="I17" s="229" t="s">
        <v>494</v>
      </c>
      <c r="J17" s="530"/>
      <c r="K17" s="547">
        <v>2586108</v>
      </c>
      <c r="L17" s="548"/>
      <c r="M17" s="549"/>
      <c r="N17" s="535">
        <v>2297123</v>
      </c>
      <c r="O17" s="536"/>
      <c r="P17" s="537"/>
      <c r="Q17" s="97"/>
    </row>
    <row r="18" spans="1:17" ht="30" customHeight="1" x14ac:dyDescent="0.25">
      <c r="A18" s="20"/>
      <c r="B18" s="229" t="s">
        <v>491</v>
      </c>
      <c r="C18" s="530"/>
      <c r="D18" s="229" t="s">
        <v>501</v>
      </c>
      <c r="E18" s="532"/>
      <c r="F18" s="532"/>
      <c r="G18" s="532"/>
      <c r="H18" s="530"/>
      <c r="I18" s="229" t="s">
        <v>493</v>
      </c>
      <c r="J18" s="530"/>
      <c r="K18" s="547">
        <v>339058</v>
      </c>
      <c r="L18" s="548"/>
      <c r="M18" s="549"/>
      <c r="N18" s="535">
        <v>10475</v>
      </c>
      <c r="O18" s="536"/>
      <c r="P18" s="537"/>
      <c r="Q18" s="97"/>
    </row>
    <row r="19" spans="1:17" ht="30" customHeight="1" x14ac:dyDescent="0.25">
      <c r="A19" s="20"/>
      <c r="B19" s="229" t="s">
        <v>491</v>
      </c>
      <c r="C19" s="530"/>
      <c r="D19" s="229" t="s">
        <v>501</v>
      </c>
      <c r="E19" s="532"/>
      <c r="F19" s="532"/>
      <c r="G19" s="532"/>
      <c r="H19" s="530"/>
      <c r="I19" s="229" t="s">
        <v>502</v>
      </c>
      <c r="J19" s="530"/>
      <c r="K19" s="545">
        <v>1510118</v>
      </c>
      <c r="L19" s="534"/>
      <c r="M19" s="546"/>
      <c r="N19" s="535">
        <v>359103</v>
      </c>
      <c r="O19" s="536"/>
      <c r="P19" s="537"/>
      <c r="Q19" s="97"/>
    </row>
    <row r="20" spans="1:17" ht="30" customHeight="1" x14ac:dyDescent="0.25">
      <c r="A20" s="20"/>
      <c r="B20" s="229" t="s">
        <v>491</v>
      </c>
      <c r="C20" s="530"/>
      <c r="D20" s="229" t="s">
        <v>503</v>
      </c>
      <c r="E20" s="532"/>
      <c r="F20" s="532"/>
      <c r="G20" s="532"/>
      <c r="H20" s="530"/>
      <c r="I20" s="229" t="s">
        <v>502</v>
      </c>
      <c r="J20" s="530"/>
      <c r="K20" s="545">
        <v>1345000</v>
      </c>
      <c r="L20" s="534"/>
      <c r="M20" s="546"/>
      <c r="N20" s="535">
        <v>1363313</v>
      </c>
      <c r="O20" s="536"/>
      <c r="P20" s="537"/>
      <c r="Q20" s="97"/>
    </row>
    <row r="21" spans="1:17" ht="30" customHeight="1" x14ac:dyDescent="0.25">
      <c r="A21" s="20"/>
      <c r="B21" s="229" t="s">
        <v>491</v>
      </c>
      <c r="C21" s="530"/>
      <c r="D21" s="229" t="s">
        <v>503</v>
      </c>
      <c r="E21" s="532"/>
      <c r="F21" s="532"/>
      <c r="G21" s="532"/>
      <c r="H21" s="530"/>
      <c r="I21" s="229" t="s">
        <v>493</v>
      </c>
      <c r="J21" s="530"/>
      <c r="K21" s="547">
        <v>955000</v>
      </c>
      <c r="L21" s="548"/>
      <c r="M21" s="549"/>
      <c r="N21" s="535">
        <v>1175000</v>
      </c>
      <c r="O21" s="536"/>
      <c r="P21" s="537"/>
      <c r="Q21" s="97"/>
    </row>
    <row r="22" spans="1:17" ht="30" customHeight="1" x14ac:dyDescent="0.25">
      <c r="A22" s="20"/>
      <c r="B22" s="229" t="s">
        <v>491</v>
      </c>
      <c r="C22" s="530"/>
      <c r="D22" s="229" t="s">
        <v>504</v>
      </c>
      <c r="E22" s="532"/>
      <c r="F22" s="532"/>
      <c r="G22" s="532"/>
      <c r="H22" s="530"/>
      <c r="I22" s="229" t="s">
        <v>505</v>
      </c>
      <c r="J22" s="530"/>
      <c r="K22" s="547">
        <v>50000</v>
      </c>
      <c r="L22" s="548"/>
      <c r="M22" s="549"/>
      <c r="N22" s="535">
        <v>50000</v>
      </c>
      <c r="O22" s="536"/>
      <c r="P22" s="537"/>
      <c r="Q22" s="97"/>
    </row>
    <row r="23" spans="1:17" ht="30" customHeight="1" x14ac:dyDescent="0.25">
      <c r="A23" s="20"/>
      <c r="B23" s="229" t="s">
        <v>491</v>
      </c>
      <c r="C23" s="530"/>
      <c r="D23" s="229" t="s">
        <v>504</v>
      </c>
      <c r="E23" s="532"/>
      <c r="F23" s="532"/>
      <c r="G23" s="532"/>
      <c r="H23" s="530"/>
      <c r="I23" s="229" t="s">
        <v>506</v>
      </c>
      <c r="J23" s="530"/>
      <c r="K23" s="545">
        <v>2000000</v>
      </c>
      <c r="L23" s="534"/>
      <c r="M23" s="546"/>
      <c r="N23" s="535">
        <v>2000000</v>
      </c>
      <c r="O23" s="536"/>
      <c r="P23" s="537"/>
      <c r="Q23" s="97"/>
    </row>
    <row r="24" spans="1:17" ht="30" customHeight="1" x14ac:dyDescent="0.25">
      <c r="A24" s="20"/>
      <c r="B24" s="229" t="s">
        <v>491</v>
      </c>
      <c r="C24" s="530"/>
      <c r="D24" s="229" t="s">
        <v>504</v>
      </c>
      <c r="E24" s="532"/>
      <c r="F24" s="532"/>
      <c r="G24" s="532"/>
      <c r="H24" s="530"/>
      <c r="I24" s="229" t="s">
        <v>502</v>
      </c>
      <c r="J24" s="530"/>
      <c r="K24" s="545">
        <v>2060000</v>
      </c>
      <c r="L24" s="534"/>
      <c r="M24" s="546"/>
      <c r="N24" s="535">
        <v>2060000</v>
      </c>
      <c r="O24" s="536"/>
      <c r="P24" s="537"/>
      <c r="Q24" s="97"/>
    </row>
    <row r="25" spans="1:17" ht="30" customHeight="1" x14ac:dyDescent="0.25">
      <c r="A25" s="20"/>
      <c r="B25" s="229" t="s">
        <v>491</v>
      </c>
      <c r="C25" s="530"/>
      <c r="D25" s="229" t="s">
        <v>507</v>
      </c>
      <c r="E25" s="532"/>
      <c r="F25" s="532"/>
      <c r="G25" s="532"/>
      <c r="H25" s="530"/>
      <c r="I25" s="229" t="s">
        <v>494</v>
      </c>
      <c r="J25" s="530"/>
      <c r="K25" s="547">
        <v>216355</v>
      </c>
      <c r="L25" s="548"/>
      <c r="M25" s="549"/>
      <c r="N25" s="535">
        <v>476488</v>
      </c>
      <c r="O25" s="536"/>
      <c r="P25" s="537"/>
      <c r="Q25" s="97"/>
    </row>
    <row r="26" spans="1:17" ht="30" customHeight="1" x14ac:dyDescent="0.25">
      <c r="A26" s="20"/>
      <c r="B26" s="229" t="s">
        <v>491</v>
      </c>
      <c r="C26" s="530"/>
      <c r="D26" s="229" t="s">
        <v>508</v>
      </c>
      <c r="E26" s="532"/>
      <c r="F26" s="532"/>
      <c r="G26" s="532"/>
      <c r="H26" s="530"/>
      <c r="I26" s="229" t="s">
        <v>494</v>
      </c>
      <c r="J26" s="530"/>
      <c r="K26" s="547">
        <v>256672</v>
      </c>
      <c r="L26" s="548"/>
      <c r="M26" s="549"/>
      <c r="N26" s="535">
        <v>256672</v>
      </c>
      <c r="O26" s="536"/>
      <c r="P26" s="537"/>
      <c r="Q26" s="97"/>
    </row>
    <row r="27" spans="1:17" ht="30" customHeight="1" x14ac:dyDescent="0.25">
      <c r="A27" s="20"/>
      <c r="B27" s="229" t="s">
        <v>491</v>
      </c>
      <c r="C27" s="530"/>
      <c r="D27" s="229" t="s">
        <v>509</v>
      </c>
      <c r="E27" s="532"/>
      <c r="F27" s="532"/>
      <c r="G27" s="532"/>
      <c r="H27" s="530"/>
      <c r="I27" s="229" t="s">
        <v>510</v>
      </c>
      <c r="J27" s="530"/>
      <c r="K27" s="545">
        <v>5858230</v>
      </c>
      <c r="L27" s="534"/>
      <c r="M27" s="546"/>
      <c r="N27" s="535">
        <v>0</v>
      </c>
      <c r="O27" s="536"/>
      <c r="P27" s="537"/>
      <c r="Q27" s="97"/>
    </row>
    <row r="28" spans="1:17" ht="30" customHeight="1" x14ac:dyDescent="0.25">
      <c r="A28" s="20"/>
      <c r="B28" s="229" t="s">
        <v>491</v>
      </c>
      <c r="C28" s="530"/>
      <c r="D28" s="531" t="s">
        <v>511</v>
      </c>
      <c r="E28" s="532"/>
      <c r="F28" s="532"/>
      <c r="G28" s="532"/>
      <c r="H28" s="532"/>
      <c r="I28" s="229" t="s">
        <v>502</v>
      </c>
      <c r="J28" s="530"/>
      <c r="K28" s="533">
        <v>129033</v>
      </c>
      <c r="L28" s="534"/>
      <c r="M28" s="534"/>
      <c r="N28" s="535">
        <v>129033</v>
      </c>
      <c r="O28" s="536"/>
      <c r="P28" s="537"/>
      <c r="Q28" s="97"/>
    </row>
    <row r="29" spans="1:17" ht="30" customHeight="1" x14ac:dyDescent="0.25">
      <c r="A29" s="20"/>
      <c r="B29" s="229" t="s">
        <v>491</v>
      </c>
      <c r="C29" s="530"/>
      <c r="D29" s="531" t="s">
        <v>512</v>
      </c>
      <c r="E29" s="532"/>
      <c r="F29" s="532"/>
      <c r="G29" s="532"/>
      <c r="H29" s="532"/>
      <c r="I29" s="229" t="s">
        <v>493</v>
      </c>
      <c r="J29" s="530"/>
      <c r="K29" s="533">
        <v>15282080</v>
      </c>
      <c r="L29" s="534"/>
      <c r="M29" s="534"/>
      <c r="N29" s="535">
        <v>0</v>
      </c>
      <c r="O29" s="536"/>
      <c r="P29" s="537"/>
      <c r="Q29" s="97"/>
    </row>
    <row r="30" spans="1:17" ht="17.25" customHeight="1" x14ac:dyDescent="0.25">
      <c r="A30" s="20"/>
      <c r="B30" s="541" t="s">
        <v>513</v>
      </c>
      <c r="C30" s="159"/>
      <c r="D30" s="293"/>
      <c r="E30" s="158"/>
      <c r="F30" s="158"/>
      <c r="G30" s="158"/>
      <c r="H30" s="159"/>
      <c r="I30" s="560" t="s">
        <v>513</v>
      </c>
      <c r="J30" s="159"/>
      <c r="K30" s="542">
        <f>SUM(K6:M29)</f>
        <v>40859856</v>
      </c>
      <c r="L30" s="543"/>
      <c r="M30" s="544"/>
      <c r="N30" s="538">
        <f>SUM(N6:P29)</f>
        <v>17313429</v>
      </c>
      <c r="O30" s="539"/>
      <c r="P30" s="540"/>
      <c r="Q30" s="20"/>
    </row>
    <row r="31" spans="1:17" ht="17.25" customHeight="1" x14ac:dyDescent="0.25">
      <c r="A31" s="20"/>
      <c r="B31" s="326"/>
      <c r="C31" s="559"/>
      <c r="D31" s="559"/>
      <c r="E31" s="559"/>
      <c r="F31" s="559"/>
      <c r="G31" s="559"/>
      <c r="H31" s="559"/>
      <c r="I31" s="559"/>
      <c r="J31" s="559"/>
      <c r="K31" s="559"/>
      <c r="L31" s="559"/>
      <c r="M31" s="559"/>
      <c r="N31" s="559"/>
      <c r="O31" s="559"/>
      <c r="P31" s="559"/>
      <c r="Q31" s="20"/>
    </row>
    <row r="32" spans="1:17" ht="30" customHeight="1" x14ac:dyDescent="0.25">
      <c r="A32" s="91"/>
      <c r="B32" s="520" t="s">
        <v>514</v>
      </c>
      <c r="C32" s="520"/>
      <c r="D32" s="520"/>
      <c r="E32" s="520"/>
      <c r="F32" s="520"/>
      <c r="G32" s="520"/>
      <c r="H32" s="520"/>
      <c r="I32" s="520"/>
      <c r="J32" s="520"/>
      <c r="K32" s="520"/>
      <c r="L32" s="520"/>
      <c r="M32" s="520"/>
      <c r="N32" s="520"/>
      <c r="O32" s="520"/>
      <c r="P32" s="520"/>
      <c r="Q32" s="91"/>
    </row>
    <row r="33" spans="1:17" ht="5.25" customHeight="1" x14ac:dyDescent="0.25">
      <c r="A33" s="91"/>
      <c r="B33" s="521" t="s">
        <v>922</v>
      </c>
      <c r="C33" s="522"/>
      <c r="D33" s="522"/>
      <c r="E33" s="522"/>
      <c r="F33" s="522"/>
      <c r="G33" s="522"/>
      <c r="H33" s="522"/>
      <c r="I33" s="522"/>
      <c r="J33" s="522"/>
      <c r="K33" s="522"/>
      <c r="L33" s="522"/>
      <c r="M33" s="522"/>
      <c r="N33" s="522"/>
      <c r="O33" s="522"/>
      <c r="P33" s="523"/>
      <c r="Q33" s="91"/>
    </row>
    <row r="34" spans="1:17" ht="30" customHeight="1" x14ac:dyDescent="0.25">
      <c r="A34" s="91"/>
      <c r="B34" s="524"/>
      <c r="C34" s="525"/>
      <c r="D34" s="525"/>
      <c r="E34" s="525"/>
      <c r="F34" s="525"/>
      <c r="G34" s="525"/>
      <c r="H34" s="525"/>
      <c r="I34" s="525"/>
      <c r="J34" s="525"/>
      <c r="K34" s="525"/>
      <c r="L34" s="525"/>
      <c r="M34" s="525"/>
      <c r="N34" s="525"/>
      <c r="O34" s="525"/>
      <c r="P34" s="526"/>
      <c r="Q34" s="91"/>
    </row>
    <row r="35" spans="1:17" ht="80.25" customHeight="1" x14ac:dyDescent="0.25">
      <c r="A35" s="91"/>
      <c r="B35" s="527"/>
      <c r="C35" s="528"/>
      <c r="D35" s="528"/>
      <c r="E35" s="528"/>
      <c r="F35" s="528"/>
      <c r="G35" s="528"/>
      <c r="H35" s="528"/>
      <c r="I35" s="528"/>
      <c r="J35" s="528"/>
      <c r="K35" s="528"/>
      <c r="L35" s="528"/>
      <c r="M35" s="528"/>
      <c r="N35" s="528"/>
      <c r="O35" s="528"/>
      <c r="P35" s="529"/>
      <c r="Q35" s="91"/>
    </row>
    <row r="36" spans="1:17" ht="17.25" customHeight="1" x14ac:dyDescent="0.25">
      <c r="A36" s="20"/>
      <c r="B36" s="558" t="s">
        <v>515</v>
      </c>
      <c r="C36" s="559"/>
      <c r="D36" s="559"/>
      <c r="E36" s="559"/>
      <c r="F36" s="559"/>
      <c r="G36" s="559"/>
      <c r="H36" s="559"/>
      <c r="I36" s="559"/>
      <c r="J36" s="559"/>
      <c r="K36" s="559"/>
      <c r="L36" s="559"/>
      <c r="M36" s="559"/>
      <c r="N36" s="559"/>
      <c r="O36" s="559"/>
      <c r="P36" s="559"/>
      <c r="Q36" s="20"/>
    </row>
    <row r="37" spans="1:17" ht="17.25" customHeight="1" x14ac:dyDescent="0.25">
      <c r="A37" s="20"/>
      <c r="B37" s="167"/>
      <c r="C37" s="167"/>
      <c r="D37" s="167"/>
      <c r="E37" s="167"/>
      <c r="F37" s="167"/>
      <c r="G37" s="167"/>
      <c r="H37" s="167"/>
      <c r="I37" s="167"/>
      <c r="J37" s="167"/>
      <c r="K37" s="167"/>
      <c r="L37" s="167"/>
      <c r="M37" s="167"/>
      <c r="N37" s="167"/>
      <c r="O37" s="167"/>
      <c r="P37" s="167"/>
      <c r="Q37" s="20"/>
    </row>
    <row r="38" spans="1:17" ht="17.25" customHeight="1" x14ac:dyDescent="0.25">
      <c r="A38" s="20"/>
      <c r="B38" s="167"/>
      <c r="C38" s="167"/>
      <c r="D38" s="167"/>
      <c r="E38" s="167"/>
      <c r="F38" s="167"/>
      <c r="G38" s="167"/>
      <c r="H38" s="167"/>
      <c r="I38" s="167"/>
      <c r="J38" s="167"/>
      <c r="K38" s="167"/>
      <c r="L38" s="167"/>
      <c r="M38" s="167"/>
      <c r="N38" s="167"/>
      <c r="O38" s="167"/>
      <c r="P38" s="167"/>
      <c r="Q38" s="20"/>
    </row>
    <row r="39" spans="1:17" ht="17.25" customHeight="1" x14ac:dyDescent="0.25"/>
    <row r="40" spans="1:17" ht="17.25" customHeight="1" x14ac:dyDescent="0.25"/>
    <row r="41" spans="1:17" ht="17.25" customHeight="1" x14ac:dyDescent="0.25"/>
    <row r="42" spans="1:17" ht="17.25" customHeight="1" x14ac:dyDescent="0.25"/>
  </sheetData>
  <sheetProtection formatCells="0" formatColumns="0" formatRows="0" insertColumns="0" insertRows="0" insertHyperlinks="0"/>
  <mergeCells count="136">
    <mergeCell ref="B36:P38"/>
    <mergeCell ref="D12:H12"/>
    <mergeCell ref="B6:C6"/>
    <mergeCell ref="B15:C15"/>
    <mergeCell ref="I10:J10"/>
    <mergeCell ref="I30:J30"/>
    <mergeCell ref="D14:H14"/>
    <mergeCell ref="N12:P12"/>
    <mergeCell ref="I9:J9"/>
    <mergeCell ref="B7:C7"/>
    <mergeCell ref="B31:P31"/>
    <mergeCell ref="N14:P14"/>
    <mergeCell ref="I11:J11"/>
    <mergeCell ref="B17:C17"/>
    <mergeCell ref="D7:H7"/>
    <mergeCell ref="D17:H17"/>
    <mergeCell ref="K18:M18"/>
    <mergeCell ref="I8:J8"/>
    <mergeCell ref="I17:J17"/>
    <mergeCell ref="D16:H16"/>
    <mergeCell ref="K13:M13"/>
    <mergeCell ref="D8:H8"/>
    <mergeCell ref="I6:J6"/>
    <mergeCell ref="D30:H30"/>
    <mergeCell ref="B3:P3"/>
    <mergeCell ref="K4:M5"/>
    <mergeCell ref="B2:P2"/>
    <mergeCell ref="N4:P5"/>
    <mergeCell ref="D6:H6"/>
    <mergeCell ref="B9:C9"/>
    <mergeCell ref="D18:H18"/>
    <mergeCell ref="K15:M15"/>
    <mergeCell ref="N11:P11"/>
    <mergeCell ref="N13:P13"/>
    <mergeCell ref="D13:H13"/>
    <mergeCell ref="N16:P16"/>
    <mergeCell ref="B4:C5"/>
    <mergeCell ref="I4:J5"/>
    <mergeCell ref="D4:H5"/>
    <mergeCell ref="I15:J15"/>
    <mergeCell ref="N18:P18"/>
    <mergeCell ref="N8:P8"/>
    <mergeCell ref="K12:M12"/>
    <mergeCell ref="K8:M8"/>
    <mergeCell ref="N10:P10"/>
    <mergeCell ref="I7:J7"/>
    <mergeCell ref="B8:C8"/>
    <mergeCell ref="N6:P6"/>
    <mergeCell ref="N15:P15"/>
    <mergeCell ref="I12:J12"/>
    <mergeCell ref="K6:M6"/>
    <mergeCell ref="B10:C10"/>
    <mergeCell ref="I14:J14"/>
    <mergeCell ref="N7:P7"/>
    <mergeCell ref="D15:H15"/>
    <mergeCell ref="K14:M14"/>
    <mergeCell ref="K7:M7"/>
    <mergeCell ref="N9:P9"/>
    <mergeCell ref="B14:C14"/>
    <mergeCell ref="B13:C13"/>
    <mergeCell ref="K10:M10"/>
    <mergeCell ref="D9:H9"/>
    <mergeCell ref="K9:M9"/>
    <mergeCell ref="I13:J13"/>
    <mergeCell ref="K11:M11"/>
    <mergeCell ref="B11:C11"/>
    <mergeCell ref="D10:H10"/>
    <mergeCell ref="B12:C12"/>
    <mergeCell ref="D11:H11"/>
    <mergeCell ref="N23:P23"/>
    <mergeCell ref="B22:C22"/>
    <mergeCell ref="D22:H22"/>
    <mergeCell ref="I22:J22"/>
    <mergeCell ref="K22:M22"/>
    <mergeCell ref="N22:P22"/>
    <mergeCell ref="N17:P17"/>
    <mergeCell ref="I16:J16"/>
    <mergeCell ref="B19:C19"/>
    <mergeCell ref="D19:H19"/>
    <mergeCell ref="I19:J19"/>
    <mergeCell ref="K19:M19"/>
    <mergeCell ref="N19:P19"/>
    <mergeCell ref="B20:C20"/>
    <mergeCell ref="D20:H20"/>
    <mergeCell ref="I20:J20"/>
    <mergeCell ref="K20:M20"/>
    <mergeCell ref="N20:P20"/>
    <mergeCell ref="B21:C21"/>
    <mergeCell ref="D21:H21"/>
    <mergeCell ref="I21:J21"/>
    <mergeCell ref="K21:M21"/>
    <mergeCell ref="N21:P21"/>
    <mergeCell ref="K17:M17"/>
    <mergeCell ref="I18:J18"/>
    <mergeCell ref="K16:M16"/>
    <mergeCell ref="B16:C16"/>
    <mergeCell ref="B18:C18"/>
    <mergeCell ref="B23:C23"/>
    <mergeCell ref="D23:H23"/>
    <mergeCell ref="I23:J23"/>
    <mergeCell ref="K23:M23"/>
    <mergeCell ref="D25:H25"/>
    <mergeCell ref="I25:J25"/>
    <mergeCell ref="K25:M25"/>
    <mergeCell ref="N25:P25"/>
    <mergeCell ref="B24:C24"/>
    <mergeCell ref="D24:H24"/>
    <mergeCell ref="I24:J24"/>
    <mergeCell ref="K24:M24"/>
    <mergeCell ref="N24:P24"/>
    <mergeCell ref="B25:C25"/>
    <mergeCell ref="B27:C27"/>
    <mergeCell ref="D27:H27"/>
    <mergeCell ref="I27:J27"/>
    <mergeCell ref="K27:M27"/>
    <mergeCell ref="N27:P27"/>
    <mergeCell ref="B26:C26"/>
    <mergeCell ref="D26:H26"/>
    <mergeCell ref="I26:J26"/>
    <mergeCell ref="K26:M26"/>
    <mergeCell ref="N26:P26"/>
    <mergeCell ref="B32:P32"/>
    <mergeCell ref="B33:P35"/>
    <mergeCell ref="B29:C29"/>
    <mergeCell ref="D29:H29"/>
    <mergeCell ref="I29:J29"/>
    <mergeCell ref="K29:M29"/>
    <mergeCell ref="N29:P29"/>
    <mergeCell ref="B28:C28"/>
    <mergeCell ref="D28:H28"/>
    <mergeCell ref="I28:J28"/>
    <mergeCell ref="K28:M28"/>
    <mergeCell ref="N28:P28"/>
    <mergeCell ref="N30:P30"/>
    <mergeCell ref="B30:C30"/>
    <mergeCell ref="K30:M30"/>
  </mergeCells>
  <dataValidations count="4">
    <dataValidation type="list" allowBlank="1" showInputMessage="1" showErrorMessage="1" prompt="Select source of co-financing" sqref="B6:C29" xr:uid="{00000000-0002-0000-1100-000000000000}">
      <formula1>"Recipient Country Government, GEF Agency, Donor Agency, Private Sector, Civil Society Organization, Beneficiaries, Others"</formula1>
    </dataValidation>
    <dataValidation type="list" allowBlank="1" showInputMessage="1" showErrorMessage="1" prompt="Select Type of Co-financing" sqref="I6:J29" xr:uid="{00000000-0002-0000-1100-000001000000}">
      <formula1>"Grant, Loan, Guarantee, Equity Investment, In-kind, Public Investment, Other "</formula1>
    </dataValidation>
    <dataValidation type="list" allowBlank="1" sqref="B6:B29" xr:uid="{00000000-0002-0000-1100-000002000000}">
      <formula1>"Recipient Country Government,GEF Agency,Donor Agency,Private Sector,Civil Society Organization,Beneficiaries,Others"</formula1>
    </dataValidation>
    <dataValidation type="list" allowBlank="1" sqref="I6:I29" xr:uid="{00000000-0002-0000-1100-000003000000}">
      <formula1>"Grant,Loan,Guarantee,Equity Investment,In-kind,Public Investment,Other"</formula1>
    </dataValidation>
  </dataValidations>
  <hyperlinks>
    <hyperlink ref="B36" r:id="rId1" display="27 Sources of Co-financing may include: GEF Agency, Donor Agency, Recipient Country Government, Private Sector, Civil Society Organization, Beneficiaries, Other._x000d__x000a_28 Grant, Loan, Equity Investment, Guarantee, In-Kind, Public Investment, Other (please refer to the Guidelines on co-financing for definitions_x000d__x000a_GEF CoFinancing Guidelines 2018" xr:uid="{00000000-0004-0000-1100-000000000000}"/>
  </hyperlinks>
  <pageMargins left="0.25" right="0.25" top="0.75" bottom="0.75" header="0.3" footer="0.3"/>
  <pageSetup paperSize="5" orientation="landscape" r:id="rId2"/>
  <drawing r:id="rId3"/>
  <legacyDrawing r:id="rId4"/>
  <oleObjects>
    <mc:AlternateContent xmlns:mc="http://schemas.openxmlformats.org/markup-compatibility/2006">
      <mc:Choice Requires="x14">
        <oleObject progId="Packager Shell Object" dvAspect="DVASPECT_ICON" shapeId="25601" r:id="rId5">
          <objectPr defaultSize="0" autoPict="0" r:id="rId6">
            <anchor moveWithCells="1">
              <from>
                <xdr:col>1</xdr:col>
                <xdr:colOff>200025</xdr:colOff>
                <xdr:row>34</xdr:row>
                <xdr:rowOff>504825</xdr:rowOff>
              </from>
              <to>
                <xdr:col>2</xdr:col>
                <xdr:colOff>895350</xdr:colOff>
                <xdr:row>35</xdr:row>
                <xdr:rowOff>0</xdr:rowOff>
              </to>
            </anchor>
          </objectPr>
        </oleObject>
      </mc:Choice>
      <mc:Fallback>
        <oleObject progId="Packager Shell Object" dvAspect="DVASPECT_ICON" shapeId="25601" r:id="rId5"/>
      </mc:Fallback>
    </mc:AlternateContent>
  </oleObjec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theme="3" tint="0.499984740745262"/>
  </sheetPr>
  <dimension ref="A1:Y17"/>
  <sheetViews>
    <sheetView showGridLines="0" zoomScaleNormal="100" zoomScaleSheetLayoutView="110" workbookViewId="0">
      <selection activeCell="S9" sqref="S9"/>
    </sheetView>
  </sheetViews>
  <sheetFormatPr defaultColWidth="8.85546875" defaultRowHeight="15" x14ac:dyDescent="0.25"/>
  <cols>
    <col min="1" max="1" width="1.28515625" customWidth="1"/>
  </cols>
  <sheetData>
    <row r="1" spans="1:25" ht="17.25" customHeight="1" x14ac:dyDescent="0.25">
      <c r="A1" s="20"/>
      <c r="B1" s="561"/>
      <c r="C1" s="167"/>
      <c r="D1" s="167"/>
      <c r="E1" s="167"/>
      <c r="F1" s="167"/>
      <c r="G1" s="167"/>
      <c r="H1" s="167"/>
      <c r="I1" s="167"/>
      <c r="J1" s="167"/>
      <c r="K1" s="167"/>
      <c r="L1" s="167"/>
      <c r="M1" s="167"/>
      <c r="N1" s="167"/>
      <c r="O1" s="167"/>
      <c r="P1" s="20"/>
      <c r="Q1" s="20"/>
      <c r="R1" s="20"/>
    </row>
    <row r="2" spans="1:25" ht="19.5" customHeight="1" x14ac:dyDescent="0.25">
      <c r="A2" s="20"/>
      <c r="B2" s="393" t="s">
        <v>516</v>
      </c>
      <c r="C2" s="167"/>
      <c r="D2" s="167"/>
      <c r="E2" s="167"/>
      <c r="F2" s="167"/>
      <c r="G2" s="167"/>
      <c r="H2" s="167"/>
      <c r="I2" s="167"/>
      <c r="J2" s="167"/>
      <c r="K2" s="167"/>
      <c r="L2" s="167"/>
      <c r="M2" s="167"/>
      <c r="N2" s="167"/>
      <c r="O2" s="167"/>
      <c r="P2" s="20"/>
      <c r="Q2" s="20"/>
      <c r="R2" s="20"/>
    </row>
    <row r="3" spans="1:25" x14ac:dyDescent="0.25">
      <c r="A3" s="20"/>
      <c r="B3" s="561"/>
      <c r="C3" s="167"/>
      <c r="D3" s="167"/>
      <c r="E3" s="167"/>
      <c r="F3" s="167"/>
      <c r="G3" s="167"/>
      <c r="H3" s="167"/>
      <c r="I3" s="167"/>
      <c r="J3" s="167"/>
      <c r="K3" s="167"/>
      <c r="L3" s="167"/>
      <c r="M3" s="167"/>
      <c r="N3" s="167"/>
      <c r="O3" s="167"/>
      <c r="P3" s="20"/>
      <c r="Q3" s="20"/>
      <c r="R3" s="20"/>
    </row>
    <row r="4" spans="1:25" ht="14.45" customHeight="1" x14ac:dyDescent="0.25">
      <c r="A4" s="20"/>
      <c r="B4" s="569" t="s">
        <v>517</v>
      </c>
      <c r="C4" s="167"/>
      <c r="D4" s="167"/>
      <c r="E4" s="167"/>
      <c r="F4" s="167"/>
      <c r="G4" s="167"/>
      <c r="H4" s="167"/>
      <c r="I4" s="167"/>
      <c r="J4" s="167"/>
      <c r="K4" s="167"/>
      <c r="L4" s="167"/>
      <c r="M4" s="167"/>
      <c r="N4" s="167"/>
      <c r="O4" s="167"/>
      <c r="P4" s="20"/>
      <c r="Q4" s="20"/>
      <c r="R4" s="20"/>
    </row>
    <row r="5" spans="1:25" ht="17.25" customHeight="1" x14ac:dyDescent="0.25">
      <c r="A5" s="20"/>
      <c r="B5" s="167"/>
      <c r="C5" s="167"/>
      <c r="D5" s="167"/>
      <c r="E5" s="167"/>
      <c r="F5" s="167"/>
      <c r="G5" s="167"/>
      <c r="H5" s="167"/>
      <c r="I5" s="167"/>
      <c r="J5" s="167"/>
      <c r="K5" s="167"/>
      <c r="L5" s="167"/>
      <c r="M5" s="167"/>
      <c r="N5" s="167"/>
      <c r="O5" s="167"/>
      <c r="P5" s="20"/>
      <c r="Q5" s="20"/>
      <c r="R5" s="20"/>
    </row>
    <row r="6" spans="1:25" ht="17.25" customHeight="1" x14ac:dyDescent="0.25">
      <c r="A6" s="20"/>
      <c r="B6" s="570" t="s">
        <v>518</v>
      </c>
      <c r="C6" s="167"/>
      <c r="D6" s="167"/>
      <c r="E6" s="167"/>
      <c r="F6" s="167"/>
      <c r="G6" s="167"/>
      <c r="H6" s="167"/>
      <c r="I6" s="167"/>
      <c r="J6" s="167"/>
      <c r="K6" s="108" t="s">
        <v>810</v>
      </c>
      <c r="L6" s="20"/>
      <c r="M6" s="20"/>
      <c r="N6" s="20"/>
      <c r="O6" s="20"/>
      <c r="P6" s="20"/>
      <c r="Q6" s="20"/>
      <c r="R6" s="20"/>
    </row>
    <row r="7" spans="1:25" ht="17.25" customHeight="1" x14ac:dyDescent="0.25">
      <c r="A7" s="20"/>
      <c r="B7" s="11"/>
      <c r="C7" s="11"/>
      <c r="D7" s="11"/>
      <c r="E7" s="11"/>
      <c r="F7" s="11"/>
      <c r="G7" s="11"/>
      <c r="H7" s="11"/>
      <c r="I7" s="11"/>
      <c r="J7" s="11"/>
      <c r="K7" s="20"/>
      <c r="L7" s="20"/>
      <c r="M7" s="20"/>
      <c r="N7" s="20"/>
      <c r="O7" s="20"/>
      <c r="P7" s="20"/>
      <c r="Q7" s="20"/>
      <c r="R7" s="20"/>
    </row>
    <row r="8" spans="1:25" ht="17.25" customHeight="1" x14ac:dyDescent="0.25">
      <c r="A8" s="20"/>
      <c r="B8" s="20"/>
      <c r="C8" s="20"/>
      <c r="D8" s="20"/>
      <c r="E8" s="20"/>
      <c r="F8" s="20"/>
      <c r="G8" s="20"/>
      <c r="H8" s="20"/>
      <c r="I8" s="20"/>
      <c r="J8" s="20"/>
      <c r="K8" s="20"/>
      <c r="L8" s="20"/>
      <c r="M8" s="20"/>
      <c r="N8" s="20"/>
      <c r="O8" s="20"/>
      <c r="P8" s="20"/>
      <c r="Q8" s="20"/>
      <c r="R8" s="20"/>
    </row>
    <row r="9" spans="1:25" ht="17.45" customHeight="1" x14ac:dyDescent="0.25">
      <c r="A9" s="20"/>
      <c r="B9" s="565" t="s">
        <v>519</v>
      </c>
      <c r="C9" s="158"/>
      <c r="D9" s="159"/>
      <c r="E9" s="565" t="s">
        <v>520</v>
      </c>
      <c r="F9" s="159"/>
      <c r="G9" s="565" t="s">
        <v>521</v>
      </c>
      <c r="H9" s="159"/>
      <c r="I9" s="565" t="s">
        <v>522</v>
      </c>
      <c r="J9" s="158"/>
      <c r="K9" s="159"/>
      <c r="L9" s="565" t="s">
        <v>523</v>
      </c>
      <c r="M9" s="158"/>
      <c r="N9" s="158"/>
      <c r="O9" s="159"/>
      <c r="P9" s="20"/>
      <c r="Q9" s="20"/>
      <c r="R9" s="20"/>
    </row>
    <row r="10" spans="1:25" ht="17.45" customHeight="1" x14ac:dyDescent="0.25">
      <c r="A10" s="20"/>
      <c r="B10" s="210"/>
      <c r="C10" s="566"/>
      <c r="D10" s="567"/>
      <c r="E10" s="563"/>
      <c r="F10" s="564"/>
      <c r="G10" s="563"/>
      <c r="H10" s="564"/>
      <c r="I10" s="210"/>
      <c r="J10" s="566"/>
      <c r="K10" s="567"/>
      <c r="L10" s="210"/>
      <c r="M10" s="566"/>
      <c r="N10" s="566"/>
      <c r="O10" s="567"/>
      <c r="P10" s="20"/>
      <c r="Q10" s="20"/>
      <c r="R10" s="20"/>
    </row>
    <row r="11" spans="1:25" ht="17.45" customHeight="1" x14ac:dyDescent="0.25">
      <c r="A11" s="20"/>
      <c r="B11" s="210"/>
      <c r="C11" s="566"/>
      <c r="D11" s="567"/>
      <c r="E11" s="563"/>
      <c r="F11" s="564"/>
      <c r="G11" s="563"/>
      <c r="H11" s="564"/>
      <c r="I11" s="212"/>
      <c r="J11" s="562"/>
      <c r="K11" s="161"/>
      <c r="L11" s="212"/>
      <c r="M11" s="562"/>
      <c r="N11" s="562"/>
      <c r="O11" s="161"/>
      <c r="P11" s="20"/>
      <c r="Q11" s="20"/>
      <c r="R11" s="20"/>
    </row>
    <row r="12" spans="1:25" ht="17.25" customHeight="1" x14ac:dyDescent="0.25">
      <c r="A12" s="20"/>
      <c r="B12" s="212"/>
      <c r="C12" s="562"/>
      <c r="D12" s="161"/>
      <c r="E12" s="212"/>
      <c r="F12" s="161"/>
      <c r="G12" s="212"/>
      <c r="H12" s="161"/>
      <c r="I12" s="212"/>
      <c r="J12" s="562"/>
      <c r="K12" s="161"/>
      <c r="L12" s="212"/>
      <c r="M12" s="562"/>
      <c r="N12" s="562"/>
      <c r="O12" s="161"/>
      <c r="P12" s="20"/>
      <c r="Q12" s="20"/>
      <c r="R12" s="20"/>
      <c r="T12" s="1"/>
      <c r="U12" s="1"/>
      <c r="V12" s="1"/>
      <c r="W12" s="1"/>
      <c r="X12" s="1"/>
      <c r="Y12" s="1"/>
    </row>
    <row r="13" spans="1:25" ht="17.25" customHeight="1" x14ac:dyDescent="0.25">
      <c r="A13" s="20"/>
      <c r="B13" s="212"/>
      <c r="C13" s="562"/>
      <c r="D13" s="161"/>
      <c r="E13" s="212"/>
      <c r="F13" s="161"/>
      <c r="G13" s="212"/>
      <c r="H13" s="161"/>
      <c r="I13" s="212"/>
      <c r="J13" s="562"/>
      <c r="K13" s="161"/>
      <c r="L13" s="212"/>
      <c r="M13" s="562"/>
      <c r="N13" s="562"/>
      <c r="O13" s="161"/>
      <c r="P13" s="20"/>
      <c r="Q13" s="20"/>
      <c r="R13" s="20"/>
      <c r="T13" s="1"/>
      <c r="U13" s="1"/>
      <c r="V13" s="1"/>
      <c r="W13" s="1"/>
      <c r="X13" s="1"/>
      <c r="Y13" s="1"/>
    </row>
    <row r="14" spans="1:25" x14ac:dyDescent="0.25">
      <c r="A14" s="20"/>
      <c r="B14" s="20"/>
      <c r="C14" s="20"/>
      <c r="D14" s="20"/>
      <c r="E14" s="20"/>
      <c r="F14" s="20"/>
      <c r="G14" s="20"/>
      <c r="H14" s="20"/>
      <c r="I14" s="20"/>
      <c r="J14" s="20"/>
      <c r="K14" s="20"/>
      <c r="L14" s="20"/>
      <c r="M14" s="20"/>
      <c r="N14" s="20"/>
      <c r="O14" s="20"/>
      <c r="P14" s="20"/>
      <c r="Q14" s="20"/>
      <c r="R14" s="20"/>
    </row>
    <row r="15" spans="1:25" x14ac:dyDescent="0.25">
      <c r="A15" s="20"/>
      <c r="B15" s="20"/>
      <c r="C15" s="20"/>
      <c r="D15" s="20"/>
      <c r="E15" s="20"/>
      <c r="F15" s="20"/>
      <c r="G15" s="20"/>
      <c r="H15" s="20"/>
      <c r="I15" s="20"/>
      <c r="J15" s="20"/>
      <c r="K15" s="20"/>
      <c r="L15" s="20"/>
      <c r="M15" s="20"/>
      <c r="N15" s="20"/>
      <c r="O15" s="20"/>
      <c r="P15" s="20"/>
      <c r="Q15" s="20"/>
      <c r="R15" s="20"/>
    </row>
    <row r="16" spans="1:25" x14ac:dyDescent="0.25">
      <c r="A16" s="20"/>
      <c r="B16" s="568"/>
      <c r="C16" s="167"/>
      <c r="D16" s="167"/>
      <c r="E16" s="167"/>
      <c r="F16" s="167"/>
      <c r="G16" s="167"/>
      <c r="H16" s="167"/>
      <c r="I16" s="167"/>
      <c r="J16" s="167"/>
      <c r="K16" s="167"/>
      <c r="L16" s="167"/>
      <c r="M16" s="167"/>
      <c r="N16" s="167"/>
      <c r="O16" s="167"/>
      <c r="P16" s="20"/>
      <c r="Q16" s="20"/>
      <c r="R16" s="20"/>
    </row>
    <row r="17" spans="1:18" ht="17.25" customHeight="1" x14ac:dyDescent="0.25">
      <c r="A17" s="20"/>
      <c r="B17" s="167"/>
      <c r="C17" s="167"/>
      <c r="D17" s="167"/>
      <c r="E17" s="167"/>
      <c r="F17" s="167"/>
      <c r="G17" s="167"/>
      <c r="H17" s="167"/>
      <c r="I17" s="167"/>
      <c r="J17" s="167"/>
      <c r="K17" s="167"/>
      <c r="L17" s="167"/>
      <c r="M17" s="167"/>
      <c r="N17" s="167"/>
      <c r="O17" s="167"/>
      <c r="P17" s="20"/>
      <c r="Q17" s="20"/>
      <c r="R17" s="20"/>
    </row>
  </sheetData>
  <sheetProtection sheet="1" formatCells="0" formatColumns="0" formatRows="0" insertColumns="0" insertRows="0" insertHyperlinks="0"/>
  <mergeCells count="31">
    <mergeCell ref="B16:O17"/>
    <mergeCell ref="G13:H13"/>
    <mergeCell ref="G9:H9"/>
    <mergeCell ref="B2:O2"/>
    <mergeCell ref="I10:K10"/>
    <mergeCell ref="B4:O5"/>
    <mergeCell ref="L12:O12"/>
    <mergeCell ref="I13:K13"/>
    <mergeCell ref="B12:D12"/>
    <mergeCell ref="L10:O10"/>
    <mergeCell ref="B11:D11"/>
    <mergeCell ref="B6:J6"/>
    <mergeCell ref="B3:O3"/>
    <mergeCell ref="E12:F12"/>
    <mergeCell ref="G12:H12"/>
    <mergeCell ref="B1:O1"/>
    <mergeCell ref="L13:O13"/>
    <mergeCell ref="E11:F11"/>
    <mergeCell ref="I9:K9"/>
    <mergeCell ref="I11:K11"/>
    <mergeCell ref="L11:O11"/>
    <mergeCell ref="E10:F10"/>
    <mergeCell ref="B9:D9"/>
    <mergeCell ref="I12:K12"/>
    <mergeCell ref="B10:D10"/>
    <mergeCell ref="E9:F9"/>
    <mergeCell ref="L9:O9"/>
    <mergeCell ref="G10:H10"/>
    <mergeCell ref="G11:H11"/>
    <mergeCell ref="B13:D13"/>
    <mergeCell ref="E13:F13"/>
  </mergeCells>
  <dataValidations count="1">
    <dataValidation type="list" allowBlank="1" showInputMessage="1" showErrorMessage="1" prompt="Select Yes or No" sqref="K6:K7" xr:uid="{00000000-0002-0000-1200-000000000000}">
      <formula1>"Yes, No"</formula1>
    </dataValidation>
  </dataValidations>
  <pageMargins left="0.25" right="0.25" top="0.75" bottom="0.75" header="0.3" footer="0.3"/>
  <pageSetup paperSize="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tabColor theme="3" tint="0.749992370372631"/>
  </sheetPr>
  <dimension ref="A1:A32"/>
  <sheetViews>
    <sheetView showGridLines="0" zoomScaleNormal="100" zoomScaleSheetLayoutView="140" workbookViewId="0">
      <selection activeCell="E6" sqref="E6"/>
    </sheetView>
  </sheetViews>
  <sheetFormatPr defaultColWidth="8.85546875" defaultRowHeight="15" x14ac:dyDescent="0.25"/>
  <cols>
    <col min="1" max="1" width="104.28515625" customWidth="1"/>
  </cols>
  <sheetData>
    <row r="1" spans="1:1" x14ac:dyDescent="0.25">
      <c r="A1" s="2"/>
    </row>
    <row r="2" spans="1:1" x14ac:dyDescent="0.25">
      <c r="A2" s="35" t="s">
        <v>524</v>
      </c>
    </row>
    <row r="3" spans="1:1" x14ac:dyDescent="0.25">
      <c r="A3" s="28"/>
    </row>
    <row r="4" spans="1:1" ht="84" customHeight="1" x14ac:dyDescent="0.25">
      <c r="A4" s="36" t="s">
        <v>525</v>
      </c>
    </row>
    <row r="5" spans="1:1" x14ac:dyDescent="0.25">
      <c r="A5" s="37" t="s">
        <v>526</v>
      </c>
    </row>
    <row r="6" spans="1:1" x14ac:dyDescent="0.25">
      <c r="A6" s="34" t="s">
        <v>527</v>
      </c>
    </row>
    <row r="7" spans="1:1" ht="15" customHeight="1" x14ac:dyDescent="0.25">
      <c r="A7" s="34" t="s">
        <v>528</v>
      </c>
    </row>
    <row r="8" spans="1:1" ht="15.75" customHeight="1" x14ac:dyDescent="0.25">
      <c r="A8" s="34" t="s">
        <v>529</v>
      </c>
    </row>
    <row r="9" spans="1:1" x14ac:dyDescent="0.25">
      <c r="A9" s="34" t="s">
        <v>530</v>
      </c>
    </row>
    <row r="10" spans="1:1" x14ac:dyDescent="0.25">
      <c r="A10" s="9"/>
    </row>
    <row r="11" spans="1:1" x14ac:dyDescent="0.25">
      <c r="A11" s="9"/>
    </row>
    <row r="12" spans="1:1" x14ac:dyDescent="0.25">
      <c r="A12" s="9"/>
    </row>
    <row r="13" spans="1:1" x14ac:dyDescent="0.25">
      <c r="A13" s="9"/>
    </row>
    <row r="14" spans="1:1" x14ac:dyDescent="0.25">
      <c r="A14" s="2"/>
    </row>
    <row r="15" spans="1:1" x14ac:dyDescent="0.25">
      <c r="A15" s="2"/>
    </row>
    <row r="16" spans="1:1" x14ac:dyDescent="0.25">
      <c r="A16" s="2"/>
    </row>
    <row r="17" spans="1:1" x14ac:dyDescent="0.25">
      <c r="A17" s="2"/>
    </row>
    <row r="18" spans="1:1" x14ac:dyDescent="0.25">
      <c r="A18" s="2"/>
    </row>
    <row r="19" spans="1:1" x14ac:dyDescent="0.25">
      <c r="A19" s="2"/>
    </row>
    <row r="20" spans="1:1" x14ac:dyDescent="0.25">
      <c r="A20" s="2"/>
    </row>
    <row r="21" spans="1:1" x14ac:dyDescent="0.25">
      <c r="A21" s="2"/>
    </row>
    <row r="22" spans="1:1" x14ac:dyDescent="0.25">
      <c r="A22" s="2"/>
    </row>
    <row r="23" spans="1:1" x14ac:dyDescent="0.25">
      <c r="A23" s="2"/>
    </row>
    <row r="24" spans="1:1" ht="16.5" customHeight="1" x14ac:dyDescent="0.25">
      <c r="A24" s="352" t="s">
        <v>531</v>
      </c>
    </row>
    <row r="25" spans="1:1" x14ac:dyDescent="0.25">
      <c r="A25" s="167"/>
    </row>
    <row r="26" spans="1:1" x14ac:dyDescent="0.25">
      <c r="A26" s="167"/>
    </row>
    <row r="27" spans="1:1" x14ac:dyDescent="0.25">
      <c r="A27" s="167"/>
    </row>
    <row r="28" spans="1:1" x14ac:dyDescent="0.25">
      <c r="A28" s="167"/>
    </row>
    <row r="29" spans="1:1" x14ac:dyDescent="0.25">
      <c r="A29" s="167"/>
    </row>
    <row r="30" spans="1:1" x14ac:dyDescent="0.25">
      <c r="A30" s="167"/>
    </row>
    <row r="31" spans="1:1" x14ac:dyDescent="0.25">
      <c r="A31" s="167"/>
    </row>
    <row r="32" spans="1:1" x14ac:dyDescent="0.25">
      <c r="A32" s="2"/>
    </row>
  </sheetData>
  <sheetProtection sheet="1" objects="1" scenarios="1" formatColumns="0" formatRows="0"/>
  <mergeCells count="1">
    <mergeCell ref="A24:A31"/>
  </mergeCells>
  <hyperlinks>
    <hyperlink ref="A6" r:id="rId1" xr:uid="{00000000-0004-0000-1500-000000000000}"/>
    <hyperlink ref="A7" r:id="rId2" xr:uid="{00000000-0004-0000-1500-000001000000}"/>
    <hyperlink ref="A8" r:id="rId3" xr:uid="{00000000-0004-0000-1500-000002000000}"/>
    <hyperlink ref="A9" r:id="rId4" xr:uid="{00000000-0004-0000-1500-000003000000}"/>
  </hyperlinks>
  <pageMargins left="0.25" right="0.25" top="0.75" bottom="0.75" header="0.3" footer="0.3"/>
  <pageSetup paperSize="5"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f57b53f-0493-42a0-86f6-b9b1333ab06d">
      <Terms xmlns="http://schemas.microsoft.com/office/infopath/2007/PartnerControls"/>
    </lcf76f155ced4ddcb4097134ff3c332f>
    <TaxCatchAll xmlns="3e02667f-0271-471b-bd6e-11a2e16def1d" xsi:nil="true"/>
    <ProjectTypeSubType2 xmlns="b8caa731-411c-4ce8-a2a6-5b517e250d33" xsi:nil="true"/>
    <Phase xmlns="b8caa731-411c-4ce8-a2a6-5b517e250d33" xsi:nil="true"/>
    <ProjectTitle xmlns="b8caa731-411c-4ce8-a2a6-5b517e250d33" xsi:nil="true"/>
    <ProjectTypeSubType1 xmlns="b8caa731-411c-4ce8-a2a6-5b517e250d33" xsi:nil="true"/>
    <DocClassification xmlns="b8caa731-411c-4ce8-a2a6-5b517e250d33" xsi:nil="true"/>
    <ProjectType xmlns="b8caa731-411c-4ce8-a2a6-5b517e250d33" xsi:nil="true"/>
    <GEFCountry xmlns="ceb00776-aa5c-4fc8-b6fe-5f035152e4b6" xsi:nil="true"/>
    <Classification xmlns="ceb00776-aa5c-4fc8-b6fe-5f035152e4b6" xsi:nil="true"/>
    <Country1 xmlns="ceb00776-aa5c-4fc8-b6fe-5f035152e4b6" xsi:nil="true"/>
    <DocPrefix xmlns="ceb00776-aa5c-4fc8-b6fe-5f035152e4b6" xsi:nil="true"/>
    <GEFID xmlns="ceb00776-aa5c-4fc8-b6fe-5f035152e4b6" xsi:nil="true"/>
    <ProjectType xmlns="ceb00776-aa5c-4fc8-b6fe-5f035152e4b6" xsi:nil="true"/>
    <DocCategory xmlns="b8caa731-411c-4ce8-a2a6-5b517e250d33" xsi:nil="true"/>
    <GEFProjectID xmlns="ceb00776-aa5c-4fc8-b6fe-5f035152e4b6" xsi:nil="true"/>
    <DocActive xmlns="ceb00776-aa5c-4fc8-b6fe-5f035152e4b6">Active</DocActive>
    <DocCategory xmlns="ceb00776-aa5c-4fc8-b6fe-5f035152e4b6" xsi:nil="true"/>
    <FocalArea xmlns="b8caa731-411c-4ce8-a2a6-5b517e250d33" xsi:nil="true"/>
    <FocalArea xmlns="ceb00776-aa5c-4fc8-b6fe-5f035152e4b6" xsi:nil="true"/>
    <ProjectStatus xmlns="b8caa731-411c-4ce8-a2a6-5b517e250d33" xsi:nil="true"/>
    <DocType xmlns="ceb00776-aa5c-4fc8-b6fe-5f035152e4b6" xsi:nil="true"/>
    <ProjectTitle xmlns="ceb00776-aa5c-4fc8-b6fe-5f035152e4b6" xsi:nil="true"/>
    <RecordStatus xmlns="b8caa731-411c-4ce8-a2a6-5b517e250d33">Active</RecordStatus>
    <TrustFundType xmlns="ceb00776-aa5c-4fc8-b6fe-5f035152e4b6" xsi:nil="true"/>
    <DocumentTitle xmlns="ceb00776-aa5c-4fc8-b6fe-5f035152e4b6" xsi:nil="true"/>
    <GEFID xmlns="b8caa731-411c-4ce8-a2a6-5b517e250d33" xsi:nil="true"/>
    <TrustFund xmlns="b8caa731-411c-4ce8-a2a6-5b517e250d3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0cad12d6bf3e251d40c7107c62dad9a9">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a66909d60abafbe0d1ff022b6d7a631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Note"/>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DEEC59-6F65-4169-80DA-9D980C7C8902}">
  <ds:schemaRefs>
    <ds:schemaRef ds:uri="http://schemas.microsoft.com/office/2006/metadata/properties"/>
    <ds:schemaRef ds:uri="http://purl.org/dc/elements/1.1/"/>
    <ds:schemaRef ds:uri="52313005-1620-4beb-afbc-af35b691e94c"/>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www.w3.org/XML/1998/namespace"/>
    <ds:schemaRef ds:uri="http://purl.org/dc/terms/"/>
    <ds:schemaRef ds:uri="00ab17ed-0025-4b15-928e-43a6c4d2834e"/>
    <ds:schemaRef ds:uri="cc7ce8ca-8f52-44ec-9496-3c41d0f5ad18"/>
    <ds:schemaRef ds:uri="8ee1b74e-7669-4501-94fc-6efbadb3f685"/>
    <ds:schemaRef ds:uri="6c30f3ca-50f9-4980-896e-351f90903128"/>
  </ds:schemaRefs>
</ds:datastoreItem>
</file>

<file path=customXml/itemProps2.xml><?xml version="1.0" encoding="utf-8"?>
<ds:datastoreItem xmlns:ds="http://schemas.openxmlformats.org/officeDocument/2006/customXml" ds:itemID="{62EF237C-C2F0-4677-B4B6-BBDA88339C8D}"/>
</file>

<file path=customXml/itemProps3.xml><?xml version="1.0" encoding="utf-8"?>
<ds:datastoreItem xmlns:ds="http://schemas.openxmlformats.org/officeDocument/2006/customXml" ds:itemID="{92006A9F-FC53-4A7D-BAD7-89A139C799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25</vt:i4>
      </vt:variant>
    </vt:vector>
  </HeadingPairs>
  <TitlesOfParts>
    <vt:vector size="45" baseType="lpstr">
      <vt:lpstr>Table of Contents</vt:lpstr>
      <vt:lpstr>1. Basic project data</vt:lpstr>
      <vt:lpstr>_Calc</vt:lpstr>
      <vt:lpstr>Countries</vt:lpstr>
      <vt:lpstr>TypeofTrustFund</vt:lpstr>
      <vt:lpstr>FocalArea</vt:lpstr>
      <vt:lpstr>2. Progress towards outcomes</vt:lpstr>
      <vt:lpstr>3. Implementation Progress</vt:lpstr>
      <vt:lpstr>4. Summary_Progress &amp; Challenge</vt:lpstr>
      <vt:lpstr>5. ESS Risk</vt:lpstr>
      <vt:lpstr>6. Risks to the Project</vt:lpstr>
      <vt:lpstr>7. Follow-up on Mid-term review</vt:lpstr>
      <vt:lpstr>8. Minor project amendments</vt:lpstr>
      <vt:lpstr>9. Stakeholders' Engagement</vt:lpstr>
      <vt:lpstr>10. Gender Mainstreaming</vt:lpstr>
      <vt:lpstr>11. Knowledge Management</vt:lpstr>
      <vt:lpstr>12. Indigenous &amp; Local Involve.</vt:lpstr>
      <vt:lpstr>13. Co-Financing Table</vt:lpstr>
      <vt:lpstr>14. GEO Location</vt:lpstr>
      <vt:lpstr>Annex</vt:lpstr>
      <vt:lpstr>Countries</vt:lpstr>
      <vt:lpstr>DevScore</vt:lpstr>
      <vt:lpstr>ImpCells</vt:lpstr>
      <vt:lpstr>ImpRatings</vt:lpstr>
      <vt:lpstr>ImpScore</vt:lpstr>
      <vt:lpstr>NumRating</vt:lpstr>
      <vt:lpstr>'1. Basic project data'!Print_Area</vt:lpstr>
      <vt:lpstr>'10. Gender Mainstreaming'!Print_Area</vt:lpstr>
      <vt:lpstr>'11. Knowledge Management'!Print_Area</vt:lpstr>
      <vt:lpstr>'12. Indigenous &amp; Local Involve.'!Print_Area</vt:lpstr>
      <vt:lpstr>'13. Co-Financing Table'!Print_Area</vt:lpstr>
      <vt:lpstr>'14. GEO Location'!Print_Area</vt:lpstr>
      <vt:lpstr>'2. Progress towards outcomes'!Print_Area</vt:lpstr>
      <vt:lpstr>'3. Implementation Progress'!Print_Area</vt:lpstr>
      <vt:lpstr>'4. Summary_Progress &amp; Challenge'!Print_Area</vt:lpstr>
      <vt:lpstr>'5. ESS Risk'!Print_Area</vt:lpstr>
      <vt:lpstr>'6. Risks to the Project'!Print_Area</vt:lpstr>
      <vt:lpstr>'7. Follow-up on Mid-term review'!Print_Area</vt:lpstr>
      <vt:lpstr>'8. Minor project amendments'!Print_Area</vt:lpstr>
      <vt:lpstr>'9. Stakeholders'' Engagement'!Print_Area</vt:lpstr>
      <vt:lpstr>Annex!Print_Area</vt:lpstr>
      <vt:lpstr>'Table of Contents'!Print_Area</vt:lpstr>
      <vt:lpstr>TxtRating</vt:lpstr>
      <vt:lpstr>Weights</vt:lpstr>
      <vt:lpstr>Weights2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Wulseh, Chancelyne (OCBD)</dc:creator>
  <cp:keywords/>
  <dc:description/>
  <cp:lastModifiedBy>Brentan, Emilia (OCBD)</cp:lastModifiedBy>
  <cp:revision/>
  <dcterms:created xsi:type="dcterms:W3CDTF">2025-03-28T08:41:42Z</dcterms:created>
  <dcterms:modified xsi:type="dcterms:W3CDTF">2026-09-01T06:18:44Z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y fmtid="{D5CDD505-2E9C-101B-9397-08002B2CF9AE}" pid="3" name="MediaServiceImageTags">
    <vt:lpwstr/>
  </property>
  <property fmtid="{D5CDD505-2E9C-101B-9397-08002B2CF9AE}" pid="4" name="Order">
    <vt:r8>9434200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GEF_Agencies">
    <vt:lpwstr/>
  </property>
  <property fmtid="{D5CDD505-2E9C-101B-9397-08002B2CF9AE}" pid="12" name="GEF_DocumentPrefix">
    <vt:lpwstr>Project Implementation Report (PIR)</vt:lpwstr>
  </property>
  <property fmtid="{D5CDD505-2E9C-101B-9397-08002B2CF9AE}" pid="13" name="GEF_Phase">
    <vt:lpwstr>GEF - 7</vt:lpwstr>
  </property>
  <property fmtid="{D5CDD505-2E9C-101B-9397-08002B2CF9AE}" pid="14" name="GEF_ID">
    <vt:lpwstr>10550</vt:lpwstr>
  </property>
  <property fmtid="{D5CDD505-2E9C-101B-9397-08002B2CF9AE}" pid="15" name="GEF_TrustFund">
    <vt:lpwstr>GET</vt:lpwstr>
  </property>
  <property fmtid="{D5CDD505-2E9C-101B-9397-08002B2CF9AE}" pid="16" name="GEF_Country">
    <vt:lpwstr>Regional (Brazil, Uruguay)</vt:lpwstr>
  </property>
  <property fmtid="{D5CDD505-2E9C-101B-9397-08002B2CF9AE}" pid="17" name="GEF_ProjectType">
    <vt:lpwstr>FSP</vt:lpwstr>
  </property>
  <property fmtid="{D5CDD505-2E9C-101B-9397-08002B2CF9AE}" pid="18" name="GEF_DocumentCategory">
    <vt:lpwstr>M and E Document</vt:lpwstr>
  </property>
  <property fmtid="{D5CDD505-2E9C-101B-9397-08002B2CF9AE}" pid="19" name="GEF_DocumentClassification">
    <vt:lpwstr>Public</vt:lpwstr>
  </property>
  <property fmtid="{D5CDD505-2E9C-101B-9397-08002B2CF9AE}" pid="20" name="GEF_DocumentType">
    <vt:lpwstr>PIR 1</vt:lpwstr>
  </property>
  <property fmtid="{D5CDD505-2E9C-101B-9397-08002B2CF9AE}" pid="21" name="GEF_ProjectID">
    <vt:lpwstr>4a35d04c-2469-ea11-a811-000d3a337c9e</vt:lpwstr>
  </property>
  <property fmtid="{D5CDD505-2E9C-101B-9397-08002B2CF9AE}" pid="22" name="GEF_ProjectTitle">
    <vt:lpwstr>Binational and integrated water resources management in the Merín Lagoon Basin and Coastal Lagoons </vt:lpwstr>
  </property>
  <property fmtid="{D5CDD505-2E9C-101B-9397-08002B2CF9AE}" pid="23" name="GEF_FocalArea">
    <vt:lpwstr>International Waters</vt:lpwstr>
  </property>
  <property fmtid="{D5CDD505-2E9C-101B-9397-08002B2CF9AE}" pid="24" name="GEF_ProjectTypeSubType1">
    <vt:lpwstr/>
  </property>
  <property fmtid="{D5CDD505-2E9C-101B-9397-08002B2CF9AE}" pid="25" name="GEF_DocumentTitle">
    <vt:lpwstr>GEFID10550_2026PIR_FAO_Brazil &amp; Uruguay</vt:lpwstr>
  </property>
  <property fmtid="{D5CDD505-2E9C-101B-9397-08002B2CF9AE}" pid="26" name="GEF_ProjectTypeSubType2">
    <vt:lpwstr/>
  </property>
</Properties>
</file>