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ydidiya_abera_fao_org/Documents/Documents/Ydidiya S Abera/PIR/2025 PIR/PIR FY25 YS submission/"/>
    </mc:Choice>
  </mc:AlternateContent>
  <xr:revisionPtr revIDLastSave="0" documentId="8_{A5BA198D-C292-4D0A-B9B7-32C6B3357E29}" xr6:coauthVersionLast="47" xr6:coauthVersionMax="47" xr10:uidLastSave="{00000000-0000-0000-0000-000000000000}"/>
  <bookViews>
    <workbookView xWindow="-120" yWindow="-120" windowWidth="29040" windowHeight="15720" tabRatio="775" firstSheet="13" activeTab="19" xr2:uid="{00000000-000D-0000-FFFF-FFFF00000000}"/>
  </bookViews>
  <sheets>
    <sheet name="Table of Contents" sheetId="1" r:id="rId1"/>
    <sheet name="1. Basic project data" sheetId="2" r:id="rId2"/>
    <sheet name="_Calc" sheetId="3" state="hidden"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Progress'!$D$139:$M$141</definedName>
    <definedName name="ImpRatings">'3. Implementation Progress'!$D$139:$M$141</definedName>
    <definedName name="ImpScore" localSheetId="6">#REF!</definedName>
    <definedName name="ImpScore">_Calc!$D$21</definedName>
    <definedName name="NumRating" localSheetId="6">#REF!</definedName>
    <definedName name="NumRating">_Calc!$B$2:$B$9</definedName>
    <definedName name="_xlnm.Print_Area" localSheetId="1">'1. Basic project data'!$A$1:$J$84</definedName>
    <definedName name="_xlnm.Print_Area" localSheetId="14">'10. Gender Mainstreaming'!$A$1:$K$33</definedName>
    <definedName name="_xlnm.Print_Area" localSheetId="15">'11. Knowledge Management'!$A$1:$K$54</definedName>
    <definedName name="_xlnm.Print_Area" localSheetId="16">'12. Indigenous &amp; Local Involve.'!$A$1:$K$43</definedName>
    <definedName name="_xlnm.Print_Area" localSheetId="17">'13. Co-Financing Table'!$A$1:$S$23</definedName>
    <definedName name="_xlnm.Print_Area" localSheetId="18">'14. GEO Location'!$A$1:$K$166</definedName>
    <definedName name="_xlnm.Print_Area" localSheetId="6">'2. Progress towards outcomes'!$B$1:$J$95</definedName>
    <definedName name="_xlnm.Print_Area" localSheetId="7">'3. Implementation Progress'!$A$1:$M$164</definedName>
    <definedName name="_xlnm.Print_Area" localSheetId="8">'4. Summary_Progress &amp; Challenge'!$A$1:$L$35</definedName>
    <definedName name="_xlnm.Print_Area" localSheetId="9">'5. ESS Risk'!$A$1:$K$50</definedName>
    <definedName name="_xlnm.Print_Area" localSheetId="10">'6. Risks to the Project'!$A$1:$P$73</definedName>
    <definedName name="_xlnm.Print_Area" localSheetId="11">'7. Follow-up on Mid-term review'!$A$1:$K$52</definedName>
    <definedName name="_xlnm.Print_Area" localSheetId="12">'8. Minor project amendments'!$A$1:$K$58</definedName>
    <definedName name="_xlnm.Print_Area" localSheetId="13">'9. Stakeholders'' Engagement'!$A$1:$L$23</definedName>
    <definedName name="_xlnm.Print_Area" localSheetId="19">Annex!$A$1:$A$32</definedName>
    <definedName name="_xlnm.Print_Area" localSheetId="0">'Table of Contents'!$A$1:$K$30</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18" l="1"/>
  <c r="E26" i="2" s="1"/>
  <c r="D21" i="3" a="1"/>
  <c r="D21" i="3" s="1"/>
  <c r="K19" i="18"/>
  <c r="E25" i="2" s="1"/>
  <c r="D64" i="7"/>
  <c r="C64" i="7"/>
  <c r="B64" i="7"/>
  <c r="E35" i="2"/>
  <c r="B24" i="1"/>
  <c r="B23" i="1"/>
  <c r="B22" i="1"/>
  <c r="B21" i="1"/>
  <c r="B20" i="1"/>
  <c r="B19" i="1"/>
  <c r="B18" i="1"/>
  <c r="B17" i="1"/>
  <c r="B16" i="1"/>
  <c r="B15" i="1"/>
  <c r="B14" i="1"/>
  <c r="B13" i="1"/>
  <c r="B12" i="1"/>
  <c r="B11" i="1"/>
  <c r="B10" i="1"/>
  <c r="D20" i="3" l="1" a="1"/>
  <c r="D20" i="3" s="1"/>
  <c r="E3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<sst xmlns="http://schemas.openxmlformats.org/spreadsheetml/2006/main" count="1862" uniqueCount="1029">
  <si>
    <t>FAO-GEF Project Implementation Report</t>
  </si>
  <si>
    <t>2025 – Revised Template</t>
  </si>
  <si>
    <t>Period covered: 1 July 2024 to 30 June 2025</t>
  </si>
  <si>
    <t xml:space="preserve">Table of Contents </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</si>
  <si>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</si>
  <si>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</si>
  <si>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</si>
  <si>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</si>
  <si>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</si>
  <si>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</si>
  <si>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</si>
  <si>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</si>
  <si>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Near East and North Africa (RNE)</t>
  </si>
  <si>
    <t>Country(ies):</t>
  </si>
  <si>
    <t>Jordan</t>
  </si>
  <si>
    <t>Project Title:</t>
  </si>
  <si>
    <t>Achieving land degradation neutrality targets through restoration and sustainable management of degraded land in Northern Jordan</t>
  </si>
  <si>
    <t xml:space="preserve">FAO Project Symbol: </t>
  </si>
  <si>
    <t>GCP /JOR/023/GFF</t>
  </si>
  <si>
    <t>GEF ID:</t>
  </si>
  <si>
    <t>Type of Trust Fund(s):</t>
  </si>
  <si>
    <t>GFF</t>
  </si>
  <si>
    <t xml:space="preserve">GEF Focal Area(s): </t>
  </si>
  <si>
    <t>Land Degradation</t>
  </si>
  <si>
    <t xml:space="preserve">Project Executing Partners: </t>
  </si>
  <si>
    <t>Royal Scientific Society (RSS)</t>
  </si>
  <si>
    <t>Initial project duration (years):</t>
  </si>
  <si>
    <t>4</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</si>
  <si>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</si>
  <si>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</si>
  <si>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</si>
  <si>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</si>
  <si>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</si>
  <si>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</si>
  <si>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</si>
  <si>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N/A</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</si>
  <si>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</si>
  <si>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</si>
  <si>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</si>
  <si>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</si>
  <si>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</si>
  <si>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</si>
  <si>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</si>
  <si>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</si>
  <si>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</si>
  <si>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July 10th 2023</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</si>
  <si>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</si>
  <si>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</si>
  <si>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</si>
  <si>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</si>
  <si>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</si>
  <si>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</si>
  <si>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Moderately Satisfactory (MS)</t>
  </si>
  <si>
    <t xml:space="preserve">Overall risk rating: </t>
  </si>
  <si>
    <t>Status</t>
  </si>
  <si>
    <t>Implementation Status (1st PIR, 2nd PIR, etc. Final PIR):</t>
  </si>
  <si>
    <t>2nd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</si>
  <si>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</si>
  <si>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</si>
  <si>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</si>
  <si>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</si>
  <si>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</si>
  <si>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</si>
  <si>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Abdullah Alkloub, RSS project coordinator</t>
  </si>
  <si>
    <t>abdullah.kloub@rss.jo</t>
  </si>
  <si>
    <t>Budget Holder (BH)</t>
  </si>
  <si>
    <t>Assaf Nabil, FAO Representation in Jordan</t>
  </si>
  <si>
    <t>Nabil.Assaf@fao.org</t>
  </si>
  <si>
    <t>GEF Operational Focal Point (GEF OFP)</t>
  </si>
  <si>
    <t>Mr. Marwan Al-Refai
Secretary General
Ministry of Planning and International Cooperation</t>
  </si>
  <si>
    <t>marwan.al-refai@mop.gov.jo</t>
  </si>
  <si>
    <t>Lead Technical Officer (LTO)</t>
  </si>
  <si>
    <t>Haddad Fidaa Fawwaz Iskandar, Senior Programme Officer, 	RNETD - Outposted Technical Officers Group</t>
  </si>
  <si>
    <t>Fidaa.Haddad@fao.org</t>
  </si>
  <si>
    <t>GEF Technical Officer (GTO)</t>
  </si>
  <si>
    <t>Anika Seggel, FAO GEF Coordination Unit in FAO HQ</t>
  </si>
  <si>
    <t>Anika.Seggel@fao.org</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</si>
  <si>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</si>
  <si>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</si>
  <si>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</si>
  <si>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</si>
  <si>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</si>
  <si>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</si>
  <si>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project coordinator</t>
  </si>
  <si>
    <t>Yes</t>
  </si>
  <si>
    <t>May/2023
Abdullah Alkloub
Abdullah.kloub@rss.jo</t>
  </si>
  <si>
    <t> </t>
  </si>
  <si>
    <t>Project Finance &amp; Administrative Assistant (full-time)</t>
  </si>
  <si>
    <t>March/2023
Ahmed Abughoush
Ahmed.Abughoush@rss.jo</t>
  </si>
  <si>
    <t xml:space="preserve">Local Regenerative Ag. Experts </t>
  </si>
  <si>
    <t>March/2023
Mohammad Mashatleh
mohammad.mashatleh@rss.jo</t>
  </si>
  <si>
    <t>Resigned
Will be filled when needed</t>
  </si>
  <si>
    <t>Irbid Governate community development facilitator</t>
  </si>
  <si>
    <t>ReSigned on Jan. 2025
New one hired on July 2025</t>
  </si>
  <si>
    <t>Aljoun Governate community development facilitator</t>
  </si>
  <si>
    <t>Feb./2024
Khadeejeh Alatyat
khadeejeh.atyat@rss.jo</t>
  </si>
  <si>
    <t>Mafraq Governate community development facilitator</t>
  </si>
  <si>
    <t>Feb./2023
Qusai Izraiqat
qusai.izraiqat@rss.jo</t>
  </si>
  <si>
    <t>M&amp;E officer</t>
  </si>
  <si>
    <t>July/2024
Nanci Alziq
NANCI.ALZIQ@rss.jo</t>
  </si>
  <si>
    <t>full time basis</t>
  </si>
  <si>
    <t>Rating text</t>
  </si>
  <si>
    <t>Score</t>
  </si>
  <si>
    <t>Highly Unsatisfactory (HU)</t>
  </si>
  <si>
    <t>Unsatisfactory (U)</t>
  </si>
  <si>
    <t>Moderately Unsatisfactory (MU)</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</si>
  <si>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</si>
  <si>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</si>
  <si>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</si>
  <si>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</si>
  <si>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</si>
  <si>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</si>
  <si>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</si>
  <si>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</si>
  <si>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</si>
  <si>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</si>
  <si>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</si>
  <si>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</si>
  <si>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</si>
  <si>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</si>
  <si>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</si>
  <si>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</si>
  <si>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</si>
  <si>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</si>
  <si>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</si>
  <si>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</si>
  <si>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</si>
  <si>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</si>
  <si>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</si>
  <si>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</si>
  <si>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</si>
  <si>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</si>
  <si>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</si>
  <si>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</si>
  <si>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</si>
  <si>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</si>
  <si>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</si>
  <si>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</si>
  <si>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</si>
  <si>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</si>
  <si>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</si>
  <si>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</si>
  <si>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</si>
  <si>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</si>
  <si>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</si>
  <si>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</si>
  <si>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</si>
  <si>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</si>
  <si>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</si>
  <si>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</si>
  <si>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</si>
  <si>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</si>
  <si>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</si>
  <si>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</si>
  <si>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</si>
  <si>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</si>
  <si>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</si>
  <si>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</si>
  <si>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</si>
  <si>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</si>
  <si>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</si>
  <si>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</si>
  <si>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</si>
  <si>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</si>
  <si>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</si>
  <si>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</si>
  <si>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</si>
  <si>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</si>
  <si>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</si>
  <si>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</si>
  <si>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</si>
  <si>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</si>
  <si>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</si>
  <si>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</si>
  <si>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</si>
  <si>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</si>
  <si>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</si>
  <si>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</si>
  <si>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</si>
  <si>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</si>
  <si>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</si>
  <si>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</si>
  <si>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</si>
  <si>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</si>
  <si>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</si>
  <si>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</si>
  <si>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</si>
  <si>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</si>
  <si>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</si>
  <si>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</si>
  <si>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</si>
  <si>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</si>
  <si>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</si>
  <si>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</si>
  <si>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</si>
  <si>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</si>
  <si>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</si>
  <si>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</si>
  <si>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</si>
  <si>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</si>
  <si>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</si>
  <si>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</si>
  <si>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</si>
  <si>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</si>
  <si>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</si>
  <si>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</si>
  <si>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</si>
  <si>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</si>
  <si>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</si>
  <si>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</si>
  <si>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</si>
  <si>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</si>
  <si>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</si>
  <si>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</si>
  <si>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</si>
  <si>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</si>
  <si>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</si>
  <si>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</si>
  <si>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</si>
  <si>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</si>
  <si>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</si>
  <si>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</si>
  <si>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</si>
  <si>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</si>
  <si>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</si>
  <si>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</si>
  <si>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</si>
  <si>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</si>
  <si>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</si>
  <si>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</si>
  <si>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</si>
  <si>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</si>
  <si>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</si>
  <si>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</si>
  <si>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</si>
  <si>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</si>
  <si>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</si>
  <si>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</si>
  <si>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</si>
  <si>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</si>
  <si>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</si>
  <si>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</si>
  <si>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</si>
  <si>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</si>
  <si>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</si>
  <si>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</si>
  <si>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</si>
  <si>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</si>
  <si>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</si>
  <si>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</si>
  <si>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</si>
  <si>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</si>
  <si>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</si>
  <si>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</si>
  <si>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</si>
  <si>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</si>
  <si>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</si>
  <si>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</si>
  <si>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</si>
  <si>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</si>
  <si>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</si>
  <si>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</si>
  <si>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</si>
  <si>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</si>
  <si>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</si>
  <si>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</si>
  <si>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</si>
  <si>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</si>
  <si>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</si>
  <si>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</si>
  <si>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</si>
  <si>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</si>
  <si>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</si>
  <si>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</si>
  <si>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</si>
  <si>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</si>
  <si>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</si>
  <si>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</si>
  <si>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</si>
  <si>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</si>
  <si>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</si>
  <si>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</si>
  <si>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</si>
  <si>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</si>
  <si>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</si>
  <si>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</si>
  <si>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</si>
  <si>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</si>
  <si>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</si>
  <si>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</si>
  <si>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</si>
  <si>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</si>
  <si>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</si>
  <si>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</si>
  <si>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</si>
  <si>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</si>
  <si>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</si>
  <si>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</si>
  <si>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</si>
  <si>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</si>
  <si>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</si>
  <si>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</si>
  <si>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</si>
  <si>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</si>
  <si>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</si>
  <si>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</si>
  <si>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</si>
  <si>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</si>
  <si>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</si>
  <si>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</si>
  <si>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</si>
  <si>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</si>
  <si>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</si>
  <si>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</si>
  <si>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</si>
  <si>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</si>
  <si>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</si>
  <si>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</si>
  <si>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</si>
  <si>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</si>
  <si>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</si>
  <si>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</si>
  <si>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</si>
  <si>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</si>
  <si>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</si>
  <si>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</si>
  <si>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</si>
  <si>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</si>
  <si>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</si>
  <si>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</si>
  <si>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</si>
  <si>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</si>
  <si>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</si>
  <si>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</si>
  <si>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</si>
  <si>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</si>
  <si>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</si>
  <si>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</si>
  <si>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</si>
  <si>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</si>
  <si>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</si>
  <si>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</si>
  <si>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</si>
  <si>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</si>
  <si>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</si>
  <si>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</si>
  <si>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</si>
  <si>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</si>
  <si>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</si>
  <si>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</si>
  <si>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</si>
  <si>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</si>
  <si>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</si>
  <si>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</si>
  <si>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</si>
  <si>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</si>
  <si>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</si>
  <si>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</si>
  <si>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</si>
  <si>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</si>
  <si>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</si>
  <si>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</si>
  <si>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</si>
  <si>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</si>
  <si>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</si>
  <si>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</si>
  <si>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</si>
  <si>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</si>
  <si>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</si>
  <si>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</si>
  <si>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</si>
  <si>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</si>
  <si>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</si>
  <si>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</si>
  <si>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</si>
  <si>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</si>
  <si>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</si>
  <si>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</si>
  <si>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</si>
  <si>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</si>
  <si>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</si>
  <si>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</si>
  <si>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</si>
  <si>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</si>
  <si>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</si>
  <si>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International Waters</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</si>
  <si>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</si>
  <si>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</si>
  <si>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</si>
  <si>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</si>
  <si>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</si>
  <si>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</si>
  <si>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</si>
  <si>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</si>
  <si>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</si>
  <si>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</si>
  <si>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</si>
  <si>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</si>
  <si>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Component 1 Enabling Environment for Land Degradation Neutrality (LDN) planning and monitoring</t>
  </si>
  <si>
    <t>Outcome 1.1. Land use planning and monitoring frameworks strengthened at national and sub-national levels to support LDN</t>
  </si>
  <si>
    <t>Number of LDN baseline and monitoring system operational</t>
  </si>
  <si>
    <t>system tested</t>
  </si>
  <si>
    <t>system operational</t>
  </si>
  <si>
    <t xml:space="preserve">"The recruitment process for all the required consultants to support the implementation of this component is still ongoing and has not yet been finalized and this had caused delays in the implementation of the activities. Completion of the recruitment is anticipated by September 2025.
No baseline verification has been conducted to date. Following discussions and feedback from FAO staff and the LTO in October 2024, the OP began initial planning for the baseline study. However, implementation has not yet commenced. The baseline assessment is now expected to begin in August 2025.
Despite this, RSS with the support from FAO international consultants have developed the updated the Land Degradation Neutrality Decision Support System based on the three global LDN indicators. Their contributions included revising and updating the application based on available open-source datasets, adding new geospatial layers, and improving the overall user interface to ensure a more intuitive and functional design.
Key stakeholders have been trained and actively involved in the development of the updated LDN-DSS. A three-day technical workshop was organized from 26 to 28 November 2024, bringing together 43 participants from various sectors, including government institutions, academia, and local administrations. The training focused on the Decision Support System (DSS) integrated into the LDN platform. 
The DSS training proved to be highly impactful, significantly enhancing participants' abilities to make informed, data-driven decisions. It also strengthened their technical competencies in spatial analysis and data management. Moreover, the workshop fostered intersectoral collaboration and promoted the integration of local knowledge into structured, technology-driven systems. Importantly, the training also introduced participants to tools for scenario analysis and policy development, thereby supporting long-term planning and monitoring of land resources.
Furthermore, following comprehensive field visits to the 57 pre-selected intervention sites, a rapid assessment was conducted to evaluate land cover, existing human land uses, and the potential for targeted interventions. Based on the findings, and as part of the 2024 work plan the project has commenced the implementation of DLDD mitigation and restoration activities across 8 pilot sites located within three governorates—specifically, one sites in Irbid, one in Mafraq, and 6 in Ajloun. This work is being carried out in close collaboration with the Ministry of Agriculture.
The interventions currently underway encompass two main categories. The first includes forest restoration measures such as the construction of terraces, the establishment of contour lines, and the planting of native seeds. The second focuses on rangeland rehabilitation, with activities including the development of contour lines and the planting of Atriplex halimus shrubs to support soil stabilization and improve vegetation cover.
Joint technical field visits between the Royal Scientific Society (RSS) and the Ministry of Agriculture are ongoing, with the objective of finalizing technical specifications and determining the most effective implementation modalities.
Although the project experienced initial delays in launching these activities, it remains on track to achieve the expected outcomes. However, in light of the revised timeline, a no-cost extension is currently under consideration to ensure the full and effective completion of planned interventions."
</t>
  </si>
  <si>
    <t>Number of LDN hot and bright spots confirmed</t>
  </si>
  <si>
    <t>0</t>
  </si>
  <si>
    <t>hot and bright spots identified</t>
  </si>
  <si>
    <t>hot and bright spots confirmed</t>
  </si>
  <si>
    <t>Number of LDN bright spots confirmed</t>
  </si>
  <si>
    <t>Number of LDN hot spots confirmed</t>
  </si>
  <si>
    <t>ha under SLM that LDN are under the ‘avoided’ category of the hierarchy of responses</t>
  </si>
  <si>
    <t># ha under avoid category - total</t>
  </si>
  <si>
    <t>2000</t>
  </si>
  <si>
    <t>10000</t>
  </si>
  <si>
    <t># ha under avoid category - forest</t>
  </si>
  <si>
    <t>500</t>
  </si>
  <si>
    <t># ha under avoid category - grassland</t>
  </si>
  <si>
    <t>1500</t>
  </si>
  <si>
    <t>8000</t>
  </si>
  <si>
    <t>ha of land restored</t>
  </si>
  <si>
    <t># ha under restored category - total</t>
  </si>
  <si>
    <t>300</t>
  </si>
  <si>
    <t>750</t>
  </si>
  <si>
    <t># ha under restored category - forest</t>
  </si>
  <si>
    <t>100</t>
  </si>
  <si>
    <t>250</t>
  </si>
  <si>
    <t># ha under restored category - grassland</t>
  </si>
  <si>
    <t>200</t>
  </si>
  <si>
    <t>Mtons CO2eq (EX ACT)</t>
  </si>
  <si>
    <t>200,000</t>
  </si>
  <si>
    <t>419,006</t>
  </si>
  <si>
    <t>Outcome 1.2. LDN mainstreamed in national policy/regulatory and institutional frameworks and land use planning processes</t>
  </si>
  <si>
    <t>LDN principles integrated into the national frameworks</t>
  </si>
  <si>
    <t>1</t>
  </si>
  <si>
    <t>3</t>
  </si>
  <si>
    <t>A national consultant was engaged by the implementing partner to undertake a comprehensive gap analysis of national policies and regulations pertaining to land resources, forestry, and agriculture. The scope of the study includes a focused review of land use planning frameworks, climate change legislation, and related policies, strategies, and regulatory instruments.
However, the implementation of this activity has encountered significant delays, and the study has not yet been finalized. 
The project has initiated a productive and strategic dialogue with the National Committee to Combat Desertification under the Ministry of Environment. This committee is envisioned to serve as a key platform for engaging relevant stakeholders in efforts to address desertification, land degradation, and drought (DLDD) at the national level. In addition to facilitating stakeholder coordination, the committee will also play a central role in building capacity on the concept of Land Degradation Neutrality (LDN), as well as promoting knowledge exchange and experience-sharing with neighboring countries facing similar challenges.
As part of this process, a draft Terms of Reference (ToR) for the Desertification, Land Degradation, and Drought National Committee—under the framework of the United Nations Convention to Combat Desertification (UNCCD)—was developed in June 2025. The draft ToR outlines the committee’s mandate, structure, and operational modalities, and will serve as the foundation for institutionalizing its role in supporting national implementation of the UNCCD objectives and fostering regional collaboration.</t>
  </si>
  <si>
    <t>Number of Inter-sectoral coordination mechanisms on SLM, DLDD and LDN</t>
  </si>
  <si>
    <t>2</t>
  </si>
  <si>
    <t>Number of knowledge product and training/awareness raising materials (which are gender sensitive in content and form) on LDN principles and their application to land planning procedures</t>
  </si>
  <si>
    <t xml:space="preserve">
A documentary video has been produced to showcase the restoration activities implemented in collaboration with the Ministry of Agriculture. The video highlights the project's key interventions, achievements, and field-level impact, serving as a visual record of progress made in combating land degradation and promoting sustainable land management practices.
To enhance public awareness and increase the project's visibility, the video has been disseminated through various social media platforms and published on official websites. This outreach aims to inform a broader audience, including national stakeholders, development partners, and the general public, about the project's objectives and accomplishments.
</t>
  </si>
  <si>
    <t>Outcome 1.3. Enhanced capacity at national and sub-national levels to support the achievement of LDN in Ajloun, Irbid and Mafraq Governorates</t>
  </si>
  <si>
    <t>Governorate staff trained on Monitoring of status of land and level of land degradation - total</t>
  </si>
  <si>
    <t>5</t>
  </si>
  <si>
    <t>15</t>
  </si>
  <si>
    <t>Governorate staff trained on Monitoring of status of land and level of land degradation - male</t>
  </si>
  <si>
    <t>12</t>
  </si>
  <si>
    <t>Governorate staff trained on Monitoring of status of land and level of land degradation - Female</t>
  </si>
  <si>
    <t>Number of people with enhanced capacity in LDN and SLM at national and sub-national level - Total</t>
  </si>
  <si>
    <t>45</t>
  </si>
  <si>
    <t>90</t>
  </si>
  <si>
    <t>Number of people with enhanced capacity in LDN and SLM at national and sub-national level - Male</t>
  </si>
  <si>
    <t>23</t>
  </si>
  <si>
    <t>Number of people with enhanced capacity in LDN and SLM at national and sub-national level - Female</t>
  </si>
  <si>
    <t>22</t>
  </si>
  <si>
    <t>Number of knowledge products and training/awareness raising materials (which are gender sensitive in content and form) on SLM and LDN</t>
  </si>
  <si>
    <t>Component 2: Demonstrating the LDN approach and scaling out SLM practices and approaches in selected landscapes in the Ajloun, Irbid and Mafraq Governorates</t>
  </si>
  <si>
    <t>Outcome 2.1. Improved Land Cover/Management, Land Productivity, and SOC through the application of SLM/DLDD practices and approaches in selected landscapes of the Aljoun, Irbid and Mafraq Governates</t>
  </si>
  <si>
    <t>Number of producers trained through FFS or existing farmer organizations - total</t>
  </si>
  <si>
    <t>1,250</t>
  </si>
  <si>
    <t>2,250</t>
  </si>
  <si>
    <t>100
Between late 2024 and early 2025, the project carried out several key community engagement and capacity-building activities across the target governorates of Ajloun, Mafraq, and Irbid. Four awareness-raising workshops were conducted in collaboration with local CBOs to promote the SLM approach. These workshops, attended by 123 participants (82 males and 41 females), also served as platforms for gathering local input on participatory methods to support project implementation.
In parallel, five FFS were established and facilitated by the Ministry of Agriculture, engaging 100 beneficiaries (59 males and 41 females) in hands-on training focused on olive cultivation, vegetables, and potato farming. These trainings are ongoing and provide practical skills to enhance sustainable agricultural practices.
Additionally, efforts are underway to rehabilitate a Ministry of Agriculture nursery for the multiplication of native forest and pasture plant species using seeds collected through FFS activities.</t>
  </si>
  <si>
    <t>Number of producers trained through FFS or existing farmer organizations- male</t>
  </si>
  <si>
    <t>625</t>
  </si>
  <si>
    <t>1,125</t>
  </si>
  <si>
    <t>Number of producers trained through FFS or existing farmer organizations - female</t>
  </si>
  <si>
    <t>number of ha under SLM that meet LDN criteria (Total)</t>
  </si>
  <si>
    <t>15,000</t>
  </si>
  <si>
    <t>number of ha croplands</t>
  </si>
  <si>
    <t>10,000</t>
  </si>
  <si>
    <t>number of ha mixed land cover types</t>
  </si>
  <si>
    <t>5,000</t>
  </si>
  <si>
    <t>number of ha of land restored (Total)</t>
  </si>
  <si>
    <t>2,000</t>
  </si>
  <si>
    <t>2,120,040</t>
  </si>
  <si>
    <t>Number of Direct beneficiaries - Total</t>
  </si>
  <si>
    <t>2,500</t>
  </si>
  <si>
    <t>Number of Direct beneficiaries - Male</t>
  </si>
  <si>
    <t>Number of Direct beneficiaries - Female</t>
  </si>
  <si>
    <t>Outcome 2.2. Increased investments in sustainable land management to achieve LDN</t>
  </si>
  <si>
    <t>Number of LDN Action Plans developed</t>
  </si>
  <si>
    <t>An LD expert was selected and to be hired during July 2025, will be working in consultation with local communities to develop land restoration plans per each of the targeted landscapes.</t>
  </si>
  <si>
    <t>Number of value-chains strengthened, resulting in increased revenue of local population (at least two target gender sensitive value chains)</t>
  </si>
  <si>
    <t>The project has engaged four specialized consultants to support the development of interventions along the four selected value chains: olive, beekeeping, vegetables, and dairy products. One of the primary responsibilities assigned to each consultant was to conduct a comprehensive training needs assessment for their respective value chain. Based on these assessments, each consultant has also developed a proposed training program tailored to address identified gaps and build the capacities of relevant stakeholders.
The training needs assessment reports have been submitted and are currently undergoing review and evaluation by the project team. These training programs are expected to inform the capacity-building component of the ALDNT project.
Meanwhile, the broader value chain analysis for each sector is still in progress. This component, which will provide in-depth insight into bottlenecks, opportunities, and market dynamics, is scheduled for completion by August 2025.</t>
  </si>
  <si>
    <t>Number of small-holders with strengthened livelihoods and sources of income - Total</t>
  </si>
  <si>
    <t>Number of small-holders with strengthened livelihoods and sources of income - Male</t>
  </si>
  <si>
    <t>Number of small-holders with strengthened livelihoods and sources of income - Female</t>
  </si>
  <si>
    <t>Number of people that receive Value Chain training and support (Total)</t>
  </si>
  <si>
    <t>50</t>
  </si>
  <si>
    <t>125</t>
  </si>
  <si>
    <t>Number of people that receive Value Chain training - Total</t>
  </si>
  <si>
    <t>25</t>
  </si>
  <si>
    <t>62</t>
  </si>
  <si>
    <t>Number of people that receive Value Chain training - male</t>
  </si>
  <si>
    <t>13</t>
  </si>
  <si>
    <t>31</t>
  </si>
  <si>
    <t>Number of people that receive Value Chain training - female</t>
  </si>
  <si>
    <t>Number of people that receive Value Chain support - Total</t>
  </si>
  <si>
    <t>63</t>
  </si>
  <si>
    <t>Number of people that receive Value Chain support - male</t>
  </si>
  <si>
    <t>Number of people that receive Value Chain support - female</t>
  </si>
  <si>
    <t>Component 3: Project Monitoring, Evaluation and lesson learned</t>
  </si>
  <si>
    <t>Outcome 3.1. Knowledge management, M&amp;E and lessons learned disseminated</t>
  </si>
  <si>
    <t>Functioning M&amp;E system and GEBs and co-benefits established</t>
  </si>
  <si>
    <t>This activity is currently facing critical delays due to challenges in the recruitment of key consultants, specifically a Gender Specialist and a specialized national expert in Monitoring and Evaluation (M&amp;E). Despite initial efforts, the required expertise has not yet been secured, which has impacted the timely implementation of related project components.
To address this issue and attract a wider pool of qualified candidates, the tender for both positions was re-announced in May 2025 in both Arabic and English. The re-advertisement aims to enhance outreach and ensure transparency and competitiveness in the selection process. Recruitment efforts are ongoing, and the project team remains committed to filling these essential roles as soon as possible to support effective implementation and oversight.</t>
  </si>
  <si>
    <t>Functioning LDN reporting to the UNCCD</t>
  </si>
  <si>
    <t>Lessons learned on SLM and LDN mainstreamed in 3 Governorate plans</t>
  </si>
  <si>
    <t>Lessons learned on SLM and LDN mainstreamed in the national development plan</t>
  </si>
  <si>
    <t>Best practices and lessons learned summarized and organized in a framework for scaling-up in other regions</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</si>
  <si>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</si>
  <si>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</si>
  <si>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</si>
  <si>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</si>
  <si>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</si>
  <si>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</si>
  <si>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 (RSS)</t>
  </si>
  <si>
    <t>Lead Technical Officer13</t>
  </si>
  <si>
    <t>GEF Operational Focal Point</t>
  </si>
  <si>
    <t>Comments/reasons¹² justifying the ratings for FY2025 and any changes (positive or negative) in the ratings since the previous reporting period</t>
  </si>
  <si>
    <t>The project has faced allot of delays, especially the theme of the project is new, and there are not many consultants who have the needed experience, yet the project team have developed the TORs for most of the services needed and signed the agreement with Ministry of Agriculture.
the RSS procurment procedures are very long and time consuming that need to shortend to enhance the project implemenation
FAO also have appointed a lead officer to follow up on the project activities and implementation.
The project needs more Communication with other projects that were to cofinance its activities to ensure the project reach it is intended targets</t>
  </si>
  <si>
    <t>The project is making steady progress in recovering from initial delays, with important technical activities and pilot interventions now underway. Although earlier implementation was hindered by delays mainly in consultants recruitments, recent developments mark a positive shift.
The recent progress demonstrated positive commitment to advancing the LDN framework through capacity building, training, and improved coordination. Additionally, the formalized partnership with the Ministry of Agriculture and progress on the LDN Decision Support System (DSS) are promising milestones that lay the groundwork for accelerating implementation in the next phases.</t>
  </si>
  <si>
    <t>The project has made steady but uneven progress. While there have been delays in consultant recruitment, baseline assessment, and policy studies that have limited the overall pace and impact so far, important technical activities and pilot interventions have begun. The partner has also shown clear commitment to updating and applying the LDN framework, investing in training and improving coordination to strengthen implementation moving forward</t>
  </si>
  <si>
    <t xml:space="preserve">Ever since the last PIR it seems that the cose collaboration between FAO Jordan and RSS is producing increasingly effecetive outcomes. Measured by the deliverables and progress reported, the progress rating is moderately satisfactoary (as we are still lagging behind the original schedule). </t>
  </si>
  <si>
    <t>Measures to address MS, MU, U and HU ratings on Section 2 above</t>
  </si>
  <si>
    <t>Outcome</t>
  </si>
  <si>
    <t>Action(s) to be taken</t>
  </si>
  <si>
    <t>By whom?</t>
  </si>
  <si>
    <t>By When?</t>
  </si>
  <si>
    <t xml:space="preserve">Strengthen the participatory approach and stronger involvement of target communities in all stages 
Implement HHs survey (i.e. RIMA, SHARP)
Identify and integrate local indicators (adding socio-economic focus)
</t>
  </si>
  <si>
    <t>RSS</t>
  </si>
  <si>
    <t>by september 2025</t>
  </si>
  <si>
    <t>Outcome 1.2: LDN mainstreamed in national policy/regulatory and institutional frameworks and land use planning processes</t>
  </si>
  <si>
    <t xml:space="preserve">fasten the gap analysis of national laws and regulations and explore synergies with the  Jordan target setting 2 and possible synergies and cofuding with  MOENV
Develop master plan for the 16 basins based on the baseline assessment, HHs survey and through the stakeholder mapping exercise  and present it to Government and development partners </t>
  </si>
  <si>
    <t>By august 2025</t>
  </si>
  <si>
    <t>project revision to allow the identification and contracting of a new partner to support RSS the capacity building component</t>
  </si>
  <si>
    <t>RSS and FAO</t>
  </si>
  <si>
    <t>Outcome 2.1: Improved Land Cover/Management, Land Productivity, and SOC through the application of SLM/DLDD practices and approaches in selected landscapes of the Irbid, Mafraq and Ajloun Governorates</t>
  </si>
  <si>
    <t>revise the strategy to reach higher number of FFS beneficiaries despite the budget limitations.
improve the monitoring and the quality of the FFS up to FAO standards</t>
  </si>
  <si>
    <t>By october 2025</t>
  </si>
  <si>
    <t>Outcome 2.2: Increased investments in sustainable land management to achieve LDN</t>
  </si>
  <si>
    <t>fasten the VC studies from the constultants and strenghten the community involvement and strenghten the linkages of this outcome to the results of the baseline (in outcome 1.1). The result from  the HHs survey (SHARP or RIMA) and local validation workshops along with the remote sensing maps can be used for validation/triangulation of data collected to define the needed activities under the selected value chains.</t>
  </si>
  <si>
    <t>Outcome 3.1: Knowledge management, M&amp;E and lessons learned disseminated</t>
  </si>
  <si>
    <t>fasten the recruitment of the needed consultants (communication, M&amp;E and gender) by RSS
implement the MTR</t>
  </si>
  <si>
    <t>RSS
FAO</t>
  </si>
  <si>
    <t>By august 2025
October 2025</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</si>
  <si>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</si>
  <si>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</si>
  <si>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</si>
  <si>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</si>
  <si>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</si>
  <si>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</si>
  <si>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</si>
  <si>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Component 1: Enabling Environment for Land Degradation Neutrality (LDN) planning and monitoring</t>
  </si>
  <si>
    <t xml:space="preserve">Outcome 1.1 Land use planning and monitoring frameworks strengthened at national and sub-national levels to support LDN </t>
  </si>
  <si>
    <t>Output.1.1.1: The baseline measured by a set of three global LDN indicators (Land Cover, Land Productivity and Soil Organic Carbon (SOC))                                     and land degradation status in various land use types (e.g. forest, grassland) in demonstration landscapes verified</t>
  </si>
  <si>
    <r>
      <rPr>
        <b/>
        <sz val="9"/>
        <color rgb="FF000000"/>
        <rFont val="Arial"/>
        <family val="2"/>
      </rPr>
      <t>Monitoring approach</t>
    </r>
    <r>
      <rPr>
        <sz val="9"/>
        <color rgb="FF000000"/>
        <rFont val="Arial"/>
        <family val="2"/>
      </rPr>
      <t xml:space="preserve"> developed</t>
    </r>
  </si>
  <si>
    <t>Approved monitoring approach</t>
  </si>
  <si>
    <t xml:space="preserve">The OP, RSS, with technical support from two FAO international experts specialized in GIS and the Land Degradation Neutrality Decision Support System (LDN-DSS), undertook a comprehensive review and upgrade of the LDN monitoring application previously developed by FAO. The enhancements included the integration of open-source spatial datasets, the addition of new geospatial layers, and a significant improvement of the user interface to ensure greater functionality and user-friendliness.
In parallel, ToRs were developed for the recruitment of a Gender Expert and a Land Tenure Expert. These roles are intended to support the integration of gender-sensitive and conflict-sensitive analyses into the project’s design, as well as the inclusion of nationally relevant indicators in the LDN monitoring framework. Due to initial recruitment challenges, tenders were re-announced in May 2025 in both Arabic and English in an effort to attract qualified national experts in Land Degradation Neutrality (LDN) and Geographic Information Systems (GIS). 
During the LTO technical mission in October 2024, it was agreed that additional baseline studies would be necessary to strengthen the project’s evidence base. These include SHARP (Self-evaluation and Holistic Assessment of climate Resilience of farmers and Pastoralists), gender analysis, and conflict sensitivity assessments for each of the 16 targeted drainage basins. The outcomes of these studies will contribute to the identification of localized indicators that will be integrated into the national LDN monitoring system. In response, RSS has initiated the drafting of ToRs for these studies and has begun the procurement process to engage a specialized service provider for their implementation.
</t>
  </si>
  <si>
    <r>
      <rPr>
        <b/>
        <sz val="9"/>
        <color rgb="FF000000"/>
        <rFont val="Arial"/>
        <family val="2"/>
      </rPr>
      <t>Ha</t>
    </r>
    <r>
      <rPr>
        <sz val="9"/>
        <color rgb="FF000000"/>
        <rFont val="Arial"/>
        <family val="2"/>
      </rPr>
      <t xml:space="preserve"> covered in </t>
    </r>
    <r>
      <rPr>
        <b/>
        <sz val="9"/>
        <color rgb="FF000000"/>
        <rFont val="Arial"/>
        <family val="2"/>
      </rPr>
      <t>baseline monitoring approach</t>
    </r>
  </si>
  <si>
    <r>
      <rPr>
        <b/>
        <sz val="9"/>
        <color rgb="FF000000"/>
        <rFont val="Arial"/>
        <family val="2"/>
      </rPr>
      <t>Number</t>
    </r>
    <r>
      <rPr>
        <sz val="9"/>
        <color rgb="FF000000"/>
        <rFont val="Arial"/>
        <family val="2"/>
      </rPr>
      <t xml:space="preserve"> and </t>
    </r>
    <r>
      <rPr>
        <b/>
        <sz val="9"/>
        <color rgb="FF000000"/>
        <rFont val="Arial"/>
        <family val="2"/>
      </rPr>
      <t>type</t>
    </r>
    <r>
      <rPr>
        <sz val="9"/>
        <color rgb="FF000000"/>
        <rFont val="Arial"/>
        <family val="2"/>
      </rPr>
      <t xml:space="preserve"> of </t>
    </r>
    <r>
      <rPr>
        <b/>
        <sz val="9"/>
        <color rgb="FF000000"/>
        <rFont val="Arial"/>
        <family val="2"/>
      </rPr>
      <t>data sources</t>
    </r>
  </si>
  <si>
    <r>
      <rPr>
        <b/>
        <sz val="9"/>
        <color rgb="FF000000"/>
        <rFont val="Arial"/>
        <family val="2"/>
      </rPr>
      <t>Number</t>
    </r>
    <r>
      <rPr>
        <sz val="9"/>
        <color rgb="FF000000"/>
        <rFont val="Arial"/>
        <family val="2"/>
      </rPr>
      <t xml:space="preserve"> of </t>
    </r>
    <r>
      <rPr>
        <b/>
        <sz val="9"/>
        <color rgb="FF000000"/>
        <rFont val="Arial"/>
        <family val="2"/>
      </rPr>
      <t>data sources</t>
    </r>
  </si>
  <si>
    <r>
      <rPr>
        <b/>
        <sz val="9"/>
        <color rgb="FF000000"/>
        <rFont val="Arial"/>
        <family val="2"/>
      </rPr>
      <t>Type</t>
    </r>
    <r>
      <rPr>
        <sz val="9"/>
        <color rgb="FF000000"/>
        <rFont val="Arial"/>
        <family val="2"/>
      </rPr>
      <t xml:space="preserve"> of </t>
    </r>
    <r>
      <rPr>
        <b/>
        <sz val="9"/>
        <color rgb="FF000000"/>
        <rFont val="Arial"/>
        <family val="2"/>
      </rPr>
      <t>data sources</t>
    </r>
  </si>
  <si>
    <t>Output 1.1.2: Effective approach for monitoring three global LDN indicators (and potentially other participatory field indicators) and land degradation status identified and integrated into the existing national and sub-national monitoring systems</t>
  </si>
  <si>
    <t>Prototype Monitoring system developed</t>
  </si>
  <si>
    <r>
      <t xml:space="preserve">The </t>
    </r>
    <r>
      <rPr>
        <b/>
        <sz val="9"/>
        <color rgb="FF000000"/>
        <rFont val="Arial"/>
        <family val="2"/>
      </rPr>
      <t>LDN monitoring system</t>
    </r>
    <r>
      <rPr>
        <sz val="9"/>
        <color rgb="FF000000"/>
        <rFont val="Arial"/>
        <family val="2"/>
      </rPr>
      <t xml:space="preserve"> </t>
    </r>
    <r>
      <rPr>
        <b/>
        <sz val="9"/>
        <color rgb="FF000000"/>
        <rFont val="Arial"/>
        <family val="2"/>
      </rPr>
      <t>validated key stakeholders</t>
    </r>
  </si>
  <si>
    <t>This will be implemented after the baseline survey envisioned in output 1.1.1.</t>
  </si>
  <si>
    <r>
      <rPr>
        <b/>
        <sz val="9"/>
        <color rgb="FF000000"/>
        <rFont val="Arial"/>
        <family val="2"/>
      </rPr>
      <t>Number</t>
    </r>
    <r>
      <rPr>
        <sz val="9"/>
        <color rgb="FF000000"/>
        <rFont val="Arial"/>
        <family val="2"/>
      </rPr>
      <t xml:space="preserve"> of </t>
    </r>
    <r>
      <rPr>
        <b/>
        <sz val="9"/>
        <color rgb="FF000000"/>
        <rFont val="Arial"/>
        <family val="2"/>
      </rPr>
      <t>stakeholders</t>
    </r>
    <r>
      <rPr>
        <sz val="9"/>
        <color rgb="FF000000"/>
        <rFont val="Arial"/>
        <family val="2"/>
      </rPr>
      <t xml:space="preserve"> and </t>
    </r>
    <r>
      <rPr>
        <b/>
        <sz val="9"/>
        <color rgb="FF000000"/>
        <rFont val="Arial"/>
        <family val="2"/>
      </rPr>
      <t>institutions</t>
    </r>
    <r>
      <rPr>
        <sz val="9"/>
        <color rgb="FF000000"/>
        <rFont val="Arial"/>
        <family val="2"/>
      </rPr>
      <t xml:space="preserve"> who participate in development of </t>
    </r>
    <r>
      <rPr>
        <b/>
        <sz val="9"/>
        <color rgb="FF000000"/>
        <rFont val="Arial"/>
        <family val="2"/>
      </rPr>
      <t>LDN framework</t>
    </r>
  </si>
  <si>
    <r>
      <rPr>
        <b/>
        <sz val="9"/>
        <color rgb="FF000000"/>
        <rFont val="Arial"/>
        <family val="2"/>
      </rPr>
      <t>Number</t>
    </r>
    <r>
      <rPr>
        <sz val="9"/>
        <color rgb="FF000000"/>
        <rFont val="Arial"/>
        <family val="2"/>
      </rPr>
      <t xml:space="preserve"> of </t>
    </r>
    <r>
      <rPr>
        <b/>
        <sz val="9"/>
        <color rgb="FF000000"/>
        <rFont val="Arial"/>
        <family val="2"/>
      </rPr>
      <t>existing land-based monitoring systems</t>
    </r>
    <r>
      <rPr>
        <sz val="9"/>
        <color rgb="FF000000"/>
        <rFont val="Arial"/>
        <family val="2"/>
      </rPr>
      <t xml:space="preserve"> that </t>
    </r>
    <r>
      <rPr>
        <b/>
        <sz val="9"/>
        <color rgb="FF000000"/>
        <rFont val="Arial"/>
        <family val="2"/>
      </rPr>
      <t>integrate LDN</t>
    </r>
    <r>
      <rPr>
        <sz val="9"/>
        <color rgb="FF000000"/>
        <rFont val="Arial"/>
        <family val="2"/>
      </rPr>
      <t xml:space="preserve"> </t>
    </r>
    <r>
      <rPr>
        <b/>
        <sz val="9"/>
        <color rgb="FF000000"/>
        <rFont val="Arial"/>
        <family val="2"/>
      </rPr>
      <t>principles and metrics</t>
    </r>
    <r>
      <rPr>
        <sz val="9"/>
        <color rgb="FF000000"/>
        <rFont val="Arial"/>
        <family val="2"/>
      </rPr>
      <t xml:space="preserve"> into their analysis</t>
    </r>
  </si>
  <si>
    <r>
      <rPr>
        <b/>
        <sz val="9"/>
        <color rgb="FF000000"/>
        <rFont val="Arial"/>
        <family val="2"/>
      </rPr>
      <t>Number of national indicators</t>
    </r>
    <r>
      <rPr>
        <sz val="9"/>
        <color rgb="FF000000"/>
        <rFont val="Arial"/>
        <family val="2"/>
      </rPr>
      <t xml:space="preserve"> incorporated into the system to reinforce and contextualised LDN monitoring</t>
    </r>
  </si>
  <si>
    <t>Output 1.1.3: Decision support system (DSS) based on the three global LDN indicators developed, piloted in the Irbid, Mafraq and Ajloun Governorates, calibrated, and scaled up to all of Jordan</t>
  </si>
  <si>
    <t>modified and improved DSS</t>
  </si>
  <si>
    <t>Development of the Land Degradation Neutrality Decision Support System (LDN DSS) and Strengthening National Capacities in Jordan
As part of the efforts to advance Jordan’s capacity in achieving and monitoring Land Degradation Neutrality (LDN), a virtual workshop was organized from 26 to 28 November 2024, engaging 43 participants representing a wide range of stakeholders, including academic institutions, local administrations, and relevant national agencies. The workshop aimed to build the technical competencies of participants in using the Jordan LDN Decision Support System (LDN DSS) and in understanding the methodology for mapping land degradation, with specific focus on Sustainable Development Goal (SDG) Indicator 15.3.1 (the proportion of land that is degraded over total land area).
The training enhanced practical skills in spatial data analysis, mapping of degradation processes, and scenario planning. Participants gained a better understanding of essential datasets required for environmental and land degradation assessments, identifying slope data, land cover/use maps, salinity, and soil maps as critical resources. They also recognized data sources such as the Royal Geographic Center and the Ministry of Agriculture, demonstrating improved capacity to identify data gaps and potential national providers.
The workshop also functioned as a platform for evaluating existing stakeholder monitoring systems and capabilities, gathering relevant data, and identifying ways to strengthen and harmonize LDN monitoring mechanisms. Field-based mapping activities allowed participants to link theoretical knowledge with observed on-the-ground changes such as overgrazing and urban expansion. Participants were further asked to complete a structured survey on observed degradation drivers and to propose related actions, as part of an exercise in translating local knowledge into spatial data systems.
Through interdisciplinary engagement, the training fostered cross-sector collaboration, promoting the integration of scientific, institutional, and local knowledge into a unified monitoring system. The emphasis on participatory methods supported dialogue among academic, governmental, and NGO stakeholders and helped define appropriate legend classes, data sources, and transition matrices for mapping land cover and productivity changes.
To institutionalize the process, official letters were sent to nine national organizations requesting nominations to form the project’s LDN DSS Technical Committee. To date, five institutions—Jordan University of Science and Technology (JUST), Royal Botanic Garden (RBG), Department of Statistics (DOS), International Union for Conservation of Nature (IUCN), and the Hashemite Fund for the Development of the Jordanian Badia—have submitted nominations. Responses from the remaining institutions, including NARC, ICARDA, RSCN, and MOA, are still pending.</t>
  </si>
  <si>
    <r>
      <rPr>
        <b/>
        <sz val="9"/>
        <color rgb="FF000000"/>
        <rFont val="Arial"/>
        <family val="2"/>
      </rPr>
      <t>Number</t>
    </r>
    <r>
      <rPr>
        <sz val="9"/>
        <color rgb="FF000000"/>
        <rFont val="Arial"/>
        <family val="2"/>
      </rPr>
      <t xml:space="preserve"> of </t>
    </r>
    <r>
      <rPr>
        <b/>
        <sz val="9"/>
        <color rgb="FF000000"/>
        <rFont val="Arial"/>
        <family val="2"/>
      </rPr>
      <t>stakeholders and institutions</t>
    </r>
    <r>
      <rPr>
        <sz val="9"/>
        <color rgb="FF000000"/>
        <rFont val="Arial"/>
        <family val="2"/>
      </rPr>
      <t xml:space="preserve"> who participate in </t>
    </r>
    <r>
      <rPr>
        <b/>
        <sz val="9"/>
        <color rgb="FF000000"/>
        <rFont val="Arial"/>
        <family val="2"/>
      </rPr>
      <t>LDN DSS development</t>
    </r>
  </si>
  <si>
    <r>
      <rPr>
        <b/>
        <sz val="9"/>
        <color rgb="FF000000"/>
        <rFont val="Arial"/>
        <family val="2"/>
      </rPr>
      <t>Number</t>
    </r>
    <r>
      <rPr>
        <sz val="9"/>
        <color rgb="FF000000"/>
        <rFont val="Arial"/>
        <family val="2"/>
      </rPr>
      <t xml:space="preserve"> of </t>
    </r>
    <r>
      <rPr>
        <b/>
        <sz val="9"/>
        <color rgb="FF000000"/>
        <rFont val="Arial"/>
        <family val="2"/>
      </rPr>
      <t>data layers</t>
    </r>
    <r>
      <rPr>
        <sz val="9"/>
        <color rgb="FF000000"/>
        <rFont val="Arial"/>
        <family val="2"/>
      </rPr>
      <t xml:space="preserve"> in </t>
    </r>
    <r>
      <rPr>
        <b/>
        <sz val="9"/>
        <color rgb="FF000000"/>
        <rFont val="Arial"/>
        <family val="2"/>
      </rPr>
      <t>DSS</t>
    </r>
  </si>
  <si>
    <r>
      <rPr>
        <b/>
        <sz val="9"/>
        <color rgb="FF000000"/>
        <rFont val="Arial"/>
        <family val="2"/>
      </rPr>
      <t>Governates covered</t>
    </r>
    <r>
      <rPr>
        <sz val="9"/>
        <color rgb="FF000000"/>
        <rFont val="Arial"/>
        <family val="2"/>
      </rPr>
      <t xml:space="preserve"> in </t>
    </r>
    <r>
      <rPr>
        <b/>
        <sz val="9"/>
        <color rgb="FF000000"/>
        <rFont val="Arial"/>
        <family val="2"/>
      </rPr>
      <t>DSS</t>
    </r>
  </si>
  <si>
    <r>
      <rPr>
        <b/>
        <sz val="9"/>
        <color rgb="FF000000"/>
        <rFont val="Arial"/>
        <family val="2"/>
      </rPr>
      <t>Ha</t>
    </r>
    <r>
      <rPr>
        <sz val="9"/>
        <color rgb="FF000000"/>
        <rFont val="Arial"/>
        <family val="2"/>
      </rPr>
      <t xml:space="preserve"> </t>
    </r>
    <r>
      <rPr>
        <b/>
        <sz val="9"/>
        <color rgb="FF000000"/>
        <rFont val="Arial"/>
        <family val="2"/>
      </rPr>
      <t>covered</t>
    </r>
    <r>
      <rPr>
        <sz val="9"/>
        <color rgb="FF000000"/>
        <rFont val="Arial"/>
        <family val="2"/>
      </rPr>
      <t xml:space="preserve"> in </t>
    </r>
    <r>
      <rPr>
        <b/>
        <sz val="9"/>
        <color rgb="FF000000"/>
        <rFont val="Arial"/>
        <family val="2"/>
      </rPr>
      <t>DSS</t>
    </r>
    <r>
      <rPr>
        <sz val="9"/>
        <color rgb="FF000000"/>
        <rFont val="Arial"/>
        <family val="2"/>
      </rPr>
      <t xml:space="preserve"> </t>
    </r>
  </si>
  <si>
    <t>output 1.1.4.: Desertification, Land Degradation and Drought (DLDD) activities integrated into the LDN DSS and tested on target landscapes in the Irbid, Mafraq, and Ajloun Governorates</t>
  </si>
  <si>
    <r>
      <t xml:space="preserve">The </t>
    </r>
    <r>
      <rPr>
        <b/>
        <sz val="9"/>
        <rFont val="Arial"/>
        <family val="2"/>
      </rPr>
      <t xml:space="preserve">project has tested the DSS for the pilot landscape activities. </t>
    </r>
  </si>
  <si>
    <t>DLDD Activities Implementation and Coordination
a) Recruitment of DLDD Activities Consultant
In November 2024, the project engaged a DLDD Activities Consultant to provide technical support in reviewing project documentation and updating the workplan. The consultant also actively contributed to discussions with the FAO focal point, particularly concerning proposed amendments to the workplan to enhance alignment with evolving project needs and implementation priorities.
b) Workshops on DLDD Activities and Participatory Approaches
To support the effective implementation of DLDD interventions within pilot landscapes, the project organized three regional workshops in Ajloun, Irbid, and Mafraq. Conducted by the Royal Scientific Society (RSS) in coordination with the DLDD expert, these workshops brought together key stakeholders, including representatives from government institutions, NGOs, and community-based organizations (CBOs). The workshops aimed to strengthen multi-stakeholder collaboration, promote knowledge sharing, and build technical capacities to address DLDD-related challenges.
Thematic discussions focused on a range of sustainable land management measures, including water harvesting, afforestation, soil restoration, rangeland rehabilitation, and the use of treated wastewater. These interventions are consistent with the project's strategic objectives of enhancing land productivity, improving water efficiency, and strengthening the resilience of vulnerable communities.
Additionally, a national stakeholder consultation workshop was convened on 5 May 2025 in Amman. This event marked a significant milestone in Jordan’s progress toward achieving Land Degradation Neutrality (LDN). It gathered representatives from government, academia, civil society, and international partners to align national efforts through science-based, community-centered approaches. The workshop resulted in the validation of Jordan’s LDN targets and explored their integration into national frameworks, including the Biodiversity Strategy, Climate Adaptation Plan, and the Agricultural and Water Strategies. The event also facilitated the establishment of an LDN Expert Group and the restructuring of the National Committee to Combat Desertification, now co-led by the Ministries of Agriculture and Environment. The workshop emphasized inclusivity, with a focus on engaging women, youth, and marginalized groups. Participants expressed a shared commitment to advancing GIS, AI-based monitoring, and restoration practices, reaffirming national resolve for achieving LDN by 2030.
c) Coordination with the Ministry of Agriculture (MoA)
Following the signing of a formal agreement with the MoA in March 2024, RSS submitted an official request to the Ministry for the nomination of a focal point to coordinate implementation. A coordination meeting held in May 2024 facilitated the review of initial site assessments and planning of technical interventions across the themes of forestry, pasture rehabilitation, and land reclamation.
Field-Level Implementation (Second Half of 2024):
Forests Restoration Activities:
Restoration efforts were undertaken across sites in Ajloun, Irbid, and Mafraq governorates. In Ajloun, six sites in Rajeb and Kufranjah (47 hectares) were restored, with 5,762 meters of terracing and 10,760 meters of contour lines established. Native seed planting included: 3 kg of carob, 500 kg of oak, 15 kg each of sidr and sumac, and 60 kg of neem. In Dowgarah (Irbid), 12 hectares were rehabilitated, with 1,500 meters of terracing, 2,700 meters of contour lines, and planting of 5 kg carob and 100 kg oak.
Rangeland Restoration Activities:
In the Surrah site (A53) in Mafraq, covering 451 hectares, 60 hectares were prepared for planting through digging of planting holes. Additionally, 102.7 meters of contour lines were constructed and 18,200 Atriplex halimus shrubs were planted to support vegetation recovery.
Monitoring Activities:
A total of 12 joint field monitoring visits were conducted in partnership with MoA to follow up on the implementation and progress of the rehabilitation activities.</t>
  </si>
  <si>
    <r>
      <rPr>
        <b/>
        <sz val="9"/>
        <color rgb="FF000000"/>
        <rFont val="Arial"/>
        <family val="2"/>
      </rPr>
      <t>Number</t>
    </r>
    <r>
      <rPr>
        <sz val="9"/>
        <color rgb="FF000000"/>
        <rFont val="Arial"/>
        <family val="2"/>
      </rPr>
      <t xml:space="preserve"> of </t>
    </r>
    <r>
      <rPr>
        <b/>
        <sz val="9"/>
        <color rgb="FF000000"/>
        <rFont val="Arial"/>
        <family val="2"/>
      </rPr>
      <t>relevant DLDD programmes</t>
    </r>
    <r>
      <rPr>
        <sz val="9"/>
        <color rgb="FF000000"/>
        <rFont val="Arial"/>
        <family val="2"/>
      </rPr>
      <t xml:space="preserve"> and </t>
    </r>
    <r>
      <rPr>
        <b/>
        <sz val="9"/>
        <color rgb="FF000000"/>
        <rFont val="Arial"/>
        <family val="2"/>
      </rPr>
      <t>activities</t>
    </r>
    <r>
      <rPr>
        <sz val="9"/>
        <color rgb="FF000000"/>
        <rFont val="Arial"/>
        <family val="2"/>
      </rPr>
      <t xml:space="preserve"> that are </t>
    </r>
    <r>
      <rPr>
        <b/>
        <sz val="9"/>
        <color rgb="FF000000"/>
        <rFont val="Arial"/>
        <family val="2"/>
      </rPr>
      <t>incorporated and analysed</t>
    </r>
    <r>
      <rPr>
        <sz val="9"/>
        <color rgb="FF000000"/>
        <rFont val="Arial"/>
        <family val="2"/>
      </rPr>
      <t xml:space="preserve"> within a </t>
    </r>
    <r>
      <rPr>
        <b/>
        <sz val="9"/>
        <color rgb="FF000000"/>
        <rFont val="Arial"/>
        <family val="2"/>
      </rPr>
      <t>wider landscape model</t>
    </r>
    <r>
      <rPr>
        <sz val="9"/>
        <color rgb="FF000000"/>
        <rFont val="Arial"/>
        <family val="2"/>
      </rPr>
      <t xml:space="preserve"> based </t>
    </r>
    <r>
      <rPr>
        <b/>
        <sz val="9"/>
        <color rgb="FF000000"/>
        <rFont val="Arial"/>
        <family val="2"/>
      </rPr>
      <t>LDN framework or principles</t>
    </r>
  </si>
  <si>
    <r>
      <rPr>
        <b/>
        <sz val="9"/>
        <color rgb="FF000000"/>
        <rFont val="Arial"/>
        <family val="2"/>
      </rPr>
      <t>Ha</t>
    </r>
    <r>
      <rPr>
        <sz val="9"/>
        <color rgb="FF000000"/>
        <rFont val="Arial"/>
        <family val="2"/>
      </rPr>
      <t xml:space="preserve"> covered </t>
    </r>
    <r>
      <rPr>
        <b/>
        <sz val="9"/>
        <color rgb="FF000000"/>
        <rFont val="Arial"/>
        <family val="2"/>
      </rPr>
      <t xml:space="preserve">under activities </t>
    </r>
  </si>
  <si>
    <t xml:space="preserve">Forest Restoration </t>
  </si>
  <si>
    <t xml:space="preserve">Grassland Restoration </t>
  </si>
  <si>
    <r>
      <rPr>
        <b/>
        <sz val="9"/>
        <color rgb="FF000000"/>
        <rFont val="Arial"/>
        <family val="2"/>
      </rPr>
      <t>Ha</t>
    </r>
    <r>
      <rPr>
        <sz val="9"/>
        <color rgb="FF000000"/>
        <rFont val="Arial"/>
        <family val="2"/>
      </rPr>
      <t xml:space="preserve"> placed </t>
    </r>
    <r>
      <rPr>
        <b/>
        <sz val="9"/>
        <color rgb="FF000000"/>
        <rFont val="Arial"/>
        <family val="2"/>
      </rPr>
      <t>under SLM / SFM practices</t>
    </r>
  </si>
  <si>
    <r>
      <rPr>
        <b/>
        <sz val="9"/>
        <color rgb="FF000000"/>
        <rFont val="Arial"/>
        <family val="2"/>
      </rPr>
      <t>Forest</t>
    </r>
    <r>
      <rPr>
        <sz val="9"/>
        <color rgb="FF000000"/>
        <rFont val="Arial"/>
        <family val="2"/>
      </rPr>
      <t xml:space="preserve"> under </t>
    </r>
    <r>
      <rPr>
        <b/>
        <sz val="9"/>
        <color rgb="FF000000"/>
        <rFont val="Arial"/>
        <family val="2"/>
      </rPr>
      <t>SFM Practices</t>
    </r>
  </si>
  <si>
    <r>
      <rPr>
        <b/>
        <sz val="9"/>
        <color rgb="FF000000"/>
        <rFont val="Arial"/>
        <family val="2"/>
      </rPr>
      <t>Grassland</t>
    </r>
    <r>
      <rPr>
        <sz val="9"/>
        <color rgb="FF000000"/>
        <rFont val="Arial"/>
        <family val="2"/>
      </rPr>
      <t xml:space="preserve"> under </t>
    </r>
    <r>
      <rPr>
        <b/>
        <sz val="9"/>
        <color rgb="FF000000"/>
        <rFont val="Arial"/>
        <family val="2"/>
      </rPr>
      <t>SLM Practices</t>
    </r>
  </si>
  <si>
    <t>Outcome 1.2 LDN mainstreamed in national policy/regulatory and institutional frameworks and land use planning processes</t>
  </si>
  <si>
    <t>Output.1.2.1:  Assessment of LDN policy gaps and development of cross-sectoral policies/legal framework supporting LDN principles at national level and improving the investment policy focusing on land management</t>
  </si>
  <si>
    <r>
      <rPr>
        <b/>
        <sz val="9"/>
        <rFont val="Arial"/>
        <family val="2"/>
      </rPr>
      <t>Policy workshop</t>
    </r>
    <r>
      <rPr>
        <sz val="9"/>
        <rFont val="Arial"/>
        <family val="2"/>
      </rPr>
      <t xml:space="preserve"> realised on </t>
    </r>
    <r>
      <rPr>
        <b/>
        <sz val="9"/>
        <rFont val="Arial"/>
        <family val="2"/>
      </rPr>
      <t>policy recommendations</t>
    </r>
  </si>
  <si>
    <t>Development of Terms of Reference and Re-Announcement of Tender for Land Tenure and Policy Gap Assessment
The PMU has developed a comprehensive ToR for the recruitment of a national consultant to undertake an in-depth gap analysis of national policies and regulatory frameworks related to land resources, forestry, and agriculture. The scope of the assignment includes a detailed review of land use planning systems, climate change-related legislation, and associated policies, strategies, and regulatory instruments. Special attention will be given to cross-sectoral legal and policy frameworks that support the principles of LDN at the national level.
The study will also assess investment-related policies with a focus on sustainable land management (SLM), particularly those that address the needs and rights of women and other vulnerable groups. In parallel, the consultant will identify key barriers within existing market policies that restrict smallholder farmers’ access to markets in the targeted governorates, and provide actionable policy recommendations to overcome these challenges. These recommendations will be linked to gender-sensitive sustainable livelihood strategies and priority value chains.
Furthermore, the consultant will conduct a detailed assessment of land tenure arrangements within the project governorates and identify critical policy constraints hindering the mainstreaming of SLM and related investment initiatives. This component will also address LDN-related gender policy gaps and propose the development of inclusive cross-sectoral policy and legal frameworks to improve land governance and ensure equitable access to land-based resources.
Additional tasks will include the identification of entry points to enhance stakeholder participation in the LDN target-setting and implementation process at the sub-national level. This will involve the integration of gender-sensitive and conflict-sensitive programming approaches. A contextual analysis will be conducted to document existing community-level conflict dynamics (including disputes and tensions) surrounding land resources, forestry, agriculture, tenure rights, water management, and related sectors.
Based on the findings of this contextual analysis—conducted through a programme clinic approach—the consultant will develop a set of tailored, conflict-sensitive programming recommendations to guide the project’s implementation in a socially inclusive and equitable manner.
Re-Announcement of Tender
To facilitate this critical assessment, and due to an unsuccessful initial procurement process, the tender for the recruitment of a national expert specializing in land tenure and policy gap assessment was re-announced in May 2025. The announcement was made in both Arabic and English to ensure broader outreach and to attract suitably qualified candidates to support the successful implementation of this assignment.</t>
  </si>
  <si>
    <r>
      <rPr>
        <b/>
        <sz val="9"/>
        <rFont val="Arial"/>
        <family val="2"/>
      </rPr>
      <t>Number</t>
    </r>
    <r>
      <rPr>
        <sz val="9"/>
        <rFont val="Arial"/>
        <family val="2"/>
      </rPr>
      <t xml:space="preserve"> and sectoral profile of </t>
    </r>
    <r>
      <rPr>
        <b/>
        <sz val="9"/>
        <rFont val="Arial"/>
        <family val="2"/>
      </rPr>
      <t>stakeholders interviewed/engaged</t>
    </r>
    <r>
      <rPr>
        <sz val="9"/>
        <rFont val="Arial"/>
        <family val="2"/>
      </rPr>
      <t xml:space="preserve"> in </t>
    </r>
    <r>
      <rPr>
        <b/>
        <sz val="9"/>
        <rFont val="Arial"/>
        <family val="2"/>
      </rPr>
      <t>policy recommendations</t>
    </r>
  </si>
  <si>
    <r>
      <rPr>
        <b/>
        <sz val="9"/>
        <rFont val="Arial"/>
        <family val="2"/>
      </rPr>
      <t>Number</t>
    </r>
    <r>
      <rPr>
        <sz val="9"/>
        <rFont val="Arial"/>
        <family val="2"/>
      </rPr>
      <t xml:space="preserve"> and sectoral profile of </t>
    </r>
    <r>
      <rPr>
        <b/>
        <sz val="9"/>
        <rFont val="Arial"/>
        <family val="2"/>
      </rPr>
      <t>stakeholders interviewed/engaged</t>
    </r>
    <r>
      <rPr>
        <sz val="9"/>
        <rFont val="Arial"/>
        <family val="2"/>
      </rPr>
      <t xml:space="preserve"> in the contextual analysis of conflictual dynamics and Programme Clinic</t>
    </r>
  </si>
  <si>
    <t>policy proposals produced</t>
  </si>
  <si>
    <r>
      <rPr>
        <b/>
        <sz val="9"/>
        <rFont val="Arial"/>
        <family val="2"/>
      </rPr>
      <t xml:space="preserve">Number of policies, plans and other documents </t>
    </r>
    <r>
      <rPr>
        <sz val="9"/>
        <rFont val="Arial"/>
        <family val="2"/>
      </rPr>
      <t xml:space="preserve">that are Gender mainstreamed and conflict-sensitive in national policy/regulatory and institutional frameworks and land use planning processes </t>
    </r>
  </si>
  <si>
    <t>Output 1.2.2: LDN Platform for stakeholder engagement created at national level</t>
  </si>
  <si>
    <t>Platform active</t>
  </si>
  <si>
    <t>Establishment of the LDN Stakeholder Engagement Platform and Institutional Support to the National Committee to Combat Desertification
During the technical mission of the LTO in October 2024, it was agreed that the stakeholder engagement platform for LDN at the national level does not necessarily need to be a digital platform. Rather, it can take the form of an LDN Working Group or coordination body. The core objective of this platform is to strengthen coordination and collaboration among relevant stakeholders. While a digital tool may serve as a useful instrument to facilitate communication, it is not considered the primary focus of this component.
In alignment with this approach, the project has begun supporting efforts to re-establish institutional linkages with the national Desertification Working Group operating under the umbrella of the United Nations Convention to Combat Desertification (UNCCD) and led by the Ministry of Environment. This committee has not been active since the conclusion of the most recent National Action Plan (NAP) to Combat Desertification, which covered the period 2015–2020.
The Ministry of Environment has expressed its willingness to restructure and institutionalize the NCCD with a renewed mandate and an updated ToR. In response, the project is currently providing technical and strategic support to the Ministry in the drafting of the new ToR for the NCCD, ensuring alignment with the UNCCD framework and the national LDN priorities.
The reactivation and institutionalization of the NCCD is expected to provide a formalized and inclusive coordination mechanism for advancing LDN target-setting and implementation in Jordan, while also enhancing multi-sectoral engagement and policy coherence at the national level.</t>
  </si>
  <si>
    <t xml:space="preserve">no digital platform will be established by the project. </t>
  </si>
  <si>
    <r>
      <rPr>
        <b/>
        <sz val="9"/>
        <rFont val="Arial"/>
        <family val="2"/>
      </rPr>
      <t xml:space="preserve">Number and diversity of groups and sectors </t>
    </r>
    <r>
      <rPr>
        <sz val="9"/>
        <color theme="1"/>
        <rFont val="Arial"/>
        <family val="2"/>
      </rPr>
      <t xml:space="preserve">represented or targeted within </t>
    </r>
    <r>
      <rPr>
        <b/>
        <sz val="9"/>
        <rFont val="Arial"/>
        <family val="2"/>
      </rPr>
      <t>Platform</t>
    </r>
  </si>
  <si>
    <r>
      <t xml:space="preserve">Potential </t>
    </r>
    <r>
      <rPr>
        <b/>
        <sz val="9"/>
        <rFont val="Arial"/>
        <family val="2"/>
      </rPr>
      <t>audience and diversity of media formats</t>
    </r>
    <r>
      <rPr>
        <sz val="9"/>
        <color theme="1"/>
        <rFont val="Arial"/>
        <family val="2"/>
      </rPr>
      <t xml:space="preserve"> utilised to share information and updates</t>
    </r>
  </si>
  <si>
    <r>
      <rPr>
        <b/>
        <sz val="9"/>
        <rFont val="Arial"/>
        <family val="2"/>
      </rPr>
      <t>Number</t>
    </r>
    <r>
      <rPr>
        <sz val="9"/>
        <color theme="1"/>
        <rFont val="Arial"/>
        <family val="2"/>
      </rPr>
      <t xml:space="preserve"> of </t>
    </r>
    <r>
      <rPr>
        <b/>
        <sz val="9"/>
        <rFont val="Arial"/>
        <family val="2"/>
      </rPr>
      <t>Interactive maps</t>
    </r>
    <r>
      <rPr>
        <sz val="9"/>
        <color theme="1"/>
        <rFont val="Arial"/>
        <family val="2"/>
      </rPr>
      <t xml:space="preserve">, data or </t>
    </r>
    <r>
      <rPr>
        <b/>
        <sz val="9"/>
        <rFont val="Arial"/>
        <family val="2"/>
      </rPr>
      <t>associated products</t>
    </r>
    <r>
      <rPr>
        <sz val="9"/>
        <color theme="1"/>
        <rFont val="Arial"/>
        <family val="2"/>
      </rPr>
      <t xml:space="preserve"> available to public to promote LD awareness and LDN principles </t>
    </r>
  </si>
  <si>
    <t xml:space="preserve">Output 1.2.3. Inter-sectoral coordination mechanisms strengthened at all levels for LDN implementation, ensuring upward and downward accountability and transparency </t>
  </si>
  <si>
    <r>
      <rPr>
        <b/>
        <sz val="9"/>
        <rFont val="Arial"/>
        <family val="2"/>
      </rPr>
      <t>At least 2</t>
    </r>
    <r>
      <rPr>
        <sz val="9"/>
        <color theme="1"/>
        <rFont val="Arial"/>
        <family val="2"/>
      </rPr>
      <t xml:space="preserve"> </t>
    </r>
    <r>
      <rPr>
        <b/>
        <sz val="9"/>
        <rFont val="Arial"/>
        <family val="2"/>
      </rPr>
      <t>intersectoral coordination mechanisms</t>
    </r>
  </si>
  <si>
    <t>During the meeting with the project LTO the platform creation was discussed, and it was agreed to follow up on reviving the desertification committee at the MoEnv. And on Feb 2025 the project approached the ministry with the support from FAO to set a meeting and discuss, but it was informed that the TPS2 project is already working on that, where the ALDNT project was agreed to give capacity building follow up till the end of it is period.
The project and the ministry of environment is now reviewing the committee TOR and agreed to have a meeting with the selected members to discuss the expectations and the support needed</t>
  </si>
  <si>
    <t>Number of participant sectors in coordination mechanisms</t>
  </si>
  <si>
    <t>Number of GoJ agencies involved</t>
  </si>
  <si>
    <t>Number of coordination mechanisms receiving conflict-sensitive programming orientation/ capacity building</t>
  </si>
  <si>
    <t>Number of conflict-sensitive programming sessions implemented</t>
  </si>
  <si>
    <t xml:space="preserve">Output 1.2.4. Integrated land use planning and drought management using FAO Land Resources Planning Toolbox elaborated, consulted, and adopted by authorities in the Irbid, Mafraq, and Ajloun Governorates </t>
  </si>
  <si>
    <r>
      <t xml:space="preserve">Ha </t>
    </r>
    <r>
      <rPr>
        <sz val="9"/>
        <color theme="1"/>
        <rFont val="Arial"/>
        <family val="2"/>
      </rPr>
      <t xml:space="preserve">covered </t>
    </r>
    <r>
      <rPr>
        <sz val="9"/>
        <rFont val="Arial"/>
        <family val="2"/>
      </rPr>
      <t>under approach</t>
    </r>
  </si>
  <si>
    <r>
      <t>Output results</t>
    </r>
    <r>
      <rPr>
        <sz val="9"/>
        <color theme="1"/>
        <rFont val="Arial"/>
        <family val="2"/>
      </rPr>
      <t xml:space="preserve"> are presented to potential stakeholders and users and validated as a best practice approach. </t>
    </r>
    <r>
      <rPr>
        <sz val="9"/>
        <rFont val="Arial"/>
        <family val="2"/>
      </rPr>
      <t xml:space="preserve">
Protocols are established through a stepwise manual to faciltate data and information to MoA, MoE, Higher Socio-Economic Councils and other key policy institutions</t>
    </r>
  </si>
  <si>
    <r>
      <t>Number of direct and indirect beneficiaries</t>
    </r>
    <r>
      <rPr>
        <sz val="9"/>
        <color theme="1"/>
        <rFont val="Arial"/>
        <family val="2"/>
      </rPr>
      <t xml:space="preserve"> of plans (disaggregated by gender)</t>
    </r>
  </si>
  <si>
    <t>Number of plans developed</t>
  </si>
  <si>
    <t xml:space="preserve">Number of private sector entities involved </t>
  </si>
  <si>
    <t xml:space="preserve">Outcome 1.3: Enhanced capacity at national and sub-national levels to support the achievement of LDN in Irbid, Mafraq, and Ajloun Governorates </t>
  </si>
  <si>
    <t>Output 1.3.1. Knowledge products on SLM and LDN prepared and shared</t>
  </si>
  <si>
    <t xml:space="preserve">• Project Video on Restoration Activities
A project video was produced to document and showcase the restoration activities implemented in collaboration with the Ministry of Agriculture. The video highlights key achievements, field-level interventions, and the overall impact of the project. It has been disseminated via social media platforms and official websites to enhance project visibility, raise public awareness, and share progress with a broader audience of stakeholders, partners, and the general public.
• Development and Installation of Project Signage
As part of the project’s communication and visibility strategy, project identification signage was developed, designed, and installed at restoration sites. These signs serve to improve the visibility of project interventions, promote stakeholder recognition, and raise awareness about the ongoing restoration efforts at the site level. The signage forms part of the project’s suite of knowledge and awareness-raising materials.
</t>
  </si>
  <si>
    <r>
      <rPr>
        <b/>
        <sz val="9"/>
        <rFont val="Arial"/>
        <family val="2"/>
      </rPr>
      <t>Number and type</t>
    </r>
    <r>
      <rPr>
        <sz val="9"/>
        <rFont val="Arial"/>
        <family val="2"/>
      </rPr>
      <t xml:space="preserve"> of </t>
    </r>
    <r>
      <rPr>
        <b/>
        <sz val="9"/>
        <rFont val="Arial"/>
        <family val="2"/>
      </rPr>
      <t>Knowledge product</t>
    </r>
    <r>
      <rPr>
        <sz val="9"/>
        <rFont val="Arial"/>
        <family val="2"/>
      </rPr>
      <t>s developed which are gender sensitive in content and form on SLM and LDN</t>
    </r>
  </si>
  <si>
    <r>
      <rPr>
        <b/>
        <sz val="9"/>
        <rFont val="Arial"/>
        <family val="2"/>
      </rPr>
      <t>Number of media formats</t>
    </r>
    <r>
      <rPr>
        <sz val="9"/>
        <rFont val="Arial"/>
        <family val="2"/>
      </rPr>
      <t xml:space="preserve"> used by project to promote LDN awareness and size of potential audience</t>
    </r>
  </si>
  <si>
    <r>
      <rPr>
        <b/>
        <sz val="9"/>
        <rFont val="Arial"/>
        <family val="2"/>
      </rPr>
      <t>3rd party publications</t>
    </r>
    <r>
      <rPr>
        <sz val="9"/>
        <rFont val="Arial"/>
        <family val="2"/>
      </rPr>
      <t xml:space="preserve"> and media coverage of project-produced knowledge products</t>
    </r>
  </si>
  <si>
    <t>Output 1.3.2. Capacity development and awareness raising program in place targeting stakeholders and policy makers for LDN targets implementation and monitoring</t>
  </si>
  <si>
    <r>
      <t>Number of people trained/participant in LDN workshops</t>
    </r>
    <r>
      <rPr>
        <sz val="9"/>
        <color theme="1"/>
        <rFont val="Arial"/>
        <family val="2"/>
      </rPr>
      <t xml:space="preserve"> and sessions - Total</t>
    </r>
  </si>
  <si>
    <t>No action has been initiated thus far; the activity is scheduled for implementation in November 2025.</t>
  </si>
  <si>
    <t>Number of people trained/participant in LDN workshops and sessions - Male</t>
  </si>
  <si>
    <t>Number of people trained/participant in LDN workshops and sessions - Female</t>
  </si>
  <si>
    <r>
      <t>Number</t>
    </r>
    <r>
      <rPr>
        <sz val="9"/>
        <color theme="1"/>
        <rFont val="Arial"/>
        <family val="2"/>
      </rPr>
      <t xml:space="preserve"> of </t>
    </r>
    <r>
      <rPr>
        <sz val="9"/>
        <rFont val="Arial"/>
        <family val="2"/>
      </rPr>
      <t>Governate staff trained</t>
    </r>
    <r>
      <rPr>
        <sz val="9"/>
        <color theme="1"/>
        <rFont val="Arial"/>
        <family val="2"/>
      </rPr>
      <t xml:space="preserve"> in </t>
    </r>
    <r>
      <rPr>
        <sz val="9"/>
        <rFont val="Arial"/>
        <family val="2"/>
      </rPr>
      <t>LDN principles</t>
    </r>
    <r>
      <rPr>
        <sz val="9"/>
        <color theme="1"/>
        <rFont val="Arial"/>
        <family val="2"/>
      </rPr>
      <t xml:space="preserve"> and framework application</t>
    </r>
  </si>
  <si>
    <t>Component 2: Demonstrating the LDN approach and scaling out SLM practices and approaches in selected landscapes in the Irbid, Mafraq and Ajloun Governorates</t>
  </si>
  <si>
    <t>Outcome 2.1 Outcome 2.1: Improved Land Cover/Management, Land Productivity, and SOC through the application of SLM/DLDD practices and approaches in selected landscapes of the Aljoun, Irbid and Mafraq Governates</t>
  </si>
  <si>
    <t>Output 2.1.1: Participatory integrated land-use plans developed and priorities identified by the DSS in the Irbid, Mafraq and Ajloun Governorates</t>
  </si>
  <si>
    <t>LDN DSS developed</t>
  </si>
  <si>
    <r>
      <t xml:space="preserve">Number of </t>
    </r>
    <r>
      <rPr>
        <b/>
        <sz val="9"/>
        <rFont val="Arial"/>
        <family val="2"/>
      </rPr>
      <t>stakeholders</t>
    </r>
    <r>
      <rPr>
        <sz val="9"/>
        <rFont val="Arial"/>
        <family val="2"/>
      </rPr>
      <t xml:space="preserve"> who provide </t>
    </r>
    <r>
      <rPr>
        <b/>
        <sz val="9"/>
        <rFont val="Arial"/>
        <family val="2"/>
      </rPr>
      <t>inputs to land-use plan</t>
    </r>
    <r>
      <rPr>
        <sz val="9"/>
        <rFont val="Arial"/>
        <family val="2"/>
      </rPr>
      <t xml:space="preserve"> </t>
    </r>
  </si>
  <si>
    <r>
      <t>Ha</t>
    </r>
    <r>
      <rPr>
        <sz val="9"/>
        <rFont val="Arial"/>
        <family val="2"/>
      </rPr>
      <t xml:space="preserve"> covered </t>
    </r>
    <r>
      <rPr>
        <b/>
        <sz val="9"/>
        <rFont val="Arial"/>
        <family val="2"/>
      </rPr>
      <t>under activities</t>
    </r>
  </si>
  <si>
    <r>
      <t>Ha cropland</t>
    </r>
    <r>
      <rPr>
        <sz val="9"/>
        <rFont val="Arial"/>
        <family val="2"/>
      </rPr>
      <t xml:space="preserve"> </t>
    </r>
    <r>
      <rPr>
        <b/>
        <sz val="9"/>
        <rFont val="Arial"/>
        <family val="2"/>
      </rPr>
      <t>resotoration</t>
    </r>
  </si>
  <si>
    <t xml:space="preserve">SLM/SFM Practices (cropland) </t>
  </si>
  <si>
    <t xml:space="preserve">SLM/SFM Practices (mixed land cover types) </t>
  </si>
  <si>
    <r>
      <t xml:space="preserve">Number of </t>
    </r>
    <r>
      <rPr>
        <b/>
        <sz val="9"/>
        <rFont val="Arial"/>
        <family val="2"/>
      </rPr>
      <t>plans developed</t>
    </r>
  </si>
  <si>
    <r>
      <t>Number of private sector entities</t>
    </r>
    <r>
      <rPr>
        <sz val="9"/>
        <rFont val="Arial"/>
        <family val="2"/>
      </rPr>
      <t xml:space="preserve"> involved, including </t>
    </r>
    <r>
      <rPr>
        <b/>
        <sz val="9"/>
        <rFont val="Arial"/>
        <family val="2"/>
      </rPr>
      <t>farms</t>
    </r>
    <r>
      <rPr>
        <sz val="9"/>
        <rFont val="Arial"/>
        <family val="2"/>
      </rPr>
      <t xml:space="preserve"> (Land </t>
    </r>
    <r>
      <rPr>
        <b/>
        <sz val="9"/>
        <rFont val="Arial"/>
        <family val="2"/>
      </rPr>
      <t>Stewardship agreements</t>
    </r>
    <r>
      <rPr>
        <sz val="9"/>
        <rFont val="Arial"/>
        <family val="2"/>
      </rPr>
      <t>) - Total</t>
    </r>
  </si>
  <si>
    <r>
      <t>Number of private sector entities</t>
    </r>
    <r>
      <rPr>
        <sz val="9"/>
        <rFont val="Arial"/>
        <family val="2"/>
      </rPr>
      <t xml:space="preserve"> involved, including </t>
    </r>
    <r>
      <rPr>
        <b/>
        <sz val="9"/>
        <rFont val="Arial"/>
        <family val="2"/>
      </rPr>
      <t>farms</t>
    </r>
    <r>
      <rPr>
        <sz val="9"/>
        <rFont val="Arial"/>
        <family val="2"/>
      </rPr>
      <t xml:space="preserve"> (Land </t>
    </r>
    <r>
      <rPr>
        <b/>
        <sz val="9"/>
        <rFont val="Arial"/>
        <family val="2"/>
      </rPr>
      <t>Stewardship agreements</t>
    </r>
    <r>
      <rPr>
        <sz val="9"/>
        <rFont val="Arial"/>
        <family val="2"/>
      </rPr>
      <t>) - Male</t>
    </r>
  </si>
  <si>
    <r>
      <t>Number of private sector entities</t>
    </r>
    <r>
      <rPr>
        <sz val="9"/>
        <rFont val="Arial"/>
        <family val="2"/>
      </rPr>
      <t xml:space="preserve"> involved, including </t>
    </r>
    <r>
      <rPr>
        <b/>
        <sz val="9"/>
        <rFont val="Arial"/>
        <family val="2"/>
      </rPr>
      <t>farms</t>
    </r>
    <r>
      <rPr>
        <sz val="9"/>
        <rFont val="Arial"/>
        <family val="2"/>
      </rPr>
      <t xml:space="preserve"> (Land </t>
    </r>
    <r>
      <rPr>
        <b/>
        <sz val="9"/>
        <rFont val="Arial"/>
        <family val="2"/>
      </rPr>
      <t>Stewardship agreements</t>
    </r>
    <r>
      <rPr>
        <sz val="9"/>
        <rFont val="Arial"/>
        <family val="2"/>
      </rPr>
      <t>) - Female</t>
    </r>
  </si>
  <si>
    <t xml:space="preserve">Output 2.1.2: Innovative and integrated Sustainable Land/Water Management practices and technologies adopted in farmer field schools (FFS) to enhance land productivity, restore degraded land and reduce pressure on NR (e.g. agro-forestry, afforestation integrated crop/livestock production systems, water harvesting, grazing of riparian zones, grazing crop residues to allow vegetation recovery, pasture and crop rotation, organic manure,  soil moisture harvesting, drip irrigation) </t>
  </si>
  <si>
    <t xml:space="preserve">The mixed organisational approach </t>
  </si>
  <si>
    <t>Four awareness-raising workshops were conducted in July 2024, one in Ajloun, two in Mafraq, and one in Irbid. The workshops were held with local CBOs to promote the Sustainable Land Management (SLM) approach under the project and to gather feedback on potential participatory methods for achieving the project’s goals and outcomes. 
In Ajloun, one workshop was held on 15 July 2024, attended by 44 participants (27 males and 17 females). In Mafraq, two workshops were organized on 4 June and 10 July 2024, reaching 39 participants, including 27 males and 12 females. Irbid hosted one workshop on 24 July 2024, with a total of 40 participants, comprising 28 males and 12 females.
In summary, the workshops successfully engaged 82 male and 41 female participants, reflecting inclusive participation across the target regions and a cumulative total of 123 individuals sensitized on SLM concepts and approaches.
Establishment and Implementation of Farmer Field Schools (FFS)
Five Farmer Field Schools (FFS) have been established in close coordination with the Ministry of Agriculture across three target governorates: Mafraq, Ajloun, and Irbid. These schools aim to build the capacities of local farmers through practical, participatory training sessions focused on sustainable agricultural practices aligned with the project’s objectives.
A total of 100 beneficiaries (59 males and 41 females) are currently engaged in the FFS activities, which focus on key local value chains including olive (Olea), vegetables, and potato production. All FFS activities are ongoing.
Mafraq Governorate
FFS on Olea: 20 participants (15 males, 5 females); 10 sessions conducted
FFS on Vegetables: 20 participants (16 males, 4 females); 10 sessions conducted
Ajloun Governorate
FFS on Olea: 20 participants (12 males, 8 females); 2 sessions conducted
FFS on Potato: 20 participants (5 males, 15 females); 4 sessions conducted
Irbid Governorate
FFS on Olea: 20 participants (11 males, 9 females); 2 sessions conducted
In addition, the project team participated in three FFS sessions to introduce the project, its goals, and its core activities to the participants. These engagements have helped raise awareness of the project’s objectives and foster local ownership and alignment with Sustainable Land Management (SLM) practices.</t>
  </si>
  <si>
    <r>
      <t xml:space="preserve">Number of </t>
    </r>
    <r>
      <rPr>
        <b/>
        <sz val="9"/>
        <rFont val="Arial"/>
        <family val="2"/>
      </rPr>
      <t>MoU signed with participant organisations</t>
    </r>
    <r>
      <rPr>
        <sz val="9"/>
        <rFont val="Arial"/>
        <family val="2"/>
      </rPr>
      <t xml:space="preserve"> and/or </t>
    </r>
    <r>
      <rPr>
        <b/>
        <sz val="9"/>
        <rFont val="Arial"/>
        <family val="2"/>
      </rPr>
      <t>FFS created</t>
    </r>
  </si>
  <si>
    <r>
      <t xml:space="preserve">Number of </t>
    </r>
    <r>
      <rPr>
        <b/>
        <sz val="9"/>
        <rFont val="Arial"/>
        <family val="2"/>
      </rPr>
      <t>FFS operational</t>
    </r>
    <r>
      <rPr>
        <sz val="9"/>
        <rFont val="Arial"/>
        <family val="2"/>
      </rPr>
      <t xml:space="preserve"> and meeting minimum standard protocols by project end</t>
    </r>
  </si>
  <si>
    <r>
      <rPr>
        <sz val="9"/>
        <rFont val="Arial"/>
        <family val="2"/>
      </rPr>
      <t xml:space="preserve">No. of </t>
    </r>
    <r>
      <rPr>
        <b/>
        <sz val="9"/>
        <rFont val="Arial"/>
        <family val="2"/>
      </rPr>
      <t>people receive training in SLM practices and integrated Landscape Management - Total</t>
    </r>
  </si>
  <si>
    <r>
      <rPr>
        <sz val="9"/>
        <rFont val="Arial"/>
        <family val="2"/>
      </rPr>
      <t xml:space="preserve">No. of </t>
    </r>
    <r>
      <rPr>
        <b/>
        <sz val="9"/>
        <rFont val="Arial"/>
        <family val="2"/>
      </rPr>
      <t>people receive training in SLM practices and integrated Landscape Management - Male</t>
    </r>
  </si>
  <si>
    <r>
      <rPr>
        <sz val="9"/>
        <rFont val="Arial"/>
        <family val="2"/>
      </rPr>
      <t xml:space="preserve">No. of </t>
    </r>
    <r>
      <rPr>
        <b/>
        <sz val="9"/>
        <rFont val="Arial"/>
        <family val="2"/>
      </rPr>
      <t>people receive training in SLM practices and integrated Landscape Management - Female</t>
    </r>
  </si>
  <si>
    <r>
      <t>Number of ha influenced by FFS</t>
    </r>
    <r>
      <rPr>
        <sz val="9"/>
        <rFont val="Arial"/>
        <family val="2"/>
      </rPr>
      <t xml:space="preserve">
</t>
    </r>
  </si>
  <si>
    <t>Output 2.1.3. Measures and approaches for reducing the impacts of drought integrated into SLM practices and tested/demonstrated in the context of FFS, APFS or participant organisations</t>
  </si>
  <si>
    <t>One of the Ministry of Agriculture’s nurseries in Irbid Governorate was selected for rehabilitation to support the propagation of native forest and pasture plant species. This initiative aims to utilize native seeds collected through the Farmer Field Schools (FFS) and establish the nursery as a central production site for seedlings required in the project's forest and rangeland restoration activities.
An initial site evaluation was conducted in collaboration with Ministry of Agriculture engineers to assess renovation requirements. Based on this assessment, the rehabilitation needs were documented, detailed technical specifications were developed, and a tender was issued for the required works.
However, the process experienced delays due to a formal ministerial decision to change the designated nursery location. The project team responded promptly, and the newly selected Aqraba Nursery in Irbid Governorate was assessed in coordination with ministry engineers.
During the current reporting period, the rehabilitation of Aqraba Nursery progressed significantly and was nearly completed. The scope of work included the following key components:
a) Establishment of seedling beds
b) Installation of a comprehensive irrigation network
c) Construction of a plastic house for seedling propagation
The rehabilitated nursery is expected to play a vital role in ensuring the sustainability and long-term success of project interventions by providing a reliable and locally adapted source of native seedlings for ongoing and future restoration activities in both forest and rangeland ecosystems.</t>
  </si>
  <si>
    <r>
      <rPr>
        <b/>
        <sz val="9"/>
        <rFont val="Arial"/>
        <family val="2"/>
      </rPr>
      <t>Number</t>
    </r>
    <r>
      <rPr>
        <sz val="9"/>
        <rFont val="Arial"/>
        <family val="2"/>
      </rPr>
      <t xml:space="preserve"> </t>
    </r>
    <r>
      <rPr>
        <b/>
        <sz val="9"/>
        <rFont val="Arial"/>
        <family val="2"/>
      </rPr>
      <t xml:space="preserve">SLM practices / SFM techniques demonstrated, documneted and replicated in sites or demonstration sites. </t>
    </r>
  </si>
  <si>
    <r>
      <rPr>
        <b/>
        <sz val="9"/>
        <rFont val="Arial"/>
        <family val="2"/>
      </rPr>
      <t xml:space="preserve">SFM techniques </t>
    </r>
    <r>
      <rPr>
        <sz val="9"/>
        <rFont val="Arial"/>
        <family val="2"/>
      </rPr>
      <t xml:space="preserve">demonstrated and documented in </t>
    </r>
    <r>
      <rPr>
        <b/>
        <sz val="9"/>
        <rFont val="Arial"/>
        <family val="2"/>
      </rPr>
      <t xml:space="preserve">Forestry Land Condition. </t>
    </r>
  </si>
  <si>
    <r>
      <rPr>
        <b/>
        <sz val="9"/>
        <rFont val="Arial"/>
        <family val="2"/>
      </rPr>
      <t>SFM technique</t>
    </r>
    <r>
      <rPr>
        <sz val="9"/>
        <rFont val="Arial"/>
        <family val="2"/>
      </rPr>
      <t xml:space="preserve">s demonstrated, documented and </t>
    </r>
    <r>
      <rPr>
        <b/>
        <sz val="9"/>
        <rFont val="Arial"/>
        <family val="2"/>
      </rPr>
      <t xml:space="preserve">replicated in at least no. of sites in Forestry Land Condition. </t>
    </r>
  </si>
  <si>
    <r>
      <rPr>
        <b/>
        <sz val="9"/>
        <rFont val="Arial"/>
        <family val="2"/>
      </rPr>
      <t>SLM practices</t>
    </r>
    <r>
      <rPr>
        <sz val="9"/>
        <rFont val="Arial"/>
        <family val="2"/>
      </rPr>
      <t xml:space="preserve"> demonstrated and documneted in </t>
    </r>
    <r>
      <rPr>
        <b/>
        <sz val="9"/>
        <rFont val="Arial"/>
        <family val="2"/>
      </rPr>
      <t>Pasture/grazing areas</t>
    </r>
    <r>
      <rPr>
        <sz val="9"/>
        <rFont val="Arial"/>
        <family val="2"/>
      </rPr>
      <t xml:space="preserve">.  </t>
    </r>
  </si>
  <si>
    <r>
      <rPr>
        <b/>
        <sz val="9"/>
        <rFont val="Arial"/>
        <family val="2"/>
      </rPr>
      <t>SLM practices</t>
    </r>
    <r>
      <rPr>
        <sz val="9"/>
        <rFont val="Arial"/>
        <family val="2"/>
      </rPr>
      <t xml:space="preserve"> demonstrated, documneted and </t>
    </r>
    <r>
      <rPr>
        <b/>
        <sz val="9"/>
        <rFont val="Arial"/>
        <family val="2"/>
      </rPr>
      <t xml:space="preserve">replicated in at least no. of demonstration sites in Pasture/grazing areas. </t>
    </r>
  </si>
  <si>
    <r>
      <rPr>
        <b/>
        <sz val="9"/>
        <rFont val="Arial"/>
        <family val="2"/>
      </rPr>
      <t>SLM practices</t>
    </r>
    <r>
      <rPr>
        <sz val="9"/>
        <rFont val="Arial"/>
        <family val="2"/>
      </rPr>
      <t xml:space="preserve"> demonstrated and documented in </t>
    </r>
    <r>
      <rPr>
        <b/>
        <sz val="9"/>
        <rFont val="Arial"/>
        <family val="2"/>
      </rPr>
      <t xml:space="preserve">Cropping Land Condition. </t>
    </r>
  </si>
  <si>
    <r>
      <rPr>
        <b/>
        <sz val="9"/>
        <rFont val="Arial"/>
        <family val="2"/>
      </rPr>
      <t>SLM practices</t>
    </r>
    <r>
      <rPr>
        <sz val="9"/>
        <rFont val="Arial"/>
        <family val="2"/>
      </rPr>
      <t xml:space="preserve"> demonstrated, documented and </t>
    </r>
    <r>
      <rPr>
        <b/>
        <sz val="9"/>
        <rFont val="Arial"/>
        <family val="2"/>
      </rPr>
      <t xml:space="preserve">replicated in at least no. of demonstration sites in Cropping Land Condition. </t>
    </r>
  </si>
  <si>
    <r>
      <rPr>
        <b/>
        <sz val="9"/>
        <rFont val="Arial"/>
        <family val="2"/>
      </rPr>
      <t>Number</t>
    </r>
    <r>
      <rPr>
        <sz val="9"/>
        <rFont val="Arial"/>
        <family val="2"/>
      </rPr>
      <t xml:space="preserve"> of </t>
    </r>
    <r>
      <rPr>
        <b/>
        <sz val="9"/>
        <rFont val="Arial"/>
        <family val="2"/>
      </rPr>
      <t>SLM techniques/ approaches</t>
    </r>
    <r>
      <rPr>
        <sz val="9"/>
        <rFont val="Arial"/>
        <family val="2"/>
      </rPr>
      <t xml:space="preserve"> </t>
    </r>
    <r>
      <rPr>
        <b/>
        <sz val="9"/>
        <rFont val="Arial"/>
        <family val="2"/>
      </rPr>
      <t>uploaded</t>
    </r>
    <r>
      <rPr>
        <sz val="9"/>
        <rFont val="Arial"/>
        <family val="2"/>
      </rPr>
      <t xml:space="preserve"> into </t>
    </r>
    <r>
      <rPr>
        <b/>
        <sz val="9"/>
        <rFont val="Arial"/>
        <family val="2"/>
      </rPr>
      <t>global WOCAT database.</t>
    </r>
    <r>
      <rPr>
        <sz val="9"/>
        <rFont val="Arial"/>
        <family val="2"/>
      </rPr>
      <t xml:space="preserve">                                       (Results of demonstrations from participant organisations/FFS are documented and analysed, resulting </t>
    </r>
    <r>
      <rPr>
        <b/>
        <sz val="9"/>
        <rFont val="Arial"/>
        <family val="2"/>
      </rPr>
      <t>in publication of knowledge product and addition of at least 1 WOCAT publication per Governate)</t>
    </r>
  </si>
  <si>
    <r>
      <rPr>
        <b/>
        <sz val="9"/>
        <rFont val="Arial"/>
        <family val="2"/>
      </rPr>
      <t>Number</t>
    </r>
    <r>
      <rPr>
        <sz val="9"/>
        <rFont val="Arial"/>
        <family val="2"/>
      </rPr>
      <t xml:space="preserve"> of </t>
    </r>
    <r>
      <rPr>
        <b/>
        <sz val="9"/>
        <rFont val="Arial"/>
        <family val="2"/>
      </rPr>
      <t>participant organistions/FFS</t>
    </r>
    <r>
      <rPr>
        <sz val="9"/>
        <rFont val="Arial"/>
        <family val="2"/>
      </rPr>
      <t xml:space="preserve"> involved in </t>
    </r>
    <r>
      <rPr>
        <b/>
        <sz val="9"/>
        <rFont val="Arial"/>
        <family val="2"/>
      </rPr>
      <t>demonstrations</t>
    </r>
    <r>
      <rPr>
        <sz val="9"/>
        <rFont val="Arial"/>
        <family val="2"/>
      </rPr>
      <t xml:space="preserve"> or study</t>
    </r>
  </si>
  <si>
    <r>
      <t>Number</t>
    </r>
    <r>
      <rPr>
        <sz val="9"/>
        <rFont val="Arial"/>
        <family val="2"/>
      </rPr>
      <t xml:space="preserve"> of </t>
    </r>
    <r>
      <rPr>
        <b/>
        <sz val="9"/>
        <rFont val="Arial"/>
        <family val="2"/>
      </rPr>
      <t>people and organisations trained in SLM</t>
    </r>
    <r>
      <rPr>
        <sz val="9"/>
        <rFont val="Arial"/>
        <family val="2"/>
      </rPr>
      <t xml:space="preserve"> </t>
    </r>
    <r>
      <rPr>
        <b/>
        <sz val="9"/>
        <rFont val="Arial"/>
        <family val="2"/>
      </rPr>
      <t>techniques - Total</t>
    </r>
  </si>
  <si>
    <r>
      <t>Number</t>
    </r>
    <r>
      <rPr>
        <sz val="9"/>
        <rFont val="Arial"/>
        <family val="2"/>
      </rPr>
      <t xml:space="preserve"> of </t>
    </r>
    <r>
      <rPr>
        <b/>
        <sz val="9"/>
        <rFont val="Arial"/>
        <family val="2"/>
      </rPr>
      <t>people and organisations trained in SLM</t>
    </r>
    <r>
      <rPr>
        <sz val="9"/>
        <rFont val="Arial"/>
        <family val="2"/>
      </rPr>
      <t xml:space="preserve"> </t>
    </r>
    <r>
      <rPr>
        <b/>
        <sz val="9"/>
        <rFont val="Arial"/>
        <family val="2"/>
      </rPr>
      <t>techniques - Male</t>
    </r>
  </si>
  <si>
    <r>
      <t>Number</t>
    </r>
    <r>
      <rPr>
        <sz val="9"/>
        <rFont val="Arial"/>
        <family val="2"/>
      </rPr>
      <t xml:space="preserve"> of </t>
    </r>
    <r>
      <rPr>
        <b/>
        <sz val="9"/>
        <rFont val="Arial"/>
        <family val="2"/>
      </rPr>
      <t>people and organisations trained in SLM</t>
    </r>
    <r>
      <rPr>
        <sz val="9"/>
        <rFont val="Arial"/>
        <family val="2"/>
      </rPr>
      <t xml:space="preserve"> </t>
    </r>
    <r>
      <rPr>
        <b/>
        <sz val="9"/>
        <rFont val="Arial"/>
        <family val="2"/>
      </rPr>
      <t>techniques - Female</t>
    </r>
  </si>
  <si>
    <r>
      <rPr>
        <b/>
        <sz val="9"/>
        <rFont val="Arial"/>
        <family val="2"/>
      </rPr>
      <t>Number of training</t>
    </r>
    <r>
      <rPr>
        <sz val="9"/>
        <rFont val="Arial"/>
        <family val="2"/>
      </rPr>
      <t xml:space="preserve"> led by</t>
    </r>
    <r>
      <rPr>
        <b/>
        <sz val="9"/>
        <rFont val="Arial"/>
        <family val="2"/>
      </rPr>
      <t xml:space="preserve"> women trainers</t>
    </r>
  </si>
  <si>
    <r>
      <rPr>
        <b/>
        <sz val="9"/>
        <rFont val="Arial"/>
        <family val="2"/>
      </rPr>
      <t>Ha</t>
    </r>
    <r>
      <rPr>
        <sz val="9"/>
        <rFont val="Arial"/>
        <family val="2"/>
      </rPr>
      <t xml:space="preserve"> covered in activities</t>
    </r>
  </si>
  <si>
    <t>Output 2.1.4. Introduction of gender sensitive sustainable livelihood strategies.</t>
  </si>
  <si>
    <r>
      <rPr>
        <b/>
        <sz val="9"/>
        <rFont val="Arial"/>
        <family val="2"/>
      </rPr>
      <t xml:space="preserve">Number </t>
    </r>
    <r>
      <rPr>
        <sz val="9"/>
        <rFont val="Arial"/>
        <family val="2"/>
      </rPr>
      <t xml:space="preserve">of </t>
    </r>
    <r>
      <rPr>
        <b/>
        <sz val="9"/>
        <rFont val="Arial"/>
        <family val="2"/>
      </rPr>
      <t>direct / indirect beneficiaries</t>
    </r>
    <r>
      <rPr>
        <sz val="9"/>
        <rFont val="Arial"/>
        <family val="2"/>
      </rPr>
      <t xml:space="preserve"> of output activities (</t>
    </r>
    <r>
      <rPr>
        <b/>
        <sz val="9"/>
        <rFont val="Arial"/>
        <family val="2"/>
      </rPr>
      <t>members of different participant organisations/FFS</t>
    </r>
    <r>
      <rPr>
        <sz val="9"/>
        <rFont val="Arial"/>
        <family val="2"/>
      </rPr>
      <t xml:space="preserve"> realise field days and visits to innovative, sustainable business innitiatives). </t>
    </r>
  </si>
  <si>
    <t>Awareness and recognition for those entities and producers utilising LDN and SLM practices that provide for innovations in gender sensitive livelihoods are showcased through events and other forms of recognistion, including virtual media, awards and promotion.</t>
  </si>
  <si>
    <r>
      <rPr>
        <b/>
        <sz val="9"/>
        <rFont val="Arial"/>
        <family val="2"/>
      </rPr>
      <t>Number of project</t>
    </r>
    <r>
      <rPr>
        <sz val="9"/>
        <rFont val="Arial"/>
        <family val="2"/>
      </rPr>
      <t xml:space="preserve"> led or supported events and exchanges </t>
    </r>
  </si>
  <si>
    <r>
      <rPr>
        <b/>
        <sz val="9"/>
        <rFont val="Arial"/>
        <family val="2"/>
      </rPr>
      <t>Number</t>
    </r>
    <r>
      <rPr>
        <sz val="9"/>
        <rFont val="Arial"/>
        <family val="2"/>
      </rPr>
      <t xml:space="preserve"> of gender sensitive </t>
    </r>
    <r>
      <rPr>
        <b/>
        <sz val="9"/>
        <rFont val="Arial"/>
        <family val="2"/>
      </rPr>
      <t>business models</t>
    </r>
    <r>
      <rPr>
        <sz val="9"/>
        <rFont val="Arial"/>
        <family val="2"/>
      </rPr>
      <t xml:space="preserve"> developed or showcased within </t>
    </r>
    <r>
      <rPr>
        <b/>
        <sz val="9"/>
        <rFont val="Arial"/>
        <family val="2"/>
      </rPr>
      <t xml:space="preserve">FFS </t>
    </r>
    <r>
      <rPr>
        <sz val="9"/>
        <rFont val="Arial"/>
        <family val="2"/>
      </rPr>
      <t>and other project networks</t>
    </r>
  </si>
  <si>
    <r>
      <rPr>
        <b/>
        <sz val="9"/>
        <rFont val="Arial"/>
        <family val="2"/>
      </rPr>
      <t>Number</t>
    </r>
    <r>
      <rPr>
        <sz val="9"/>
        <rFont val="Arial"/>
        <family val="2"/>
      </rPr>
      <t xml:space="preserve"> and </t>
    </r>
    <r>
      <rPr>
        <b/>
        <sz val="9"/>
        <rFont val="Arial"/>
        <family val="2"/>
      </rPr>
      <t>type</t>
    </r>
    <r>
      <rPr>
        <sz val="9"/>
        <rFont val="Arial"/>
        <family val="2"/>
      </rPr>
      <t xml:space="preserve"> of </t>
    </r>
    <r>
      <rPr>
        <b/>
        <sz val="9"/>
        <rFont val="Arial"/>
        <family val="2"/>
      </rPr>
      <t>collaborative activities</t>
    </r>
    <r>
      <rPr>
        <sz val="9"/>
        <rFont val="Arial"/>
        <family val="2"/>
      </rPr>
      <t xml:space="preserve"> realised with CSOs to promote entrepenurial acttivities and investments in project VCs.</t>
    </r>
  </si>
  <si>
    <t>Outcome 2.2: Increased investments in sustainable land management to achieve LD</t>
  </si>
  <si>
    <t>Output.2.2.1: LDN Action Plan with voluntary targets defined in the landscapes of Irbid, Mafraq, and Ajloun Governorates</t>
  </si>
  <si>
    <r>
      <rPr>
        <b/>
        <sz val="9"/>
        <rFont val="Arial"/>
        <family val="2"/>
      </rPr>
      <t xml:space="preserve">Number </t>
    </r>
    <r>
      <rPr>
        <sz val="9"/>
        <color theme="1"/>
        <rFont val="Arial"/>
        <family val="2"/>
      </rPr>
      <t xml:space="preserve">of </t>
    </r>
    <r>
      <rPr>
        <b/>
        <sz val="9"/>
        <rFont val="Arial"/>
        <family val="2"/>
      </rPr>
      <t>action plans</t>
    </r>
    <r>
      <rPr>
        <sz val="9"/>
        <color theme="1"/>
        <rFont val="Arial"/>
        <family val="2"/>
      </rPr>
      <t xml:space="preserve"> created to support </t>
    </r>
    <r>
      <rPr>
        <b/>
        <sz val="9"/>
        <rFont val="Arial"/>
        <family val="2"/>
      </rPr>
      <t>land plans</t>
    </r>
    <r>
      <rPr>
        <sz val="9"/>
        <color theme="1"/>
        <rFont val="Arial"/>
        <family val="2"/>
      </rPr>
      <t xml:space="preserve"> resulting from Output 2.1.2</t>
    </r>
  </si>
  <si>
    <r>
      <t xml:space="preserve">Lessons learnt through development of 1st LDN Action Plan are used to support following Output 2.1.1 plans, with a minium of </t>
    </r>
    <r>
      <rPr>
        <b/>
        <sz val="9"/>
        <rFont val="Arial"/>
        <family val="2"/>
      </rPr>
      <t xml:space="preserve">3 realised. </t>
    </r>
  </si>
  <si>
    <r>
      <rPr>
        <b/>
        <sz val="9"/>
        <rFont val="Arial"/>
        <family val="2"/>
      </rPr>
      <t xml:space="preserve">Number </t>
    </r>
    <r>
      <rPr>
        <sz val="9"/>
        <color theme="1"/>
        <rFont val="Arial"/>
        <family val="2"/>
      </rPr>
      <t xml:space="preserve">of </t>
    </r>
    <r>
      <rPr>
        <b/>
        <sz val="9"/>
        <rFont val="Arial"/>
        <family val="2"/>
      </rPr>
      <t>staekholder</t>
    </r>
    <r>
      <rPr>
        <sz val="9"/>
        <color theme="1"/>
        <rFont val="Arial"/>
        <family val="2"/>
      </rPr>
      <t xml:space="preserve"> and </t>
    </r>
    <r>
      <rPr>
        <b/>
        <sz val="9"/>
        <rFont val="Arial"/>
        <family val="2"/>
      </rPr>
      <t>institutions</t>
    </r>
    <r>
      <rPr>
        <sz val="9"/>
        <color theme="1"/>
        <rFont val="Arial"/>
        <family val="2"/>
      </rPr>
      <t xml:space="preserve"> that provide inputs to </t>
    </r>
    <r>
      <rPr>
        <b/>
        <sz val="9"/>
        <rFont val="Arial"/>
        <family val="2"/>
      </rPr>
      <t>action plan</t>
    </r>
  </si>
  <si>
    <r>
      <rPr>
        <b/>
        <sz val="9"/>
        <rFont val="Arial"/>
        <family val="2"/>
      </rPr>
      <t>Number</t>
    </r>
    <r>
      <rPr>
        <sz val="9"/>
        <color theme="1"/>
        <rFont val="Arial"/>
        <family val="2"/>
      </rPr>
      <t xml:space="preserve"> of </t>
    </r>
    <r>
      <rPr>
        <b/>
        <sz val="9"/>
        <rFont val="Arial"/>
        <family val="2"/>
      </rPr>
      <t>private sector entities</t>
    </r>
    <r>
      <rPr>
        <sz val="9"/>
        <color theme="1"/>
        <rFont val="Arial"/>
        <family val="2"/>
      </rPr>
      <t xml:space="preserve"> that support </t>
    </r>
    <r>
      <rPr>
        <b/>
        <sz val="9"/>
        <rFont val="Arial"/>
        <family val="2"/>
      </rPr>
      <t>plans</t>
    </r>
    <r>
      <rPr>
        <sz val="9"/>
        <color theme="1"/>
        <rFont val="Arial"/>
        <family val="2"/>
      </rPr>
      <t xml:space="preserve"> with</t>
    </r>
    <r>
      <rPr>
        <b/>
        <sz val="9"/>
        <rFont val="Arial"/>
        <family val="2"/>
      </rPr>
      <t xml:space="preserve"> in kind activities </t>
    </r>
    <r>
      <rPr>
        <sz val="9"/>
        <color theme="1"/>
        <rFont val="Arial"/>
        <family val="2"/>
      </rPr>
      <t xml:space="preserve">or </t>
    </r>
    <r>
      <rPr>
        <b/>
        <sz val="9"/>
        <rFont val="Arial"/>
        <family val="2"/>
      </rPr>
      <t>materials</t>
    </r>
  </si>
  <si>
    <t>Output 2.2.2:  Market access mechanism identified and key value chains (i.e. vegetables, olives, dairy, Beekeeping) strengthened to achieve LDN in the landscapes of Irbid, Mafraq, and Ajloun Governorates</t>
  </si>
  <si>
    <r>
      <rPr>
        <b/>
        <sz val="9"/>
        <rFont val="Arial"/>
        <family val="2"/>
      </rPr>
      <t xml:space="preserve">Number </t>
    </r>
    <r>
      <rPr>
        <sz val="9"/>
        <rFont val="Arial"/>
        <family val="2"/>
      </rPr>
      <t xml:space="preserve">of </t>
    </r>
    <r>
      <rPr>
        <b/>
        <sz val="9"/>
        <rFont val="Arial"/>
        <family val="2"/>
      </rPr>
      <t>marketing strategies</t>
    </r>
    <r>
      <rPr>
        <sz val="9"/>
        <rFont val="Arial"/>
        <family val="2"/>
      </rPr>
      <t xml:space="preserve"> and </t>
    </r>
    <r>
      <rPr>
        <b/>
        <sz val="9"/>
        <rFont val="Arial"/>
        <family val="2"/>
      </rPr>
      <t>initiatives</t>
    </r>
    <r>
      <rPr>
        <sz val="9"/>
        <rFont val="Arial"/>
        <family val="2"/>
      </rPr>
      <t xml:space="preserve"> developed</t>
    </r>
  </si>
  <si>
    <t>Signing Contracts with Value Chain Consultants for the Vegetables, Dairy, Olives, and Beekeeping Sectors
To enhance the project's efforts in promoting sustainable livelihoods, the project team initiated a competitive bidding process for the recruitment of national consultants specialized in the value chains of olives, vegetables, dairy products, and beekeeping. The procurement process was finalized by the end of 2024, and contracts were successfully signed with selected experts at the beginning of 2025.
Following the contracting phase, the consultants commenced fieldwork, which includes:
a) Field Data Collection: Utilizing structured questionnaires designed to gather quantitative and qualitative information relevant to each targeted value chain.
b) Focus Group Discussions (FGDs): Engaging with local communities and Community-Based Organizations (CBOs) to conduct participatory value chain analysis, identify bottlenecks, and explore opportunities for improved market access and income generation.
c) Key Informant Interviews (KIIs): Conducting in-depth interviews with technical experts and representatives from relevant government institutions in the targeted governorates to gain insights into sector-specific challenges and institutional frameworks.
These activities aim to inform the development of inclusive, gender-sensitive, and conflict-aware value chain strategies that align with sustainable land management (SLM) and Land Degradation Neutrality (LDN) objectives.</t>
  </si>
  <si>
    <r>
      <rPr>
        <b/>
        <sz val="9"/>
        <rFont val="Arial"/>
        <family val="2"/>
      </rPr>
      <t>Number</t>
    </r>
    <r>
      <rPr>
        <sz val="9"/>
        <rFont val="Arial"/>
        <family val="2"/>
      </rPr>
      <t xml:space="preserve"> and</t>
    </r>
    <r>
      <rPr>
        <b/>
        <sz val="9"/>
        <rFont val="Arial"/>
        <family val="2"/>
      </rPr>
      <t xml:space="preserve"> type</t>
    </r>
    <r>
      <rPr>
        <sz val="9"/>
        <rFont val="Arial"/>
        <family val="2"/>
      </rPr>
      <t xml:space="preserve"> of </t>
    </r>
    <r>
      <rPr>
        <b/>
        <sz val="9"/>
        <rFont val="Arial"/>
        <family val="2"/>
      </rPr>
      <t>marketing</t>
    </r>
    <r>
      <rPr>
        <sz val="9"/>
        <rFont val="Arial"/>
        <family val="2"/>
      </rPr>
      <t xml:space="preserve"> </t>
    </r>
    <r>
      <rPr>
        <b/>
        <sz val="9"/>
        <rFont val="Arial"/>
        <family val="2"/>
      </rPr>
      <t>support activities</t>
    </r>
    <r>
      <rPr>
        <sz val="9"/>
        <rFont val="Arial"/>
        <family val="2"/>
      </rPr>
      <t xml:space="preserve"> realised</t>
    </r>
  </si>
  <si>
    <r>
      <rPr>
        <b/>
        <sz val="9"/>
        <rFont val="Arial"/>
        <family val="2"/>
      </rPr>
      <t>Number</t>
    </r>
    <r>
      <rPr>
        <sz val="9"/>
        <rFont val="Arial"/>
        <family val="2"/>
      </rPr>
      <t xml:space="preserve"> of </t>
    </r>
    <r>
      <rPr>
        <b/>
        <sz val="9"/>
        <rFont val="Arial"/>
        <family val="2"/>
      </rPr>
      <t>VC</t>
    </r>
    <r>
      <rPr>
        <sz val="9"/>
        <rFont val="Arial"/>
        <family val="2"/>
      </rPr>
      <t xml:space="preserve"> </t>
    </r>
    <r>
      <rPr>
        <b/>
        <sz val="9"/>
        <rFont val="Arial"/>
        <family val="2"/>
      </rPr>
      <t>intervened</t>
    </r>
  </si>
  <si>
    <r>
      <t xml:space="preserve">Increase in </t>
    </r>
    <r>
      <rPr>
        <b/>
        <sz val="9"/>
        <rFont val="Arial"/>
        <family val="2"/>
      </rPr>
      <t>investments in VCs</t>
    </r>
    <r>
      <rPr>
        <sz val="9"/>
        <rFont val="Arial"/>
        <family val="2"/>
      </rPr>
      <t xml:space="preserve"> over project baseline</t>
    </r>
  </si>
  <si>
    <t>2,500 beneficiaries</t>
  </si>
  <si>
    <t>Output 2.2.3. Training programs on value-chains management (e.g. marketing, processing, certification) for  local communities,
extension services, farmers, women groups and youth</t>
  </si>
  <si>
    <r>
      <rPr>
        <b/>
        <sz val="9"/>
        <rFont val="Arial"/>
        <family val="2"/>
      </rPr>
      <t>Total number</t>
    </r>
    <r>
      <rPr>
        <sz val="9"/>
        <rFont val="Arial"/>
        <family val="2"/>
      </rPr>
      <t xml:space="preserve"> of</t>
    </r>
    <r>
      <rPr>
        <b/>
        <sz val="9"/>
        <rFont val="Arial"/>
        <family val="2"/>
      </rPr>
      <t xml:space="preserve"> people</t>
    </r>
    <r>
      <rPr>
        <sz val="9"/>
        <rFont val="Arial"/>
        <family val="2"/>
      </rPr>
      <t xml:space="preserve"> </t>
    </r>
    <r>
      <rPr>
        <b/>
        <sz val="9"/>
        <rFont val="Arial"/>
        <family val="2"/>
      </rPr>
      <t>trained/participant</t>
    </r>
    <r>
      <rPr>
        <sz val="9"/>
        <rFont val="Arial"/>
        <family val="2"/>
      </rPr>
      <t xml:space="preserve"> in </t>
    </r>
    <r>
      <rPr>
        <b/>
        <sz val="9"/>
        <rFont val="Arial"/>
        <family val="2"/>
      </rPr>
      <t>VC workshops</t>
    </r>
    <r>
      <rPr>
        <sz val="9"/>
        <rFont val="Arial"/>
        <family val="2"/>
      </rPr>
      <t xml:space="preserve"> and </t>
    </r>
    <r>
      <rPr>
        <b/>
        <sz val="9"/>
        <rFont val="Arial"/>
        <family val="2"/>
      </rPr>
      <t>sessions</t>
    </r>
    <r>
      <rPr>
        <sz val="9"/>
        <rFont val="Arial"/>
        <family val="2"/>
      </rPr>
      <t xml:space="preserve"> (data disaggregated by gender)</t>
    </r>
  </si>
  <si>
    <r>
      <rPr>
        <b/>
        <sz val="9"/>
        <rFont val="Arial"/>
        <family val="2"/>
      </rPr>
      <t xml:space="preserve">125 people  </t>
    </r>
    <r>
      <rPr>
        <sz val="9"/>
        <rFont val="Arial"/>
        <family val="2"/>
      </rPr>
      <t xml:space="preserve">          </t>
    </r>
  </si>
  <si>
    <t>Training Needs Assessment and Program Development for Targeted Value Chains
As part of their core responsibilities, the four consultants contracted to support the project’s work on the selected value chains—olives, beekeeping, vegetables, and dairy products—have each conducted comprehensive training needs assessments within their respective sectors. These assessments aim to identify capacity gaps among local producers and stakeholders and to inform the design of tailored training programs aligned with the project’s objectives.
Each consultant has submitted a detailed report outlining the identified training needs and proposing targeted training programs to be adopted and implemented under the ALDNT project framework. These reports are currently under review and evaluation by the project team to ensure their relevance, feasibility, and alignment with the project’s overall goals, including sustainability, gender inclusion, and market-oriented development.</t>
  </si>
  <si>
    <r>
      <t xml:space="preserve">receive </t>
    </r>
    <r>
      <rPr>
        <b/>
        <sz val="9"/>
        <rFont val="Arial"/>
        <family val="2"/>
      </rPr>
      <t>Value Chain training</t>
    </r>
    <r>
      <rPr>
        <sz val="9"/>
        <rFont val="Arial"/>
        <family val="2"/>
      </rPr>
      <t xml:space="preserve"> from the total number of people </t>
    </r>
    <r>
      <rPr>
        <b/>
        <sz val="9"/>
        <rFont val="Arial"/>
        <family val="2"/>
      </rPr>
      <t xml:space="preserve">(%). </t>
    </r>
  </si>
  <si>
    <r>
      <rPr>
        <b/>
        <sz val="9"/>
        <rFont val="Arial"/>
        <family val="2"/>
      </rPr>
      <t xml:space="preserve">support </t>
    </r>
    <r>
      <rPr>
        <sz val="9"/>
        <rFont val="Arial"/>
        <family val="2"/>
      </rPr>
      <t xml:space="preserve">from the total number of people </t>
    </r>
    <r>
      <rPr>
        <b/>
        <sz val="9"/>
        <rFont val="Arial"/>
        <family val="2"/>
      </rPr>
      <t>(%)</t>
    </r>
    <r>
      <rPr>
        <sz val="9"/>
        <rFont val="Arial"/>
        <family val="2"/>
      </rPr>
      <t xml:space="preserve">. </t>
    </r>
  </si>
  <si>
    <t>(50% women)</t>
  </si>
  <si>
    <r>
      <rPr>
        <b/>
        <sz val="9"/>
        <rFont val="Arial"/>
        <family val="2"/>
      </rPr>
      <t>Number</t>
    </r>
    <r>
      <rPr>
        <sz val="9"/>
        <rFont val="Arial"/>
        <family val="2"/>
      </rPr>
      <t xml:space="preserve"> of </t>
    </r>
    <r>
      <rPr>
        <b/>
        <sz val="9"/>
        <rFont val="Arial"/>
        <family val="2"/>
      </rPr>
      <t>participants</t>
    </r>
    <r>
      <rPr>
        <sz val="9"/>
        <rFont val="Arial"/>
        <family val="2"/>
      </rPr>
      <t xml:space="preserve"> in </t>
    </r>
    <r>
      <rPr>
        <b/>
        <sz val="9"/>
        <rFont val="Arial"/>
        <family val="2"/>
      </rPr>
      <t>events</t>
    </r>
    <r>
      <rPr>
        <sz val="9"/>
        <rFont val="Arial"/>
        <family val="2"/>
      </rPr>
      <t xml:space="preserve"> and </t>
    </r>
    <r>
      <rPr>
        <b/>
        <sz val="9"/>
        <rFont val="Arial"/>
        <family val="2"/>
      </rPr>
      <t>exchanges</t>
    </r>
  </si>
  <si>
    <r>
      <t xml:space="preserve">Number of </t>
    </r>
    <r>
      <rPr>
        <b/>
        <sz val="9"/>
        <rFont val="Arial"/>
        <family val="2"/>
      </rPr>
      <t>project</t>
    </r>
    <r>
      <rPr>
        <sz val="9"/>
        <rFont val="Arial"/>
        <family val="2"/>
      </rPr>
      <t xml:space="preserve"> led or </t>
    </r>
    <r>
      <rPr>
        <b/>
        <sz val="9"/>
        <rFont val="Arial"/>
        <family val="2"/>
      </rPr>
      <t xml:space="preserve">supported events and exchanges </t>
    </r>
  </si>
  <si>
    <r>
      <rPr>
        <b/>
        <sz val="9"/>
        <rFont val="Arial"/>
        <family val="2"/>
      </rPr>
      <t xml:space="preserve">Number of gender business models </t>
    </r>
    <r>
      <rPr>
        <sz val="9"/>
        <rFont val="Arial"/>
        <family val="2"/>
      </rPr>
      <t xml:space="preserve">developed or showcased within </t>
    </r>
    <r>
      <rPr>
        <b/>
        <sz val="9"/>
        <rFont val="Arial"/>
        <family val="2"/>
      </rPr>
      <t>FFS</t>
    </r>
    <r>
      <rPr>
        <sz val="9"/>
        <rFont val="Arial"/>
        <family val="2"/>
      </rPr>
      <t xml:space="preserve"> and other project contexts</t>
    </r>
  </si>
  <si>
    <r>
      <rPr>
        <b/>
        <sz val="9"/>
        <rFont val="Arial"/>
        <family val="2"/>
      </rPr>
      <t>Number</t>
    </r>
    <r>
      <rPr>
        <sz val="9"/>
        <rFont val="Arial"/>
        <family val="2"/>
      </rPr>
      <t xml:space="preserve"> of </t>
    </r>
    <r>
      <rPr>
        <b/>
        <sz val="9"/>
        <rFont val="Arial"/>
        <family val="2"/>
      </rPr>
      <t>direct / indirect beneficiaries</t>
    </r>
    <r>
      <rPr>
        <sz val="9"/>
        <rFont val="Arial"/>
        <family val="2"/>
      </rPr>
      <t xml:space="preserve"> of output activities</t>
    </r>
  </si>
  <si>
    <t>Outcome 3.</t>
  </si>
  <si>
    <t>Output.3.1.1: Project mid-term and final evaluation conducted</t>
  </si>
  <si>
    <r>
      <rPr>
        <b/>
        <sz val="9"/>
        <rFont val="Arial"/>
        <family val="2"/>
      </rPr>
      <t>Mid-term</t>
    </r>
    <r>
      <rPr>
        <sz val="9"/>
        <rFont val="Arial"/>
        <family val="2"/>
      </rPr>
      <t xml:space="preserve"> and </t>
    </r>
    <r>
      <rPr>
        <b/>
        <sz val="9"/>
        <rFont val="Arial"/>
        <family val="2"/>
      </rPr>
      <t>final evaluation reports</t>
    </r>
  </si>
  <si>
    <t>Output 3.1.2: Global Environment Benefits, co-benefits and costs of SLM monitored, assessed and lessons analyzed.</t>
  </si>
  <si>
    <r>
      <rPr>
        <b/>
        <sz val="9"/>
        <rFont val="Arial"/>
        <family val="2"/>
      </rPr>
      <t>M&amp;E system</t>
    </r>
    <r>
      <rPr>
        <sz val="9"/>
        <rFont val="Arial"/>
        <family val="2"/>
      </rPr>
      <t xml:space="preserve"> ensuring timely delivery of project benefits and adaptive results-based management </t>
    </r>
  </si>
  <si>
    <t>Project M&amp;E system delivers expected reports and informs project management</t>
  </si>
  <si>
    <t>The M&amp;E Officer ensured that all monitoring and evaluation activities/ arrangements complied with donor agreements and project requirements. An Excel-based monitoring system was developed to support systematic data collection and analysis. Continuous learning was promoted by integrating lessons learned into project planning, and regular progress reports and assessments were prepared to support project manager and improve overall project effectiveness.</t>
  </si>
  <si>
    <t>Output 3.2.1: Gender-focused communication strategy developed and implemented to support SLM scaling up to meet LDN targets</t>
  </si>
  <si>
    <r>
      <rPr>
        <b/>
        <sz val="9"/>
        <rFont val="Arial"/>
        <family val="2"/>
      </rPr>
      <t>Number of appearances in local media</t>
    </r>
    <r>
      <rPr>
        <sz val="9"/>
        <rFont val="Arial"/>
        <family val="2"/>
      </rPr>
      <t>, partners/regions and partner websites</t>
    </r>
  </si>
  <si>
    <t>Gender-focused communication strategy is fully operational</t>
  </si>
  <si>
    <t>No action has been initiated thus far; the activity is scheduled for implementation in October 2025.</t>
  </si>
  <si>
    <t>Number of awareness raising activities</t>
  </si>
  <si>
    <r>
      <rPr>
        <b/>
        <sz val="9"/>
        <rFont val="Arial"/>
        <family val="2"/>
      </rPr>
      <t>Number of gender, youth or vulnerable people and LDN stories</t>
    </r>
    <r>
      <rPr>
        <sz val="9"/>
        <rFont val="Arial"/>
        <family val="2"/>
      </rPr>
      <t xml:space="preserve"> </t>
    </r>
    <r>
      <rPr>
        <b/>
        <sz val="9"/>
        <rFont val="Arial"/>
        <family val="2"/>
      </rPr>
      <t>edited for press release</t>
    </r>
  </si>
  <si>
    <t xml:space="preserve">Implementation Progress (IP) , and Overall Assessment </t>
  </si>
  <si>
    <t>Lead Technical Officer</t>
  </si>
  <si>
    <t>GEF Operational Focal Point (OFP)</t>
  </si>
  <si>
    <t>FY2025 Implementation Objective rating10</t>
  </si>
  <si>
    <t>Comments/reasons justifying the ratings for FY2025 and any changes (positive or negative) in the ratings since the previous reporting period</t>
  </si>
  <si>
    <t xml:space="preserve">The project is making steady progress in recovering from initial delays, with important technical activities and pilot interventions now underway. Although earlier implementation was hindered by delays mainly in consultants recruitments, recent developments mark a positive shift.
The recent progress demonstrated positive commitment to advancing the LDN framework through capacity building, training, and improved coordination. Additionally, the formalized partnership with the Ministry of Agriculture and progress on the LDN Decision Support System (DSS) are promising milestones that lay the groundwork for accelerating implementation in the next phases. </t>
  </si>
  <si>
    <t xml:space="preserve">Comments </t>
  </si>
  <si>
    <t xml:space="preserve">Overall assessment is MS as progress ever since last PIR is clearly observable. Also, the close cooperation between CO and RSS is well noted and appears very productive. Implementation rate however, even though improved, remains too low. Perhaps Implementation Modalities might nbeed to be re-structured. </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</si>
  <si>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</si>
  <si>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</si>
  <si>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</si>
  <si>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 xml:space="preserve">Under Component 1 of the project—Enabling Environment for LDN Planning and Monitoring—the recruitment of key consultants to support implementation remains incomplete, resulting in delays across several activities. Recruitment is expected to be finalized by September 2025. Likewise, the baseline assessment, although initially planned following consultations in October 2024, has not yet been initiated and is now scheduled to begin in August 2025.
Despite these delays, important progress has been made. The OP (RSS), with support from FAO international consultants, has updated the Land Degradation Neutrality Decision Support System (LDN-DSS), incorporating new open-source geospatial data and improving its interface. A three-day training workshop in November 2024 engaged 43 participants from various sectors, significantly strengthening their technical capacity in spatial analysis, scenario planning, and data-driven decision-making. This has helped foster intersectoral collaboration and improve long-term land management planning.
Field assessments at 57 intervention sites informed the launch of DLDD mitigation and restoration activities across eight pilot sites in Irbid, Mafraq, and Ajloun.  DLDD interventions focus on forest restoration (terracing, contour lines, native seed planting) and rangeland rehabilitation (including Atriplex halimus planting) started across 8 pilot sites located within three governorates. Joint technical field visits with the Ministry of Agriculture are ongoing to finalize implementation modalities. A no-cost extension is under consideration to ensure full delivery of expected outcomes.
Under Outcome 1.2, a national consultant was recruited to conduct a gap analysis of policies related to land, forestry, and agriculture. The study, however, has faced significant delays and remains incomplete. In parallel, the project began reviving the National Committee to Combat Desertification under the Ministry of Environment. A draft Terms of Reference (ToR), developed in June 2025, outlines the committee’s mandate and will serve as a basis for strengthening national coordination under the UNCCD framework.
A documentary video highlighting restoration efforts with the Ministry of Agriculture was also produced and shared on social media and official platforms to raise public awareness.
Under Component 2, between late 2024 and early 2025, four awareness workshops and five FFS were implemented in Ajloun, Mafraq, and Irbid. These activities engaged over 220 participants and focused on Sustainable Land Management and practical agricultural training. In addition, the rehabilitation of a Ministry nursery is underway to support the multiplication of native plant species using seeds collected through FFS activities.
</t>
  </si>
  <si>
    <t>Please provide a summary paragraph on challenges of project implementation consistent with the information reported in section 2 and 3 of the PIR (Max 400 words) (This section will be uploaded to the GEF portal)</t>
  </si>
  <si>
    <t>The project has encountered critical delays in implementation, largely due to the novelty of the LDN concept in the country. As a result, there is a limited pool of qualified consultants with the necessary expertise to support the technical and institutional demands of the project. Additionally, constraints related to subcontracting have restricted the implementing partner's ability to establish new partnerships with specialized institutions that could otherwise enhance delivery capacity.
To address this, the project team has developed detailed ToRs for the recruitment of individual consultants to fulfill the required technical roles. A formal agreement has also been signed with the Ministry of Agriculture to support coordination and implementation. Despite these measures, the recruitment process remains ongoing, and delays persist. In response, FAO is currently considering a project revision to allow for the engagement of new specialized partners with the capacity to support effective implementation of key components.
Furthermore, improved coordination with other stakeholders and initiatives—particularly those identified as co-financing partners—is needed to ensure alignment, avoid duplication, and optimize the project’s potential impact. Strengthening these partnerships will be essential to ensure the project meets its intended objectives and reaches the targeted beneficiaries in a timely and effective manner.</t>
  </si>
  <si>
    <t>Implementation of Exit Strategy</t>
  </si>
  <si>
    <t xml:space="preserve">Has the project developed an Exit Strategy? If yes, please describe the progress to implement it.
</t>
  </si>
  <si>
    <t>The project has developed a clear exit strategy to ensure the sustainability of its key outcomes beyond the implementation period. Central to this strategy are the Land Degradation Neutrality (LDN) Monitoring System and the Decision Support System (DSS), which are among the most significant outputs of the project.
To promote long-term ownership and institutionalization, the project has actively involved both the Ministry of Agriculture and the Ministry of Environment in the design, development, and continuous updating of these systems. Representatives from both ministries have also participated in dedicated training sessions to build their technical capacity in operating and maintaining the systems. It has been agreed that, upon the project’s completion, the LDN Monitoring and DSS software and tools will be formally handed over to these institutions. This will enable their continued use in national planning processes, decision-making, and sustainable land management efforts.
In addition, to strengthen intersectoral coordination and support integrated approaches to land degradation and desertification challenges, the project is facilitating the reactivation of the National Committee to Combat Desertification (NCCD) under the leadership of the Ministry of Environment. The restructured committee will serve as a key platform for multi-stakeholder engagement. Members of the committee will receive capacity-building support focused on the LDN conceptual framework and the integration of Desertification, Land Degradation, and Drought (DLDD) considerations into national development and planning strategies.
These efforts collectively aim to embed LDN principles into institutional frameworks and ensure that the project’s achievements are sustained and scaled beyond its lifespan.</t>
  </si>
  <si>
    <t xml:space="preserve">How is the project enhancing institutional capacities to foster country ownership for more durable / sustained results?
</t>
  </si>
  <si>
    <t xml:space="preserve">The project is actively enhancing institutional capacities to foster country ownership and ensure long-term, sustained results by embedding its interventions within national systems and building strong partnerships with government institutions, communities, and local organizations. This is being achieved through the following key strategies:
ToT Approach: The project adopted a ToT methodology to institutionalize and sustain training efforts. By equipping national staff and local extension agents with the necessary skills to deliver and replicate FFS methodologies and LDN DSS training, the project ensures that knowledge transfer continues well beyond its implementation period.
Capacity Building of National Ministries: In close coordination with the Ministries of Agriculture and Environment, the project conducted detailed capacity needs assessments and developed tailored training programs. These focused on key LDN competencies such as spatial data analysis, scenario planning, use of SDG indicator 15.3.1, and integration of LDN principles into sectoral planning and national strategies.
Co-Development and Handover of Systems: To strengthen institutional ownership, the LDN DSS and monitoring systems are being co-designed with both ministries. Government staff have been engaged throughout the process—from data integration to technical validation—and it is agreed that the final systems will be officially handed over to the ministries for ongoing use in planning and monitoring.
Reactivation of the National Committee to Combat Desertification (NCCD): The project is supporting the Ministry of Environment in re-establishing the NCCD with updated terms of reference. This multi-stakeholder platform is intended to coordinate LDN-related efforts across sectors and ensure policy coherence at the national level.
Strengthening Producer and Community-Based Organizations: The project supports value chain development for olives, dairy, vegetables, and beekeeping. Consultants have conducted training needs assessments and fieldwork with cooperatives and CBOs to enhance their capacity to engage in sustainable land management and benefit from improved market access.
Gender and Conflict Sensitivity: Institutional capacities will also be strengthened through the integration of gender and conflict-sensitive analyses into planning, ensuring inclusive approaches to land management and enhancing resilience among vulnerable groups.
</t>
  </si>
  <si>
    <t>5. Environmental and Social Safeguards (ESS): risks from the project</t>
  </si>
  <si>
    <t>Initial ESS Risk Classification (at CEO Endorsement/Approval Stage)</t>
  </si>
  <si>
    <t>LOW RISK</t>
  </si>
  <si>
    <t>New environmental and social risks.</t>
  </si>
  <si>
    <t>Progress made towards implementing the Enivronmental and Social Management Plan (ESMP) (only for Moderate and High Risk Projects)</t>
  </si>
  <si>
    <t xml:space="preserve"> </t>
  </si>
  <si>
    <t>Grievance Redress Mechanism (GRM)</t>
  </si>
  <si>
    <t>RSS website link https://www.rss.jo/ has contact information (emails rssinfo@rss.jo and telephone numbers  (+962) 6 5344701) announced in public and all beneficiaries can use to file complaints, also during the project launching events on the governorate, the contact information of the project, and the governorate facilitators were announced to the public in the month of  January 2024 to allow for smooth communication.</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</si>
  <si>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</si>
  <si>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</si>
  <si>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</si>
  <si>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</si>
  <si>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</si>
  <si>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</si>
  <si>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</si>
  <si>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Operational &amp; Logistical</t>
  </si>
  <si>
    <t>Moderate</t>
  </si>
  <si>
    <t xml:space="preserve">Weak incentives for stakeholders, farmers and local communities to cooperate due to time lag for fruition of results, may reduce stakeholder engagement and participation </t>
  </si>
  <si>
    <t>Pilot activities will be participatory in nature and use marginal reaction test to identify actions that yield immediate benefits for Communities in terms socio economic livelihoods and community enhancements, awareness. preparedness, skill development and income generation activities. This will be emphasized during the inception phase. 
The project has been using a participatory approach in planning the activities</t>
  </si>
  <si>
    <t>Social</t>
  </si>
  <si>
    <t>Low</t>
  </si>
  <si>
    <t xml:space="preserve">Failure to involve adequate representation of vulnerable communities including refugees working under work permits outside of camps, particularly women, poverty pockets, and beduins resulting in failed ownership of the project at the community level at project sites. </t>
  </si>
  <si>
    <t xml:space="preserve">The capacity building component and value chains activities will ensure engagement of vulnerable groups and women and will adopt a gender-sensitive approach, as guided by the M&amp;E -Gender and Social Expert. The project will adopt a two way communication approach to create community ownership and buy-in of the project intervention. The development of implementation plans will be undertaken in a participatory manner, encouraging input from all bedouin tribal heads, community members, and women. 
Mitigation measures will also include a conflict-sensitive approach, and conflict-sensitive programming specialist consultations. 
Failure to involve adequate representation of vulnerable communities including refugees working under work permits outside of camps, particularly women, poverty pockets, and beduins resulting in failed ownership of the project at the community level at project sites. </t>
  </si>
  <si>
    <t xml:space="preserve">A significant change in the number of refugees entering the Project area, in addition to their livestock. </t>
  </si>
  <si>
    <t>Involve refugees in capacity building and training activities, through specific FFS groups or value chain capacity building exercises. 
The project has been using a participatory approach involving refugees and their stakeholders in planning the activities</t>
  </si>
  <si>
    <t>Economic</t>
  </si>
  <si>
    <t xml:space="preserve">Jordanian government no longer has funds for upscaling </t>
  </si>
  <si>
    <t xml:space="preserve">The LDN conceptual framework has been created with resource scarcity to address LD in mind. Many of the activities and processes set in place through the project will not depend on GoJ funds to remain active and continue providing benefits once project funding has ceased. 
The project is working in closed collaboration with the Government </t>
  </si>
  <si>
    <t xml:space="preserve">The Government technicians trained under the Project are reassigned to different posts after the Project training. </t>
  </si>
  <si>
    <t>Professional staff turnover was identified in various project final evaluations as a significant barrier to successful project outcomes. Capacity building will need to take a strategic approach to this issue and work with GoJ counterparts to ensure traction and impact through capacity building. 
The project is working in closed collaboration with the Government</t>
  </si>
  <si>
    <t>Partnership &amp; Coordination</t>
  </si>
  <si>
    <t xml:space="preserve">Lack of close cooperation between key institutional stakeholders </t>
  </si>
  <si>
    <t>Even in the PPG phase, lack of information sharing, or high associated costs of data, were barriers. This risk will be mitigated under Component 1 of the project that will strengthen the inter-sectoral coordination mechanism to enhance cooperation on LDN, as well as the 
LDN Platform will be public in nature and provide data on LDN and other key performance indicators online. 
The project is working in closed collaboration with the Government</t>
  </si>
  <si>
    <t>Institutional</t>
  </si>
  <si>
    <t xml:space="preserve">Lack of political support to address key policy barriers and disincentives to SLM </t>
  </si>
  <si>
    <t>Political support is high for SLM and LDN, which is demonstrated by the existing policies related to land and forestry. This project will provide an opportunity to strengthen the LDN framework that requires inter-sectoral coordination and to demonstrate good practices in the field, as linked to ILM planning
The project is working in closed collaboration with the Government</t>
  </si>
  <si>
    <t xml:space="preserve">Low technical capacity in operationalizing LDN at national and regional level impacting project progress </t>
  </si>
  <si>
    <t>Capacity development for LDN will be provided under Components 1 and 2, which will mitigate the risk. Component 3 will in addition provide capacity building for replication of the LDN in other landscapes. 
The project is implementing the capacity building component based on a need analsysis</t>
  </si>
  <si>
    <t xml:space="preserve">Lack of commitment of local stakeholders at the community level to adopt SLM/SFM to achieve LDN </t>
  </si>
  <si>
    <t>Implementation will be undertaken through community-based participatory approaches that address local cultural, socio-economic and ecological concerns. The project will provide incentives to farmers to engage in various activities that target LDN, involving both capacity building, awareness, and value-chain strengthening. PPG consultations with the target districts demonstrate a strong commitment of the local population to landscape conservation and CC mitigation. 
The project has been using a participatory approach in planning the activities</t>
  </si>
  <si>
    <t>Environmental</t>
  </si>
  <si>
    <t xml:space="preserve">Climate change risks </t>
  </si>
  <si>
    <t xml:space="preserve">The mean and maximum temperatures over the full country of Jordan are expected to rise 2-4 degrees, precipitation will be 15-20 percent lower and potential evapotranspiration about 150 mm higher by the end of the century. Producers are already reporting facing extreme heat/drought, intense rainfall and sudden temperature changes, animal diseases, pest outbreaks and strong winds. 
Mitigation is realised through the described project Causal Pathways and is both an objective and outcome of project activities
The project is starting in quarter 3 2024 the capacity building component based on a need analysis </t>
  </si>
  <si>
    <t>Safety &amp; Security</t>
  </si>
  <si>
    <t xml:space="preserve">COVID-19 </t>
  </si>
  <si>
    <t>COVID –19 did not affect the project during the reporting period</t>
  </si>
  <si>
    <t xml:space="preserve">Low participation of women/ limited benefits to women </t>
  </si>
  <si>
    <t>The GAP contains a full list of measures and actions to minimize risks and maximize benefits to women and men, as well as youth. 
The project has been using a participatory approach in planning the activities. A gender expert will be hired by the project during the quarter 3 2025</t>
  </si>
  <si>
    <t>Project overall risk rating (Low, Moderate, Substantial or High):</t>
  </si>
  <si>
    <t>FY2024 rating</t>
  </si>
  <si>
    <t>FY2025 rating</t>
  </si>
  <si>
    <t>Comments/reason for the rating for FY2025 and any changes (positive or negative) in the rating since the previous reporting period</t>
  </si>
  <si>
    <t>LOW</t>
  </si>
  <si>
    <t>No major change from 2024</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</si>
  <si>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</si>
  <si>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</si>
  <si>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</si>
  <si>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</si>
  <si>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</si>
  <si>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</si>
  <si>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</si>
  <si>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</si>
  <si>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</si>
  <si>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</si>
  <si>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</si>
  <si>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</si>
  <si>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</si>
  <si>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</si>
  <si>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</si>
  <si>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</si>
  <si>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</si>
  <si>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Components and cost</t>
  </si>
  <si>
    <t xml:space="preserve">Institutional and implementation arrangements </t>
  </si>
  <si>
    <t>Financial management</t>
  </si>
  <si>
    <t>Implementation schedule</t>
  </si>
  <si>
    <t>Executing Entity</t>
  </si>
  <si>
    <t>Executing Entity Category</t>
  </si>
  <si>
    <t>Minor project objective change</t>
  </si>
  <si>
    <t>Safeguards</t>
  </si>
  <si>
    <t>Risk analysis</t>
  </si>
  <si>
    <t>Increase of GEF project financing up to 5%</t>
  </si>
  <si>
    <t>Co-financing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</si>
  <si>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</si>
  <si>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</si>
  <si>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</si>
  <si>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</si>
  <si>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</si>
  <si>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</si>
  <si>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</si>
  <si>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</si>
  <si>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</si>
  <si>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Government Institutions</t>
  </si>
  <si>
    <t xml:space="preserve">Ministry of Agriculture </t>
  </si>
  <si>
    <t xml:space="preserve">Co-financing partner 
Chair of PSC </t>
  </si>
  <si>
    <t xml:space="preserve">MoA is a member of the PSC. 
An agreement was signed for project implementation with RSS. They nominated a focal point in Amman. 
Delays on signing the subcontracting agreement with MoA. The agreement was supposed to be signed during the last quarter of 2023, but it was signed in March 2024. 
</t>
  </si>
  <si>
    <t>Ministry of Environment</t>
  </si>
  <si>
    <t>Co-financing partner 
PSC</t>
  </si>
  <si>
    <t xml:space="preserve">Member of the PSC. They participated in the main project events. They nominated a project focal point in Amman. </t>
  </si>
  <si>
    <t xml:space="preserve">Dept. Lands &amp; Irrigation </t>
  </si>
  <si>
    <t xml:space="preserve">Co-financing partner </t>
  </si>
  <si>
    <t>participated in the Inception Workshops</t>
  </si>
  <si>
    <t xml:space="preserve">Dept. of Forestry + Rangeland </t>
  </si>
  <si>
    <t>Member of the PSC, Joint Planning
Meetings of the agreement between MoA and RSS</t>
  </si>
  <si>
    <t xml:space="preserve">NARC </t>
  </si>
  <si>
    <t xml:space="preserve">Ministry of Water and Irrigation </t>
  </si>
  <si>
    <t>Member of the PSC</t>
  </si>
  <si>
    <t xml:space="preserve">MOPIC </t>
  </si>
  <si>
    <t xml:space="preserve">Ministry of Municipal Affairs </t>
  </si>
  <si>
    <t xml:space="preserve">Agricultural Credit Corporation </t>
  </si>
  <si>
    <t xml:space="preserve">Regional Agricultural Dep. at Governorate </t>
  </si>
  <si>
    <t>Joint Planning Meetings of the agreement between MoA and RSS
field implementation of the activities</t>
  </si>
  <si>
    <t>Municipalities</t>
  </si>
  <si>
    <t>participate in meetings and workshops</t>
  </si>
  <si>
    <t>NGOs</t>
  </si>
  <si>
    <t>indirect beneficiaries</t>
  </si>
  <si>
    <t xml:space="preserve">Others </t>
  </si>
  <si>
    <t>National Committee to Combat Desertification (NCCD)</t>
  </si>
  <si>
    <t>the project is working to reactivate the committee</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</si>
  <si>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</si>
  <si>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</si>
  <si>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</si>
  <si>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</si>
  <si>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</si>
  <si>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</si>
  <si>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Women are involved and encouraged to participate to at local and national level in access to and control over natural resources</t>
  </si>
  <si>
    <t>b. Improving women's participation and decision making</t>
  </si>
  <si>
    <t>Women are selected and encouraged during the project implementation stage to actively participate during decision making fora</t>
  </si>
  <si>
    <t>c. generating socio-economic benefits or services for women</t>
  </si>
  <si>
    <t>Women directly benefiting from the value chain component of the project</t>
  </si>
  <si>
    <t>M&amp;E system with gender-disaggregated data?</t>
  </si>
  <si>
    <t>Gender disaggregated data are included in the M&amp;E tools</t>
  </si>
  <si>
    <t>Any other good practices on gender</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</si>
  <si>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</si>
  <si>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</si>
  <si>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</si>
  <si>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</si>
  <si>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 xml:space="preserve">the project has design an LDN DSS system that allow the sharing of informaiton and knoledge. Furthermore, the project is actively participating to regional and national knowledge and learning sessions.
The project is also promoting TSP and an LDN/Desertification worksing group in Jordan for coordination and knowledge sharing </t>
  </si>
  <si>
    <t xml:space="preserve"> If NO, how does the project identify, collect and document good practices? </t>
  </si>
  <si>
    <t xml:space="preserve">Please list good practices, including key-technical and/or institutional innovations, from the project thus far. </t>
  </si>
  <si>
    <t>Communication strategy:
Does the project have a communication strategy?</t>
  </si>
  <si>
    <t>No</t>
  </si>
  <si>
    <t xml:space="preserve"> Please provide a brief overview of the communications successes and challenges this fiscal year.</t>
  </si>
  <si>
    <t>the project has succesfully published a video on the project</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</si>
  <si>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</si>
  <si>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The community engagement is at its preliminary stages. The target communities will start benefiting from the project during the  year 2025. Human-interest stories and Socio-economic co-benefits generated by the project will be collected and disseminated.</t>
  </si>
  <si>
    <t>Please provide links to related website, social media account</t>
  </si>
  <si>
    <t>linkedin</t>
  </si>
  <si>
    <t>facebook page</t>
  </si>
  <si>
    <t>instagram page</t>
  </si>
  <si>
    <t>https://x.com/FAOJordan/status/1935670540297032116</t>
  </si>
  <si>
    <t xml:space="preserve">Please provide a list of publications, leaflets, video materials, newsletters, or other communications assets publised on the web, if any. </t>
  </si>
  <si>
    <t xml:space="preserve">DSS : https://projectgeffao.users.earthengine.app/view/jordan-ldn
FERM: : https://ferm.fao.org/search/initiatives/OqYqpsbGGZKVOfQGm7ZB
</t>
  </si>
  <si>
    <t>=Package|'C:\Users\3752\OneDrive\Documents\Jordan ALDNT project restoration activities 262025.mp4'!''''</t>
  </si>
  <si>
    <t>Please indicate the Communication and/or knowledge management focal point's name and contact detais.</t>
  </si>
  <si>
    <t>FAO: Alkhayyat Dima
Email: dima.alkhayyat@fao.org
RSS: public relation department</t>
  </si>
  <si>
    <t xml:space="preserve">12. Indigenous Peoples and Local Communites Involvement </t>
  </si>
  <si>
    <t>Are Indigenous Peoples and local communities involved in the project (as per the approved Project Document)? If yes, please briefly explain.</t>
  </si>
  <si>
    <t>If applicable, please describe the process and current status of on-going/completed, legitimate consultations to obtain Free, Prior and Informed Consent (FPIC) with the indigenous communities.
Four consultation workshops were held during first quarter 2024, one in Irbid, one in Ajloun and two in Al Mafraq, the total number of attendees was 193; 139 were males and 54 were women, with a participation of 49 representing the local NGOs in those governorates. The names of the NGOs are:  Al-Weam Charity Association, Rajab Charity Association, the Raehat Aljaneh Charitable Society, Al-Azmi District Charity Association, Rajab Gate Charitable Association, Saeedat Alataa Association, Wadi Rajab Women's Cooperative Society, Altadamon wa aletefaq Association, Alkawkab alakhdar Society, Kaab Maloul Charitable Association, Al-Hashimiya Charity Association, Al Maharas Cooperative, Anwar Abin Cooperative Society, Sakhrah Women's Association, Sakhrah Cooperative Society, Specific Union of Women Farmers, Umm Al-Wulu Women's Cooperative Society, Rawabi Ajloun Association, Shabab Al-Ruwaished Charitable Association, Al-Wefaq Association for Orphans and Widows, Almawadah wa Alrahmah Association, Ahl Al-Khair Association and the Farmers Union. The project activities were presented to the local communities in the three governorates, and a discussion session was held to take their opinions on the implementation mechanisms and cooperation. After the end of the sessions, special reports were prepared for each session and shared with the attendees. Recommendations from all sessions have been integrated into plans and project execution. The main recommendations received are:
1. Focus on water harvesting at farm level;
2. Focus on planting trees with high blossom and nectar content to support beekeepers;
3. Train local producers on packaging and marketing;
4. Support the community with a dairy and cheese products factory, or olive press;
5. use solar energy in the agricultural projects;
6. Supporting livestock breeders with fodder, water, and feeding;
7. Encourage farmer to adopt agricultural methods that improve soil fertility and increase productivity;
8. Formation of FFS;
9. Establish nursery to produce local verities;
10. Allocating suitable sites as pastures for local livestock owners;
11. Establishment of ecotourism activities and local parks.
In the session at Al-Ruwaished area in the governorate of Almafrq, there was a request from the local community on the need to develop the dairy value chain. After the session, TOR of the expert was prepared, and a bid was announced to recruit the expert, as also aligned with the GEF approved project document (activities on value chain development).
Do indigenous peoples and/or local communities have an active partcipation in the project activities? If yes, briefly describe how.
As part of the project’s effort to strengthen value chains and promote sustainable land management practices, a series of Focus Group Discussions (FGDs) and stakeholder meetings were conducted with key actors in the selected sectors. These included sheep and goat herders, local farmers, dairy factories, and olive mills across the governorates of Ajloun, Irbid, and Mafraq.
A total of 13 FGDs were organized, engaging 169 participants, including 97 males and 72 females. These sessions were designed to collect in-depth qualitative data on production practices, supply chain dynamics, and sector-specific challenges.
Participants shared insights on several recurring issues affecting value chain performance. Key concerns included:
Low feed quality and high feed costs, particularly for livestock producers;
Animal health and disease management challenges, which impact productivity and profitability;
High production costs and limited access to quality inputs;
Marketing and distribution constraints, including limited market access and low price returns for producers;
Inadequate infrastructure and services, particularly in processing and storage.
The data gathered through these FGDs is informing targeted interventions aimed at improving the efficiency and sustainability of the olive, dairy, vegetable, and beekeeping value chains. The inclusive approach—especially the strong participation of women—ensures that project strategies are responsive to the needs of all value chain actors and contribute to long-term resilience and rural livelihoods.</t>
  </si>
  <si>
    <t>13. Co-Financing Table</t>
  </si>
  <si>
    <t>Sources of Co-financing</t>
  </si>
  <si>
    <t>Name of Co-financer</t>
  </si>
  <si>
    <t>Type of Co-financing</t>
  </si>
  <si>
    <t>Amount Confirmed at CEO endorsement/approval (in USD)</t>
  </si>
  <si>
    <t>Actual Amount Materialized at 30 June 2025 (in USD)</t>
  </si>
  <si>
    <t>Recipient Country Government</t>
  </si>
  <si>
    <t>Public Investment</t>
  </si>
  <si>
    <t>In Kind</t>
  </si>
  <si>
    <t>GEF Agency</t>
  </si>
  <si>
    <t>GCF/FAO Funded “Building resilience to cope with climate change in Jordan through improving water use efficiency in the agriculture sector (BRCCJ)”</t>
  </si>
  <si>
    <t>Grant</t>
  </si>
  <si>
    <t>FAO (Technical and logistical backstopping including staff time, office space, and meeting facilities)</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</si>
  <si>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</si>
  <si>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</si>
  <si>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</si>
  <si>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</si>
  <si>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</si>
  <si>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</si>
  <si>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</si>
  <si>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</si>
  <si>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</si>
  <si>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</si>
  <si>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</si>
  <si>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r>
      <t>Irbid Governate</t>
    </r>
    <r>
      <rPr>
        <sz val="8"/>
        <color rgb="FF000000"/>
        <rFont val="Cambria"/>
        <family val="1"/>
      </rPr>
      <t xml:space="preserve"> / </t>
    </r>
  </si>
  <si>
    <t>A1 Duwaqarah 1</t>
  </si>
  <si>
    <r>
      <t>·</t>
    </r>
    <r>
      <rPr>
        <sz val="7"/>
        <color rgb="FF0A8BBC"/>
        <rFont val="Times New Roman"/>
        <family val="1"/>
      </rPr>
      <t xml:space="preserve">     </t>
    </r>
    <r>
      <rPr>
        <b/>
        <sz val="8"/>
        <color rgb="FF0A8BBC"/>
        <rFont val="Cambria"/>
        <family val="1"/>
      </rPr>
      <t xml:space="preserve">A1 land cover is Grassland, registered for forestry department </t>
    </r>
  </si>
  <si>
    <r>
      <t>·</t>
    </r>
    <r>
      <rPr>
        <sz val="7"/>
        <color rgb="FF0A8BBC"/>
        <rFont val="Times New Roman"/>
        <family val="1"/>
      </rPr>
      <t xml:space="preserve">     </t>
    </r>
    <r>
      <rPr>
        <b/>
        <sz val="8"/>
        <color rgb="FF0A8BBC"/>
        <rFont val="Cambria"/>
        <family val="1"/>
      </rPr>
      <t>A2 land cover is Grassland, registered for forestry department</t>
    </r>
  </si>
  <si>
    <r>
      <t>·</t>
    </r>
    <r>
      <rPr>
        <sz val="7"/>
        <color rgb="FF0A8BBC"/>
        <rFont val="Times New Roman"/>
        <family val="1"/>
      </rPr>
      <t xml:space="preserve">     </t>
    </r>
    <r>
      <rPr>
        <b/>
        <sz val="8"/>
        <color rgb="FF0A8BBC"/>
        <rFont val="Cambria"/>
        <family val="1"/>
      </rPr>
      <t>The suggested activities are:</t>
    </r>
  </si>
  <si>
    <r>
      <t>·</t>
    </r>
    <r>
      <rPr>
        <sz val="7"/>
        <color rgb="FF0A8BBC"/>
        <rFont val="Times New Roman"/>
        <family val="1"/>
      </rPr>
      <t xml:space="preserve">     </t>
    </r>
    <r>
      <rPr>
        <b/>
        <sz val="8"/>
        <color rgb="FF0A8BBC"/>
        <rFont val="Cambria"/>
        <family val="1"/>
      </rPr>
      <t>Water harvesting.</t>
    </r>
  </si>
  <si>
    <r>
      <t>·</t>
    </r>
    <r>
      <rPr>
        <sz val="7"/>
        <color rgb="FF0A8BBC"/>
        <rFont val="Times New Roman"/>
        <family val="1"/>
      </rPr>
      <t xml:space="preserve">     </t>
    </r>
    <r>
      <rPr>
        <b/>
        <sz val="8"/>
        <color rgb="FF0A8BBC"/>
        <rFont val="Cambria"/>
        <family val="1"/>
      </rPr>
      <t xml:space="preserve">Soil erosion control measures.  </t>
    </r>
  </si>
  <si>
    <r>
      <t>·</t>
    </r>
    <r>
      <rPr>
        <sz val="7"/>
        <color rgb="FF0A8BBC"/>
        <rFont val="Times New Roman"/>
        <family val="1"/>
      </rPr>
      <t xml:space="preserve">     </t>
    </r>
    <r>
      <rPr>
        <b/>
        <sz val="8"/>
        <color rgb="FF0A8BBC"/>
        <rFont val="Cambria"/>
        <family val="1"/>
      </rPr>
      <t xml:space="preserve">FFS. </t>
    </r>
  </si>
  <si>
    <r>
      <t>·</t>
    </r>
    <r>
      <rPr>
        <sz val="7"/>
        <color rgb="FF0A8BBC"/>
        <rFont val="Times New Roman"/>
        <family val="1"/>
      </rPr>
      <t xml:space="preserve">     </t>
    </r>
    <r>
      <rPr>
        <b/>
        <sz val="8"/>
        <color rgb="FF0A8BBC"/>
        <rFont val="Cambria"/>
        <family val="1"/>
      </rPr>
      <t xml:space="preserve">Grazing management measures.  </t>
    </r>
  </si>
  <si>
    <t>A2 Duwaqarah 2</t>
  </si>
  <si>
    <r>
      <t>·</t>
    </r>
    <r>
      <rPr>
        <sz val="7"/>
        <color rgb="FF0A8BBC"/>
        <rFont val="Times New Roman"/>
        <family val="1"/>
      </rPr>
      <t xml:space="preserve">     </t>
    </r>
    <r>
      <rPr>
        <b/>
        <sz val="8"/>
        <color rgb="FF0A8BBC"/>
        <rFont val="Cambria"/>
        <family val="1"/>
      </rPr>
      <t>Cropland management measures.</t>
    </r>
  </si>
  <si>
    <t>A36 Sharhabeel Dam 1</t>
  </si>
  <si>
    <r>
      <t>·</t>
    </r>
    <r>
      <rPr>
        <sz val="7"/>
        <color rgb="FF0A8BBC"/>
        <rFont val="Times New Roman"/>
        <family val="1"/>
      </rPr>
      <t xml:space="preserve">     </t>
    </r>
    <r>
      <rPr>
        <b/>
        <sz val="8"/>
        <color rgb="FF0A8BBC"/>
        <rFont val="Cambria"/>
        <family val="1"/>
      </rPr>
      <t xml:space="preserve">A36 land cover is Grassland, registered for forestry department </t>
    </r>
  </si>
  <si>
    <r>
      <t>·</t>
    </r>
    <r>
      <rPr>
        <sz val="7"/>
        <color rgb="FF0A8BBC"/>
        <rFont val="Times New Roman"/>
        <family val="1"/>
      </rPr>
      <t xml:space="preserve">     </t>
    </r>
    <r>
      <rPr>
        <b/>
        <sz val="8"/>
        <color rgb="FF0A8BBC"/>
        <rFont val="Cambria"/>
        <family val="1"/>
      </rPr>
      <t>A37 land cover is Grassland, registered for forestry department</t>
    </r>
  </si>
  <si>
    <r>
      <t>·</t>
    </r>
    <r>
      <rPr>
        <sz val="7"/>
        <color rgb="FF0A8BBC"/>
        <rFont val="Times New Roman"/>
        <family val="1"/>
      </rPr>
      <t xml:space="preserve">     </t>
    </r>
    <r>
      <rPr>
        <b/>
        <sz val="8"/>
        <color rgb="FF0A8BBC"/>
        <rFont val="Cambria"/>
        <family val="1"/>
      </rPr>
      <t xml:space="preserve">Beekeeping measures. </t>
    </r>
  </si>
  <si>
    <r>
      <t>·</t>
    </r>
    <r>
      <rPr>
        <sz val="7"/>
        <color rgb="FF0A8BBC"/>
        <rFont val="Times New Roman"/>
        <family val="1"/>
      </rPr>
      <t xml:space="preserve">     </t>
    </r>
    <r>
      <rPr>
        <b/>
        <sz val="8"/>
        <color rgb="FF0A8BBC"/>
        <rFont val="Cambria"/>
        <family val="1"/>
      </rPr>
      <t xml:space="preserve">Soil erosion control measures. </t>
    </r>
  </si>
  <si>
    <r>
      <t>·</t>
    </r>
    <r>
      <rPr>
        <sz val="7"/>
        <color rgb="FF0A8BBC"/>
        <rFont val="Times New Roman"/>
        <family val="1"/>
      </rPr>
      <t xml:space="preserve">     </t>
    </r>
    <r>
      <rPr>
        <b/>
        <sz val="8"/>
        <color rgb="FF0A8BBC"/>
        <rFont val="Cambria"/>
        <family val="1"/>
      </rPr>
      <t>Farm Field Schools.</t>
    </r>
  </si>
  <si>
    <t>A37 Sharhabeel Dam 2</t>
  </si>
  <si>
    <r>
      <t>·</t>
    </r>
    <r>
      <rPr>
        <sz val="7"/>
        <color rgb="FF0A8BBC"/>
        <rFont val="Times New Roman"/>
        <family val="1"/>
      </rPr>
      <t xml:space="preserve">     </t>
    </r>
    <r>
      <rPr>
        <b/>
        <sz val="8"/>
        <color rgb="FF0A8BBC"/>
        <rFont val="Cambria"/>
        <family val="1"/>
      </rPr>
      <t xml:space="preserve">Grazing management measures. </t>
    </r>
  </si>
  <si>
    <t>A38 Jedayta (Wadi Al-Rayyan) 1</t>
  </si>
  <si>
    <r>
      <t>·</t>
    </r>
    <r>
      <rPr>
        <sz val="7"/>
        <color rgb="FF0A8BBC"/>
        <rFont val="Times New Roman"/>
        <family val="1"/>
      </rPr>
      <t xml:space="preserve">     </t>
    </r>
    <r>
      <rPr>
        <b/>
        <sz val="8"/>
        <color rgb="FF0A8BBC"/>
        <rFont val="Cambria"/>
        <family val="1"/>
      </rPr>
      <t xml:space="preserve">A38 land cover is Grassland, registered for forestry department </t>
    </r>
  </si>
  <si>
    <r>
      <t>·</t>
    </r>
    <r>
      <rPr>
        <sz val="7"/>
        <color rgb="FF0A8BBC"/>
        <rFont val="Times New Roman"/>
        <family val="1"/>
      </rPr>
      <t xml:space="preserve">     </t>
    </r>
    <r>
      <rPr>
        <b/>
        <sz val="8"/>
        <color rgb="FF0A8BBC"/>
        <rFont val="Cambria"/>
        <family val="1"/>
      </rPr>
      <t>A40 land cover is Grassland, registered for forestry department</t>
    </r>
  </si>
  <si>
    <r>
      <t>·</t>
    </r>
    <r>
      <rPr>
        <sz val="7"/>
        <color rgb="FF0A8BBC"/>
        <rFont val="Times New Roman"/>
        <family val="1"/>
      </rPr>
      <t xml:space="preserve">     </t>
    </r>
    <r>
      <rPr>
        <b/>
        <sz val="8"/>
        <color rgb="FF0A8BBC"/>
        <rFont val="Cambria"/>
        <family val="1"/>
      </rPr>
      <t xml:space="preserve">A41 land cover is Grassland, registered for forestry department </t>
    </r>
  </si>
  <si>
    <r>
      <t>·</t>
    </r>
    <r>
      <rPr>
        <sz val="7"/>
        <color rgb="FF0A8BBC"/>
        <rFont val="Times New Roman"/>
        <family val="1"/>
      </rPr>
      <t xml:space="preserve">     </t>
    </r>
    <r>
      <rPr>
        <b/>
        <sz val="8"/>
        <color rgb="FF0A8BBC"/>
        <rFont val="Cambria"/>
        <family val="1"/>
      </rPr>
      <t>A42 land cover is Grassland, registered for forestry department</t>
    </r>
  </si>
  <si>
    <t>A40 Jedayta (Wadi Al-Rayyan) 2</t>
  </si>
  <si>
    <t>A41 Jedayta (Wadi Al-Rayyan) 3</t>
  </si>
  <si>
    <r>
      <t>·</t>
    </r>
    <r>
      <rPr>
        <sz val="7"/>
        <color rgb="FF0A8BBC"/>
        <rFont val="Times New Roman"/>
        <family val="1"/>
      </rPr>
      <t xml:space="preserve">     </t>
    </r>
    <r>
      <rPr>
        <b/>
        <sz val="8"/>
        <color rgb="FF0A8BBC"/>
        <rFont val="Cambria"/>
        <family val="1"/>
      </rPr>
      <t xml:space="preserve">Cropland management measures. </t>
    </r>
  </si>
  <si>
    <t>A42 Jedayta (Wadi Al-Rayyan) 3</t>
  </si>
  <si>
    <t>Jedayta (Wadi Al-Rayyan) 4</t>
  </si>
  <si>
    <t>A43 Der Abi Saeed</t>
  </si>
  <si>
    <r>
      <t>·</t>
    </r>
    <r>
      <rPr>
        <sz val="7"/>
        <color rgb="FF0A8BBC"/>
        <rFont val="Times New Roman"/>
        <family val="1"/>
      </rPr>
      <t xml:space="preserve">     </t>
    </r>
    <r>
      <rPr>
        <b/>
        <sz val="8"/>
        <color rgb="FF0A8BBC"/>
        <rFont val="Cambria"/>
        <family val="1"/>
      </rPr>
      <t xml:space="preserve">A43 land cover is Grassland, registered for forestry department </t>
    </r>
  </si>
  <si>
    <r>
      <t>·</t>
    </r>
    <r>
      <rPr>
        <sz val="7"/>
        <color rgb="FF0A8BBC"/>
        <rFont val="Times New Roman"/>
        <family val="1"/>
      </rPr>
      <t xml:space="preserve">     </t>
    </r>
    <r>
      <rPr>
        <b/>
        <sz val="8"/>
        <color rgb="FF0A8BBC"/>
        <rFont val="Cambria"/>
        <family val="1"/>
      </rPr>
      <t>Grazing management measures.</t>
    </r>
  </si>
  <si>
    <r>
      <t>A44</t>
    </r>
    <r>
      <rPr>
        <sz val="8"/>
        <color rgb="FF000000"/>
        <rFont val="Arial"/>
        <family val="2"/>
      </rPr>
      <t xml:space="preserve"> Kufr Rakeb Landscape</t>
    </r>
  </si>
  <si>
    <r>
      <t>·</t>
    </r>
    <r>
      <rPr>
        <sz val="7"/>
        <color rgb="FF0A8BBC"/>
        <rFont val="Times New Roman"/>
        <family val="1"/>
      </rPr>
      <t xml:space="preserve">     </t>
    </r>
    <r>
      <rPr>
        <b/>
        <sz val="8"/>
        <color rgb="FF0A8BBC"/>
        <rFont val="Cambria"/>
        <family val="1"/>
      </rPr>
      <t xml:space="preserve">A44 land cover is Grassland, registered for forestry department </t>
    </r>
  </si>
  <si>
    <t>A45 Saham 1</t>
  </si>
  <si>
    <r>
      <t>·</t>
    </r>
    <r>
      <rPr>
        <sz val="7"/>
        <color rgb="FF0A8BBC"/>
        <rFont val="Times New Roman"/>
        <family val="1"/>
      </rPr>
      <t xml:space="preserve">     </t>
    </r>
    <r>
      <rPr>
        <b/>
        <sz val="8"/>
        <color rgb="FF0A8BBC"/>
        <rFont val="Cambria"/>
        <family val="1"/>
      </rPr>
      <t>A45 land cover is Grassland, registered for forestry department</t>
    </r>
  </si>
  <si>
    <r>
      <t>·</t>
    </r>
    <r>
      <rPr>
        <sz val="7"/>
        <color rgb="FF0A8BBC"/>
        <rFont val="Times New Roman"/>
        <family val="1"/>
      </rPr>
      <t xml:space="preserve">     </t>
    </r>
    <r>
      <rPr>
        <b/>
        <sz val="8"/>
        <color rgb="FF0A8BBC"/>
        <rFont val="Cambria"/>
        <family val="1"/>
      </rPr>
      <t xml:space="preserve">A46 land cover is Grassland, registered for forestry department </t>
    </r>
  </si>
  <si>
    <r>
      <t>·</t>
    </r>
    <r>
      <rPr>
        <sz val="7"/>
        <color rgb="FF0A8BBC"/>
        <rFont val="Times New Roman"/>
        <family val="1"/>
      </rPr>
      <t xml:space="preserve">     </t>
    </r>
    <r>
      <rPr>
        <b/>
        <sz val="8"/>
        <color rgb="FF0A8BBC"/>
        <rFont val="Cambria"/>
        <family val="1"/>
      </rPr>
      <t>A47 land cover is Grassland, registered for forestry department</t>
    </r>
  </si>
  <si>
    <r>
      <t>·</t>
    </r>
    <r>
      <rPr>
        <sz val="7"/>
        <color rgb="FF0A8BBC"/>
        <rFont val="Times New Roman"/>
        <family val="1"/>
      </rPr>
      <t xml:space="preserve">     </t>
    </r>
    <r>
      <rPr>
        <b/>
        <sz val="8"/>
        <color rgb="FF0A8BBC"/>
        <rFont val="Cambria"/>
        <family val="1"/>
      </rPr>
      <t>Soil erosion control measures.</t>
    </r>
  </si>
  <si>
    <t>A46 Saham 2</t>
  </si>
  <si>
    <r>
      <t>·</t>
    </r>
    <r>
      <rPr>
        <sz val="7"/>
        <color rgb="FF0A8BBC"/>
        <rFont val="Times New Roman"/>
        <family val="1"/>
      </rPr>
      <t xml:space="preserve">     </t>
    </r>
    <r>
      <rPr>
        <b/>
        <sz val="8"/>
        <color rgb="FF0A8BBC"/>
        <rFont val="Cambria"/>
        <family val="1"/>
      </rPr>
      <t xml:space="preserve">Farm Field School. </t>
    </r>
  </si>
  <si>
    <t>A47 Saham 3</t>
  </si>
  <si>
    <r>
      <t>·</t>
    </r>
    <r>
      <rPr>
        <sz val="7"/>
        <color rgb="FF0A8BBC"/>
        <rFont val="Times New Roman"/>
        <family val="1"/>
      </rPr>
      <t xml:space="preserve">     </t>
    </r>
    <r>
      <rPr>
        <b/>
        <sz val="8"/>
        <color rgb="FF0A8BBC"/>
        <rFont val="Cambria"/>
        <family val="1"/>
      </rPr>
      <t>Grazing management measures</t>
    </r>
  </si>
  <si>
    <r>
      <t>Aljoun Governate</t>
    </r>
    <r>
      <rPr>
        <sz val="8"/>
        <color rgb="FF000000"/>
        <rFont val="Cambria"/>
        <family val="1"/>
      </rPr>
      <t xml:space="preserve"> / </t>
    </r>
    <r>
      <rPr>
        <b/>
        <sz val="8"/>
        <color rgb="FF000000"/>
        <rFont val="Cambria"/>
        <family val="1"/>
      </rPr>
      <t xml:space="preserve"> </t>
    </r>
  </si>
  <si>
    <t>A39 Jedayta (Wadi Al-Rayyan) 5</t>
  </si>
  <si>
    <r>
      <t>·</t>
    </r>
    <r>
      <rPr>
        <sz val="7"/>
        <color rgb="FF0A8BBC"/>
        <rFont val="Times New Roman"/>
        <family val="1"/>
      </rPr>
      <t xml:space="preserve">     </t>
    </r>
    <r>
      <rPr>
        <b/>
        <sz val="8"/>
        <color rgb="FF0A8BBC"/>
        <rFont val="Cambria"/>
        <family val="1"/>
      </rPr>
      <t>A39 land cover is grassland with artificial forest registered for forestry department</t>
    </r>
  </si>
  <si>
    <r>
      <t>·</t>
    </r>
    <r>
      <rPr>
        <sz val="7"/>
        <color rgb="FF0A8BBC"/>
        <rFont val="Times New Roman"/>
        <family val="1"/>
      </rPr>
      <t xml:space="preserve">     </t>
    </r>
    <r>
      <rPr>
        <b/>
        <sz val="8"/>
        <color rgb="FF0A8BBC"/>
        <rFont val="Cambria"/>
        <family val="1"/>
      </rPr>
      <t>A6 land cover is grassland registered for forestry department</t>
    </r>
  </si>
  <si>
    <r>
      <t>·</t>
    </r>
    <r>
      <rPr>
        <sz val="7"/>
        <color rgb="FF0A8BBC"/>
        <rFont val="Times New Roman"/>
        <family val="1"/>
      </rPr>
      <t xml:space="preserve">     </t>
    </r>
    <r>
      <rPr>
        <b/>
        <sz val="8"/>
        <color rgb="FF0A8BBC"/>
        <rFont val="Cambria"/>
        <family val="1"/>
      </rPr>
      <t>The suggested interventions are:</t>
    </r>
  </si>
  <si>
    <r>
      <t>·</t>
    </r>
    <r>
      <rPr>
        <sz val="7"/>
        <color rgb="FF0A8BBC"/>
        <rFont val="Times New Roman"/>
        <family val="1"/>
      </rPr>
      <t xml:space="preserve">     </t>
    </r>
    <r>
      <rPr>
        <b/>
        <sz val="8"/>
        <color rgb="FF0A8BBC"/>
        <rFont val="Cambria"/>
        <family val="1"/>
      </rPr>
      <t xml:space="preserve">Erosion control measures. </t>
    </r>
  </si>
  <si>
    <r>
      <t>·</t>
    </r>
    <r>
      <rPr>
        <sz val="7"/>
        <color rgb="FF0A8BBC"/>
        <rFont val="Times New Roman"/>
        <family val="1"/>
      </rPr>
      <t xml:space="preserve">     </t>
    </r>
    <r>
      <rPr>
        <b/>
        <sz val="8"/>
        <color rgb="FF0A8BBC"/>
        <rFont val="Cambria"/>
        <family val="1"/>
      </rPr>
      <t xml:space="preserve">Water harvesting. </t>
    </r>
  </si>
  <si>
    <r>
      <t>·</t>
    </r>
    <r>
      <rPr>
        <sz val="7"/>
        <color rgb="FF0A8BBC"/>
        <rFont val="Times New Roman"/>
        <family val="1"/>
      </rPr>
      <t xml:space="preserve">     </t>
    </r>
    <r>
      <rPr>
        <b/>
        <sz val="8"/>
        <color rgb="FF0A8BBC"/>
        <rFont val="Cambria"/>
        <family val="1"/>
      </rPr>
      <t xml:space="preserve">Grazing management. </t>
    </r>
  </si>
  <si>
    <r>
      <t>·</t>
    </r>
    <r>
      <rPr>
        <sz val="7"/>
        <color rgb="FF0A8BBC"/>
        <rFont val="Times New Roman"/>
        <family val="1"/>
      </rPr>
      <t xml:space="preserve">     </t>
    </r>
    <r>
      <rPr>
        <b/>
        <sz val="8"/>
        <color rgb="FF0A8BBC"/>
        <rFont val="Cambria"/>
        <family val="1"/>
      </rPr>
      <t xml:space="preserve">Fire-fighting measures. </t>
    </r>
  </si>
  <si>
    <r>
      <t>·</t>
    </r>
    <r>
      <rPr>
        <sz val="7"/>
        <color rgb="FF0A8BBC"/>
        <rFont val="Times New Roman"/>
        <family val="1"/>
      </rPr>
      <t xml:space="preserve">     </t>
    </r>
    <r>
      <rPr>
        <b/>
        <sz val="8"/>
        <color rgb="FF0A8BBC"/>
        <rFont val="Cambria"/>
        <family val="1"/>
      </rPr>
      <t>Afforestation.</t>
    </r>
  </si>
  <si>
    <t>A6 Jedayta (Wadi Al-Rayyan) 6</t>
  </si>
  <si>
    <r>
      <t>·</t>
    </r>
    <r>
      <rPr>
        <sz val="7"/>
        <color rgb="FF0A8BBC"/>
        <rFont val="Times New Roman"/>
        <family val="1"/>
      </rPr>
      <t xml:space="preserve">     </t>
    </r>
    <r>
      <rPr>
        <b/>
        <sz val="8"/>
        <color rgb="FF0A8BBC"/>
        <rFont val="Cambria"/>
        <family val="1"/>
      </rPr>
      <t xml:space="preserve">Farm Field Schools. </t>
    </r>
  </si>
  <si>
    <t>A10 Sakhrah 1</t>
  </si>
  <si>
    <r>
      <t>·</t>
    </r>
    <r>
      <rPr>
        <sz val="7"/>
        <color rgb="FF0A8BBC"/>
        <rFont val="Times New Roman"/>
        <family val="1"/>
      </rPr>
      <t xml:space="preserve">     </t>
    </r>
    <r>
      <rPr>
        <b/>
        <sz val="8"/>
        <color rgb="FF0A8BBC"/>
        <rFont val="Cambria"/>
        <family val="1"/>
      </rPr>
      <t>A10 land cover is grassland with less than 10% tree cover registered for forestry department</t>
    </r>
  </si>
  <si>
    <r>
      <t>·</t>
    </r>
    <r>
      <rPr>
        <sz val="7"/>
        <color rgb="FF0A8BBC"/>
        <rFont val="Times New Roman"/>
        <family val="1"/>
      </rPr>
      <t xml:space="preserve">     </t>
    </r>
    <r>
      <rPr>
        <b/>
        <sz val="8"/>
        <color rgb="FF0A8BBC"/>
        <rFont val="Cambria"/>
        <family val="1"/>
      </rPr>
      <t>A11 land cover is grassland with less than 20% tree cover registered for forestry department</t>
    </r>
  </si>
  <si>
    <r>
      <t>·</t>
    </r>
    <r>
      <rPr>
        <sz val="7"/>
        <color rgb="FF0A8BBC"/>
        <rFont val="Times New Roman"/>
        <family val="1"/>
      </rPr>
      <t xml:space="preserve">     </t>
    </r>
    <r>
      <rPr>
        <b/>
        <sz val="8"/>
        <color rgb="FF0A8BBC"/>
        <rFont val="Cambria"/>
        <family val="1"/>
      </rPr>
      <t xml:space="preserve">Eco-parks. Grazing management. </t>
    </r>
  </si>
  <si>
    <t>A11 Sakhrah 2</t>
  </si>
  <si>
    <t>A4 Al- Hashemiyyah 1</t>
  </si>
  <si>
    <r>
      <t>·</t>
    </r>
    <r>
      <rPr>
        <sz val="7"/>
        <color rgb="FF0A8BBC"/>
        <rFont val="Times New Roman"/>
        <family val="1"/>
      </rPr>
      <t xml:space="preserve">     </t>
    </r>
    <r>
      <rPr>
        <b/>
        <sz val="8"/>
        <color rgb="FF0A8BBC"/>
        <rFont val="Cambria"/>
        <family val="1"/>
      </rPr>
      <t>A4 land cover is Grassland, registered for forestry department</t>
    </r>
  </si>
  <si>
    <r>
      <t>·</t>
    </r>
    <r>
      <rPr>
        <sz val="7"/>
        <color rgb="FF0A8BBC"/>
        <rFont val="Times New Roman"/>
        <family val="1"/>
      </rPr>
      <t xml:space="preserve">     </t>
    </r>
    <r>
      <rPr>
        <b/>
        <sz val="8"/>
        <color rgb="FF0A8BBC"/>
        <rFont val="Cambria"/>
        <family val="1"/>
      </rPr>
      <t xml:space="preserve">A5 land cover is Grassland, registered for forestry department </t>
    </r>
  </si>
  <si>
    <r>
      <t>·</t>
    </r>
    <r>
      <rPr>
        <sz val="7"/>
        <color rgb="FF0A8BBC"/>
        <rFont val="Times New Roman"/>
        <family val="1"/>
      </rPr>
      <t xml:space="preserve">     </t>
    </r>
    <r>
      <rPr>
        <b/>
        <sz val="8"/>
        <color rgb="FF0A8BBC"/>
        <rFont val="Cambria"/>
        <family val="1"/>
      </rPr>
      <t>A8 land cover is Grassland, registered for forestry department</t>
    </r>
  </si>
  <si>
    <r>
      <t>·</t>
    </r>
    <r>
      <rPr>
        <sz val="7"/>
        <color rgb="FF0A8BBC"/>
        <rFont val="Times New Roman"/>
        <family val="1"/>
      </rPr>
      <t xml:space="preserve">     </t>
    </r>
    <r>
      <rPr>
        <b/>
        <sz val="8"/>
        <color rgb="FF0A8BBC"/>
        <rFont val="Cambria"/>
        <family val="1"/>
      </rPr>
      <t>A9 land cover is Grassland, registered for forestry department</t>
    </r>
  </si>
  <si>
    <t>A5 Al- Hashemiyyah 2</t>
  </si>
  <si>
    <t>A8 Al- Hashemiyyah 3</t>
  </si>
  <si>
    <t>A9/  Al- Hashemiyyah 4</t>
  </si>
  <si>
    <t>A3 Halawah 1</t>
  </si>
  <si>
    <r>
      <t>·</t>
    </r>
    <r>
      <rPr>
        <sz val="7"/>
        <color rgb="FF0A8BBC"/>
        <rFont val="Times New Roman"/>
        <family val="1"/>
      </rPr>
      <t xml:space="preserve">     </t>
    </r>
    <r>
      <rPr>
        <b/>
        <sz val="8"/>
        <color rgb="FF0A8BBC"/>
        <rFont val="Cambria"/>
        <family val="1"/>
      </rPr>
      <t>A3 land cover is Grassland, registered for forestry department</t>
    </r>
  </si>
  <si>
    <r>
      <t>·</t>
    </r>
    <r>
      <rPr>
        <sz val="7"/>
        <color rgb="FF0A8BBC"/>
        <rFont val="Times New Roman"/>
        <family val="1"/>
      </rPr>
      <t xml:space="preserve">     </t>
    </r>
    <r>
      <rPr>
        <b/>
        <sz val="8"/>
        <color rgb="FF0A8BBC"/>
        <rFont val="Cambria"/>
        <family val="1"/>
      </rPr>
      <t>A7 land cover is Grassland, registered for forestry department</t>
    </r>
  </si>
  <si>
    <t>A7 Halawah 2</t>
  </si>
  <si>
    <t>A22 Kufranjah 1</t>
  </si>
  <si>
    <r>
      <t>·</t>
    </r>
    <r>
      <rPr>
        <sz val="7"/>
        <color rgb="FF0A8BBC"/>
        <rFont val="Times New Roman"/>
        <family val="1"/>
      </rPr>
      <t xml:space="preserve">     </t>
    </r>
    <r>
      <rPr>
        <b/>
        <sz val="8"/>
        <color rgb="FF0A8BBC"/>
        <rFont val="Cambria"/>
        <family val="1"/>
      </rPr>
      <t>A22 land cover is Grassland, registered for forestry department</t>
    </r>
  </si>
  <si>
    <r>
      <t>·</t>
    </r>
    <r>
      <rPr>
        <sz val="7"/>
        <color rgb="FF0A8BBC"/>
        <rFont val="Times New Roman"/>
        <family val="1"/>
      </rPr>
      <t xml:space="preserve">     </t>
    </r>
    <r>
      <rPr>
        <b/>
        <sz val="8"/>
        <color rgb="FF0A8BBC"/>
        <rFont val="Cambria"/>
        <family val="1"/>
      </rPr>
      <t>A23 land cover is Grassland, registered for forestry department</t>
    </r>
  </si>
  <si>
    <r>
      <t>·</t>
    </r>
    <r>
      <rPr>
        <sz val="7"/>
        <color rgb="FF0A8BBC"/>
        <rFont val="Times New Roman"/>
        <family val="1"/>
      </rPr>
      <t xml:space="preserve">     </t>
    </r>
    <r>
      <rPr>
        <b/>
        <sz val="8"/>
        <color rgb="FF0A8BBC"/>
        <rFont val="Cambria"/>
        <family val="1"/>
      </rPr>
      <t xml:space="preserve">Afforestation.  </t>
    </r>
  </si>
  <si>
    <t>A23 Kufranjah 2</t>
  </si>
  <si>
    <t>A12 Rajeb 22 locations</t>
  </si>
  <si>
    <r>
      <t>·</t>
    </r>
    <r>
      <rPr>
        <sz val="7"/>
        <color rgb="FF0A8BBC"/>
        <rFont val="Times New Roman"/>
        <family val="1"/>
      </rPr>
      <t xml:space="preserve">     </t>
    </r>
    <r>
      <rPr>
        <b/>
        <sz val="8"/>
        <color rgb="FF0A8BBC"/>
        <rFont val="Cambria"/>
        <family val="1"/>
      </rPr>
      <t>All intervention sites land cover is grasslands, registered to forestry department</t>
    </r>
  </si>
  <si>
    <r>
      <t>·</t>
    </r>
    <r>
      <rPr>
        <sz val="7"/>
        <color rgb="FF0A8BBC"/>
        <rFont val="Times New Roman"/>
        <family val="1"/>
      </rPr>
      <t xml:space="preserve">     </t>
    </r>
    <r>
      <rPr>
        <b/>
        <sz val="8"/>
        <color rgb="FF0A8BBC"/>
        <rFont val="Cambria"/>
        <family val="1"/>
      </rPr>
      <t xml:space="preserve">Prevent/reduce the negative impact of quarries on vegetation cover (i.e. dust impact).  </t>
    </r>
  </si>
  <si>
    <r>
      <t>·</t>
    </r>
    <r>
      <rPr>
        <sz val="7"/>
        <color rgb="FF0A8BBC"/>
        <rFont val="Times New Roman"/>
        <family val="1"/>
      </rPr>
      <t xml:space="preserve">     </t>
    </r>
    <r>
      <rPr>
        <b/>
        <sz val="8"/>
        <color rgb="FF0A8BBC"/>
        <rFont val="Cambria"/>
        <family val="1"/>
      </rPr>
      <t xml:space="preserve">Dust control measures due to quarries. </t>
    </r>
  </si>
  <si>
    <t>Farm Field Schools.</t>
  </si>
  <si>
    <t>Mafraq Governate</t>
  </si>
  <si>
    <t>A49 Howshah 1</t>
  </si>
  <si>
    <t>A49 land cover is Grassland, registered for rangeland department</t>
  </si>
  <si>
    <t>A50 land cover is Grassland, registered for rangeland department</t>
  </si>
  <si>
    <t>A51 land cover is Grassland, registered for rangeland department</t>
  </si>
  <si>
    <t>A57 land cover is Grassland, registered for rangeland department</t>
  </si>
  <si>
    <t>The suggested activities are:</t>
  </si>
  <si>
    <r>
      <t>·</t>
    </r>
    <r>
      <rPr>
        <sz val="7"/>
        <color rgb="FF0A8BBC"/>
        <rFont val="Times New Roman"/>
        <family val="1"/>
      </rPr>
      <t xml:space="preserve">     </t>
    </r>
    <r>
      <rPr>
        <b/>
        <sz val="8"/>
        <color rgb="FF0A8BBC"/>
        <rFont val="Cambria"/>
        <family val="1"/>
      </rPr>
      <t xml:space="preserve">Contour tillage and farming. </t>
    </r>
  </si>
  <si>
    <r>
      <t>·</t>
    </r>
    <r>
      <rPr>
        <sz val="7"/>
        <color rgb="FF0A8BBC"/>
        <rFont val="Times New Roman"/>
        <family val="1"/>
      </rPr>
      <t xml:space="preserve">     </t>
    </r>
    <r>
      <rPr>
        <b/>
        <sz val="8"/>
        <color rgb="FF0A8BBC"/>
        <rFont val="Cambria"/>
        <family val="1"/>
      </rPr>
      <t xml:space="preserve">Afforestation of indigenous pastoral plants </t>
    </r>
  </si>
  <si>
    <t>A50 Howshah 2</t>
  </si>
  <si>
    <r>
      <t>·</t>
    </r>
    <r>
      <rPr>
        <sz val="7"/>
        <color rgb="FF0A8BBC"/>
        <rFont val="Times New Roman"/>
        <family val="1"/>
      </rPr>
      <t xml:space="preserve">     </t>
    </r>
    <r>
      <rPr>
        <b/>
        <sz val="8"/>
        <color rgb="FF0A8BBC"/>
        <rFont val="Cambria"/>
        <family val="1"/>
      </rPr>
      <t xml:space="preserve">Water harvesting including water-ponding dikes, water spreading-dikes and water excavation to increase water holding in arid-soils. </t>
    </r>
  </si>
  <si>
    <t>A51 Howshah 3</t>
  </si>
  <si>
    <r>
      <t>·</t>
    </r>
    <r>
      <rPr>
        <sz val="7"/>
        <color rgb="FF0A8BBC"/>
        <rFont val="Times New Roman"/>
        <family val="1"/>
      </rPr>
      <t xml:space="preserve">     </t>
    </r>
    <r>
      <rPr>
        <b/>
        <sz val="8"/>
        <color rgb="FF0A8BBC"/>
        <rFont val="Cambria"/>
        <family val="1"/>
      </rPr>
      <t xml:space="preserve">Enhancing value chain of dairy products. </t>
    </r>
  </si>
  <si>
    <t>A57 Howshah 4</t>
  </si>
  <si>
    <r>
      <t>A48</t>
    </r>
    <r>
      <rPr>
        <u/>
        <sz val="8"/>
        <color rgb="FF000000"/>
        <rFont val="Cambria"/>
        <family val="1"/>
      </rPr>
      <t xml:space="preserve"> Mansourah 1</t>
    </r>
  </si>
  <si>
    <t>A48 land cover is Grassland, registered for rangeland department</t>
  </si>
  <si>
    <t>A52 land cover is Grassland, registered for rangeland department</t>
  </si>
  <si>
    <t>A53 land cover is Grassland, registered for rangeland department</t>
  </si>
  <si>
    <r>
      <t>A52</t>
    </r>
    <r>
      <rPr>
        <u/>
        <sz val="8"/>
        <color rgb="FF000000"/>
        <rFont val="Cambria"/>
        <family val="1"/>
      </rPr>
      <t xml:space="preserve"> Mansourah 2</t>
    </r>
  </si>
  <si>
    <r>
      <t>A53</t>
    </r>
    <r>
      <rPr>
        <u/>
        <sz val="8"/>
        <color rgb="FF000000"/>
        <rFont val="Cambria"/>
        <family val="1"/>
      </rPr>
      <t xml:space="preserve"> Mansourah 3</t>
    </r>
  </si>
  <si>
    <r>
      <t>A54</t>
    </r>
    <r>
      <rPr>
        <u/>
        <sz val="8"/>
        <color rgb="FF000000"/>
        <rFont val="Cambria"/>
        <family val="1"/>
      </rPr>
      <t xml:space="preserve"> Ruwaished1</t>
    </r>
  </si>
  <si>
    <r>
      <t>·</t>
    </r>
    <r>
      <rPr>
        <sz val="7"/>
        <color rgb="FF0A8BBC"/>
        <rFont val="Times New Roman"/>
        <family val="1"/>
      </rPr>
      <t xml:space="preserve">     </t>
    </r>
    <r>
      <rPr>
        <b/>
        <sz val="8"/>
        <color rgb="FF0A8BBC"/>
        <rFont val="Cambria"/>
        <family val="1"/>
      </rPr>
      <t>A54 land cover is Hammada vegetation , registered for rangeland department</t>
    </r>
  </si>
  <si>
    <r>
      <t>·</t>
    </r>
    <r>
      <rPr>
        <sz val="7"/>
        <color rgb="FF0A8BBC"/>
        <rFont val="Times New Roman"/>
        <family val="1"/>
      </rPr>
      <t xml:space="preserve">     </t>
    </r>
    <r>
      <rPr>
        <b/>
        <sz val="8"/>
        <color rgb="FF0A8BBC"/>
        <rFont val="Cambria"/>
        <family val="1"/>
      </rPr>
      <t>The suggested activities are: Soil salinity and drought control measures.</t>
    </r>
  </si>
  <si>
    <r>
      <t>·</t>
    </r>
    <r>
      <rPr>
        <sz val="7"/>
        <color rgb="FF0A8BBC"/>
        <rFont val="Times New Roman"/>
        <family val="1"/>
      </rPr>
      <t xml:space="preserve">     </t>
    </r>
    <r>
      <rPr>
        <b/>
        <sz val="8"/>
        <color rgb="FF0A8BBC"/>
        <rFont val="Cambria"/>
        <family val="1"/>
      </rPr>
      <t xml:space="preserve">Deep tillage to break the compaction. </t>
    </r>
  </si>
  <si>
    <r>
      <t>·</t>
    </r>
    <r>
      <rPr>
        <sz val="7"/>
        <color rgb="FF0A8BBC"/>
        <rFont val="Times New Roman"/>
        <family val="1"/>
      </rPr>
      <t xml:space="preserve">     </t>
    </r>
    <r>
      <rPr>
        <b/>
        <sz val="8"/>
        <color rgb="FF0A8BBC"/>
        <rFont val="Cambria"/>
        <family val="1"/>
      </rPr>
      <t xml:space="preserve">Afforestation of indigenous pastoral plants which are resistant to soil salinity and drought. </t>
    </r>
  </si>
  <si>
    <r>
      <t>A55</t>
    </r>
    <r>
      <rPr>
        <u/>
        <sz val="8"/>
        <color rgb="FF000000"/>
        <rFont val="Cambria"/>
        <family val="1"/>
      </rPr>
      <t xml:space="preserve"> Ruwaished 2</t>
    </r>
  </si>
  <si>
    <r>
      <t>·</t>
    </r>
    <r>
      <rPr>
        <sz val="7"/>
        <color rgb="FF0A8BBC"/>
        <rFont val="Times New Roman"/>
        <family val="1"/>
      </rPr>
      <t xml:space="preserve">     </t>
    </r>
    <r>
      <rPr>
        <b/>
        <sz val="8"/>
        <color rgb="FF0A8BBC"/>
        <rFont val="Cambria"/>
        <family val="1"/>
      </rPr>
      <t>A55 land cover is Hammada vegetation , registered for rangeland department</t>
    </r>
  </si>
  <si>
    <r>
      <t>A56</t>
    </r>
    <r>
      <rPr>
        <u/>
        <sz val="8"/>
        <color rgb="FF000000"/>
        <rFont val="Cambria"/>
        <family val="1"/>
      </rPr>
      <t xml:space="preserve"> Ruwaished 3</t>
    </r>
  </si>
  <si>
    <r>
      <t>·</t>
    </r>
    <r>
      <rPr>
        <sz val="7"/>
        <color rgb="FF0A8BBC"/>
        <rFont val="Times New Roman"/>
        <family val="1"/>
      </rPr>
      <t xml:space="preserve">     </t>
    </r>
    <r>
      <rPr>
        <b/>
        <sz val="8"/>
        <color rgb="FF0A8BBC"/>
        <rFont val="Cambria"/>
        <family val="1"/>
      </rPr>
      <t>A56 land cover is Hammada vegetation , registered for rangeland department</t>
    </r>
  </si>
  <si>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</si>
  <si>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</si>
  <si>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</si>
  <si>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</si>
  <si>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</si>
  <si>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</si>
  <si>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</si>
  <si>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</si>
  <si>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Please note that the overall IP ratings should be substantiated by evidence and progress reported above. 
The ratings and comments shoud reflect the overall progress of results during the fiscal year (July 1 2024, to June 30, 2025)</t>
  </si>
  <si>
    <t># Awareness raising activities</t>
  </si>
  <si>
    <t>The mid-term evalaution is scheduled for implementation in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</si>
</sst>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71" x14ac:knownFonts="1">
    <font>
      <sz val="11"/>
      <color theme="1"/>
      <name val="Aptos Narrow"/>
      <family val="2"/>
      <scheme val="minor"/>
    </font>
    <font>
      <sz val="12"/>
      <color theme="1"/>
      <name val="Aptos Narrow"/>
      <family val="2"/>
      <scheme val="minor"/>
    </font>
    <font>
      <sz val="11"/>
      <color theme="1"/>
      <name val="Arial"/>
      <family val="2"/>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8.5"/>
      <color theme="1"/>
      <name val="Arial"/>
      <family val="2"/>
    </font>
    <font>
      <b/>
      <sz val="11"/>
      <color theme="1"/>
      <name val="Arial"/>
      <family val="2"/>
    </font>
    <font>
      <b/>
      <sz val="9"/>
      <name val="Arial"/>
      <family val="2"/>
    </font>
    <font>
      <b/>
      <sz val="11"/>
      <color theme="1"/>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b/>
      <sz val="8"/>
      <color theme="1"/>
      <name val="Arial"/>
      <family val="2"/>
    </font>
    <font>
      <i/>
      <sz val="9"/>
      <name val="Arial"/>
      <family val="2"/>
    </font>
    <font>
      <sz val="8.6999999999999993"/>
      <color theme="1"/>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sz val="20"/>
      <color rgb="FFFFFF00"/>
      <name val="Aptos Narrow"/>
      <family val="2"/>
      <scheme val="minor"/>
    </font>
    <font>
      <b/>
      <sz val="13"/>
      <color theme="1"/>
      <name val="Aptos Narrow"/>
      <family val="2"/>
      <scheme val="minor"/>
    </font>
    <font>
      <sz val="13"/>
      <color theme="1"/>
      <name val="Aptos Narrow"/>
      <family val="2"/>
      <scheme val="minor"/>
    </font>
    <font>
      <sz val="13"/>
      <color rgb="FF000000"/>
      <name val="Calibri"/>
      <family val="2"/>
    </font>
    <font>
      <b/>
      <sz val="9"/>
      <color rgb="FF000000"/>
      <name val="Arial"/>
      <family val="2"/>
    </font>
    <font>
      <sz val="11"/>
      <name val="Aptos Narrow"/>
      <family val="2"/>
      <scheme val="minor"/>
    </font>
    <font>
      <b/>
      <sz val="11"/>
      <name val="Aptos Narrow"/>
      <family val="2"/>
      <scheme val="minor"/>
    </font>
    <font>
      <b/>
      <sz val="10"/>
      <color rgb="FF000000"/>
      <name val="Arial"/>
      <family val="2"/>
    </font>
    <font>
      <b/>
      <sz val="13"/>
      <color rgb="FFFF0000"/>
      <name val="Aptos Narrow"/>
      <family val="2"/>
      <scheme val="minor"/>
    </font>
    <font>
      <sz val="11"/>
      <color rgb="FF000000"/>
      <name val="Aptos Narrow"/>
      <family val="2"/>
    </font>
    <font>
      <b/>
      <sz val="11"/>
      <color rgb="FF000000"/>
      <name val="Aptos Narrow"/>
      <family val="2"/>
    </font>
    <font>
      <b/>
      <sz val="10"/>
      <name val="Arial"/>
      <family val="2"/>
    </font>
    <font>
      <u/>
      <sz val="11"/>
      <name val="Aptos Narrow"/>
      <family val="2"/>
      <scheme val="minor"/>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11"/>
      <name val="Aptos Narrow"/>
      <family val="2"/>
    </font>
    <font>
      <sz val="8"/>
      <name val="Arial"/>
      <family val="2"/>
    </font>
    <font>
      <sz val="8"/>
      <color rgb="FF000000"/>
      <name val="Cambria"/>
      <family val="1"/>
    </font>
    <font>
      <b/>
      <sz val="11"/>
      <color rgb="FF000000"/>
      <name val="Calibri"/>
      <family val="2"/>
    </font>
    <font>
      <sz val="11"/>
      <color rgb="FF000000"/>
      <name val="Calibri"/>
      <family val="2"/>
    </font>
    <font>
      <sz val="7"/>
      <color rgb="FF0A8BBC"/>
      <name val="Times New Roman"/>
      <family val="1"/>
    </font>
    <font>
      <b/>
      <sz val="8"/>
      <color rgb="FF0A8BBC"/>
      <name val="Cambria"/>
      <family val="1"/>
    </font>
    <font>
      <sz val="8"/>
      <color rgb="FF0A8BBC"/>
      <name val="Symbol"/>
      <family val="1"/>
      <charset val="2"/>
    </font>
    <font>
      <sz val="8"/>
      <color rgb="FF000000"/>
      <name val="Arial"/>
      <family val="2"/>
    </font>
    <font>
      <b/>
      <sz val="8"/>
      <color rgb="FF000000"/>
      <name val="Cambria"/>
      <family val="1"/>
    </font>
    <font>
      <u/>
      <sz val="8"/>
      <color rgb="FF000000"/>
      <name val="Cambria"/>
      <family val="1"/>
    </font>
    <font>
      <sz val="10"/>
      <color theme="1"/>
      <name val="Calibri"/>
      <family val="2"/>
      <charset val="1"/>
    </font>
    <font>
      <sz val="11"/>
      <color rgb="FF242424"/>
      <name val="Aptos Narrow"/>
      <family val="2"/>
    </font>
    <font>
      <sz val="9"/>
      <color rgb="FF000000"/>
      <name val="Arial"/>
      <family val="2"/>
      <charset val="1"/>
    </font>
    <font>
      <sz val="9"/>
      <color theme="1"/>
      <name val="Arial"/>
      <family val="2"/>
      <charset val="1"/>
    </font>
    <font>
      <sz val="10"/>
      <color theme="1"/>
      <name val="Aptos Narrow"/>
      <family val="2"/>
      <scheme val="minor"/>
    </font>
  </fonts>
  <fills count="16">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749992370372631"/>
        <bgColor indexed="64"/>
      </patternFill>
    </fill>
    <fill>
      <patternFill patternType="solid">
        <fgColor theme="0"/>
        <bgColor rgb="FF000000"/>
      </patternFill>
    </fill>
  </fills>
  <borders count="9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rgb="FF000000"/>
      </top>
      <bottom style="thin">
        <color rgb="FF000000"/>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top style="thin">
        <color rgb="FF000000"/>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rgb="FF000000"/>
      </bottom>
      <diagonal/>
    </border>
    <border>
      <left style="thin">
        <color indexed="64"/>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thin">
        <color indexed="64"/>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right style="medium">
        <color rgb="FF000000"/>
      </right>
      <top style="medium">
        <color rgb="FF000000"/>
      </top>
      <bottom style="thin">
        <color indexed="64"/>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top style="thin">
        <color indexed="64"/>
      </top>
      <bottom/>
      <diagonal/>
    </border>
    <border>
      <left style="thin">
        <color indexed="64"/>
      </left>
      <right style="thin">
        <color indexed="64"/>
      </right>
      <top style="medium">
        <color indexed="64"/>
      </top>
      <bottom style="thin">
        <color rgb="FF000000"/>
      </bottom>
      <diagonal/>
    </border>
    <border>
      <left style="thin">
        <color indexed="64"/>
      </left>
      <right/>
      <top style="medium">
        <color indexed="64"/>
      </top>
      <bottom/>
      <diagonal/>
    </border>
    <border>
      <left/>
      <right style="thin">
        <color indexed="64"/>
      </right>
      <top/>
      <bottom style="thin">
        <color rgb="FF000000"/>
      </bottom>
      <diagonal/>
    </border>
    <border>
      <left style="thin">
        <color indexed="64"/>
      </left>
      <right/>
      <top style="medium">
        <color rgb="FF000000"/>
      </top>
      <bottom/>
      <diagonal/>
    </border>
    <border>
      <left style="thin">
        <color indexed="64"/>
      </left>
      <right/>
      <top/>
      <bottom style="medium">
        <color indexed="64"/>
      </bottom>
      <diagonal/>
    </border>
    <border>
      <left style="medium">
        <color rgb="FF000000"/>
      </left>
      <right/>
      <top/>
      <bottom style="medium">
        <color indexed="64"/>
      </bottom>
      <diagonal/>
    </border>
    <border>
      <left/>
      <right style="medium">
        <color rgb="FF000000"/>
      </right>
      <top/>
      <bottom style="medium">
        <color indexed="64"/>
      </bottom>
      <diagonal/>
    </border>
  </borders>
  <cellStyleXfs count="2">
    <xf numFmtId="0" fontId="0" fillId="0" borderId="0"/>
    <xf numFmtId="0" fontId="14" fillId="0" borderId="0"/>
  </cellStyleXfs>
  <cellXfs count="633">
    <xf numFmtId="0" fontId="0" fillId="0" borderId="0" xfId="0"/>
    <xf numFmtId="0" fontId="9" fillId="0" borderId="0" xfId="0" applyFont="1"/>
    <xf numFmtId="0" fontId="9" fillId="0" borderId="0" xfId="0" applyFont="1" applyAlignment="1">
      <alignment vertical="center" wrapText="1"/>
    </xf>
    <xf numFmtId="0" fontId="0" fillId="0" borderId="0" xfId="0" applyAlignment="1">
      <alignment vertical="top"/>
    </xf>
    <xf numFmtId="0" fontId="12" fillId="0" borderId="0" xfId="0" applyFont="1"/>
    <xf numFmtId="0" fontId="15" fillId="6" borderId="13" xfId="0" applyFont="1" applyFill="1" applyBorder="1" applyAlignment="1">
      <alignment vertical="top" wrapText="1"/>
    </xf>
    <xf numFmtId="0" fontId="15" fillId="7" borderId="13" xfId="0" applyFont="1" applyFill="1" applyBorder="1" applyAlignment="1">
      <alignment vertical="top" wrapText="1"/>
    </xf>
    <xf numFmtId="0" fontId="0" fillId="0" borderId="0" xfId="0" applyProtection="1">
      <protection locked="0"/>
    </xf>
    <xf numFmtId="0" fontId="9" fillId="0" borderId="0" xfId="0" applyFont="1" applyAlignment="1">
      <alignment wrapText="1"/>
    </xf>
    <xf numFmtId="0" fontId="9" fillId="0" borderId="0" xfId="0" applyFont="1" applyAlignment="1">
      <alignment vertical="top"/>
    </xf>
    <xf numFmtId="0" fontId="13" fillId="0" borderId="0" xfId="0" applyFont="1" applyAlignment="1">
      <alignment vertical="center"/>
    </xf>
    <xf numFmtId="0" fontId="17" fillId="0" borderId="0" xfId="1"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12" fillId="0" borderId="0" xfId="0" applyFont="1" applyAlignment="1">
      <alignment horizontal="center"/>
    </xf>
    <xf numFmtId="0" fontId="10" fillId="0" borderId="0" xfId="0" applyFont="1" applyProtection="1">
      <protection locked="0"/>
    </xf>
    <xf numFmtId="0" fontId="16" fillId="0" borderId="0" xfId="0" applyFont="1" applyProtection="1">
      <protection locked="0"/>
    </xf>
    <xf numFmtId="0" fontId="9" fillId="5" borderId="0" xfId="0" applyFont="1" applyFill="1" applyAlignment="1" applyProtection="1">
      <alignment vertical="center"/>
      <protection locked="0"/>
    </xf>
    <xf numFmtId="0" fontId="16" fillId="0" borderId="0" xfId="0" applyFont="1"/>
    <xf numFmtId="0" fontId="9" fillId="0" borderId="0" xfId="0" applyFont="1" applyAlignment="1" applyProtection="1">
      <alignment vertical="center"/>
      <protection locked="0"/>
    </xf>
    <xf numFmtId="0" fontId="10" fillId="0" borderId="0" xfId="0" applyFont="1" applyAlignment="1" applyProtection="1">
      <alignment wrapText="1"/>
      <protection locked="0"/>
    </xf>
    <xf numFmtId="0" fontId="10" fillId="5" borderId="0" xfId="0" applyFont="1" applyFill="1" applyAlignment="1" applyProtection="1">
      <alignment wrapText="1"/>
      <protection locked="0"/>
    </xf>
    <xf numFmtId="0" fontId="9" fillId="0" borderId="0" xfId="0" applyFont="1" applyAlignment="1">
      <alignment vertical="top" wrapText="1"/>
    </xf>
    <xf numFmtId="0" fontId="18" fillId="5" borderId="0" xfId="0" applyFont="1" applyFill="1" applyAlignment="1" applyProtection="1">
      <alignment vertical="center" wrapText="1"/>
      <protection locked="0"/>
    </xf>
    <xf numFmtId="0" fontId="9"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top" wrapText="1"/>
    </xf>
    <xf numFmtId="0" fontId="10" fillId="0" borderId="0" xfId="0" applyFont="1" applyAlignment="1">
      <alignment horizontal="left" vertical="top"/>
    </xf>
    <xf numFmtId="0" fontId="13" fillId="0" borderId="0" xfId="0" applyFont="1" applyAlignment="1">
      <alignment horizontal="left"/>
    </xf>
    <xf numFmtId="0" fontId="12" fillId="0" borderId="0" xfId="0" quotePrefix="1" applyFont="1" applyAlignment="1">
      <alignment horizontal="left"/>
    </xf>
    <xf numFmtId="0" fontId="12" fillId="0" borderId="0" xfId="0" quotePrefix="1" applyFont="1"/>
    <xf numFmtId="0" fontId="9" fillId="0" borderId="1" xfId="0" applyFont="1" applyBorder="1" applyAlignment="1">
      <alignment vertical="top" wrapText="1"/>
    </xf>
    <xf numFmtId="0" fontId="10" fillId="0" borderId="0" xfId="0" applyFont="1" applyAlignment="1">
      <alignment horizontal="left"/>
    </xf>
    <xf numFmtId="0" fontId="7" fillId="0" borderId="0" xfId="0" applyFont="1" applyAlignment="1">
      <alignment horizontal="left"/>
    </xf>
    <xf numFmtId="0" fontId="14" fillId="0" borderId="0" xfId="1"/>
    <xf numFmtId="0" fontId="0" fillId="0" borderId="12" xfId="0" applyBorder="1"/>
    <xf numFmtId="0" fontId="25" fillId="0" borderId="0" xfId="0" applyFont="1"/>
    <xf numFmtId="0" fontId="10" fillId="0" borderId="0" xfId="0" applyFont="1"/>
    <xf numFmtId="0" fontId="31" fillId="0" borderId="0" xfId="0" applyFont="1" applyAlignment="1" applyProtection="1">
      <alignment vertical="center" wrapText="1"/>
      <protection locked="0"/>
    </xf>
    <xf numFmtId="0" fontId="20" fillId="5" borderId="0" xfId="0" applyFont="1" applyFill="1" applyAlignment="1" applyProtection="1">
      <alignment horizontal="left" wrapText="1"/>
      <protection locked="0"/>
    </xf>
    <xf numFmtId="0" fontId="24" fillId="5" borderId="0" xfId="0" applyFont="1" applyFill="1" applyAlignment="1" applyProtection="1">
      <alignment vertical="center" wrapText="1"/>
      <protection locked="0"/>
    </xf>
    <xf numFmtId="0" fontId="0" fillId="0" borderId="0" xfId="0" applyAlignment="1">
      <alignment vertical="center" wrapText="1"/>
    </xf>
    <xf numFmtId="0" fontId="34" fillId="0" borderId="0" xfId="1" applyFont="1" applyAlignment="1">
      <alignment wrapText="1"/>
    </xf>
    <xf numFmtId="0" fontId="23" fillId="0" borderId="0" xfId="0" applyFont="1" applyAlignment="1">
      <alignment horizontal="left"/>
    </xf>
    <xf numFmtId="0" fontId="16" fillId="0" borderId="0" xfId="0" applyFont="1" applyAlignment="1">
      <alignment vertical="top" wrapText="1"/>
    </xf>
    <xf numFmtId="0" fontId="35" fillId="0" borderId="0" xfId="0" applyFont="1" applyAlignment="1">
      <alignment wrapText="1"/>
    </xf>
    <xf numFmtId="0" fontId="0" fillId="0" borderId="0" xfId="0" applyAlignment="1">
      <alignment horizontal="left"/>
    </xf>
    <xf numFmtId="0" fontId="9" fillId="0" borderId="0" xfId="0" applyFont="1" applyAlignment="1">
      <alignment horizontal="left"/>
    </xf>
    <xf numFmtId="0" fontId="37" fillId="0" borderId="0" xfId="0" applyFont="1" applyAlignment="1">
      <alignment horizontal="left"/>
    </xf>
    <xf numFmtId="0" fontId="39" fillId="0" borderId="0" xfId="0" applyFont="1"/>
    <xf numFmtId="0" fontId="42" fillId="0" borderId="0" xfId="0" applyFont="1"/>
    <xf numFmtId="0" fontId="8" fillId="0" borderId="0" xfId="0" applyFont="1" applyAlignment="1" applyProtection="1">
      <alignment horizontal="center" vertical="top"/>
      <protection locked="0"/>
    </xf>
    <xf numFmtId="0" fontId="7" fillId="0" borderId="0" xfId="0" applyFont="1" applyProtection="1">
      <protection locked="0"/>
    </xf>
    <xf numFmtId="0" fontId="7" fillId="0" borderId="0" xfId="0" applyFont="1" applyAlignment="1" applyProtection="1">
      <alignment wrapText="1"/>
      <protection locked="0"/>
    </xf>
    <xf numFmtId="0" fontId="9" fillId="0" borderId="0" xfId="0" applyFont="1" applyAlignment="1" applyProtection="1">
      <alignment vertical="center" wrapText="1"/>
      <protection locked="0"/>
    </xf>
    <xf numFmtId="0" fontId="9" fillId="5" borderId="0" xfId="0" applyFont="1" applyFill="1" applyAlignment="1" applyProtection="1">
      <alignment vertical="center" wrapText="1"/>
      <protection locked="0"/>
    </xf>
    <xf numFmtId="14" fontId="9" fillId="5" borderId="0" xfId="0" applyNumberFormat="1" applyFont="1" applyFill="1" applyAlignment="1" applyProtection="1">
      <alignment vertical="center" wrapText="1"/>
      <protection locked="0"/>
    </xf>
    <xf numFmtId="0" fontId="27" fillId="5" borderId="0" xfId="0" applyFont="1" applyFill="1" applyAlignment="1" applyProtection="1">
      <alignment horizontal="left" vertical="center" wrapText="1"/>
      <protection locked="0"/>
    </xf>
    <xf numFmtId="14" fontId="9" fillId="5" borderId="0" xfId="0" applyNumberFormat="1" applyFont="1" applyFill="1" applyAlignment="1" applyProtection="1">
      <alignment horizontal="right" vertical="center" wrapText="1"/>
      <protection locked="0"/>
    </xf>
    <xf numFmtId="0" fontId="26" fillId="5" borderId="0" xfId="0" applyFont="1" applyFill="1" applyAlignment="1" applyProtection="1">
      <alignment vertical="center" wrapText="1"/>
      <protection locked="0"/>
    </xf>
    <xf numFmtId="164" fontId="9" fillId="5" borderId="0" xfId="0" applyNumberFormat="1" applyFont="1" applyFill="1" applyAlignment="1" applyProtection="1">
      <alignment vertical="center" wrapText="1"/>
      <protection locked="0"/>
    </xf>
    <xf numFmtId="0" fontId="26" fillId="0" borderId="0" xfId="0" applyFont="1" applyAlignment="1" applyProtection="1">
      <alignment vertical="center" wrapText="1"/>
      <protection locked="0"/>
    </xf>
    <xf numFmtId="0" fontId="9" fillId="5" borderId="0" xfId="0" applyFont="1" applyFill="1" applyAlignment="1" applyProtection="1">
      <alignment horizontal="left" vertical="center" wrapText="1"/>
      <protection locked="0"/>
    </xf>
    <xf numFmtId="0" fontId="5" fillId="0" borderId="0" xfId="0" applyFont="1" applyAlignment="1">
      <alignment horizontal="left" vertical="top"/>
    </xf>
    <xf numFmtId="0" fontId="14" fillId="0" borderId="0" xfId="1" applyAlignment="1">
      <alignment horizontal="left"/>
    </xf>
    <xf numFmtId="0" fontId="30" fillId="3" borderId="1" xfId="0" applyFont="1" applyFill="1" applyBorder="1" applyAlignment="1">
      <alignment horizontal="center" vertical="center" wrapText="1"/>
    </xf>
    <xf numFmtId="0" fontId="1" fillId="0" borderId="0" xfId="0" applyFont="1"/>
    <xf numFmtId="0" fontId="49" fillId="0" borderId="0" xfId="1" applyFont="1"/>
    <xf numFmtId="0" fontId="11" fillId="0" borderId="0" xfId="0" applyFont="1" applyAlignment="1">
      <alignment vertical="top" wrapText="1"/>
    </xf>
    <xf numFmtId="0" fontId="0" fillId="8" borderId="39" xfId="0" applyFill="1" applyBorder="1" applyAlignment="1">
      <alignment vertical="center" wrapText="1"/>
    </xf>
    <xf numFmtId="0" fontId="0" fillId="8" borderId="38" xfId="0" applyFill="1" applyBorder="1" applyAlignment="1">
      <alignment vertical="center" wrapText="1"/>
    </xf>
    <xf numFmtId="0" fontId="0" fillId="11" borderId="39" xfId="0" applyFill="1" applyBorder="1" applyAlignment="1">
      <alignment vertical="center" wrapText="1"/>
    </xf>
    <xf numFmtId="0" fontId="0" fillId="11" borderId="38" xfId="0" applyFill="1" applyBorder="1" applyAlignment="1">
      <alignment vertical="center" wrapText="1"/>
    </xf>
    <xf numFmtId="0" fontId="25" fillId="9" borderId="32" xfId="0" applyFont="1" applyFill="1" applyBorder="1" applyAlignment="1">
      <alignment vertical="center" wrapText="1"/>
    </xf>
    <xf numFmtId="0" fontId="25" fillId="9" borderId="34" xfId="0" applyFont="1" applyFill="1" applyBorder="1" applyAlignment="1">
      <alignment vertical="center" wrapText="1"/>
    </xf>
    <xf numFmtId="0" fontId="0" fillId="9" borderId="35" xfId="0" applyFill="1" applyBorder="1" applyAlignment="1">
      <alignment vertical="center" wrapText="1"/>
    </xf>
    <xf numFmtId="0" fontId="0" fillId="9" borderId="36" xfId="0" applyFill="1" applyBorder="1" applyAlignment="1">
      <alignment vertical="center" wrapText="1"/>
    </xf>
    <xf numFmtId="0" fontId="46" fillId="10" borderId="30" xfId="0" applyFont="1" applyFill="1" applyBorder="1"/>
    <xf numFmtId="0" fontId="46" fillId="10" borderId="31" xfId="0" applyFont="1" applyFill="1" applyBorder="1"/>
    <xf numFmtId="0" fontId="47" fillId="10" borderId="32" xfId="0" applyFont="1" applyFill="1" applyBorder="1" applyAlignment="1">
      <alignment wrapText="1"/>
    </xf>
    <xf numFmtId="0" fontId="47" fillId="10" borderId="34" xfId="0" applyFont="1" applyFill="1" applyBorder="1" applyAlignment="1">
      <alignment wrapText="1"/>
    </xf>
    <xf numFmtId="0" fontId="46" fillId="10" borderId="35" xfId="0" applyFont="1" applyFill="1" applyBorder="1" applyAlignment="1">
      <alignment wrapText="1"/>
    </xf>
    <xf numFmtId="0" fontId="46" fillId="10" borderId="36" xfId="0" applyFont="1" applyFill="1" applyBorder="1" applyAlignment="1">
      <alignment wrapText="1"/>
    </xf>
    <xf numFmtId="0" fontId="50" fillId="10" borderId="0" xfId="0" applyFont="1" applyFill="1" applyAlignment="1">
      <alignment wrapText="1"/>
    </xf>
    <xf numFmtId="0" fontId="50" fillId="10" borderId="33" xfId="0" applyFont="1" applyFill="1" applyBorder="1" applyAlignment="1">
      <alignment wrapText="1"/>
    </xf>
    <xf numFmtId="0" fontId="51" fillId="9" borderId="30" xfId="0" applyFont="1" applyFill="1" applyBorder="1"/>
    <xf numFmtId="0" fontId="51" fillId="9" borderId="31" xfId="0" applyFont="1" applyFill="1" applyBorder="1"/>
    <xf numFmtId="0" fontId="51" fillId="9" borderId="0" xfId="0" applyFont="1" applyFill="1" applyAlignment="1">
      <alignment vertical="center" wrapText="1"/>
    </xf>
    <xf numFmtId="0" fontId="51" fillId="9" borderId="33" xfId="0" applyFont="1" applyFill="1" applyBorder="1" applyAlignment="1">
      <alignment vertical="center" wrapText="1"/>
    </xf>
    <xf numFmtId="0" fontId="52" fillId="8" borderId="37" xfId="0" applyFont="1" applyFill="1" applyBorder="1" applyAlignment="1">
      <alignment horizontal="center" vertical="center" wrapText="1"/>
    </xf>
    <xf numFmtId="0" fontId="52" fillId="11" borderId="37" xfId="0" applyFont="1" applyFill="1" applyBorder="1" applyAlignment="1">
      <alignment horizontal="center" vertical="center" wrapText="1"/>
    </xf>
    <xf numFmtId="0" fontId="53" fillId="9" borderId="29" xfId="0" applyFont="1" applyFill="1" applyBorder="1"/>
    <xf numFmtId="0" fontId="53" fillId="10" borderId="29" xfId="0" applyFont="1" applyFill="1" applyBorder="1"/>
    <xf numFmtId="0" fontId="43" fillId="12" borderId="29" xfId="0" applyFont="1" applyFill="1" applyBorder="1"/>
    <xf numFmtId="0" fontId="43" fillId="12" borderId="30" xfId="0" applyFont="1" applyFill="1" applyBorder="1"/>
    <xf numFmtId="0" fontId="43" fillId="12" borderId="31" xfId="0" applyFont="1" applyFill="1" applyBorder="1"/>
    <xf numFmtId="0" fontId="28" fillId="12" borderId="32" xfId="0" applyFont="1" applyFill="1" applyBorder="1"/>
    <xf numFmtId="0" fontId="28" fillId="12" borderId="0" xfId="0" applyFont="1" applyFill="1"/>
    <xf numFmtId="0" fontId="42" fillId="12" borderId="28" xfId="0" applyFont="1" applyFill="1" applyBorder="1"/>
    <xf numFmtId="0" fontId="28" fillId="12" borderId="33" xfId="0" applyFont="1" applyFill="1" applyBorder="1"/>
    <xf numFmtId="0" fontId="42" fillId="12" borderId="38" xfId="0" applyFont="1" applyFill="1" applyBorder="1"/>
    <xf numFmtId="0" fontId="28" fillId="12" borderId="34" xfId="0" applyFont="1" applyFill="1" applyBorder="1"/>
    <xf numFmtId="0" fontId="28" fillId="12" borderId="35" xfId="0" applyFont="1" applyFill="1" applyBorder="1"/>
    <xf numFmtId="0" fontId="28" fillId="12" borderId="36" xfId="0" applyFont="1" applyFill="1" applyBorder="1"/>
    <xf numFmtId="0" fontId="0" fillId="0" borderId="19" xfId="0" applyBorder="1"/>
    <xf numFmtId="0" fontId="0" fillId="0" borderId="44" xfId="0" applyBorder="1"/>
    <xf numFmtId="0" fontId="0" fillId="0" borderId="48" xfId="0" applyBorder="1"/>
    <xf numFmtId="0" fontId="54" fillId="13" borderId="44" xfId="0" applyFont="1" applyFill="1" applyBorder="1" applyAlignment="1">
      <alignment vertical="top" wrapText="1"/>
    </xf>
    <xf numFmtId="0" fontId="55" fillId="0" borderId="44" xfId="0" applyFont="1" applyBorder="1" applyAlignment="1">
      <alignment vertical="top" wrapText="1"/>
    </xf>
    <xf numFmtId="10" fontId="55" fillId="0" borderId="44" xfId="0" applyNumberFormat="1" applyFont="1" applyBorder="1" applyAlignment="1">
      <alignment vertical="top" wrapText="1"/>
    </xf>
    <xf numFmtId="10" fontId="55" fillId="5" borderId="44" xfId="0" applyNumberFormat="1" applyFont="1" applyFill="1" applyBorder="1" applyAlignment="1" applyProtection="1">
      <alignment vertical="top" wrapText="1"/>
      <protection locked="0"/>
    </xf>
    <xf numFmtId="0" fontId="38" fillId="0" borderId="48" xfId="0" applyFont="1" applyBorder="1"/>
    <xf numFmtId="0" fontId="39" fillId="0" borderId="48" xfId="0" applyFont="1" applyBorder="1"/>
    <xf numFmtId="0" fontId="40" fillId="0" borderId="48" xfId="0" applyFont="1" applyBorder="1"/>
    <xf numFmtId="0" fontId="45" fillId="0" borderId="48" xfId="0" applyFont="1" applyBorder="1"/>
    <xf numFmtId="0" fontId="25" fillId="0" borderId="48" xfId="0" applyFont="1" applyBorder="1"/>
    <xf numFmtId="10" fontId="0" fillId="0" borderId="44" xfId="0" applyNumberFormat="1" applyBorder="1"/>
    <xf numFmtId="0" fontId="0" fillId="0" borderId="46" xfId="0" applyBorder="1"/>
    <xf numFmtId="0" fontId="0" fillId="0" borderId="47" xfId="0" applyBorder="1"/>
    <xf numFmtId="0" fontId="55" fillId="0" borderId="26" xfId="0" applyFont="1" applyBorder="1" applyAlignment="1">
      <alignment vertical="top" wrapText="1"/>
    </xf>
    <xf numFmtId="0" fontId="55" fillId="0" borderId="52" xfId="0" applyFont="1" applyBorder="1" applyAlignment="1">
      <alignment vertical="top" wrapText="1"/>
    </xf>
    <xf numFmtId="0" fontId="55" fillId="0" borderId="51" xfId="0" applyFont="1" applyBorder="1" applyAlignment="1">
      <alignment vertical="top" wrapText="1"/>
    </xf>
    <xf numFmtId="0" fontId="55" fillId="0" borderId="41" xfId="0" applyFont="1" applyBorder="1" applyAlignment="1">
      <alignment vertical="top" wrapText="1"/>
    </xf>
    <xf numFmtId="0" fontId="55" fillId="0" borderId="47" xfId="0" applyFont="1" applyBorder="1" applyAlignment="1">
      <alignment vertical="top" wrapText="1"/>
    </xf>
    <xf numFmtId="0" fontId="55" fillId="0" borderId="1" xfId="0" applyFont="1" applyBorder="1" applyAlignment="1">
      <alignment vertical="top" wrapText="1"/>
    </xf>
    <xf numFmtId="0" fontId="0" fillId="0" borderId="1" xfId="0" applyBorder="1"/>
    <xf numFmtId="0" fontId="55" fillId="0" borderId="21" xfId="0" applyFont="1" applyBorder="1" applyAlignment="1">
      <alignment vertical="top" wrapText="1"/>
    </xf>
    <xf numFmtId="0" fontId="55" fillId="0" borderId="22" xfId="0" applyFont="1" applyBorder="1" applyAlignment="1">
      <alignment vertical="top" wrapText="1"/>
    </xf>
    <xf numFmtId="0" fontId="55" fillId="5" borderId="26" xfId="0" applyFont="1" applyFill="1" applyBorder="1" applyAlignment="1" applyProtection="1">
      <alignment vertical="top" wrapText="1"/>
      <protection locked="0"/>
    </xf>
    <xf numFmtId="10" fontId="55" fillId="5" borderId="26" xfId="0" applyNumberFormat="1" applyFont="1" applyFill="1" applyBorder="1" applyAlignment="1">
      <alignment vertical="top" wrapText="1"/>
    </xf>
    <xf numFmtId="0" fontId="55" fillId="5" borderId="51" xfId="0" applyFont="1" applyFill="1" applyBorder="1" applyAlignment="1">
      <alignment vertical="top" wrapText="1"/>
    </xf>
    <xf numFmtId="10" fontId="55" fillId="5" borderId="51" xfId="0" applyNumberFormat="1" applyFont="1" applyFill="1" applyBorder="1" applyAlignment="1">
      <alignment vertical="top" wrapText="1"/>
    </xf>
    <xf numFmtId="2" fontId="55" fillId="0" borderId="51" xfId="0" applyNumberFormat="1" applyFont="1" applyBorder="1" applyAlignment="1">
      <alignment vertical="top" wrapText="1"/>
    </xf>
    <xf numFmtId="0" fontId="55" fillId="0" borderId="46" xfId="0" applyFont="1" applyBorder="1" applyAlignment="1">
      <alignment vertical="top" wrapText="1"/>
    </xf>
    <xf numFmtId="0" fontId="55" fillId="5" borderId="1" xfId="0" applyFont="1" applyFill="1" applyBorder="1" applyAlignment="1">
      <alignment vertical="top" wrapText="1"/>
    </xf>
    <xf numFmtId="2" fontId="55" fillId="0" borderId="50" xfId="0" applyNumberFormat="1" applyFont="1" applyBorder="1" applyAlignment="1">
      <alignment vertical="top" wrapText="1"/>
    </xf>
    <xf numFmtId="2" fontId="55" fillId="0" borderId="1" xfId="0" applyNumberFormat="1" applyFont="1" applyBorder="1" applyAlignment="1">
      <alignment vertical="top" wrapText="1"/>
    </xf>
    <xf numFmtId="2" fontId="55" fillId="0" borderId="21" xfId="0" applyNumberFormat="1" applyFont="1" applyBorder="1" applyAlignment="1">
      <alignment vertical="top" wrapText="1"/>
    </xf>
    <xf numFmtId="10" fontId="55" fillId="0" borderId="51" xfId="0" applyNumberFormat="1" applyFont="1" applyBorder="1" applyAlignment="1">
      <alignment vertical="top" wrapText="1"/>
    </xf>
    <xf numFmtId="0" fontId="55" fillId="0" borderId="45" xfId="0" applyFont="1" applyBorder="1" applyAlignment="1">
      <alignment vertical="top" wrapText="1"/>
    </xf>
    <xf numFmtId="0" fontId="55" fillId="0" borderId="50" xfId="0" applyFont="1" applyBorder="1" applyAlignment="1">
      <alignment vertical="top" wrapText="1"/>
    </xf>
    <xf numFmtId="0" fontId="11" fillId="0" borderId="1" xfId="0" applyFont="1" applyBorder="1" applyAlignment="1">
      <alignment vertical="center" wrapText="1"/>
    </xf>
    <xf numFmtId="0" fontId="0" fillId="0" borderId="47" xfId="0" applyBorder="1" applyAlignment="1">
      <alignment horizontal="left" vertical="top"/>
    </xf>
    <xf numFmtId="0" fontId="0" fillId="0" borderId="23" xfId="0" applyBorder="1" applyAlignment="1">
      <alignment horizontal="left" vertical="top"/>
    </xf>
    <xf numFmtId="0" fontId="55" fillId="5" borderId="44" xfId="0" applyFont="1" applyFill="1" applyBorder="1" applyAlignment="1">
      <alignment vertical="top" wrapText="1"/>
    </xf>
    <xf numFmtId="9" fontId="55" fillId="0" borderId="44" xfId="0" applyNumberFormat="1" applyFont="1" applyBorder="1" applyAlignment="1">
      <alignment vertical="top" wrapText="1"/>
    </xf>
    <xf numFmtId="9" fontId="55" fillId="0" borderId="44" xfId="0" applyNumberFormat="1" applyFont="1" applyBorder="1" applyAlignment="1" applyProtection="1">
      <alignment vertical="top" wrapText="1"/>
      <protection locked="0"/>
    </xf>
    <xf numFmtId="0" fontId="46" fillId="15" borderId="51" xfId="0" applyFont="1" applyFill="1" applyBorder="1" applyAlignment="1">
      <alignment vertical="top" wrapText="1"/>
    </xf>
    <xf numFmtId="0" fontId="58" fillId="0" borderId="68" xfId="0" applyFont="1" applyBorder="1" applyAlignment="1">
      <alignment wrapText="1"/>
    </xf>
    <xf numFmtId="0" fontId="59" fillId="0" borderId="69" xfId="0" applyFont="1" applyBorder="1" applyAlignment="1">
      <alignment wrapText="1"/>
    </xf>
    <xf numFmtId="0" fontId="58" fillId="0" borderId="71" xfId="0" applyFont="1" applyBorder="1" applyAlignment="1">
      <alignment wrapText="1"/>
    </xf>
    <xf numFmtId="0" fontId="59" fillId="0" borderId="72" xfId="0" applyFont="1" applyBorder="1" applyAlignment="1">
      <alignment wrapText="1"/>
    </xf>
    <xf numFmtId="0" fontId="58" fillId="0" borderId="74" xfId="0" applyFont="1" applyBorder="1" applyAlignment="1">
      <alignment wrapText="1"/>
    </xf>
    <xf numFmtId="0" fontId="59" fillId="0" borderId="75" xfId="0" applyFont="1" applyBorder="1" applyAlignment="1">
      <alignment wrapText="1"/>
    </xf>
    <xf numFmtId="0" fontId="59" fillId="0" borderId="76" xfId="0" applyFont="1" applyBorder="1" applyAlignment="1">
      <alignment wrapText="1"/>
    </xf>
    <xf numFmtId="0" fontId="59" fillId="0" borderId="73" xfId="0" applyFont="1" applyBorder="1" applyAlignment="1">
      <alignment wrapText="1"/>
    </xf>
    <xf numFmtId="0" fontId="9" fillId="0" borderId="48" xfId="0" applyFont="1" applyBorder="1" applyAlignment="1">
      <alignment vertical="top" wrapText="1"/>
    </xf>
    <xf numFmtId="0" fontId="9" fillId="5" borderId="0" xfId="0" applyFont="1" applyFill="1" applyAlignment="1">
      <alignment horizontal="center" vertical="center"/>
    </xf>
    <xf numFmtId="0" fontId="9" fillId="5" borderId="0" xfId="0" applyFont="1" applyFill="1" applyAlignment="1">
      <alignment wrapText="1"/>
    </xf>
    <xf numFmtId="0" fontId="0" fillId="5" borderId="0" xfId="0" applyFill="1"/>
    <xf numFmtId="0" fontId="0" fillId="0" borderId="44" xfId="0" applyBorder="1" applyAlignment="1">
      <alignment wrapText="1"/>
    </xf>
    <xf numFmtId="0" fontId="31" fillId="0" borderId="0" xfId="0" applyFont="1" applyAlignment="1">
      <alignment vertical="top" wrapText="1"/>
    </xf>
    <xf numFmtId="0" fontId="18" fillId="0" borderId="0" xfId="0" applyFont="1" applyAlignment="1">
      <alignment horizontal="justify" vertical="center" wrapText="1"/>
    </xf>
    <xf numFmtId="0" fontId="18" fillId="0" borderId="44" xfId="0" applyFont="1" applyBorder="1" applyAlignment="1">
      <alignment vertical="top" wrapText="1"/>
    </xf>
    <xf numFmtId="0" fontId="42" fillId="0" borderId="48" xfId="0" applyFont="1" applyBorder="1"/>
    <xf numFmtId="0" fontId="42" fillId="0" borderId="44" xfId="0" applyFont="1" applyBorder="1"/>
    <xf numFmtId="0" fontId="70" fillId="0" borderId="44" xfId="0" applyFont="1" applyBorder="1" applyAlignment="1">
      <alignment vertical="top" wrapText="1"/>
    </xf>
    <xf numFmtId="0" fontId="42" fillId="0" borderId="48" xfId="0" applyFont="1" applyBorder="1" applyAlignment="1">
      <alignment horizontal="center" wrapText="1"/>
    </xf>
    <xf numFmtId="0" fontId="42" fillId="0" borderId="44" xfId="0" applyFont="1" applyBorder="1" applyAlignment="1">
      <alignment vertical="top" wrapText="1"/>
    </xf>
    <xf numFmtId="0" fontId="7" fillId="2" borderId="80" xfId="0" applyFont="1" applyFill="1" applyBorder="1" applyAlignment="1">
      <alignment horizontal="center" vertical="top" wrapText="1"/>
    </xf>
    <xf numFmtId="0" fontId="7" fillId="2" borderId="77" xfId="0" applyFont="1" applyFill="1" applyBorder="1" applyAlignment="1">
      <alignment horizontal="center" vertical="top" wrapText="1"/>
    </xf>
    <xf numFmtId="0" fontId="29" fillId="0" borderId="1" xfId="0" applyFont="1" applyBorder="1" applyAlignment="1">
      <alignment horizontal="left" vertical="top" wrapText="1"/>
    </xf>
    <xf numFmtId="0" fontId="29" fillId="0" borderId="1" xfId="0" applyFont="1" applyBorder="1" applyAlignment="1">
      <alignment vertical="top" wrapText="1"/>
    </xf>
    <xf numFmtId="0" fontId="46" fillId="0" borderId="44" xfId="0" applyFont="1" applyBorder="1" applyAlignment="1">
      <alignment vertical="top" wrapText="1"/>
    </xf>
    <xf numFmtId="0" fontId="9" fillId="0" borderId="8" xfId="0" applyFont="1" applyBorder="1"/>
    <xf numFmtId="0" fontId="9" fillId="0" borderId="7" xfId="0" applyFont="1" applyBorder="1"/>
    <xf numFmtId="0" fontId="29" fillId="0" borderId="53" xfId="0" applyFont="1" applyBorder="1" applyAlignment="1">
      <alignment vertical="top" wrapText="1"/>
    </xf>
    <xf numFmtId="0" fontId="41" fillId="5" borderId="53" xfId="0" applyFont="1" applyFill="1" applyBorder="1" applyAlignment="1">
      <alignment horizontal="center" vertical="center" wrapText="1"/>
    </xf>
    <xf numFmtId="0" fontId="9" fillId="0" borderId="3" xfId="0" applyFont="1" applyBorder="1"/>
    <xf numFmtId="0" fontId="29" fillId="0" borderId="16" xfId="0" applyFont="1" applyBorder="1" applyAlignment="1">
      <alignment horizontal="left" vertical="center" wrapText="1"/>
    </xf>
    <xf numFmtId="3" fontId="29" fillId="5" borderId="16" xfId="0" applyNumberFormat="1" applyFont="1" applyFill="1" applyBorder="1" applyAlignment="1">
      <alignment horizontal="center" vertical="center" wrapText="1"/>
    </xf>
    <xf numFmtId="0" fontId="18" fillId="5" borderId="1"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0" borderId="14" xfId="0" applyFont="1" applyBorder="1" applyAlignment="1">
      <alignment vertical="top" wrapText="1"/>
    </xf>
    <xf numFmtId="0" fontId="29" fillId="5" borderId="14" xfId="0" applyFont="1" applyFill="1" applyBorder="1" applyAlignment="1">
      <alignment horizontal="center" vertical="center" wrapText="1"/>
    </xf>
    <xf numFmtId="0" fontId="41" fillId="0" borderId="53" xfId="0" applyFont="1" applyBorder="1" applyAlignment="1">
      <alignment horizontal="left" vertical="top" wrapText="1"/>
    </xf>
    <xf numFmtId="0" fontId="29" fillId="5" borderId="53" xfId="0" applyFont="1" applyFill="1" applyBorder="1" applyAlignment="1">
      <alignment horizontal="center" vertical="center" wrapText="1"/>
    </xf>
    <xf numFmtId="0" fontId="29" fillId="0" borderId="55" xfId="0" applyFont="1" applyBorder="1" applyAlignment="1">
      <alignment vertical="top" wrapText="1"/>
    </xf>
    <xf numFmtId="0" fontId="29" fillId="5" borderId="55" xfId="0" applyFont="1" applyFill="1" applyBorder="1" applyAlignment="1">
      <alignment horizontal="center" vertical="center" wrapText="1"/>
    </xf>
    <xf numFmtId="0" fontId="29" fillId="0" borderId="16" xfId="0" applyFont="1" applyBorder="1" applyAlignment="1">
      <alignment vertical="top" wrapText="1"/>
    </xf>
    <xf numFmtId="0" fontId="29" fillId="5" borderId="16" xfId="0" applyFont="1" applyFill="1" applyBorder="1" applyAlignment="1">
      <alignment horizontal="center" vertical="center" wrapText="1"/>
    </xf>
    <xf numFmtId="0" fontId="29" fillId="0" borderId="1" xfId="0" applyFont="1" applyBorder="1" applyAlignment="1">
      <alignment vertical="center"/>
    </xf>
    <xf numFmtId="0" fontId="29" fillId="5" borderId="1" xfId="0" applyFont="1" applyFill="1" applyBorder="1" applyAlignment="1">
      <alignment horizontal="center" vertical="top" wrapText="1"/>
    </xf>
    <xf numFmtId="0" fontId="29" fillId="0" borderId="1" xfId="0" applyFont="1" applyBorder="1" applyAlignment="1">
      <alignment vertical="top"/>
    </xf>
    <xf numFmtId="0" fontId="18" fillId="5" borderId="86" xfId="0" applyFont="1" applyFill="1" applyBorder="1" applyAlignment="1">
      <alignment vertical="top" wrapText="1"/>
    </xf>
    <xf numFmtId="0" fontId="29" fillId="5" borderId="12"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9" fillId="0" borderId="48" xfId="0" applyFont="1" applyBorder="1"/>
    <xf numFmtId="0" fontId="29" fillId="0" borderId="14" xfId="0" applyFont="1" applyBorder="1" applyAlignment="1">
      <alignment horizontal="left" vertical="top" wrapText="1"/>
    </xf>
    <xf numFmtId="0" fontId="24" fillId="5" borderId="42" xfId="0" applyFont="1" applyFill="1" applyBorder="1" applyAlignment="1">
      <alignment horizontal="center" vertical="center" wrapText="1"/>
    </xf>
    <xf numFmtId="0" fontId="18" fillId="0" borderId="53" xfId="0" applyFont="1" applyBorder="1" applyAlignment="1">
      <alignment vertical="top" wrapText="1"/>
    </xf>
    <xf numFmtId="0" fontId="18" fillId="5" borderId="57" xfId="0" applyFont="1" applyFill="1" applyBorder="1" applyAlignment="1">
      <alignment vertical="top" wrapText="1"/>
    </xf>
    <xf numFmtId="0" fontId="18" fillId="0" borderId="16" xfId="0" applyFont="1" applyBorder="1" applyAlignment="1">
      <alignment vertical="top" wrapText="1"/>
    </xf>
    <xf numFmtId="0" fontId="18" fillId="5" borderId="16" xfId="0" applyFont="1" applyFill="1" applyBorder="1" applyAlignment="1">
      <alignment horizontal="center" vertical="center" wrapText="1"/>
    </xf>
    <xf numFmtId="0" fontId="18" fillId="0" borderId="1" xfId="0" applyFont="1" applyBorder="1" applyAlignment="1">
      <alignment vertical="top" wrapText="1"/>
    </xf>
    <xf numFmtId="0" fontId="24" fillId="0" borderId="1" xfId="0" applyFont="1" applyBorder="1" applyAlignment="1">
      <alignment vertical="top" wrapText="1"/>
    </xf>
    <xf numFmtId="0" fontId="24" fillId="5" borderId="53"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18" fillId="0" borderId="55" xfId="0" applyFont="1" applyBorder="1" applyAlignment="1">
      <alignment vertical="top" wrapText="1"/>
    </xf>
    <xf numFmtId="0" fontId="9" fillId="5" borderId="55" xfId="0" applyFont="1" applyFill="1" applyBorder="1" applyAlignment="1">
      <alignment horizontal="center" vertical="center" wrapText="1"/>
    </xf>
    <xf numFmtId="0" fontId="18" fillId="5" borderId="53" xfId="0" applyFont="1" applyFill="1" applyBorder="1" applyAlignment="1">
      <alignment horizontal="center" vertical="center" wrapText="1"/>
    </xf>
    <xf numFmtId="0" fontId="18" fillId="5" borderId="15" xfId="0" applyFont="1" applyFill="1" applyBorder="1" applyAlignment="1">
      <alignment horizontal="center" vertical="center" wrapText="1"/>
    </xf>
    <xf numFmtId="0" fontId="18" fillId="0" borderId="15" xfId="0" applyFont="1" applyBorder="1" applyAlignment="1">
      <alignment vertical="top" wrapText="1"/>
    </xf>
    <xf numFmtId="0" fontId="9" fillId="5" borderId="15" xfId="0" applyFont="1" applyFill="1" applyBorder="1" applyAlignment="1">
      <alignment horizontal="center" vertical="center" wrapText="1"/>
    </xf>
    <xf numFmtId="0" fontId="18" fillId="5" borderId="53" xfId="0" applyFont="1" applyFill="1" applyBorder="1" applyAlignment="1">
      <alignment horizontal="left" vertical="top" wrapText="1"/>
    </xf>
    <xf numFmtId="0" fontId="18" fillId="0" borderId="85" xfId="0" applyFont="1" applyBorder="1" applyAlignment="1">
      <alignment horizontal="left" vertical="top" wrapText="1"/>
    </xf>
    <xf numFmtId="0" fontId="18" fillId="5" borderId="56" xfId="0" applyFont="1" applyFill="1" applyBorder="1" applyAlignment="1">
      <alignment horizontal="left" vertical="center" wrapText="1"/>
    </xf>
    <xf numFmtId="0" fontId="18" fillId="0" borderId="16" xfId="0" applyFont="1" applyBorder="1" applyAlignment="1">
      <alignment horizontal="left" vertical="top" wrapText="1"/>
    </xf>
    <xf numFmtId="0" fontId="18" fillId="0" borderId="1" xfId="0" applyFont="1" applyBorder="1" applyAlignment="1">
      <alignment horizontal="left" vertical="top" wrapText="1"/>
    </xf>
    <xf numFmtId="0" fontId="18" fillId="0" borderId="14" xfId="0" applyFont="1" applyBorder="1" applyAlignment="1">
      <alignment horizontal="left" vertical="top" wrapText="1"/>
    </xf>
    <xf numFmtId="0" fontId="18" fillId="5" borderId="14" xfId="0" applyFont="1" applyFill="1" applyBorder="1" applyAlignment="1">
      <alignment horizontal="center" vertical="center" wrapText="1"/>
    </xf>
    <xf numFmtId="0" fontId="18" fillId="5" borderId="44" xfId="0" applyFont="1" applyFill="1" applyBorder="1" applyAlignment="1">
      <alignment horizontal="center" vertical="center" wrapText="1"/>
    </xf>
    <xf numFmtId="0" fontId="18" fillId="5" borderId="44" xfId="0" applyFont="1" applyFill="1" applyBorder="1" applyAlignment="1">
      <alignment vertical="top" wrapText="1"/>
    </xf>
    <xf numFmtId="0" fontId="24" fillId="5" borderId="44" xfId="0" applyFont="1" applyFill="1" applyBorder="1" applyAlignment="1">
      <alignment vertical="top" wrapText="1"/>
    </xf>
    <xf numFmtId="3" fontId="18" fillId="5" borderId="44" xfId="0" applyNumberFormat="1" applyFont="1" applyFill="1" applyBorder="1" applyAlignment="1">
      <alignment horizontal="center" vertical="center" wrapText="1"/>
    </xf>
    <xf numFmtId="0" fontId="24" fillId="5" borderId="44" xfId="0" applyFont="1" applyFill="1" applyBorder="1" applyAlignment="1">
      <alignment horizontal="center" vertical="top" wrapText="1"/>
    </xf>
    <xf numFmtId="0" fontId="18" fillId="5" borderId="16" xfId="0" applyFont="1" applyFill="1" applyBorder="1" applyAlignment="1">
      <alignment vertical="top" wrapText="1"/>
    </xf>
    <xf numFmtId="0" fontId="18" fillId="5" borderId="1" xfId="0" applyFont="1" applyFill="1" applyBorder="1" applyAlignment="1">
      <alignment vertical="top" wrapText="1"/>
    </xf>
    <xf numFmtId="0" fontId="24" fillId="5" borderId="1" xfId="0" applyFont="1" applyFill="1" applyBorder="1" applyAlignment="1">
      <alignment horizontal="center" vertical="center" wrapText="1"/>
    </xf>
    <xf numFmtId="0" fontId="24" fillId="0" borderId="3" xfId="0" applyFont="1" applyBorder="1" applyAlignment="1">
      <alignment vertical="top" wrapText="1"/>
    </xf>
    <xf numFmtId="3" fontId="18" fillId="5" borderId="1" xfId="0" applyNumberFormat="1" applyFont="1" applyFill="1" applyBorder="1" applyAlignment="1">
      <alignment horizontal="center" vertical="center" wrapText="1"/>
    </xf>
    <xf numFmtId="0" fontId="24" fillId="0" borderId="16" xfId="0" applyFont="1" applyBorder="1" applyAlignment="1">
      <alignment vertical="top" wrapText="1"/>
    </xf>
    <xf numFmtId="0" fontId="9" fillId="5" borderId="7" xfId="0" applyFont="1" applyFill="1" applyBorder="1"/>
    <xf numFmtId="0" fontId="9" fillId="5" borderId="9" xfId="0" applyFont="1" applyFill="1" applyBorder="1"/>
    <xf numFmtId="3" fontId="18" fillId="5" borderId="14" xfId="0" applyNumberFormat="1" applyFont="1" applyFill="1" applyBorder="1" applyAlignment="1">
      <alignment horizontal="center" vertical="center" wrapText="1"/>
    </xf>
    <xf numFmtId="3" fontId="18" fillId="5" borderId="15" xfId="0" applyNumberFormat="1" applyFont="1" applyFill="1" applyBorder="1" applyAlignment="1">
      <alignment horizontal="center" vertical="center" wrapText="1"/>
    </xf>
    <xf numFmtId="3" fontId="18" fillId="5" borderId="16" xfId="0" applyNumberFormat="1" applyFont="1" applyFill="1" applyBorder="1" applyAlignment="1">
      <alignment horizontal="center" vertical="center" wrapText="1"/>
    </xf>
    <xf numFmtId="0" fontId="18" fillId="5" borderId="53" xfId="0" applyFont="1" applyFill="1" applyBorder="1" applyAlignment="1">
      <alignment vertical="top" wrapText="1"/>
    </xf>
    <xf numFmtId="0" fontId="18" fillId="5" borderId="14" xfId="0" applyFont="1" applyFill="1" applyBorder="1" applyAlignment="1">
      <alignment vertical="top" wrapText="1"/>
    </xf>
    <xf numFmtId="0" fontId="18" fillId="0" borderId="14" xfId="0" applyFont="1" applyBorder="1" applyAlignment="1">
      <alignment vertical="top" wrapText="1"/>
    </xf>
    <xf numFmtId="0" fontId="24" fillId="5" borderId="1" xfId="0" applyFont="1" applyFill="1" applyBorder="1" applyAlignment="1">
      <alignment horizontal="center" vertical="top" wrapText="1"/>
    </xf>
    <xf numFmtId="0" fontId="24" fillId="5" borderId="55" xfId="0" applyFont="1" applyFill="1" applyBorder="1" applyAlignment="1">
      <alignment horizontal="center" vertical="top" wrapText="1"/>
    </xf>
    <xf numFmtId="0" fontId="18" fillId="5" borderId="16" xfId="0" applyFont="1" applyFill="1" applyBorder="1" applyAlignment="1">
      <alignment horizontal="center" vertical="top" wrapText="1"/>
    </xf>
    <xf numFmtId="9" fontId="24" fillId="5" borderId="16" xfId="0" applyNumberFormat="1" applyFont="1" applyFill="1" applyBorder="1" applyAlignment="1">
      <alignment horizontal="center" vertical="top" wrapText="1"/>
    </xf>
    <xf numFmtId="0" fontId="24" fillId="5" borderId="16" xfId="0" applyFont="1" applyFill="1" applyBorder="1" applyAlignment="1">
      <alignment horizontal="center" vertical="top" wrapText="1"/>
    </xf>
    <xf numFmtId="0" fontId="18" fillId="5" borderId="55" xfId="0" applyFont="1" applyFill="1" applyBorder="1" applyAlignment="1">
      <alignment vertical="top" wrapText="1"/>
    </xf>
    <xf numFmtId="0" fontId="18" fillId="5" borderId="61" xfId="0" applyFont="1" applyFill="1" applyBorder="1" applyAlignment="1">
      <alignment vertical="top" wrapText="1"/>
    </xf>
    <xf numFmtId="0" fontId="18" fillId="5" borderId="56" xfId="0" applyFont="1" applyFill="1" applyBorder="1" applyAlignment="1">
      <alignment vertical="top" wrapText="1"/>
    </xf>
    <xf numFmtId="0" fontId="18" fillId="5" borderId="26" xfId="0" applyFont="1" applyFill="1" applyBorder="1" applyAlignment="1">
      <alignment horizontal="center" vertical="center" wrapText="1"/>
    </xf>
    <xf numFmtId="0" fontId="9" fillId="0" borderId="89" xfId="0" applyFont="1" applyBorder="1"/>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0" fontId="3" fillId="0" borderId="0" xfId="0" applyFont="1" applyAlignment="1">
      <alignment horizontal="center" vertical="center"/>
    </xf>
    <xf numFmtId="14" fontId="9" fillId="5" borderId="1" xfId="0" applyNumberFormat="1" applyFont="1" applyFill="1" applyBorder="1" applyAlignment="1" applyProtection="1">
      <alignment horizontal="left" vertical="center" wrapText="1"/>
      <protection locked="0"/>
    </xf>
    <xf numFmtId="0" fontId="16" fillId="5" borderId="10" xfId="0" applyFont="1" applyFill="1" applyBorder="1" applyAlignment="1" applyProtection="1">
      <alignment horizontal="left"/>
      <protection locked="0"/>
    </xf>
    <xf numFmtId="0" fontId="16" fillId="5" borderId="11" xfId="0" applyFont="1" applyFill="1" applyBorder="1" applyAlignment="1" applyProtection="1">
      <alignment horizontal="left"/>
      <protection locked="0"/>
    </xf>
    <xf numFmtId="0" fontId="29" fillId="2" borderId="1" xfId="0" applyFont="1" applyFill="1" applyBorder="1" applyAlignment="1" applyProtection="1">
      <alignment vertical="center" wrapText="1"/>
      <protection locked="0"/>
    </xf>
    <xf numFmtId="0" fontId="0" fillId="0" borderId="10" xfId="0" applyBorder="1" applyProtection="1">
      <protection locked="0"/>
    </xf>
    <xf numFmtId="0" fontId="0" fillId="0" borderId="11" xfId="0" applyBorder="1" applyProtection="1">
      <protection locked="0"/>
    </xf>
    <xf numFmtId="0" fontId="29" fillId="0" borderId="44" xfId="0" applyFont="1" applyBorder="1" applyAlignment="1">
      <alignment horizontal="left" vertical="center" wrapText="1"/>
    </xf>
    <xf numFmtId="0" fontId="9" fillId="5" borderId="1" xfId="0" applyFont="1" applyFill="1" applyBorder="1" applyAlignment="1" applyProtection="1">
      <alignment horizontal="left" vertical="center" wrapText="1"/>
      <protection locked="0"/>
    </xf>
    <xf numFmtId="0" fontId="9" fillId="0" borderId="1" xfId="0" applyFont="1" applyBorder="1" applyAlignment="1">
      <alignment vertical="center" wrapText="1"/>
    </xf>
    <xf numFmtId="0" fontId="0" fillId="0" borderId="10" xfId="0" applyBorder="1"/>
    <xf numFmtId="0" fontId="0" fillId="0" borderId="11" xfId="0" applyBorder="1"/>
    <xf numFmtId="0" fontId="10" fillId="2" borderId="1" xfId="0" applyFont="1" applyFill="1" applyBorder="1" applyAlignment="1" applyProtection="1">
      <alignment horizontal="center" vertical="center"/>
      <protection locked="0"/>
    </xf>
    <xf numFmtId="0" fontId="9" fillId="0" borderId="1" xfId="0" applyFont="1" applyBorder="1" applyAlignment="1" applyProtection="1">
      <alignment vertical="center"/>
      <protection locked="0"/>
    </xf>
    <xf numFmtId="0" fontId="9" fillId="2" borderId="1" xfId="0" applyFont="1" applyFill="1" applyBorder="1" applyAlignment="1" applyProtection="1">
      <alignment vertical="center" wrapText="1"/>
      <protection locked="0"/>
    </xf>
    <xf numFmtId="0" fontId="9" fillId="5" borderId="1" xfId="0" applyFont="1" applyFill="1" applyBorder="1" applyAlignment="1" applyProtection="1">
      <alignment vertical="center" wrapText="1"/>
      <protection locked="0"/>
    </xf>
    <xf numFmtId="0" fontId="16" fillId="5" borderId="10" xfId="0" applyFont="1" applyFill="1" applyBorder="1" applyProtection="1">
      <protection locked="0"/>
    </xf>
    <xf numFmtId="0" fontId="16" fillId="5" borderId="11" xfId="0" applyFont="1" applyFill="1" applyBorder="1" applyProtection="1">
      <protection locked="0"/>
    </xf>
    <xf numFmtId="0" fontId="10" fillId="0" borderId="0" xfId="0" applyFont="1" applyProtection="1">
      <protection locked="0"/>
    </xf>
    <xf numFmtId="0" fontId="0" fillId="0" borderId="0" xfId="0" applyProtection="1">
      <protection locked="0"/>
    </xf>
    <xf numFmtId="0" fontId="26" fillId="5" borderId="1" xfId="0" applyFont="1" applyFill="1" applyBorder="1" applyAlignment="1" applyProtection="1">
      <alignment vertical="center" wrapText="1"/>
      <protection locked="0"/>
    </xf>
    <xf numFmtId="0" fontId="9" fillId="5" borderId="1" xfId="0" applyFont="1" applyFill="1" applyBorder="1" applyAlignment="1">
      <alignment horizontal="left" vertical="center" wrapText="1"/>
    </xf>
    <xf numFmtId="164" fontId="9" fillId="5" borderId="1" xfId="0" applyNumberFormat="1" applyFont="1" applyFill="1" applyBorder="1" applyAlignment="1" applyProtection="1">
      <alignment vertical="center" wrapText="1"/>
      <protection locked="0"/>
    </xf>
    <xf numFmtId="0" fontId="20" fillId="5" borderId="0" xfId="0" applyFont="1" applyFill="1" applyAlignment="1" applyProtection="1">
      <alignment horizontal="left" wrapText="1"/>
      <protection locked="0"/>
    </xf>
    <xf numFmtId="14" fontId="9" fillId="0" borderId="1" xfId="0" applyNumberFormat="1" applyFont="1" applyBorder="1" applyAlignment="1" applyProtection="1">
      <alignment horizontal="left" vertical="center" wrapText="1"/>
      <protection locked="0"/>
    </xf>
    <xf numFmtId="0" fontId="0" fillId="0" borderId="10" xfId="0" applyBorder="1" applyAlignment="1" applyProtection="1">
      <alignment horizontal="left"/>
      <protection locked="0"/>
    </xf>
    <xf numFmtId="0" fontId="0" fillId="0" borderId="11" xfId="0" applyBorder="1" applyAlignment="1" applyProtection="1">
      <alignment horizontal="left"/>
      <protection locked="0"/>
    </xf>
    <xf numFmtId="0" fontId="9" fillId="2" borderId="1" xfId="0" applyFont="1" applyFill="1" applyBorder="1" applyAlignment="1" applyProtection="1">
      <alignment vertical="center"/>
      <protection locked="0"/>
    </xf>
    <xf numFmtId="0" fontId="29" fillId="0" borderId="22" xfId="0" applyFont="1" applyBorder="1" applyAlignment="1">
      <alignment horizontal="left" vertical="center" wrapText="1"/>
    </xf>
    <xf numFmtId="0" fontId="29" fillId="0" borderId="49" xfId="0" applyFont="1" applyBorder="1" applyAlignment="1">
      <alignment horizontal="left" vertical="center" wrapText="1"/>
    </xf>
    <xf numFmtId="0" fontId="29" fillId="0" borderId="50" xfId="0" applyFont="1" applyBorder="1" applyAlignment="1">
      <alignment horizontal="left" vertical="center" wrapText="1"/>
    </xf>
    <xf numFmtId="0" fontId="29" fillId="0" borderId="19"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164" fontId="9" fillId="5" borderId="1" xfId="0" applyNumberFormat="1" applyFont="1" applyFill="1" applyBorder="1" applyAlignment="1" applyProtection="1">
      <alignment horizontal="left" vertical="center" wrapText="1"/>
      <protection locked="0"/>
    </xf>
    <xf numFmtId="0" fontId="0" fillId="5" borderId="10" xfId="0" applyFill="1" applyBorder="1" applyProtection="1">
      <protection locked="0"/>
    </xf>
    <xf numFmtId="0" fontId="0" fillId="5" borderId="11" xfId="0" applyFill="1" applyBorder="1" applyProtection="1">
      <protection locked="0"/>
    </xf>
    <xf numFmtId="0" fontId="7" fillId="0" borderId="0" xfId="0" applyFont="1" applyAlignment="1" applyProtection="1">
      <alignment wrapText="1"/>
      <protection locked="0"/>
    </xf>
    <xf numFmtId="0" fontId="10" fillId="4" borderId="44" xfId="0" applyFont="1" applyFill="1" applyBorder="1" applyAlignment="1">
      <alignment horizontal="center" vertical="center" wrapText="1"/>
    </xf>
    <xf numFmtId="0" fontId="0" fillId="0" borderId="44" xfId="0" applyBorder="1"/>
    <xf numFmtId="0" fontId="0" fillId="0" borderId="10" xfId="0" applyBorder="1" applyAlignment="1" applyProtection="1">
      <alignment wrapText="1"/>
      <protection locked="0"/>
    </xf>
    <xf numFmtId="0" fontId="0" fillId="0" borderId="11" xfId="0" applyBorder="1" applyAlignment="1" applyProtection="1">
      <alignment wrapText="1"/>
      <protection locked="0"/>
    </xf>
    <xf numFmtId="0" fontId="29" fillId="0" borderId="44" xfId="0" applyFont="1" applyBorder="1" applyAlignment="1">
      <alignment vertical="center" wrapText="1"/>
    </xf>
    <xf numFmtId="0" fontId="10" fillId="0" borderId="0" xfId="0" applyFont="1" applyAlignment="1" applyProtection="1">
      <alignment wrapText="1"/>
      <protection locked="0"/>
    </xf>
    <xf numFmtId="0" fontId="22" fillId="4" borderId="44" xfId="0" applyFont="1" applyFill="1" applyBorder="1" applyAlignment="1">
      <alignment horizontal="center" vertical="center" wrapText="1"/>
    </xf>
    <xf numFmtId="0" fontId="0" fillId="0" borderId="12" xfId="0" applyBorder="1" applyAlignment="1">
      <alignment wrapText="1"/>
    </xf>
    <xf numFmtId="0" fontId="0" fillId="0" borderId="10" xfId="0" applyBorder="1" applyAlignment="1">
      <alignment wrapText="1"/>
    </xf>
    <xf numFmtId="0" fontId="29" fillId="0" borderId="41" xfId="0" applyFont="1" applyBorder="1" applyAlignment="1">
      <alignment vertical="center" wrapText="1"/>
    </xf>
    <xf numFmtId="0" fontId="29" fillId="0" borderId="47" xfId="0" applyFont="1" applyBorder="1" applyAlignment="1">
      <alignment vertical="center" wrapText="1"/>
    </xf>
    <xf numFmtId="0" fontId="29" fillId="0" borderId="41" xfId="0" applyFont="1" applyBorder="1" applyAlignment="1">
      <alignment horizontal="left" vertical="center" wrapText="1"/>
    </xf>
    <xf numFmtId="0" fontId="29" fillId="0" borderId="47" xfId="0" applyFont="1" applyBorder="1" applyAlignment="1">
      <alignment horizontal="left" vertical="center" wrapText="1"/>
    </xf>
    <xf numFmtId="0" fontId="9" fillId="0" borderId="44" xfId="0" applyFont="1" applyBorder="1" applyAlignment="1">
      <alignment vertical="center" wrapText="1"/>
    </xf>
    <xf numFmtId="14" fontId="9" fillId="5" borderId="1" xfId="0" applyNumberFormat="1" applyFont="1" applyFill="1" applyBorder="1" applyAlignment="1" applyProtection="1">
      <alignment vertical="center" wrapText="1"/>
      <protection locked="0"/>
    </xf>
    <xf numFmtId="14" fontId="29" fillId="5" borderId="44" xfId="0" applyNumberFormat="1" applyFont="1" applyFill="1" applyBorder="1" applyAlignment="1" applyProtection="1">
      <alignment vertical="center" wrapText="1"/>
      <protection locked="0"/>
    </xf>
    <xf numFmtId="0" fontId="9" fillId="0" borderId="10" xfId="0" applyFont="1" applyBorder="1" applyProtection="1">
      <protection locked="0"/>
    </xf>
    <xf numFmtId="0" fontId="9" fillId="0" borderId="11" xfId="0" applyFont="1" applyBorder="1" applyProtection="1">
      <protection locked="0"/>
    </xf>
    <xf numFmtId="0" fontId="29" fillId="0" borderId="41" xfId="0" applyFont="1" applyBorder="1" applyAlignment="1">
      <alignment horizontal="center" vertical="center" wrapText="1"/>
    </xf>
    <xf numFmtId="0" fontId="29" fillId="0" borderId="47" xfId="0" applyFont="1" applyBorder="1" applyAlignment="1">
      <alignment horizontal="center" vertical="center" wrapText="1"/>
    </xf>
    <xf numFmtId="0" fontId="8" fillId="0" borderId="0" xfId="0" applyFont="1" applyAlignment="1" applyProtection="1">
      <alignment horizontal="center" vertical="top"/>
      <protection locked="0"/>
    </xf>
    <xf numFmtId="0" fontId="9" fillId="0" borderId="1" xfId="0" applyFont="1" applyBorder="1" applyAlignment="1" applyProtection="1">
      <alignment vertical="center" wrapText="1"/>
      <protection locked="0"/>
    </xf>
    <xf numFmtId="0" fontId="5" fillId="0" borderId="0" xfId="0" applyFont="1" applyAlignment="1">
      <alignment horizontal="left" vertical="top"/>
    </xf>
    <xf numFmtId="0" fontId="9" fillId="2" borderId="1" xfId="0" applyFont="1" applyFill="1" applyBorder="1" applyAlignment="1" applyProtection="1">
      <alignment horizontal="left" vertical="center" wrapText="1"/>
      <protection locked="0"/>
    </xf>
    <xf numFmtId="0" fontId="7" fillId="0" borderId="0" xfId="0" applyFont="1" applyProtection="1">
      <protection locked="0"/>
    </xf>
    <xf numFmtId="0" fontId="0" fillId="5" borderId="10"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29" fillId="5" borderId="41" xfId="0" applyFont="1" applyFill="1" applyBorder="1" applyAlignment="1">
      <alignment horizontal="left" vertical="center" wrapText="1"/>
    </xf>
    <xf numFmtId="0" fontId="29" fillId="5" borderId="47" xfId="0" applyFont="1" applyFill="1" applyBorder="1" applyAlignment="1">
      <alignment horizontal="left" vertical="center" wrapText="1"/>
    </xf>
    <xf numFmtId="14" fontId="29" fillId="5" borderId="22" xfId="0" applyNumberFormat="1" applyFont="1" applyFill="1" applyBorder="1" applyAlignment="1">
      <alignment horizontal="left" vertical="center" wrapText="1"/>
    </xf>
    <xf numFmtId="14" fontId="29" fillId="5" borderId="49" xfId="0" applyNumberFormat="1" applyFont="1" applyFill="1" applyBorder="1" applyAlignment="1">
      <alignment horizontal="left" vertical="center" wrapText="1"/>
    </xf>
    <xf numFmtId="14" fontId="29" fillId="5" borderId="50" xfId="0" applyNumberFormat="1" applyFont="1" applyFill="1" applyBorder="1" applyAlignment="1">
      <alignment horizontal="left" vertical="center" wrapText="1"/>
    </xf>
    <xf numFmtId="14" fontId="29" fillId="5" borderId="19" xfId="0" applyNumberFormat="1" applyFont="1" applyFill="1" applyBorder="1" applyAlignment="1">
      <alignment horizontal="left" vertical="center" wrapText="1"/>
    </xf>
    <xf numFmtId="14" fontId="29" fillId="5" borderId="20" xfId="0" applyNumberFormat="1" applyFont="1" applyFill="1" applyBorder="1" applyAlignment="1">
      <alignment horizontal="left" vertical="center" wrapText="1"/>
    </xf>
    <xf numFmtId="14" fontId="29" fillId="5" borderId="21" xfId="0" applyNumberFormat="1" applyFont="1" applyFill="1" applyBorder="1" applyAlignment="1">
      <alignment horizontal="left" vertical="center" wrapText="1"/>
    </xf>
    <xf numFmtId="0" fontId="9" fillId="0" borderId="44" xfId="0" applyFont="1" applyBorder="1" applyAlignment="1">
      <alignment vertical="top" wrapText="1"/>
    </xf>
    <xf numFmtId="0" fontId="0" fillId="0" borderId="44" xfId="0" applyBorder="1" applyAlignment="1">
      <alignment wrapText="1"/>
    </xf>
    <xf numFmtId="0" fontId="0" fillId="0" borderId="51" xfId="0" applyBorder="1" applyAlignment="1">
      <alignment wrapText="1"/>
    </xf>
    <xf numFmtId="0" fontId="46" fillId="0" borderId="26" xfId="0" applyFont="1" applyBorder="1" applyAlignment="1">
      <alignment horizontal="left" vertical="top" wrapText="1"/>
    </xf>
    <xf numFmtId="0" fontId="46" fillId="0" borderId="51" xfId="0" applyFont="1" applyBorder="1" applyAlignment="1">
      <alignment horizontal="left" vertical="top" wrapText="1"/>
    </xf>
    <xf numFmtId="0" fontId="0" fillId="0" borderId="51" xfId="0" applyBorder="1"/>
    <xf numFmtId="0" fontId="54" fillId="13" borderId="44" xfId="0" applyFont="1" applyFill="1" applyBorder="1" applyAlignment="1">
      <alignment vertical="top" wrapText="1"/>
    </xf>
    <xf numFmtId="0" fontId="9" fillId="0" borderId="0" xfId="0" applyFont="1" applyAlignment="1">
      <alignment vertical="top" wrapText="1"/>
    </xf>
    <xf numFmtId="0" fontId="54" fillId="0" borderId="48" xfId="0" applyFont="1" applyBorder="1" applyAlignment="1">
      <alignment horizontal="center" vertical="center"/>
    </xf>
    <xf numFmtId="0" fontId="10" fillId="0" borderId="48" xfId="0" applyFont="1" applyBorder="1" applyAlignment="1">
      <alignment vertical="top" wrapText="1"/>
    </xf>
    <xf numFmtId="0" fontId="55" fillId="0" borderId="26" xfId="0" applyFont="1" applyBorder="1" applyAlignment="1">
      <alignment vertical="top" wrapText="1"/>
    </xf>
    <xf numFmtId="0" fontId="55" fillId="0" borderId="52" xfId="0" applyFont="1" applyBorder="1" applyAlignment="1">
      <alignment vertical="top" wrapText="1"/>
    </xf>
    <xf numFmtId="0" fontId="55" fillId="0" borderId="49" xfId="0" applyFont="1" applyBorder="1" applyAlignment="1">
      <alignment vertical="top" wrapText="1"/>
    </xf>
    <xf numFmtId="0" fontId="55" fillId="0" borderId="51" xfId="0" applyFont="1" applyBorder="1" applyAlignment="1">
      <alignment vertical="top" wrapText="1"/>
    </xf>
    <xf numFmtId="0" fontId="55" fillId="0" borderId="50" xfId="0" applyFont="1" applyBorder="1" applyAlignment="1">
      <alignment horizontal="left" vertical="top" wrapText="1"/>
    </xf>
    <xf numFmtId="0" fontId="55" fillId="0" borderId="23" xfId="0" applyFont="1" applyBorder="1" applyAlignment="1">
      <alignment horizontal="left" vertical="top" wrapText="1"/>
    </xf>
    <xf numFmtId="0" fontId="55" fillId="0" borderId="21" xfId="0" applyFont="1" applyBorder="1" applyAlignment="1">
      <alignment horizontal="left" vertical="top" wrapText="1"/>
    </xf>
    <xf numFmtId="0" fontId="56" fillId="0" borderId="48" xfId="0" applyFont="1" applyBorder="1" applyAlignment="1">
      <alignment vertical="top" wrapText="1"/>
    </xf>
    <xf numFmtId="0" fontId="55" fillId="0" borderId="44" xfId="0" applyFont="1" applyBorder="1" applyAlignment="1">
      <alignment vertical="top" wrapText="1"/>
    </xf>
    <xf numFmtId="0" fontId="0" fillId="0" borderId="46" xfId="0" applyBorder="1"/>
    <xf numFmtId="0" fontId="0" fillId="0" borderId="47" xfId="0" applyBorder="1"/>
    <xf numFmtId="0" fontId="55" fillId="0" borderId="1" xfId="0" applyFont="1" applyBorder="1" applyAlignment="1">
      <alignment vertical="top" wrapText="1"/>
    </xf>
    <xf numFmtId="0" fontId="0" fillId="0" borderId="1" xfId="0" applyBorder="1"/>
    <xf numFmtId="0" fontId="0" fillId="0" borderId="48" xfId="0" applyBorder="1" applyAlignment="1">
      <alignment vertical="top" wrapText="1"/>
    </xf>
    <xf numFmtId="2" fontId="55" fillId="0" borderId="44" xfId="0" applyNumberFormat="1" applyFont="1" applyBorder="1" applyAlignment="1">
      <alignment vertical="top" wrapText="1"/>
    </xf>
    <xf numFmtId="0" fontId="9" fillId="4" borderId="48" xfId="0" applyFont="1" applyFill="1" applyBorder="1" applyAlignment="1">
      <alignment vertical="center" wrapText="1"/>
    </xf>
    <xf numFmtId="0" fontId="55" fillId="0" borderId="19" xfId="0" applyFont="1" applyBorder="1" applyAlignment="1">
      <alignment vertical="top" wrapText="1"/>
    </xf>
    <xf numFmtId="0" fontId="55" fillId="0" borderId="20" xfId="0" applyFont="1" applyBorder="1" applyAlignment="1">
      <alignment vertical="top" wrapText="1"/>
    </xf>
    <xf numFmtId="0" fontId="55" fillId="0" borderId="21" xfId="0" applyFont="1" applyBorder="1" applyAlignment="1">
      <alignment vertical="top" wrapText="1"/>
    </xf>
    <xf numFmtId="0" fontId="54" fillId="13" borderId="48" xfId="0" applyFont="1" applyFill="1" applyBorder="1" applyAlignment="1">
      <alignment vertical="top" wrapText="1"/>
    </xf>
    <xf numFmtId="0" fontId="55" fillId="0" borderId="14" xfId="0" applyFont="1" applyBorder="1" applyAlignment="1">
      <alignment horizontal="left" vertical="top" wrapText="1"/>
    </xf>
    <xf numFmtId="0" fontId="55" fillId="0" borderId="15" xfId="0" applyFont="1" applyBorder="1" applyAlignment="1">
      <alignment horizontal="left" vertical="top" wrapText="1"/>
    </xf>
    <xf numFmtId="0" fontId="55" fillId="0" borderId="16" xfId="0" applyFont="1" applyBorder="1" applyAlignment="1">
      <alignment horizontal="left" vertical="top" wrapText="1"/>
    </xf>
    <xf numFmtId="0" fontId="0" fillId="0" borderId="21" xfId="0" applyBorder="1"/>
    <xf numFmtId="0" fontId="8" fillId="0" borderId="0" xfId="0" applyFont="1" applyAlignment="1">
      <alignment horizontal="center" vertical="center" wrapText="1"/>
    </xf>
    <xf numFmtId="0" fontId="19" fillId="0" borderId="0" xfId="0" applyFont="1" applyAlignment="1">
      <alignment horizontal="center" vertical="top" wrapText="1"/>
    </xf>
    <xf numFmtId="0" fontId="11" fillId="0" borderId="44" xfId="0" applyFont="1" applyBorder="1" applyAlignment="1">
      <alignment vertical="top" wrapText="1"/>
    </xf>
    <xf numFmtId="0" fontId="0" fillId="0" borderId="52" xfId="0" applyBorder="1"/>
    <xf numFmtId="0" fontId="9" fillId="0" borderId="16" xfId="0" applyFont="1" applyBorder="1" applyAlignment="1">
      <alignment vertical="top" wrapText="1"/>
    </xf>
    <xf numFmtId="0" fontId="9" fillId="0" borderId="0" xfId="0" applyFont="1"/>
    <xf numFmtId="0" fontId="9" fillId="0" borderId="7" xfId="0" applyFont="1" applyBorder="1"/>
    <xf numFmtId="0" fontId="9" fillId="0" borderId="3" xfId="0" applyFont="1" applyBorder="1"/>
    <xf numFmtId="0" fontId="9" fillId="0" borderId="1" xfId="0" applyFont="1" applyBorder="1" applyAlignment="1">
      <alignment vertical="top" wrapText="1"/>
    </xf>
    <xf numFmtId="0" fontId="9" fillId="0" borderId="1" xfId="0" applyFont="1" applyBorder="1"/>
    <xf numFmtId="0" fontId="29" fillId="0" borderId="1" xfId="0" applyFont="1" applyBorder="1" applyAlignment="1">
      <alignment horizontal="left" vertical="top" wrapText="1"/>
    </xf>
    <xf numFmtId="0" fontId="9" fillId="0" borderId="6" xfId="0" applyFont="1" applyBorder="1"/>
    <xf numFmtId="0" fontId="9" fillId="0" borderId="3" xfId="0" applyFont="1" applyBorder="1" applyAlignment="1">
      <alignment vertical="top" wrapText="1"/>
    </xf>
    <xf numFmtId="0" fontId="9" fillId="0" borderId="8" xfId="0" applyFont="1" applyBorder="1"/>
    <xf numFmtId="0" fontId="9" fillId="0" borderId="9" xfId="0" applyFont="1" applyBorder="1"/>
    <xf numFmtId="0" fontId="29" fillId="0" borderId="4" xfId="0" applyFont="1" applyBorder="1" applyAlignment="1">
      <alignment horizontal="left" vertical="top" wrapText="1"/>
    </xf>
    <xf numFmtId="0" fontId="29" fillId="0" borderId="5" xfId="0" applyFont="1" applyBorder="1" applyAlignment="1">
      <alignment horizontal="left" vertical="top" wrapText="1"/>
    </xf>
    <xf numFmtId="0" fontId="29" fillId="0" borderId="6" xfId="0" applyFont="1" applyBorder="1" applyAlignment="1">
      <alignment horizontal="left" vertical="top" wrapText="1"/>
    </xf>
    <xf numFmtId="0" fontId="29" fillId="0" borderId="3" xfId="0" applyFont="1" applyBorder="1" applyAlignment="1">
      <alignment horizontal="left" vertical="top" wrapText="1"/>
    </xf>
    <xf numFmtId="0" fontId="29" fillId="0" borderId="0" xfId="0" applyFont="1" applyAlignment="1">
      <alignment horizontal="left" vertical="top" wrapText="1"/>
    </xf>
    <xf numFmtId="0" fontId="29" fillId="0" borderId="7" xfId="0" applyFont="1" applyBorder="1" applyAlignment="1">
      <alignment horizontal="left" vertical="top" wrapText="1"/>
    </xf>
    <xf numFmtId="0" fontId="29" fillId="0" borderId="8" xfId="0" applyFont="1" applyBorder="1" applyAlignment="1">
      <alignment horizontal="left" vertical="top" wrapText="1"/>
    </xf>
    <xf numFmtId="0" fontId="29" fillId="0" borderId="2" xfId="0" applyFont="1" applyBorder="1" applyAlignment="1">
      <alignment horizontal="left" vertical="top" wrapText="1"/>
    </xf>
    <xf numFmtId="0" fontId="29" fillId="0" borderId="9" xfId="0" applyFont="1" applyBorder="1" applyAlignment="1">
      <alignment horizontal="left" vertical="top" wrapText="1"/>
    </xf>
    <xf numFmtId="0" fontId="9" fillId="5" borderId="16" xfId="0" applyFont="1" applyFill="1" applyBorder="1" applyAlignment="1">
      <alignment horizontal="center" vertical="center"/>
    </xf>
    <xf numFmtId="0" fontId="0" fillId="0" borderId="7" xfId="0" applyBorder="1"/>
    <xf numFmtId="0" fontId="0" fillId="0" borderId="3" xfId="0" applyBorder="1"/>
    <xf numFmtId="0" fontId="0" fillId="0" borderId="8" xfId="0" applyBorder="1"/>
    <xf numFmtId="0" fontId="0" fillId="0" borderId="9" xfId="0" applyBorder="1"/>
    <xf numFmtId="0" fontId="9" fillId="5" borderId="18" xfId="0" applyFont="1" applyFill="1" applyBorder="1" applyAlignment="1">
      <alignment horizontal="center" vertical="center"/>
    </xf>
    <xf numFmtId="0" fontId="0" fillId="0" borderId="27" xfId="0" applyBorder="1"/>
    <xf numFmtId="0" fontId="10" fillId="2" borderId="44" xfId="0" applyFont="1" applyFill="1" applyBorder="1" applyAlignment="1">
      <alignment horizontal="center" vertical="center" wrapText="1"/>
    </xf>
    <xf numFmtId="0" fontId="0" fillId="0" borderId="50" xfId="0" applyBorder="1"/>
    <xf numFmtId="0" fontId="0" fillId="0" borderId="45" xfId="0" applyBorder="1"/>
    <xf numFmtId="0" fontId="0" fillId="0" borderId="23" xfId="0" applyBorder="1"/>
    <xf numFmtId="0" fontId="0" fillId="0" borderId="19" xfId="0" applyBorder="1"/>
    <xf numFmtId="0" fontId="29" fillId="0" borderId="88" xfId="0" applyFont="1" applyBorder="1" applyAlignment="1">
      <alignment horizontal="left" vertical="top" wrapText="1"/>
    </xf>
    <xf numFmtId="0" fontId="29" fillId="0" borderId="66" xfId="0" applyFont="1" applyBorder="1" applyAlignment="1">
      <alignment horizontal="left" vertical="top" wrapText="1"/>
    </xf>
    <xf numFmtId="0" fontId="29" fillId="0" borderId="67" xfId="0" applyFont="1" applyBorder="1" applyAlignment="1">
      <alignment horizontal="left" vertical="top" wrapText="1"/>
    </xf>
    <xf numFmtId="0" fontId="29" fillId="0" borderId="48" xfId="0" applyFont="1" applyBorder="1" applyAlignment="1">
      <alignment horizontal="left" vertical="top" wrapText="1"/>
    </xf>
    <xf numFmtId="0" fontId="9" fillId="0" borderId="84" xfId="0" applyFont="1" applyBorder="1" applyAlignment="1">
      <alignment horizontal="center" wrapText="1"/>
    </xf>
    <xf numFmtId="0" fontId="9" fillId="0" borderId="6" xfId="0" applyFont="1" applyBorder="1" applyAlignment="1">
      <alignment horizontal="center" wrapText="1"/>
    </xf>
    <xf numFmtId="0" fontId="9" fillId="0" borderId="45" xfId="0" applyFont="1" applyBorder="1" applyAlignment="1">
      <alignment horizontal="center" wrapText="1"/>
    </xf>
    <xf numFmtId="0" fontId="9" fillId="0" borderId="7" xfId="0" applyFont="1" applyBorder="1" applyAlignment="1">
      <alignment horizontal="center" wrapText="1"/>
    </xf>
    <xf numFmtId="0" fontId="9" fillId="3" borderId="47" xfId="0" applyFont="1" applyFill="1" applyBorder="1" applyAlignment="1">
      <alignment vertical="top" wrapText="1"/>
    </xf>
    <xf numFmtId="0" fontId="9" fillId="0" borderId="20" xfId="0" applyFont="1" applyBorder="1"/>
    <xf numFmtId="0" fontId="9" fillId="0" borderId="21" xfId="0" applyFont="1" applyBorder="1"/>
    <xf numFmtId="0" fontId="9" fillId="0" borderId="4" xfId="0" applyFont="1" applyBorder="1" applyAlignment="1">
      <alignment vertical="top" wrapText="1"/>
    </xf>
    <xf numFmtId="0" fontId="9" fillId="0" borderId="5" xfId="0" applyFont="1" applyBorder="1"/>
    <xf numFmtId="0" fontId="9" fillId="0" borderId="48" xfId="0" applyFont="1" applyBorder="1"/>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0" fontId="9" fillId="0" borderId="3" xfId="0" applyFont="1" applyBorder="1" applyAlignment="1">
      <alignment horizontal="left" vertical="top" wrapText="1"/>
    </xf>
    <xf numFmtId="0" fontId="9" fillId="0" borderId="7" xfId="0" applyFont="1" applyBorder="1" applyAlignment="1">
      <alignment horizontal="left" vertical="top" wrapText="1"/>
    </xf>
    <xf numFmtId="0" fontId="29" fillId="0" borderId="54" xfId="0" applyFont="1" applyBorder="1" applyAlignment="1">
      <alignment vertical="top" wrapText="1"/>
    </xf>
    <xf numFmtId="0" fontId="29" fillId="0" borderId="49" xfId="0" applyFont="1" applyBorder="1" applyAlignment="1">
      <alignment vertical="top" wrapText="1"/>
    </xf>
    <xf numFmtId="0" fontId="29" fillId="0" borderId="27" xfId="0" applyFont="1" applyBorder="1" applyAlignment="1">
      <alignment vertical="top" wrapText="1"/>
    </xf>
    <xf numFmtId="0" fontId="29" fillId="0" borderId="3" xfId="0" applyFont="1" applyBorder="1" applyAlignment="1">
      <alignment vertical="top" wrapText="1"/>
    </xf>
    <xf numFmtId="0" fontId="29" fillId="0" borderId="48" xfId="0" applyFont="1" applyBorder="1" applyAlignment="1">
      <alignment vertical="top" wrapText="1"/>
    </xf>
    <xf numFmtId="0" fontId="29" fillId="0" borderId="7" xfId="0" applyFont="1" applyBorder="1" applyAlignment="1">
      <alignment vertical="top" wrapText="1"/>
    </xf>
    <xf numFmtId="0" fontId="21" fillId="0" borderId="0" xfId="0" applyFont="1" applyAlignment="1">
      <alignment wrapText="1"/>
    </xf>
    <xf numFmtId="0" fontId="8" fillId="0" borderId="0" xfId="0" applyFont="1" applyAlignment="1">
      <alignment horizontal="center" vertical="center"/>
    </xf>
    <xf numFmtId="0" fontId="10" fillId="2" borderId="17" xfId="0" applyFont="1" applyFill="1" applyBorder="1" applyAlignment="1">
      <alignment horizontal="center" vertical="center" wrapText="1"/>
    </xf>
    <xf numFmtId="0" fontId="9" fillId="0" borderId="27" xfId="0" applyFont="1" applyBorder="1"/>
    <xf numFmtId="0" fontId="9" fillId="0" borderId="40" xfId="0" applyFont="1" applyBorder="1"/>
    <xf numFmtId="0" fontId="10" fillId="2" borderId="18" xfId="0" applyFont="1" applyFill="1" applyBorder="1" applyAlignment="1">
      <alignment horizontal="center" vertical="center" wrapText="1"/>
    </xf>
    <xf numFmtId="0" fontId="9" fillId="0" borderId="49" xfId="0" applyFont="1" applyBorder="1"/>
    <xf numFmtId="0" fontId="9" fillId="0" borderId="2" xfId="0" applyFont="1" applyBorder="1"/>
    <xf numFmtId="0" fontId="19" fillId="0" borderId="0" xfId="0" applyFont="1" applyAlignment="1">
      <alignment horizontal="center" vertical="center"/>
    </xf>
    <xf numFmtId="0" fontId="10" fillId="14" borderId="58" xfId="0" applyFont="1" applyFill="1" applyBorder="1" applyAlignment="1">
      <alignment horizontal="center" vertical="top" wrapText="1"/>
    </xf>
    <xf numFmtId="0" fontId="10" fillId="14" borderId="59" xfId="0" applyFont="1" applyFill="1" applyBorder="1" applyAlignment="1">
      <alignment horizontal="center" vertical="top" wrapText="1"/>
    </xf>
    <xf numFmtId="0" fontId="10" fillId="14" borderId="35" xfId="0" applyFont="1" applyFill="1" applyBorder="1" applyAlignment="1">
      <alignment horizontal="center" vertical="top" wrapText="1"/>
    </xf>
    <xf numFmtId="0" fontId="10" fillId="14" borderId="60" xfId="0" applyFont="1" applyFill="1" applyBorder="1" applyAlignment="1">
      <alignment horizontal="center" vertical="top" wrapText="1"/>
    </xf>
    <xf numFmtId="0" fontId="9" fillId="5" borderId="53"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14" xfId="0" applyFont="1" applyFill="1" applyBorder="1" applyAlignment="1">
      <alignment horizontal="left" vertical="top" wrapText="1"/>
    </xf>
    <xf numFmtId="0" fontId="68" fillId="0" borderId="4" xfId="0" applyFont="1" applyBorder="1" applyAlignment="1">
      <alignment vertical="top" wrapText="1"/>
    </xf>
    <xf numFmtId="0" fontId="29" fillId="0" borderId="5" xfId="0" applyFont="1" applyBorder="1" applyAlignment="1">
      <alignment vertical="top" wrapText="1"/>
    </xf>
    <xf numFmtId="0" fontId="29" fillId="0" borderId="6" xfId="0" applyFont="1" applyBorder="1" applyAlignment="1">
      <alignment vertical="top" wrapText="1"/>
    </xf>
    <xf numFmtId="0" fontId="29" fillId="0" borderId="0" xfId="0" applyFont="1" applyAlignment="1">
      <alignment vertical="top" wrapText="1"/>
    </xf>
    <xf numFmtId="0" fontId="29" fillId="0" borderId="8" xfId="0" applyFont="1" applyBorder="1" applyAlignment="1">
      <alignment vertical="top" wrapText="1"/>
    </xf>
    <xf numFmtId="0" fontId="29" fillId="0" borderId="2" xfId="0" applyFont="1" applyBorder="1" applyAlignment="1">
      <alignment vertical="top" wrapText="1"/>
    </xf>
    <xf numFmtId="0" fontId="29" fillId="0" borderId="9" xfId="0" applyFont="1" applyBorder="1" applyAlignment="1">
      <alignment vertical="top" wrapText="1"/>
    </xf>
    <xf numFmtId="0" fontId="9" fillId="3" borderId="44" xfId="0" applyFont="1" applyFill="1" applyBorder="1" applyAlignment="1">
      <alignment vertical="top" wrapText="1"/>
    </xf>
    <xf numFmtId="0" fontId="9" fillId="0" borderId="52" xfId="0" applyFont="1" applyBorder="1"/>
    <xf numFmtId="0" fontId="9" fillId="0" borderId="51" xfId="0" applyFont="1" applyBorder="1"/>
    <xf numFmtId="0" fontId="29" fillId="0" borderId="4" xfId="0" applyFont="1" applyBorder="1" applyAlignment="1">
      <alignment vertical="top" wrapText="1"/>
    </xf>
    <xf numFmtId="0" fontId="29" fillId="0" borderId="62" xfId="0" applyFont="1" applyBorder="1" applyAlignment="1">
      <alignment vertical="top" wrapText="1"/>
    </xf>
    <xf numFmtId="0" fontId="29" fillId="0" borderId="20" xfId="0" applyFont="1" applyBorder="1" applyAlignment="1">
      <alignment vertical="top" wrapText="1"/>
    </xf>
    <xf numFmtId="0" fontId="29" fillId="0" borderId="87" xfId="0" applyFont="1" applyBorder="1" applyAlignment="1">
      <alignment vertical="top" wrapText="1"/>
    </xf>
    <xf numFmtId="0" fontId="29" fillId="0" borderId="22" xfId="0" applyFont="1" applyBorder="1" applyAlignment="1">
      <alignment vertical="top" wrapText="1"/>
    </xf>
    <xf numFmtId="0" fontId="29" fillId="0" borderId="50" xfId="0" applyFont="1" applyBorder="1" applyAlignment="1">
      <alignment vertical="top" wrapText="1"/>
    </xf>
    <xf numFmtId="0" fontId="29" fillId="0" borderId="45" xfId="0" applyFont="1" applyBorder="1" applyAlignment="1">
      <alignment vertical="top" wrapText="1"/>
    </xf>
    <xf numFmtId="0" fontId="29" fillId="0" borderId="23" xfId="0" applyFont="1" applyBorder="1" applyAlignment="1">
      <alignment vertical="top" wrapText="1"/>
    </xf>
    <xf numFmtId="0" fontId="29" fillId="0" borderId="19" xfId="0" applyFont="1" applyBorder="1" applyAlignment="1">
      <alignment vertical="top" wrapText="1"/>
    </xf>
    <xf numFmtId="0" fontId="29" fillId="0" borderId="21" xfId="0" applyFont="1" applyBorder="1" applyAlignment="1">
      <alignment vertical="top" wrapText="1"/>
    </xf>
    <xf numFmtId="0" fontId="9" fillId="3" borderId="19" xfId="0" applyFont="1" applyFill="1" applyBorder="1" applyAlignment="1">
      <alignment vertical="top" wrapText="1"/>
    </xf>
    <xf numFmtId="0" fontId="9" fillId="3" borderId="20" xfId="0" applyFont="1" applyFill="1" applyBorder="1" applyAlignment="1">
      <alignment vertical="top" wrapText="1"/>
    </xf>
    <xf numFmtId="0" fontId="9" fillId="3" borderId="48" xfId="0" applyFont="1" applyFill="1" applyBorder="1" applyAlignment="1">
      <alignment vertical="top" wrapText="1"/>
    </xf>
    <xf numFmtId="0" fontId="9" fillId="3" borderId="21" xfId="0" applyFont="1" applyFill="1" applyBorder="1" applyAlignment="1">
      <alignment vertical="top" wrapText="1"/>
    </xf>
    <xf numFmtId="0" fontId="9" fillId="0" borderId="11" xfId="0" applyFont="1" applyBorder="1" applyAlignment="1">
      <alignment vertical="top" wrapText="1"/>
    </xf>
    <xf numFmtId="0" fontId="9" fillId="0" borderId="48" xfId="0" applyFont="1" applyBorder="1" applyAlignment="1">
      <alignment vertical="top" wrapText="1"/>
    </xf>
    <xf numFmtId="0" fontId="10" fillId="2" borderId="1" xfId="0" applyFont="1" applyFill="1" applyBorder="1" applyAlignment="1">
      <alignment horizontal="center" vertical="center" wrapText="1"/>
    </xf>
    <xf numFmtId="0" fontId="0" fillId="0" borderId="6" xfId="0" applyBorder="1"/>
    <xf numFmtId="0" fontId="9" fillId="5" borderId="16" xfId="0" applyFont="1" applyFill="1" applyBorder="1" applyAlignment="1">
      <alignment horizontal="left" vertical="center"/>
    </xf>
    <xf numFmtId="0" fontId="9" fillId="0" borderId="1" xfId="0" applyFont="1" applyBorder="1" applyAlignment="1">
      <alignment horizontal="left" vertical="top" wrapText="1"/>
    </xf>
    <xf numFmtId="0" fontId="0" fillId="0" borderId="6" xfId="0" applyBorder="1" applyAlignment="1">
      <alignment horizontal="left" vertical="top"/>
    </xf>
    <xf numFmtId="0" fontId="0" fillId="0" borderId="3"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69" fillId="0" borderId="1" xfId="0" applyFont="1" applyBorder="1" applyAlignment="1">
      <alignment vertical="top" wrapText="1"/>
    </xf>
    <xf numFmtId="0" fontId="10" fillId="2" borderId="11" xfId="0" applyFont="1" applyFill="1" applyBorder="1" applyAlignment="1">
      <alignment horizontal="center" vertical="center" wrapText="1"/>
    </xf>
    <xf numFmtId="0" fontId="0" fillId="0" borderId="2" xfId="0" applyBorder="1"/>
    <xf numFmtId="0" fontId="32" fillId="0" borderId="0" xfId="0" applyFont="1" applyAlignment="1">
      <alignment horizontal="center" vertical="top" wrapText="1"/>
    </xf>
    <xf numFmtId="0" fontId="5" fillId="5" borderId="0" xfId="0" applyFont="1" applyFill="1" applyAlignment="1">
      <alignment horizontal="center"/>
    </xf>
    <xf numFmtId="0" fontId="18" fillId="5" borderId="53" xfId="0" applyFont="1" applyFill="1" applyBorder="1" applyAlignment="1">
      <alignment horizontal="left" vertical="top" wrapText="1"/>
    </xf>
    <xf numFmtId="0" fontId="18" fillId="5" borderId="1" xfId="0" applyFont="1" applyFill="1" applyBorder="1" applyAlignment="1">
      <alignment horizontal="left" vertical="top" wrapText="1"/>
    </xf>
    <xf numFmtId="0" fontId="18" fillId="5" borderId="55" xfId="0" applyFont="1" applyFill="1" applyBorder="1" applyAlignment="1">
      <alignment horizontal="left" vertical="top" wrapText="1"/>
    </xf>
    <xf numFmtId="0" fontId="9" fillId="5" borderId="15" xfId="0" applyFont="1" applyFill="1" applyBorder="1" applyAlignment="1">
      <alignment horizontal="left" vertical="top" wrapText="1"/>
    </xf>
    <xf numFmtId="0" fontId="9" fillId="5" borderId="16" xfId="0" applyFont="1" applyFill="1" applyBorder="1" applyAlignment="1">
      <alignment horizontal="left" vertical="top" wrapText="1"/>
    </xf>
    <xf numFmtId="0" fontId="29" fillId="0" borderId="24" xfId="0" applyFont="1" applyBorder="1" applyAlignment="1">
      <alignment vertical="top" wrapText="1"/>
    </xf>
    <xf numFmtId="0" fontId="29" fillId="0" borderId="63" xfId="0" applyFont="1" applyBorder="1" applyAlignment="1">
      <alignment vertical="top" wrapText="1"/>
    </xf>
    <xf numFmtId="0" fontId="29" fillId="0" borderId="64" xfId="0" applyFont="1" applyBorder="1" applyAlignment="1">
      <alignment vertical="top" wrapText="1"/>
    </xf>
    <xf numFmtId="0" fontId="29" fillId="0" borderId="65" xfId="0" applyFont="1" applyBorder="1" applyAlignment="1">
      <alignment vertical="top" wrapText="1"/>
    </xf>
    <xf numFmtId="0" fontId="29" fillId="0" borderId="24" xfId="0" applyFont="1" applyBorder="1" applyAlignment="1">
      <alignment horizontal="left" vertical="top" wrapText="1"/>
    </xf>
    <xf numFmtId="0" fontId="29" fillId="0" borderId="23" xfId="0" applyFont="1" applyBorder="1" applyAlignment="1">
      <alignment horizontal="left" vertical="top" wrapText="1"/>
    </xf>
    <xf numFmtId="0" fontId="29" fillId="0" borderId="62" xfId="0" applyFont="1" applyBorder="1" applyAlignment="1">
      <alignment horizontal="left" vertical="top" wrapText="1"/>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48" fillId="0" borderId="1" xfId="0" applyFont="1" applyBorder="1" applyAlignment="1">
      <alignment horizontal="left" vertical="center" wrapText="1"/>
    </xf>
    <xf numFmtId="0" fontId="0" fillId="0" borderId="5" xfId="0" applyBorder="1"/>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8"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5" borderId="2" xfId="0" applyFont="1" applyFill="1" applyBorder="1" applyAlignment="1">
      <alignment horizontal="left" vertical="top" wrapText="1"/>
    </xf>
    <xf numFmtId="0" fontId="9" fillId="5" borderId="9" xfId="0" applyFont="1" applyFill="1" applyBorder="1" applyAlignment="1">
      <alignment horizontal="left" vertical="top" wrapText="1"/>
    </xf>
    <xf numFmtId="0" fontId="8" fillId="0" borderId="48" xfId="0" applyFont="1" applyBorder="1" applyAlignment="1">
      <alignment horizontal="center"/>
    </xf>
    <xf numFmtId="0" fontId="48" fillId="0" borderId="1" xfId="0" applyFont="1" applyBorder="1" applyAlignment="1">
      <alignment vertical="center" wrapText="1"/>
    </xf>
    <xf numFmtId="0" fontId="41" fillId="0" borderId="41" xfId="0" applyFont="1" applyBorder="1" applyAlignment="1">
      <alignment wrapText="1"/>
    </xf>
    <xf numFmtId="0" fontId="0" fillId="0" borderId="49" xfId="0" applyBorder="1"/>
    <xf numFmtId="0" fontId="9" fillId="0" borderId="22" xfId="0" applyFont="1" applyBorder="1" applyAlignment="1">
      <alignment horizontal="left" vertical="top" wrapText="1"/>
    </xf>
    <xf numFmtId="0" fontId="9" fillId="0" borderId="49" xfId="0" applyFont="1" applyBorder="1" applyAlignment="1">
      <alignment horizontal="left" vertical="top" wrapText="1"/>
    </xf>
    <xf numFmtId="0" fontId="9" fillId="0" borderId="50" xfId="0" applyFont="1" applyBorder="1" applyAlignment="1">
      <alignment horizontal="left" vertical="top" wrapText="1"/>
    </xf>
    <xf numFmtId="0" fontId="9" fillId="0" borderId="45" xfId="0" applyFont="1" applyBorder="1" applyAlignment="1">
      <alignment horizontal="left" vertical="top" wrapText="1"/>
    </xf>
    <xf numFmtId="0" fontId="9" fillId="0" borderId="48" xfId="0" applyFont="1" applyBorder="1" applyAlignment="1">
      <alignment horizontal="left" vertical="top" wrapText="1"/>
    </xf>
    <xf numFmtId="0" fontId="9" fillId="0" borderId="23" xfId="0" applyFont="1" applyBorder="1" applyAlignment="1">
      <alignment horizontal="left" vertical="top" wrapText="1"/>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0" fontId="8" fillId="0" borderId="0" xfId="0" applyFont="1" applyAlignment="1">
      <alignment horizontal="center" vertical="top" wrapText="1"/>
    </xf>
    <xf numFmtId="0" fontId="11" fillId="0" borderId="1" xfId="0" applyFont="1" applyBorder="1" applyAlignment="1">
      <alignment vertical="top" wrapText="1"/>
    </xf>
    <xf numFmtId="0" fontId="7" fillId="2" borderId="1" xfId="0" applyFont="1" applyFill="1" applyBorder="1" applyAlignment="1">
      <alignment vertical="top" wrapText="1"/>
    </xf>
    <xf numFmtId="0" fontId="0" fillId="0" borderId="15" xfId="0" applyBorder="1"/>
    <xf numFmtId="0" fontId="0" fillId="0" borderId="16" xfId="0" applyBorder="1"/>
    <xf numFmtId="0" fontId="9" fillId="0" borderId="12" xfId="0" applyFont="1" applyBorder="1" applyAlignment="1">
      <alignment vertical="top" wrapText="1"/>
    </xf>
    <xf numFmtId="0" fontId="9" fillId="5" borderId="1" xfId="0" applyFont="1" applyFill="1" applyBorder="1" applyAlignment="1">
      <alignment vertical="top" wrapText="1"/>
    </xf>
    <xf numFmtId="0" fontId="2" fillId="0" borderId="1" xfId="0" applyFont="1" applyBorder="1" applyAlignment="1">
      <alignment vertical="top" wrapText="1"/>
    </xf>
    <xf numFmtId="0" fontId="9" fillId="0" borderId="1" xfId="0" applyFont="1" applyBorder="1" applyAlignment="1">
      <alignment horizontal="center" vertical="top" wrapText="1"/>
    </xf>
    <xf numFmtId="0" fontId="44"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9" fillId="0" borderId="12" xfId="0" applyFont="1" applyBorder="1" applyAlignment="1">
      <alignment horizontal="center" vertical="top" wrapText="1"/>
    </xf>
    <xf numFmtId="0" fontId="9" fillId="0" borderId="12" xfId="0" applyFont="1" applyBorder="1" applyAlignment="1">
      <alignment horizontal="center" vertical="center" wrapText="1"/>
    </xf>
    <xf numFmtId="0" fontId="9" fillId="0" borderId="2" xfId="0" applyFont="1" applyBorder="1" applyAlignment="1">
      <alignment vertical="top" wrapText="1"/>
    </xf>
    <xf numFmtId="0" fontId="9" fillId="4" borderId="1" xfId="0" applyFont="1" applyFill="1" applyBorder="1" applyAlignment="1">
      <alignment vertical="top" wrapText="1"/>
    </xf>
    <xf numFmtId="0" fontId="8" fillId="0" borderId="0" xfId="0" applyFont="1" applyAlignment="1">
      <alignment horizontal="center"/>
    </xf>
    <xf numFmtId="0" fontId="30" fillId="2" borderId="1" xfId="0" applyFont="1" applyFill="1" applyBorder="1" applyAlignment="1">
      <alignment horizontal="center" vertical="center" wrapText="1"/>
    </xf>
    <xf numFmtId="0" fontId="36" fillId="0" borderId="0" xfId="1" applyFont="1" applyAlignment="1">
      <alignment horizontal="left" wrapText="1"/>
    </xf>
    <xf numFmtId="0" fontId="0" fillId="0" borderId="0" xfId="0" applyAlignment="1">
      <alignment horizontal="left"/>
    </xf>
    <xf numFmtId="0" fontId="9" fillId="0" borderId="1" xfId="0" applyFont="1" applyBorder="1" applyAlignment="1">
      <alignment vertical="center"/>
    </xf>
    <xf numFmtId="0" fontId="11" fillId="0" borderId="42" xfId="0" applyFont="1" applyBorder="1" applyAlignment="1">
      <alignment vertical="center" wrapText="1"/>
    </xf>
    <xf numFmtId="0" fontId="0" fillId="0" borderId="25" xfId="0" applyBorder="1"/>
    <xf numFmtId="0" fontId="11" fillId="0" borderId="1" xfId="0" applyFont="1" applyBorder="1" applyAlignment="1">
      <alignment vertical="center" wrapText="1"/>
    </xf>
    <xf numFmtId="0" fontId="10" fillId="2" borderId="12" xfId="0" applyFont="1" applyFill="1" applyBorder="1" applyAlignment="1">
      <alignment horizontal="left" vertical="top" wrapText="1"/>
    </xf>
    <xf numFmtId="0" fontId="7" fillId="3" borderId="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43" xfId="0" applyFont="1" applyFill="1" applyBorder="1" applyAlignment="1">
      <alignment horizontal="center" vertical="center" wrapText="1"/>
    </xf>
    <xf numFmtId="0" fontId="0" fillId="0" borderId="24" xfId="0" applyBorder="1"/>
    <xf numFmtId="0" fontId="0" fillId="0" borderId="82" xfId="0" applyBorder="1" applyAlignment="1">
      <alignment horizontal="left" vertical="top"/>
    </xf>
    <xf numFmtId="0" fontId="0" fillId="0" borderId="83" xfId="0" applyBorder="1" applyAlignment="1">
      <alignment horizontal="left" vertical="top"/>
    </xf>
    <xf numFmtId="0" fontId="66" fillId="0" borderId="84" xfId="0" applyFont="1" applyBorder="1" applyAlignment="1">
      <alignment horizontal="left" vertical="top"/>
    </xf>
    <xf numFmtId="0" fontId="66" fillId="0" borderId="5" xfId="0" applyFont="1" applyBorder="1" applyAlignment="1">
      <alignment horizontal="left" vertical="top"/>
    </xf>
    <xf numFmtId="0" fontId="66" fillId="0" borderId="24" xfId="0" applyFont="1" applyBorder="1" applyAlignment="1">
      <alignment horizontal="left" vertical="top"/>
    </xf>
    <xf numFmtId="0" fontId="66" fillId="0" borderId="19" xfId="0" applyFont="1" applyBorder="1" applyAlignment="1">
      <alignment horizontal="left" vertical="top"/>
    </xf>
    <xf numFmtId="0" fontId="66" fillId="0" borderId="20" xfId="0" applyFont="1" applyBorder="1" applyAlignment="1">
      <alignment horizontal="left" vertical="top"/>
    </xf>
    <xf numFmtId="0" fontId="66" fillId="0" borderId="21" xfId="0" applyFont="1" applyBorder="1" applyAlignment="1">
      <alignment horizontal="left" vertical="top"/>
    </xf>
    <xf numFmtId="0" fontId="67" fillId="0" borderId="4" xfId="0" applyFont="1" applyBorder="1" applyAlignment="1">
      <alignment horizontal="left" vertical="top"/>
    </xf>
    <xf numFmtId="0" fontId="67" fillId="0" borderId="5" xfId="0" applyFont="1" applyBorder="1" applyAlignment="1">
      <alignment horizontal="left" vertical="top"/>
    </xf>
    <xf numFmtId="0" fontId="67" fillId="0" borderId="6" xfId="0" applyFont="1" applyBorder="1" applyAlignment="1">
      <alignment horizontal="left" vertical="top"/>
    </xf>
    <xf numFmtId="0" fontId="67" fillId="0" borderId="8" xfId="0" applyFont="1" applyBorder="1" applyAlignment="1">
      <alignment horizontal="left" vertical="top"/>
    </xf>
    <xf numFmtId="0" fontId="67" fillId="0" borderId="2" xfId="0" applyFont="1" applyBorder="1" applyAlignment="1">
      <alignment horizontal="left" vertical="top"/>
    </xf>
    <xf numFmtId="0" fontId="67" fillId="0" borderId="9" xfId="0" applyFont="1" applyBorder="1" applyAlignment="1">
      <alignment horizontal="left" vertical="top"/>
    </xf>
    <xf numFmtId="0" fontId="67" fillId="0" borderId="4" xfId="0" applyFont="1" applyBorder="1" applyAlignment="1">
      <alignment horizontal="left" vertical="top" wrapText="1"/>
    </xf>
    <xf numFmtId="0" fontId="67" fillId="0" borderId="5" xfId="0" applyFont="1" applyBorder="1" applyAlignment="1">
      <alignment horizontal="left" vertical="top" wrapText="1"/>
    </xf>
    <xf numFmtId="0" fontId="67" fillId="0" borderId="6" xfId="0" applyFont="1" applyBorder="1" applyAlignment="1">
      <alignment horizontal="left" vertical="top" wrapText="1"/>
    </xf>
    <xf numFmtId="0" fontId="67" fillId="0" borderId="8" xfId="0" applyFont="1" applyBorder="1" applyAlignment="1">
      <alignment horizontal="left" vertical="top" wrapText="1"/>
    </xf>
    <xf numFmtId="0" fontId="67" fillId="0" borderId="2" xfId="0" applyFont="1" applyBorder="1" applyAlignment="1">
      <alignment horizontal="left" vertical="top" wrapText="1"/>
    </xf>
    <xf numFmtId="0" fontId="67" fillId="0" borderId="9" xfId="0" applyFont="1" applyBorder="1" applyAlignment="1">
      <alignment horizontal="left" vertical="top" wrapText="1"/>
    </xf>
    <xf numFmtId="0" fontId="7" fillId="3" borderId="1" xfId="0" applyFont="1" applyFill="1" applyBorder="1" applyAlignment="1">
      <alignment vertical="top" wrapText="1"/>
    </xf>
    <xf numFmtId="0" fontId="9" fillId="0" borderId="4" xfId="0" applyFont="1" applyBorder="1" applyAlignment="1">
      <alignment vertical="center" wrapText="1"/>
    </xf>
    <xf numFmtId="0" fontId="0" fillId="0" borderId="48" xfId="0" applyBorder="1"/>
    <xf numFmtId="0" fontId="9" fillId="0" borderId="1" xfId="0" applyFont="1" applyBorder="1" applyAlignment="1">
      <alignment horizontal="left" vertical="top" wrapText="1" indent="1"/>
    </xf>
    <xf numFmtId="0" fontId="10" fillId="2" borderId="1" xfId="0" applyFont="1" applyFill="1" applyBorder="1" applyAlignment="1">
      <alignment horizontal="left" vertical="top" wrapText="1"/>
    </xf>
    <xf numFmtId="0" fontId="14" fillId="0" borderId="45" xfId="1" applyBorder="1"/>
    <xf numFmtId="0" fontId="14" fillId="0" borderId="48" xfId="1" applyBorder="1"/>
    <xf numFmtId="0" fontId="14" fillId="0" borderId="23" xfId="1" applyBorder="1"/>
    <xf numFmtId="0" fontId="0" fillId="5" borderId="8" xfId="0" applyFill="1" applyBorder="1" applyAlignment="1">
      <alignment horizontal="left" wrapText="1"/>
    </xf>
    <xf numFmtId="0" fontId="0" fillId="5" borderId="2" xfId="0" applyFill="1" applyBorder="1" applyAlignment="1">
      <alignment horizontal="left" wrapText="1"/>
    </xf>
    <xf numFmtId="0" fontId="0" fillId="5" borderId="9" xfId="0" applyFill="1" applyBorder="1" applyAlignment="1">
      <alignment horizontal="left" wrapText="1"/>
    </xf>
    <xf numFmtId="0" fontId="29" fillId="0" borderId="1" xfId="0" applyFont="1" applyBorder="1" applyAlignment="1">
      <alignment vertical="top" wrapText="1"/>
    </xf>
    <xf numFmtId="0" fontId="10" fillId="0" borderId="1" xfId="0" applyFont="1" applyBorder="1" applyAlignment="1">
      <alignment horizontal="left" vertical="top" wrapText="1"/>
    </xf>
    <xf numFmtId="0" fontId="9" fillId="0" borderId="12" xfId="0" applyFont="1" applyBorder="1" applyAlignment="1">
      <alignment horizontal="left" vertical="top" wrapText="1"/>
    </xf>
    <xf numFmtId="0" fontId="0" fillId="0" borderId="5"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9" fillId="5" borderId="3" xfId="0" applyFont="1" applyFill="1" applyBorder="1" applyAlignment="1">
      <alignment vertical="top" wrapText="1"/>
    </xf>
    <xf numFmtId="0" fontId="9" fillId="5" borderId="48" xfId="0" applyFont="1" applyFill="1" applyBorder="1" applyAlignment="1">
      <alignment vertical="top" wrapText="1"/>
    </xf>
    <xf numFmtId="0" fontId="9" fillId="5" borderId="7" xfId="0" applyFont="1" applyFill="1" applyBorder="1" applyAlignment="1">
      <alignment vertical="top" wrapText="1"/>
    </xf>
    <xf numFmtId="0" fontId="14" fillId="0" borderId="22" xfId="1" applyBorder="1"/>
    <xf numFmtId="0" fontId="14" fillId="0" borderId="49" xfId="1" applyBorder="1"/>
    <xf numFmtId="0" fontId="14" fillId="0" borderId="50" xfId="1" applyBorder="1"/>
    <xf numFmtId="0" fontId="7" fillId="2" borderId="1" xfId="0" applyFont="1" applyFill="1" applyBorder="1" applyAlignment="1">
      <alignment horizontal="left" vertical="top" wrapText="1"/>
    </xf>
    <xf numFmtId="0" fontId="10" fillId="0" borderId="3" xfId="0" applyFont="1" applyBorder="1" applyAlignment="1">
      <alignment horizontal="left" vertical="top" wrapText="1"/>
    </xf>
    <xf numFmtId="0" fontId="10" fillId="0" borderId="48" xfId="0" applyFont="1" applyBorder="1" applyAlignment="1">
      <alignment horizontal="left" vertical="top" wrapText="1"/>
    </xf>
    <xf numFmtId="0" fontId="33" fillId="0" borderId="0" xfId="1" applyFont="1" applyAlignment="1">
      <alignment horizontal="left" vertical="top" wrapText="1"/>
    </xf>
    <xf numFmtId="165" fontId="9" fillId="0" borderId="1" xfId="0" applyNumberFormat="1" applyFont="1" applyBorder="1" applyAlignment="1">
      <alignment vertical="top" wrapText="1"/>
    </xf>
    <xf numFmtId="166" fontId="9" fillId="0" borderId="1" xfId="0" applyNumberFormat="1" applyFont="1" applyBorder="1" applyAlignment="1">
      <alignment vertical="top" wrapText="1"/>
    </xf>
    <xf numFmtId="166" fontId="9" fillId="5" borderId="12" xfId="0" applyNumberFormat="1" applyFont="1" applyFill="1" applyBorder="1" applyAlignment="1">
      <alignment vertical="top" wrapText="1"/>
    </xf>
    <xf numFmtId="166" fontId="9" fillId="5" borderId="10" xfId="0" applyNumberFormat="1" applyFont="1" applyFill="1" applyBorder="1" applyAlignment="1">
      <alignment vertical="top" wrapText="1"/>
    </xf>
    <xf numFmtId="166" fontId="9" fillId="5" borderId="11" xfId="0" applyNumberFormat="1" applyFont="1" applyFill="1" applyBorder="1" applyAlignment="1">
      <alignment vertical="top" wrapText="1"/>
    </xf>
    <xf numFmtId="166" fontId="9" fillId="0" borderId="12" xfId="0" applyNumberFormat="1" applyFont="1" applyBorder="1" applyAlignment="1">
      <alignment vertical="top" wrapText="1"/>
    </xf>
    <xf numFmtId="166" fontId="9" fillId="0" borderId="10" xfId="0" applyNumberFormat="1" applyFont="1" applyBorder="1" applyAlignment="1">
      <alignment vertical="top" wrapText="1"/>
    </xf>
    <xf numFmtId="166" fontId="9" fillId="0" borderId="11" xfId="0" applyNumberFormat="1" applyFont="1" applyBorder="1" applyAlignment="1">
      <alignment vertical="top" wrapText="1"/>
    </xf>
    <xf numFmtId="0" fontId="9" fillId="5" borderId="0" xfId="0" applyFont="1" applyFill="1" applyAlignment="1">
      <alignment vertical="top" wrapText="1"/>
    </xf>
    <xf numFmtId="0" fontId="54" fillId="2" borderId="1"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2" xfId="0" applyBorder="1" applyAlignment="1">
      <alignment wrapText="1"/>
    </xf>
    <xf numFmtId="0" fontId="0" fillId="0" borderId="9" xfId="0" applyBorder="1" applyAlignment="1">
      <alignment wrapText="1"/>
    </xf>
    <xf numFmtId="0" fontId="10" fillId="0" borderId="1" xfId="0" applyFont="1" applyBorder="1" applyAlignment="1">
      <alignment horizontal="center" vertical="top" wrapText="1"/>
    </xf>
    <xf numFmtId="165" fontId="9" fillId="0" borderId="12" xfId="0" applyNumberFormat="1" applyFont="1" applyBorder="1" applyAlignment="1">
      <alignment vertical="top" wrapText="1"/>
    </xf>
    <xf numFmtId="166" fontId="54" fillId="8" borderId="1" xfId="0" applyNumberFormat="1" applyFont="1" applyFill="1" applyBorder="1" applyAlignment="1">
      <alignment vertical="top" wrapText="1"/>
    </xf>
    <xf numFmtId="0" fontId="54" fillId="0" borderId="1" xfId="0" applyFont="1" applyBorder="1" applyAlignment="1">
      <alignment vertical="top" wrapText="1"/>
    </xf>
    <xf numFmtId="0" fontId="57" fillId="0" borderId="73" xfId="0" applyFont="1" applyBorder="1" applyAlignment="1">
      <alignment wrapText="1"/>
    </xf>
    <xf numFmtId="0" fontId="57" fillId="0" borderId="48" xfId="0" applyFont="1" applyBorder="1" applyAlignment="1">
      <alignment wrapText="1"/>
    </xf>
    <xf numFmtId="0" fontId="57" fillId="0" borderId="72" xfId="0" applyFont="1" applyBorder="1" applyAlignment="1">
      <alignment wrapText="1"/>
    </xf>
    <xf numFmtId="0" fontId="62" fillId="0" borderId="48" xfId="0" applyFont="1" applyBorder="1" applyAlignment="1">
      <alignment wrapText="1"/>
    </xf>
    <xf numFmtId="0" fontId="62" fillId="0" borderId="72" xfId="0" applyFont="1" applyBorder="1" applyAlignment="1">
      <alignment wrapText="1"/>
    </xf>
    <xf numFmtId="0" fontId="7" fillId="2" borderId="80" xfId="0" applyFont="1" applyFill="1" applyBorder="1" applyAlignment="1">
      <alignment horizontal="center" vertical="top" wrapText="1"/>
    </xf>
    <xf numFmtId="0" fontId="0" fillId="0" borderId="78" xfId="0" applyBorder="1"/>
    <xf numFmtId="0" fontId="0" fillId="0" borderId="79" xfId="0" applyBorder="1"/>
    <xf numFmtId="0" fontId="57" fillId="0" borderId="70" xfId="0" applyFont="1" applyBorder="1" applyAlignment="1">
      <alignment wrapText="1"/>
    </xf>
    <xf numFmtId="0" fontId="57" fillId="0" borderId="66" xfId="0" applyFont="1" applyBorder="1" applyAlignment="1">
      <alignment wrapText="1"/>
    </xf>
    <xf numFmtId="0" fontId="57" fillId="0" borderId="69" xfId="0" applyFont="1" applyBorder="1" applyAlignment="1">
      <alignment wrapText="1"/>
    </xf>
    <xf numFmtId="0" fontId="29" fillId="0" borderId="0" xfId="0" applyFont="1" applyAlignment="1">
      <alignment horizontal="center" vertical="top" wrapText="1"/>
    </xf>
    <xf numFmtId="0" fontId="9" fillId="0" borderId="0" xfId="0" applyFont="1" applyAlignment="1">
      <alignment vertical="top"/>
    </xf>
    <xf numFmtId="0" fontId="0" fillId="0" borderId="81" xfId="0" applyBorder="1"/>
    <xf numFmtId="0" fontId="57" fillId="0" borderId="90" xfId="0" applyFont="1" applyBorder="1" applyAlignment="1">
      <alignment wrapText="1"/>
    </xf>
    <xf numFmtId="0" fontId="57" fillId="0" borderId="35" xfId="0" applyFont="1" applyBorder="1" applyAlignment="1">
      <alignment wrapText="1"/>
    </xf>
    <xf numFmtId="0" fontId="57" fillId="0" borderId="91" xfId="0" applyFont="1" applyBorder="1" applyAlignment="1">
      <alignment wrapText="1"/>
    </xf>
    <xf numFmtId="0" fontId="61" fillId="0" borderId="48" xfId="0" applyFont="1" applyBorder="1" applyAlignment="1">
      <alignment wrapText="1"/>
    </xf>
    <xf numFmtId="0" fontId="61" fillId="0" borderId="72" xfId="0" applyFont="1" applyBorder="1" applyAlignment="1">
      <alignment wrapText="1"/>
    </xf>
    <xf numFmtId="0" fontId="57" fillId="0" borderId="76" xfId="0" applyFont="1" applyBorder="1" applyAlignment="1">
      <alignment wrapText="1"/>
    </xf>
    <xf numFmtId="0" fontId="57" fillId="0" borderId="64" xfId="0" applyFont="1" applyBorder="1" applyAlignment="1">
      <alignment wrapText="1"/>
    </xf>
    <xf numFmtId="0" fontId="57" fillId="0" borderId="75" xfId="0" applyFont="1" applyBorder="1" applyAlignment="1">
      <alignment wrapText="1"/>
    </xf>
    <xf numFmtId="0" fontId="61" fillId="0" borderId="64" xfId="0" applyFont="1" applyBorder="1" applyAlignment="1">
      <alignment wrapText="1"/>
    </xf>
    <xf numFmtId="0" fontId="61" fillId="0" borderId="75" xfId="0" applyFont="1" applyBorder="1" applyAlignment="1">
      <alignment wrapText="1"/>
    </xf>
  </cellXfs>
  <cellStyles count="2">
    <cellStyle name="Hyperlink" xfId="1" builtinId="8"/>
    <cellStyle name="Normal" xfId="0" builtinId="0"/>
  </cellStyles>
  <dxfs count="5">
    <dxf>
      <numFmt numFmtId="167" formatCode="\-"/>
    </dxf>
    <dxf>
      <numFmt numFmtId="167" formatCode="\-"/>
    </dxf>
    <dxf>
      <numFmt numFmtId="167" formatCode="\-"/>
    </dxf>
    <dxf>
      <numFmt numFmtId="167" formatCode="\-"/>
    </dxf>
    <dxf>
      <numFmt numFmtId="167" formatCode="\-"/>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outcomes'!$B$63</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outcomes'!$B$64</c:f>
              <c:numCache>
                <c:formatCode>0.00%</c:formatCode>
                <c:ptCount val="1"/>
                <c:pt idx="0">
                  <c:v>0.22275</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E18C-4F2E-ACBD-1F346539FC6B}"/>
            </c:ext>
          </c:extLst>
        </c:ser>
        <c:ser>
          <c:idx val="1"/>
          <c:order val="1"/>
          <c:tx>
            <c:strRef>
              <c:f>'2. Progress towards outcomes'!$C$63</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outcomes'!$C$64</c:f>
              <c:numCache>
                <c:formatCode>0.00%</c:formatCode>
                <c:ptCount val="1"/>
                <c:pt idx="0">
                  <c:v>0.65958904109589045</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E18C-4F2E-ACBD-1F346539FC6B}"/>
            </c:ext>
          </c:extLst>
        </c:ser>
        <c:ser>
          <c:idx val="2"/>
          <c:order val="2"/>
          <c:tx>
            <c:strRef>
              <c:f>'2. Progress towards outcomes'!$D$63</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outcomes'!$D$64</c:f>
              <c:numCache>
                <c:formatCode>0.00%</c:formatCode>
                <c:ptCount val="1"/>
                <c:pt idx="0">
                  <c:v>0.48224992999999999</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E18C-4F2E-ACBD-1F346539FC6B}"/>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62</xdr:row>
      <xdr:rowOff>0</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instagram.com/ldnprojectjo?igsh=dzNjeTRpcnBlaWtl" TargetMode="External"/><Relationship Id="rId2" Type="http://schemas.openxmlformats.org/officeDocument/2006/relationships/hyperlink" Target="https://www.facebook.com/share/16eAjMEuWQ/?mibextid=wwXIf" TargetMode="External"/><Relationship Id="rId1" Type="http://schemas.openxmlformats.org/officeDocument/2006/relationships/hyperlink" Target="https://www.linkedin.com/company/rss-fao-ldn-project" TargetMode="External"/><Relationship Id="rId5" Type="http://schemas.openxmlformats.org/officeDocument/2006/relationships/printerSettings" Target="../printerSettings/printerSettings12.bin"/><Relationship Id="rId4" Type="http://schemas.openxmlformats.org/officeDocument/2006/relationships/hyperlink" Target="https://x.com/FAOJordan/status/1935670540297032116"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mailto:marwan.al-refai@mop.gov.jo" TargetMode="External"/><Relationship Id="rId2" Type="http://schemas.openxmlformats.org/officeDocument/2006/relationships/hyperlink" Target="mailto:Nabil.Assaf@fao.org" TargetMode="External"/><Relationship Id="rId1" Type="http://schemas.openxmlformats.org/officeDocument/2006/relationships/hyperlink" Target="mailto:abdullah.kloub@rss.jo" TargetMode="External"/><Relationship Id="rId6" Type="http://schemas.openxmlformats.org/officeDocument/2006/relationships/printerSettings" Target="../printerSettings/printerSettings2.bin"/><Relationship Id="rId5" Type="http://schemas.openxmlformats.org/officeDocument/2006/relationships/hyperlink" Target="mailto:Anika.Seggel@fao.org" TargetMode="External"/><Relationship Id="rId4" Type="http://schemas.openxmlformats.org/officeDocument/2006/relationships/hyperlink" Target="mailto:Fidaa.Haddad@fao.org"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6:L31"/>
  <sheetViews>
    <sheetView showGridLines="0" zoomScaleNormal="100" zoomScaleSheetLayoutView="100" workbookViewId="0">
      <selection activeCell="T16" sqref="T16"/>
    </sheetView>
  </sheetViews>
  <sheetFormatPr defaultColWidth="8.85546875" defaultRowHeight="15" x14ac:dyDescent="0.25"/>
  <cols>
    <col min="1" max="1" width="2.140625" customWidth="1"/>
    <col min="3" max="3" width="10.42578125" customWidth="1"/>
    <col min="4" max="5" width="8.7109375" customWidth="1"/>
    <col min="6" max="6" width="16.42578125" customWidth="1"/>
    <col min="7" max="7" width="10.140625" customWidth="1"/>
    <col min="8" max="8" width="6.85546875" customWidth="1"/>
    <col min="9" max="9" width="6.140625" customWidth="1"/>
    <col min="12" max="12" width="13.42578125" customWidth="1"/>
  </cols>
  <sheetData>
    <row r="6" spans="2:12" ht="24.95" customHeight="1" x14ac:dyDescent="0.25">
      <c r="B6" s="252" t="s">
        <v>0</v>
      </c>
      <c r="C6" s="251"/>
      <c r="D6" s="251"/>
      <c r="E6" s="251"/>
      <c r="F6" s="251"/>
      <c r="G6" s="251"/>
      <c r="H6" s="251"/>
      <c r="I6" s="251"/>
      <c r="J6" s="251"/>
      <c r="K6" s="251"/>
    </row>
    <row r="7" spans="2:12" ht="24.95" customHeight="1" x14ac:dyDescent="0.25">
      <c r="B7" s="250" t="s">
        <v>1</v>
      </c>
      <c r="C7" s="251"/>
      <c r="D7" s="251"/>
      <c r="E7" s="251"/>
      <c r="F7" s="251"/>
      <c r="G7" s="251"/>
      <c r="H7" s="251"/>
      <c r="I7" s="251"/>
      <c r="J7" s="251"/>
      <c r="K7" s="251"/>
    </row>
    <row r="8" spans="2:12" ht="24.95" customHeight="1" x14ac:dyDescent="0.25">
      <c r="B8" s="253" t="s">
        <v>2</v>
      </c>
      <c r="C8" s="251"/>
      <c r="D8" s="251"/>
      <c r="E8" s="251"/>
      <c r="F8" s="251"/>
      <c r="G8" s="251"/>
      <c r="H8" s="251"/>
      <c r="I8" s="251"/>
      <c r="J8" s="251"/>
      <c r="K8" s="251"/>
      <c r="L8" s="66"/>
    </row>
    <row r="9" spans="2:12" ht="30" customHeight="1" x14ac:dyDescent="0.25">
      <c r="B9" s="33" t="s">
        <v>3</v>
      </c>
      <c r="C9" s="28"/>
      <c r="D9" s="28"/>
      <c r="E9" s="28"/>
      <c r="F9" s="28"/>
      <c r="G9" s="28"/>
      <c r="H9" s="28"/>
      <c r="I9" s="28"/>
      <c r="J9" s="28"/>
      <c r="K9" s="28"/>
      <c r="L9" s="10"/>
    </row>
    <row r="10" spans="2:12" ht="30" customHeight="1" x14ac:dyDescent="0.25">
      <c r="B10" s="64" t="str">
        <f>HYPERLINK("#'1. Basic project data'!N10","1. BASIC PROJECT DATA")</f>
        <v>1. BASIC PROJECT DATA</v>
      </c>
      <c r="C10" s="11"/>
      <c r="D10" s="29"/>
      <c r="E10" s="12"/>
      <c r="F10" s="12"/>
      <c r="G10" s="12"/>
      <c r="H10" s="12"/>
      <c r="I10" s="12"/>
      <c r="J10" s="12"/>
      <c r="K10" s="12"/>
      <c r="L10" s="13"/>
    </row>
    <row r="11" spans="2:12" ht="30" customHeight="1" x14ac:dyDescent="0.25">
      <c r="B11" s="64" t="str">
        <f>HYPERLINK("#'2. Progress towards outcomes'!N11","2. PROGRESS TOWARDS ACHIEVING PROJECT OBJECTIVE(S) (DEVELOPMENT OBJECTIVE)")</f>
        <v>2. PROGRESS TOWARDS ACHIEVING PROJECT OBJECTIVE(S) (DEVELOPMENT OBJECTIVE)</v>
      </c>
      <c r="C11" s="11"/>
      <c r="D11" s="11"/>
      <c r="E11" s="11"/>
      <c r="F11" s="11"/>
      <c r="G11" s="11"/>
      <c r="H11" s="11"/>
      <c r="I11" s="29"/>
      <c r="J11" s="29"/>
      <c r="K11" s="29"/>
      <c r="L11" s="13"/>
    </row>
    <row r="12" spans="2:12" ht="30" customHeight="1" x14ac:dyDescent="0.25">
      <c r="B12" s="64" t="str">
        <f>HYPERLINK("#'3. Implementation Progress'!N12","3. IMPLEMENTATION PROGRESS (IP)")</f>
        <v>3. IMPLEMENTATION PROGRESS (IP)</v>
      </c>
      <c r="C12" s="12"/>
      <c r="D12" s="12"/>
      <c r="E12" s="29"/>
      <c r="F12" s="12"/>
      <c r="G12" s="12"/>
      <c r="H12" s="12"/>
      <c r="I12" s="12"/>
      <c r="J12" s="12"/>
      <c r="K12" s="12"/>
      <c r="L12" s="13"/>
    </row>
    <row r="13" spans="2:12" ht="30" customHeight="1" x14ac:dyDescent="0.25">
      <c r="B13" s="64" t="str">
        <f>HYPERLINK("#'4. Summary on progress'!N13","4. SUMMARY ON PROGRESS AND CHALLENGES")</f>
        <v>4. SUMMARY ON PROGRESS AND CHALLENGES</v>
      </c>
      <c r="C13" s="11"/>
      <c r="D13" s="11"/>
      <c r="E13" s="11"/>
      <c r="F13" s="11"/>
      <c r="G13" s="29"/>
      <c r="H13" s="29"/>
      <c r="I13" s="29"/>
      <c r="J13" s="29"/>
      <c r="K13" s="29"/>
      <c r="L13" s="13"/>
    </row>
    <row r="14" spans="2:12" ht="30" customHeight="1" x14ac:dyDescent="0.25">
      <c r="B14" s="64" t="str">
        <f>HYPERLINK("#'5. ESS Risk'!N14","5.ENVIRONMENTAL AND SOCIAL SAFEGUARDS (ESS):RISKS FROM THE PROJECT")</f>
        <v>5.ENVIRONMENTAL AND SOCIAL SAFEGUARDS (ESS):RISKS FROM THE PROJECT</v>
      </c>
      <c r="C14" s="11"/>
      <c r="D14" s="11"/>
      <c r="E14" s="11"/>
      <c r="F14" s="11"/>
      <c r="G14" s="11"/>
      <c r="H14" s="29"/>
      <c r="I14" s="29"/>
      <c r="J14" s="29"/>
      <c r="K14" s="29"/>
      <c r="L14" s="13"/>
    </row>
    <row r="15" spans="2:12" ht="30" customHeight="1" x14ac:dyDescent="0.25">
      <c r="B15" s="64" t="str">
        <f>HYPERLINK("#'6. Risks to the project'!N15","6. RISKS TO THE PROJECT")</f>
        <v>6. RISKS TO THE PROJECT</v>
      </c>
      <c r="C15" s="12"/>
      <c r="D15" s="29"/>
      <c r="E15" s="12"/>
      <c r="F15" s="12"/>
      <c r="G15" s="12"/>
      <c r="H15" s="12"/>
      <c r="I15" s="12"/>
      <c r="J15" s="12"/>
      <c r="K15" s="12"/>
      <c r="L15" s="13"/>
    </row>
    <row r="16" spans="2:12" ht="30" customHeight="1" x14ac:dyDescent="0.25">
      <c r="B16" s="64" t="str">
        <f>HYPERLINK("#'7. Follow-up on Mid-term review'!N16","7. FOLLOW-UP ON MID-TERM REVIEW OR SUPERVISION MISSION")</f>
        <v>7. FOLLOW-UP ON MID-TERM REVIEW OR SUPERVISION MISSION</v>
      </c>
      <c r="C16" s="12"/>
      <c r="D16" s="12"/>
      <c r="E16" s="12"/>
      <c r="F16" s="12"/>
      <c r="G16" s="29"/>
      <c r="H16" s="12"/>
      <c r="I16" s="12"/>
      <c r="J16" s="12"/>
      <c r="K16" s="12"/>
      <c r="L16" s="13"/>
    </row>
    <row r="17" spans="2:12" ht="30" customHeight="1" x14ac:dyDescent="0.25">
      <c r="B17" s="64" t="str">
        <f>HYPERLINK("#'8. Minor project amendments'!N17","8. MINOR PROJECT AMENDMENTS")</f>
        <v>8. MINOR PROJECT AMENDMENTS</v>
      </c>
      <c r="C17" s="12"/>
      <c r="D17" s="12"/>
      <c r="E17" s="29"/>
      <c r="F17" s="12"/>
      <c r="G17" s="12"/>
      <c r="H17" s="12"/>
      <c r="I17" s="12"/>
      <c r="J17" s="12"/>
      <c r="K17" s="12"/>
      <c r="L17" s="13"/>
    </row>
    <row r="18" spans="2:12" ht="30" customHeight="1" x14ac:dyDescent="0.25">
      <c r="B18" s="64" t="str">
        <f>HYPERLINK("#'9. Stakeholders' Engagement'!N18","9. STAKEHOLDERS' ENGAGEMENT")</f>
        <v>9. STAKEHOLDERS' ENGAGEMENT</v>
      </c>
      <c r="C18" s="12"/>
      <c r="D18" s="12"/>
      <c r="E18" s="29"/>
      <c r="F18" s="12"/>
      <c r="G18" s="12"/>
      <c r="H18" s="12"/>
      <c r="I18" s="12"/>
      <c r="J18" s="12"/>
      <c r="K18" s="12"/>
      <c r="L18" s="13"/>
    </row>
    <row r="19" spans="2:12" ht="30" customHeight="1" x14ac:dyDescent="0.25">
      <c r="B19" s="64" t="str">
        <f>HYPERLINK("#'10. Gender Mainstreaming'!N19","10. GENDER MAINSTREAMING")</f>
        <v>10. GENDER MAINSTREAMING</v>
      </c>
      <c r="C19" s="12"/>
      <c r="D19" s="12"/>
      <c r="E19" s="29"/>
      <c r="F19" s="12"/>
      <c r="G19" s="12"/>
      <c r="H19" s="12"/>
      <c r="I19" s="12"/>
      <c r="J19" s="12"/>
      <c r="K19" s="12"/>
      <c r="L19" s="13"/>
    </row>
    <row r="20" spans="2:12" ht="30" customHeight="1" x14ac:dyDescent="0.25">
      <c r="B20" s="64" t="str">
        <f>HYPERLINK("#'11. Knowledge Management'!N20","11. KNOWLEDGE MANAGEMENT ACTIVITIES")</f>
        <v>11. KNOWLEDGE MANAGEMENT ACTIVITIES</v>
      </c>
      <c r="C20" s="12"/>
      <c r="D20" s="12"/>
      <c r="E20" s="12"/>
      <c r="F20" s="29"/>
      <c r="G20" s="12"/>
      <c r="H20" s="12"/>
      <c r="I20" s="12"/>
      <c r="J20" s="12"/>
      <c r="K20" s="12"/>
      <c r="L20" s="13"/>
    </row>
    <row r="21" spans="2:12" ht="30" customHeight="1" x14ac:dyDescent="0.25">
      <c r="B21" s="64" t="str">
        <f>HYPERLINK("#'12. Indigenous &amp; Local Involve.'!N21","12. INDIGENOUS PEOPLES AND LOCAL COMMUNITIES INVOLVEMENT")</f>
        <v>12. INDIGENOUS PEOPLES AND LOCAL COMMUNITIES INVOLVEMENT</v>
      </c>
      <c r="C21" s="12"/>
      <c r="D21" s="12"/>
      <c r="E21" s="12"/>
      <c r="F21" s="12"/>
      <c r="G21" s="29"/>
      <c r="H21" s="12"/>
      <c r="I21" s="12"/>
      <c r="J21" s="12"/>
      <c r="K21" s="12"/>
      <c r="L21" s="13"/>
    </row>
    <row r="22" spans="2:12" ht="30" customHeight="1" x14ac:dyDescent="0.25">
      <c r="B22" s="64" t="str">
        <f>HYPERLINK("#'13. Co-Financing Table'!N22","13. CO-FINANCING TABLE")</f>
        <v>13. CO-FINANCING TABLE</v>
      </c>
      <c r="C22" s="12"/>
      <c r="D22" s="29"/>
      <c r="E22" s="12"/>
      <c r="F22" s="12"/>
      <c r="G22" s="12"/>
      <c r="H22" s="12"/>
      <c r="I22" s="12"/>
      <c r="J22" s="12"/>
      <c r="K22" s="12"/>
      <c r="L22" s="13"/>
    </row>
    <row r="23" spans="2:12" ht="30" customHeight="1" x14ac:dyDescent="0.25">
      <c r="B23" s="64" t="str">
        <f>HYPERLINK("#'14. GEO Location'!N23","14. GEO LOCATION INFORMATION")</f>
        <v>14. GEO LOCATION INFORMATION</v>
      </c>
      <c r="C23" s="12"/>
      <c r="D23" s="12"/>
      <c r="E23" s="29"/>
      <c r="F23" s="12"/>
      <c r="G23" s="12"/>
      <c r="H23" s="12"/>
      <c r="I23" s="12"/>
      <c r="J23" s="12"/>
      <c r="K23" s="12"/>
      <c r="L23" s="13"/>
    </row>
    <row r="24" spans="2:12" ht="30" customHeight="1" x14ac:dyDescent="0.25">
      <c r="B24" s="34" t="str">
        <f>HYPERLINK("#'Annex'!N26","Annex. Monitoring Area-based GEF Core Indicator Commitments and Progress with FERM")</f>
        <v>Annex. Monitoring Area-based GEF Core Indicator Commitments and Progress with FERM</v>
      </c>
      <c r="C24" s="4"/>
      <c r="D24" s="4"/>
      <c r="E24" s="4"/>
      <c r="F24" s="4"/>
      <c r="G24" s="4"/>
      <c r="H24" s="4"/>
      <c r="I24" s="4"/>
      <c r="J24" s="30"/>
      <c r="K24" s="4"/>
      <c r="L24" s="14"/>
    </row>
    <row r="26" spans="2:12" x14ac:dyDescent="0.25">
      <c r="B26" s="36" t="s">
        <v>4</v>
      </c>
      <c r="C26" s="36"/>
    </row>
    <row r="27" spans="2:12" x14ac:dyDescent="0.25">
      <c r="B27" t="s">
        <v>5</v>
      </c>
      <c r="C27" s="36"/>
    </row>
    <row r="28" spans="2:12" x14ac:dyDescent="0.25">
      <c r="B28" s="67" t="s">
        <v>6</v>
      </c>
    </row>
    <row r="29" spans="2:12" x14ac:dyDescent="0.25">
      <c r="B29" t="s">
        <v>7</v>
      </c>
    </row>
    <row r="30" spans="2:12" ht="17.25" customHeight="1" x14ac:dyDescent="0.25">
      <c r="B30" t="s">
        <v>8</v>
      </c>
    </row>
    <row r="31" spans="2:12" ht="19.5" customHeight="1" x14ac:dyDescent="0.25"/>
  </sheetData>
  <sheetProtection sheet="1" objects="1" scenarios="1" formatColumns="0" formatRows="0"/>
  <mergeCells count="3">
    <mergeCell ref="B7:K7"/>
    <mergeCell ref="B6:K6"/>
    <mergeCell ref="B8:K8"/>
  </mergeCells>
  <hyperlinks>
    <hyperlink ref="B26" r:id="rId1" display="DISCLAIMER: All data and text entered in the PIR will be publicly available on the GEF website (click here). " xr:uid="{00000000-0004-0000-0000-000000000000}"/>
    <hyperlink ref="B27" r:id="rId2" display="All data and text entered in the PIR will be publicly available on the GEF website (click here). " xr:uid="{00000000-0004-0000-0000-000001000000}"/>
    <hyperlink ref="B28"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K50"/>
  <sheetViews>
    <sheetView showGridLines="0" topLeftCell="A10" zoomScaleNormal="100" zoomScaleSheetLayoutView="100" workbookViewId="0">
      <selection activeCell="O17" sqref="O17"/>
    </sheetView>
  </sheetViews>
  <sheetFormatPr defaultColWidth="8.85546875" defaultRowHeight="15" x14ac:dyDescent="0.25"/>
  <cols>
    <col min="1" max="1" width="1.42578125" customWidth="1"/>
  </cols>
  <sheetData>
    <row r="1" spans="1:11" ht="19.5" customHeight="1" x14ac:dyDescent="0.25">
      <c r="A1" s="22"/>
      <c r="B1" s="22"/>
      <c r="C1" s="22"/>
      <c r="D1" s="22"/>
      <c r="E1" s="22"/>
      <c r="F1" s="22"/>
      <c r="G1" s="22"/>
      <c r="H1" s="22"/>
      <c r="I1" s="22"/>
      <c r="J1" s="22"/>
      <c r="K1" s="22"/>
    </row>
    <row r="2" spans="1:11" ht="17.25" customHeight="1" x14ac:dyDescent="0.25">
      <c r="A2" s="22"/>
      <c r="B2" s="514" t="s">
        <v>725</v>
      </c>
      <c r="C2" s="251"/>
      <c r="D2" s="251"/>
      <c r="E2" s="251"/>
      <c r="F2" s="251"/>
      <c r="G2" s="251"/>
      <c r="H2" s="251"/>
      <c r="I2" s="251"/>
      <c r="J2" s="251"/>
      <c r="K2" s="251"/>
    </row>
    <row r="3" spans="1:11" ht="17.25" customHeight="1" x14ac:dyDescent="0.25">
      <c r="A3" s="22"/>
      <c r="B3" s="22"/>
      <c r="C3" s="22"/>
      <c r="D3" s="22"/>
      <c r="E3" s="22"/>
      <c r="F3" s="22"/>
      <c r="G3" s="22"/>
      <c r="H3" s="22"/>
      <c r="I3" s="22"/>
      <c r="J3" s="22"/>
      <c r="K3" s="22"/>
    </row>
    <row r="4" spans="1:11" ht="14.45" customHeight="1" x14ac:dyDescent="0.25">
      <c r="A4" s="22"/>
      <c r="B4" s="516" t="s">
        <v>726</v>
      </c>
      <c r="C4" s="491"/>
      <c r="D4" s="463"/>
      <c r="E4" s="368" t="s">
        <v>727</v>
      </c>
      <c r="F4" s="491"/>
      <c r="G4" s="491"/>
      <c r="H4" s="491"/>
      <c r="I4" s="491"/>
      <c r="J4" s="491"/>
      <c r="K4" s="463"/>
    </row>
    <row r="5" spans="1:11" ht="14.45" customHeight="1" x14ac:dyDescent="0.25">
      <c r="A5" s="22"/>
      <c r="B5" s="386"/>
      <c r="C5" s="251"/>
      <c r="D5" s="385"/>
      <c r="E5" s="386"/>
      <c r="F5" s="251"/>
      <c r="G5" s="251"/>
      <c r="H5" s="251"/>
      <c r="I5" s="251"/>
      <c r="J5" s="251"/>
      <c r="K5" s="385"/>
    </row>
    <row r="6" spans="1:11" ht="36" customHeight="1" x14ac:dyDescent="0.25">
      <c r="A6" s="22"/>
      <c r="B6" s="387"/>
      <c r="C6" s="473"/>
      <c r="D6" s="388"/>
      <c r="E6" s="387"/>
      <c r="F6" s="473"/>
      <c r="G6" s="473"/>
      <c r="H6" s="473"/>
      <c r="I6" s="473"/>
      <c r="J6" s="473"/>
      <c r="K6" s="388"/>
    </row>
    <row r="7" spans="1:11" ht="14.45" customHeight="1" x14ac:dyDescent="0.25">
      <c r="A7" s="22"/>
      <c r="B7" s="516" t="s">
        <v>728</v>
      </c>
      <c r="C7" s="491"/>
      <c r="D7" s="463"/>
      <c r="E7" s="515" t="s">
        <v>35</v>
      </c>
      <c r="F7" s="491"/>
      <c r="G7" s="491"/>
      <c r="H7" s="491"/>
      <c r="I7" s="491"/>
      <c r="J7" s="491"/>
      <c r="K7" s="463"/>
    </row>
    <row r="8" spans="1:11" ht="17.25" customHeight="1" x14ac:dyDescent="0.25">
      <c r="A8" s="22"/>
      <c r="B8" s="386"/>
      <c r="C8" s="251"/>
      <c r="D8" s="385"/>
      <c r="E8" s="386"/>
      <c r="F8" s="251"/>
      <c r="G8" s="251"/>
      <c r="H8" s="251"/>
      <c r="I8" s="251"/>
      <c r="J8" s="251"/>
      <c r="K8" s="385"/>
    </row>
    <row r="9" spans="1:11" x14ac:dyDescent="0.25">
      <c r="A9" s="22"/>
      <c r="B9" s="386"/>
      <c r="C9" s="251"/>
      <c r="D9" s="385"/>
      <c r="E9" s="386"/>
      <c r="F9" s="251"/>
      <c r="G9" s="251"/>
      <c r="H9" s="251"/>
      <c r="I9" s="251"/>
      <c r="J9" s="251"/>
      <c r="K9" s="385"/>
    </row>
    <row r="10" spans="1:11" ht="17.25" customHeight="1" x14ac:dyDescent="0.25">
      <c r="A10" s="22"/>
      <c r="B10" s="386"/>
      <c r="C10" s="251"/>
      <c r="D10" s="385"/>
      <c r="E10" s="386"/>
      <c r="F10" s="251"/>
      <c r="G10" s="251"/>
      <c r="H10" s="251"/>
      <c r="I10" s="251"/>
      <c r="J10" s="251"/>
      <c r="K10" s="385"/>
    </row>
    <row r="11" spans="1:11" ht="17.25" customHeight="1" x14ac:dyDescent="0.25">
      <c r="A11" s="22"/>
      <c r="B11" s="386"/>
      <c r="C11" s="251"/>
      <c r="D11" s="385"/>
      <c r="E11" s="386"/>
      <c r="F11" s="251"/>
      <c r="G11" s="251"/>
      <c r="H11" s="251"/>
      <c r="I11" s="251"/>
      <c r="J11" s="251"/>
      <c r="K11" s="385"/>
    </row>
    <row r="12" spans="1:11" ht="17.25" customHeight="1" x14ac:dyDescent="0.25">
      <c r="A12" s="22"/>
      <c r="B12" s="386"/>
      <c r="C12" s="251"/>
      <c r="D12" s="385"/>
      <c r="E12" s="386"/>
      <c r="F12" s="251"/>
      <c r="G12" s="251"/>
      <c r="H12" s="251"/>
      <c r="I12" s="251"/>
      <c r="J12" s="251"/>
      <c r="K12" s="385"/>
    </row>
    <row r="13" spans="1:11" x14ac:dyDescent="0.25">
      <c r="A13" s="22"/>
      <c r="B13" s="386"/>
      <c r="C13" s="251"/>
      <c r="D13" s="385"/>
      <c r="E13" s="386"/>
      <c r="F13" s="251"/>
      <c r="G13" s="251"/>
      <c r="H13" s="251"/>
      <c r="I13" s="251"/>
      <c r="J13" s="251"/>
      <c r="K13" s="385"/>
    </row>
    <row r="14" spans="1:11" x14ac:dyDescent="0.25">
      <c r="A14" s="22"/>
      <c r="B14" s="387"/>
      <c r="C14" s="473"/>
      <c r="D14" s="388"/>
      <c r="E14" s="387"/>
      <c r="F14" s="473"/>
      <c r="G14" s="473"/>
      <c r="H14" s="473"/>
      <c r="I14" s="473"/>
      <c r="J14" s="473"/>
      <c r="K14" s="388"/>
    </row>
    <row r="15" spans="1:11" ht="14.45" customHeight="1" x14ac:dyDescent="0.25">
      <c r="A15" s="22"/>
      <c r="B15" s="516" t="s">
        <v>729</v>
      </c>
      <c r="C15" s="491"/>
      <c r="D15" s="463"/>
      <c r="E15" s="515" t="s">
        <v>730</v>
      </c>
      <c r="F15" s="491"/>
      <c r="G15" s="491"/>
      <c r="H15" s="491"/>
      <c r="I15" s="491"/>
      <c r="J15" s="491"/>
      <c r="K15" s="463"/>
    </row>
    <row r="16" spans="1:11" ht="17.25" customHeight="1" x14ac:dyDescent="0.25">
      <c r="A16" s="22"/>
      <c r="B16" s="386"/>
      <c r="C16" s="251"/>
      <c r="D16" s="385"/>
      <c r="E16" s="386"/>
      <c r="F16" s="251"/>
      <c r="G16" s="251"/>
      <c r="H16" s="251"/>
      <c r="I16" s="251"/>
      <c r="J16" s="251"/>
      <c r="K16" s="385"/>
    </row>
    <row r="17" spans="1:11" ht="17.25" customHeight="1" x14ac:dyDescent="0.25">
      <c r="A17" s="22"/>
      <c r="B17" s="386"/>
      <c r="C17" s="251"/>
      <c r="D17" s="385"/>
      <c r="E17" s="386"/>
      <c r="F17" s="251"/>
      <c r="G17" s="251"/>
      <c r="H17" s="251"/>
      <c r="I17" s="251"/>
      <c r="J17" s="251"/>
      <c r="K17" s="385"/>
    </row>
    <row r="18" spans="1:11" ht="17.25" customHeight="1" x14ac:dyDescent="0.25">
      <c r="A18" s="22"/>
      <c r="B18" s="386"/>
      <c r="C18" s="251"/>
      <c r="D18" s="385"/>
      <c r="E18" s="386"/>
      <c r="F18" s="251"/>
      <c r="G18" s="251"/>
      <c r="H18" s="251"/>
      <c r="I18" s="251"/>
      <c r="J18" s="251"/>
      <c r="K18" s="385"/>
    </row>
    <row r="19" spans="1:11" x14ac:dyDescent="0.25">
      <c r="A19" s="22"/>
      <c r="B19" s="386"/>
      <c r="C19" s="251"/>
      <c r="D19" s="385"/>
      <c r="E19" s="386"/>
      <c r="F19" s="251"/>
      <c r="G19" s="251"/>
      <c r="H19" s="251"/>
      <c r="I19" s="251"/>
      <c r="J19" s="251"/>
      <c r="K19" s="385"/>
    </row>
    <row r="20" spans="1:11" x14ac:dyDescent="0.25">
      <c r="A20" s="22"/>
      <c r="B20" s="386"/>
      <c r="C20" s="251"/>
      <c r="D20" s="385"/>
      <c r="E20" s="386"/>
      <c r="F20" s="251"/>
      <c r="G20" s="251"/>
      <c r="H20" s="251"/>
      <c r="I20" s="251"/>
      <c r="J20" s="251"/>
      <c r="K20" s="385"/>
    </row>
    <row r="21" spans="1:11" x14ac:dyDescent="0.25">
      <c r="A21" s="22"/>
      <c r="B21" s="386"/>
      <c r="C21" s="251"/>
      <c r="D21" s="385"/>
      <c r="E21" s="386"/>
      <c r="F21" s="251"/>
      <c r="G21" s="251"/>
      <c r="H21" s="251"/>
      <c r="I21" s="251"/>
      <c r="J21" s="251"/>
      <c r="K21" s="385"/>
    </row>
    <row r="22" spans="1:11" x14ac:dyDescent="0.25">
      <c r="A22" s="22"/>
      <c r="B22" s="387"/>
      <c r="C22" s="473"/>
      <c r="D22" s="388"/>
      <c r="E22" s="387"/>
      <c r="F22" s="473"/>
      <c r="G22" s="473"/>
      <c r="H22" s="473"/>
      <c r="I22" s="473"/>
      <c r="J22" s="473"/>
      <c r="K22" s="388"/>
    </row>
    <row r="23" spans="1:11" ht="14.45" customHeight="1" x14ac:dyDescent="0.25">
      <c r="A23" s="22"/>
      <c r="B23" s="516" t="s">
        <v>731</v>
      </c>
      <c r="C23" s="491"/>
      <c r="D23" s="463"/>
      <c r="E23" s="515" t="s">
        <v>732</v>
      </c>
      <c r="F23" s="491"/>
      <c r="G23" s="491"/>
      <c r="H23" s="491"/>
      <c r="I23" s="491"/>
      <c r="J23" s="491"/>
      <c r="K23" s="463"/>
    </row>
    <row r="24" spans="1:11" ht="14.45" customHeight="1" x14ac:dyDescent="0.25">
      <c r="A24" s="22"/>
      <c r="B24" s="386"/>
      <c r="C24" s="251"/>
      <c r="D24" s="385"/>
      <c r="E24" s="386"/>
      <c r="F24" s="251"/>
      <c r="G24" s="251"/>
      <c r="H24" s="251"/>
      <c r="I24" s="251"/>
      <c r="J24" s="251"/>
      <c r="K24" s="385"/>
    </row>
    <row r="25" spans="1:11" ht="14.45" customHeight="1" x14ac:dyDescent="0.25">
      <c r="A25" s="22"/>
      <c r="B25" s="386"/>
      <c r="C25" s="251"/>
      <c r="D25" s="385"/>
      <c r="E25" s="386"/>
      <c r="F25" s="251"/>
      <c r="G25" s="251"/>
      <c r="H25" s="251"/>
      <c r="I25" s="251"/>
      <c r="J25" s="251"/>
      <c r="K25" s="385"/>
    </row>
    <row r="26" spans="1:11" ht="14.45" customHeight="1" x14ac:dyDescent="0.25">
      <c r="A26" s="22"/>
      <c r="B26" s="386"/>
      <c r="C26" s="251"/>
      <c r="D26" s="385"/>
      <c r="E26" s="386"/>
      <c r="F26" s="251"/>
      <c r="G26" s="251"/>
      <c r="H26" s="251"/>
      <c r="I26" s="251"/>
      <c r="J26" s="251"/>
      <c r="K26" s="385"/>
    </row>
    <row r="27" spans="1:11" x14ac:dyDescent="0.25">
      <c r="A27" s="22"/>
      <c r="B27" s="386"/>
      <c r="C27" s="251"/>
      <c r="D27" s="385"/>
      <c r="E27" s="386"/>
      <c r="F27" s="251"/>
      <c r="G27" s="251"/>
      <c r="H27" s="251"/>
      <c r="I27" s="251"/>
      <c r="J27" s="251"/>
      <c r="K27" s="385"/>
    </row>
    <row r="28" spans="1:11" ht="17.25" customHeight="1" x14ac:dyDescent="0.25">
      <c r="A28" s="22"/>
      <c r="B28" s="386"/>
      <c r="C28" s="251"/>
      <c r="D28" s="385"/>
      <c r="E28" s="386"/>
      <c r="F28" s="251"/>
      <c r="G28" s="251"/>
      <c r="H28" s="251"/>
      <c r="I28" s="251"/>
      <c r="J28" s="251"/>
      <c r="K28" s="385"/>
    </row>
    <row r="29" spans="1:11" x14ac:dyDescent="0.25">
      <c r="A29" s="22"/>
      <c r="B29" s="386"/>
      <c r="C29" s="251"/>
      <c r="D29" s="385"/>
      <c r="E29" s="386"/>
      <c r="F29" s="251"/>
      <c r="G29" s="251"/>
      <c r="H29" s="251"/>
      <c r="I29" s="251"/>
      <c r="J29" s="251"/>
      <c r="K29" s="385"/>
    </row>
    <row r="30" spans="1:11" ht="17.25" customHeight="1" x14ac:dyDescent="0.25">
      <c r="A30" s="22"/>
      <c r="B30" s="386"/>
      <c r="C30" s="251"/>
      <c r="D30" s="385"/>
      <c r="E30" s="386"/>
      <c r="F30" s="251"/>
      <c r="G30" s="251"/>
      <c r="H30" s="251"/>
      <c r="I30" s="251"/>
      <c r="J30" s="251"/>
      <c r="K30" s="385"/>
    </row>
    <row r="31" spans="1:11" x14ac:dyDescent="0.25">
      <c r="A31" s="22"/>
      <c r="B31" s="387"/>
      <c r="C31" s="473"/>
      <c r="D31" s="388"/>
      <c r="E31" s="387"/>
      <c r="F31" s="473"/>
      <c r="G31" s="473"/>
      <c r="H31" s="473"/>
      <c r="I31" s="473"/>
      <c r="J31" s="473"/>
      <c r="K31" s="388"/>
    </row>
    <row r="32" spans="1:11" x14ac:dyDescent="0.25">
      <c r="A32" s="22"/>
      <c r="B32" s="22"/>
      <c r="C32" s="22"/>
      <c r="D32" s="22"/>
      <c r="E32" s="22"/>
      <c r="F32" s="22"/>
      <c r="G32" s="22"/>
      <c r="H32" s="22"/>
      <c r="I32" s="22"/>
      <c r="J32" s="22"/>
      <c r="K32" s="22"/>
    </row>
    <row r="33" spans="1:11" x14ac:dyDescent="0.25">
      <c r="A33" s="22"/>
      <c r="B33" s="22"/>
      <c r="C33" s="22"/>
      <c r="D33" s="22"/>
      <c r="E33" s="22"/>
      <c r="F33" s="22"/>
      <c r="G33" s="22"/>
      <c r="H33" s="22"/>
      <c r="I33" s="22"/>
      <c r="J33" s="22"/>
      <c r="K33" s="22"/>
    </row>
    <row r="34" spans="1:11" ht="19.5" customHeight="1" x14ac:dyDescent="0.25">
      <c r="A34" s="22"/>
      <c r="B34" s="22"/>
      <c r="C34" s="22"/>
      <c r="D34" s="22"/>
      <c r="E34" s="22"/>
      <c r="F34" s="22"/>
      <c r="G34" s="22"/>
      <c r="H34" s="22"/>
      <c r="I34" s="22"/>
      <c r="J34" s="22"/>
      <c r="K34" s="22"/>
    </row>
    <row r="35" spans="1:11" x14ac:dyDescent="0.25">
      <c r="A35" s="22"/>
      <c r="B35" s="22"/>
      <c r="C35" s="22"/>
      <c r="D35" s="22"/>
      <c r="E35" s="22"/>
      <c r="F35" s="22"/>
      <c r="G35" s="22"/>
      <c r="H35" s="22"/>
      <c r="I35" s="22"/>
      <c r="J35" s="22"/>
      <c r="K35" s="22"/>
    </row>
    <row r="36" spans="1:11" x14ac:dyDescent="0.25">
      <c r="A36" s="22"/>
      <c r="B36" s="22"/>
      <c r="C36" s="22"/>
      <c r="D36" s="22"/>
      <c r="E36" s="22"/>
      <c r="F36" s="22"/>
      <c r="G36" s="22"/>
      <c r="H36" s="22"/>
      <c r="I36" s="22"/>
      <c r="J36" s="22"/>
      <c r="K36" s="22"/>
    </row>
    <row r="37" spans="1:11" x14ac:dyDescent="0.25">
      <c r="A37" s="22"/>
      <c r="B37" s="22"/>
      <c r="C37" s="22"/>
      <c r="D37" s="22"/>
      <c r="E37" s="22"/>
      <c r="F37" s="22"/>
      <c r="G37" s="22"/>
      <c r="H37" s="22"/>
      <c r="I37" s="22"/>
      <c r="J37" s="22"/>
      <c r="K37" s="22"/>
    </row>
    <row r="38" spans="1:11" x14ac:dyDescent="0.25">
      <c r="A38" s="22"/>
      <c r="B38" s="22"/>
      <c r="C38" s="22"/>
      <c r="D38" s="22"/>
      <c r="E38" s="22"/>
      <c r="F38" s="22"/>
      <c r="G38" s="22"/>
      <c r="H38" s="22"/>
      <c r="I38" s="22"/>
      <c r="J38" s="22"/>
      <c r="K38" s="22"/>
    </row>
    <row r="39" spans="1:11" x14ac:dyDescent="0.25">
      <c r="A39" s="22"/>
      <c r="B39" s="22"/>
      <c r="C39" s="22"/>
      <c r="D39" s="22"/>
      <c r="E39" s="22"/>
      <c r="F39" s="22"/>
      <c r="G39" s="22"/>
      <c r="H39" s="22"/>
      <c r="I39" s="22"/>
      <c r="J39" s="22"/>
      <c r="K39" s="22"/>
    </row>
    <row r="40" spans="1:11" x14ac:dyDescent="0.25">
      <c r="A40" s="22"/>
      <c r="B40" s="22"/>
      <c r="C40" s="22"/>
      <c r="D40" s="22"/>
      <c r="E40" s="22"/>
      <c r="F40" s="22"/>
      <c r="G40" s="22"/>
      <c r="H40" s="22"/>
      <c r="I40" s="22"/>
      <c r="J40" s="22"/>
      <c r="K40" s="22"/>
    </row>
    <row r="41" spans="1:11" x14ac:dyDescent="0.25">
      <c r="A41" s="22"/>
      <c r="B41" s="22"/>
      <c r="C41" s="22"/>
      <c r="D41" s="22"/>
      <c r="E41" s="22"/>
      <c r="F41" s="22"/>
      <c r="G41" s="22"/>
      <c r="H41" s="22"/>
      <c r="I41" s="22"/>
      <c r="J41" s="22"/>
      <c r="K41" s="22"/>
    </row>
    <row r="42" spans="1:11" x14ac:dyDescent="0.25">
      <c r="A42" s="22"/>
      <c r="B42" s="22"/>
      <c r="C42" s="22"/>
      <c r="D42" s="22"/>
      <c r="E42" s="22"/>
      <c r="F42" s="22"/>
      <c r="G42" s="22"/>
      <c r="H42" s="22"/>
      <c r="I42" s="22"/>
      <c r="J42" s="22"/>
      <c r="K42" s="22"/>
    </row>
    <row r="43" spans="1:11" ht="14.45" customHeight="1" x14ac:dyDescent="0.25">
      <c r="A43" s="22"/>
      <c r="B43" s="420"/>
      <c r="C43" s="251"/>
      <c r="D43" s="251"/>
      <c r="E43" s="251"/>
      <c r="F43" s="251"/>
      <c r="G43" s="251"/>
      <c r="H43" s="251"/>
      <c r="I43" s="251"/>
      <c r="J43" s="251"/>
      <c r="K43" s="251"/>
    </row>
    <row r="44" spans="1:11" x14ac:dyDescent="0.25">
      <c r="A44" s="22"/>
      <c r="B44" s="251"/>
      <c r="C44" s="251"/>
      <c r="D44" s="251"/>
      <c r="E44" s="251"/>
      <c r="F44" s="251"/>
      <c r="G44" s="251"/>
      <c r="H44" s="251"/>
      <c r="I44" s="251"/>
      <c r="J44" s="251"/>
      <c r="K44" s="251"/>
    </row>
    <row r="45" spans="1:11" x14ac:dyDescent="0.25">
      <c r="A45" s="22"/>
      <c r="B45" s="251"/>
      <c r="C45" s="251"/>
      <c r="D45" s="251"/>
      <c r="E45" s="251"/>
      <c r="F45" s="251"/>
      <c r="G45" s="251"/>
      <c r="H45" s="251"/>
      <c r="I45" s="251"/>
      <c r="J45" s="251"/>
      <c r="K45" s="251"/>
    </row>
    <row r="46" spans="1:11" x14ac:dyDescent="0.25">
      <c r="A46" s="22"/>
      <c r="B46" s="251"/>
      <c r="C46" s="251"/>
      <c r="D46" s="251"/>
      <c r="E46" s="251"/>
      <c r="F46" s="251"/>
      <c r="G46" s="251"/>
      <c r="H46" s="251"/>
      <c r="I46" s="251"/>
      <c r="J46" s="251"/>
      <c r="K46" s="251"/>
    </row>
    <row r="47" spans="1:11" x14ac:dyDescent="0.25">
      <c r="A47" s="22"/>
      <c r="B47" s="251"/>
      <c r="C47" s="251"/>
      <c r="D47" s="251"/>
      <c r="E47" s="251"/>
      <c r="F47" s="251"/>
      <c r="G47" s="251"/>
      <c r="H47" s="251"/>
      <c r="I47" s="251"/>
      <c r="J47" s="251"/>
      <c r="K47" s="251"/>
    </row>
    <row r="48" spans="1:11" ht="15.75" customHeight="1" x14ac:dyDescent="0.25">
      <c r="A48" s="22"/>
      <c r="B48" s="251"/>
      <c r="C48" s="251"/>
      <c r="D48" s="251"/>
      <c r="E48" s="251"/>
      <c r="F48" s="251"/>
      <c r="G48" s="251"/>
      <c r="H48" s="251"/>
      <c r="I48" s="251"/>
      <c r="J48" s="251"/>
      <c r="K48" s="251"/>
    </row>
    <row r="49" spans="1:11" x14ac:dyDescent="0.25">
      <c r="A49" s="22"/>
      <c r="B49" s="251"/>
      <c r="C49" s="251"/>
      <c r="D49" s="251"/>
      <c r="E49" s="251"/>
      <c r="F49" s="251"/>
      <c r="G49" s="251"/>
      <c r="H49" s="251"/>
      <c r="I49" s="251"/>
      <c r="J49" s="251"/>
      <c r="K49" s="251"/>
    </row>
    <row r="50" spans="1:11" x14ac:dyDescent="0.25">
      <c r="A50" s="22"/>
      <c r="B50" s="251"/>
      <c r="C50" s="251"/>
      <c r="D50" s="251"/>
      <c r="E50" s="251"/>
      <c r="F50" s="251"/>
      <c r="G50" s="251"/>
      <c r="H50" s="251"/>
      <c r="I50" s="251"/>
      <c r="J50" s="251"/>
      <c r="K50" s="251"/>
    </row>
  </sheetData>
  <sheetProtection sheet="1" objects="1" scenarios="1" formatColumns="0" formatRows="0"/>
  <mergeCells count="10">
    <mergeCell ref="B43:K50"/>
    <mergeCell ref="E7:K14"/>
    <mergeCell ref="B23:D31"/>
    <mergeCell ref="B4:D6"/>
    <mergeCell ref="E15:K22"/>
    <mergeCell ref="B2:K2"/>
    <mergeCell ref="E23:K31"/>
    <mergeCell ref="E4:K6"/>
    <mergeCell ref="B15:D22"/>
    <mergeCell ref="B7:D14"/>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P73"/>
  <sheetViews>
    <sheetView showGridLines="0" topLeftCell="A51" zoomScaleNormal="100" zoomScaleSheetLayoutView="100" workbookViewId="0">
      <selection activeCell="S15" sqref="S15"/>
    </sheetView>
  </sheetViews>
  <sheetFormatPr defaultColWidth="8.85546875" defaultRowHeight="15" x14ac:dyDescent="0.25"/>
  <cols>
    <col min="1" max="1" width="1.42578125" customWidth="1"/>
    <col min="2" max="2" width="7.42578125" customWidth="1"/>
    <col min="6" max="6" width="10.42578125" customWidth="1"/>
    <col min="10" max="10" width="4.5703125" customWidth="1"/>
    <col min="11" max="11" width="8.85546875" hidden="1" customWidth="1"/>
    <col min="16" max="16" width="44.85546875" customWidth="1"/>
  </cols>
  <sheetData>
    <row r="1" spans="1:16" ht="19.5" customHeight="1" x14ac:dyDescent="0.25">
      <c r="A1" s="22"/>
      <c r="B1" s="22"/>
      <c r="C1" s="22"/>
      <c r="D1" s="22"/>
      <c r="E1" s="22"/>
      <c r="F1" s="22"/>
      <c r="G1" s="22"/>
      <c r="H1" s="22"/>
      <c r="I1" s="22"/>
      <c r="J1" s="22"/>
      <c r="K1" s="22"/>
      <c r="L1" s="22"/>
      <c r="M1" s="22"/>
      <c r="N1" s="22"/>
      <c r="O1" s="22"/>
      <c r="P1" s="22"/>
    </row>
    <row r="2" spans="1:16" ht="17.25" customHeight="1" x14ac:dyDescent="0.25">
      <c r="A2" s="22"/>
      <c r="B2" s="514" t="s">
        <v>733</v>
      </c>
      <c r="C2" s="251"/>
      <c r="D2" s="251"/>
      <c r="E2" s="251"/>
      <c r="F2" s="251"/>
      <c r="G2" s="251"/>
      <c r="H2" s="251"/>
      <c r="I2" s="251"/>
      <c r="J2" s="251"/>
      <c r="K2" s="251"/>
      <c r="L2" s="251"/>
      <c r="M2" s="251"/>
      <c r="N2" s="251"/>
      <c r="O2" s="251"/>
      <c r="P2" s="251"/>
    </row>
    <row r="3" spans="1:16" ht="17.25" customHeight="1" x14ac:dyDescent="0.25">
      <c r="A3" s="22"/>
      <c r="B3" s="26"/>
      <c r="C3" s="26"/>
      <c r="D3" s="26"/>
      <c r="E3" s="26"/>
      <c r="F3" s="26"/>
      <c r="G3" s="26"/>
      <c r="H3" s="26"/>
      <c r="I3" s="26"/>
      <c r="J3" s="26"/>
      <c r="K3" s="26"/>
      <c r="L3" s="26"/>
      <c r="M3" s="26"/>
      <c r="N3" s="26"/>
      <c r="O3" s="26"/>
      <c r="P3" s="26"/>
    </row>
    <row r="4" spans="1:16" ht="15" customHeight="1" x14ac:dyDescent="0.25">
      <c r="A4" s="22"/>
      <c r="B4" s="527" t="s">
        <v>734</v>
      </c>
      <c r="C4" s="491"/>
      <c r="D4" s="491"/>
      <c r="E4" s="491"/>
      <c r="F4" s="491"/>
      <c r="G4" s="491"/>
      <c r="H4" s="491"/>
      <c r="I4" s="491"/>
      <c r="J4" s="491"/>
      <c r="K4" s="491"/>
      <c r="L4" s="491"/>
      <c r="M4" s="491"/>
      <c r="N4" s="491"/>
      <c r="O4" s="491"/>
      <c r="P4" s="491"/>
    </row>
    <row r="5" spans="1:16" ht="17.25" customHeight="1" x14ac:dyDescent="0.25">
      <c r="A5" s="22"/>
      <c r="B5" s="387"/>
      <c r="C5" s="473"/>
      <c r="D5" s="473"/>
      <c r="E5" s="473"/>
      <c r="F5" s="473"/>
      <c r="G5" s="473"/>
      <c r="H5" s="473"/>
      <c r="I5" s="473"/>
      <c r="J5" s="473"/>
      <c r="K5" s="473"/>
      <c r="L5" s="473"/>
      <c r="M5" s="473"/>
      <c r="N5" s="473"/>
      <c r="O5" s="473"/>
      <c r="P5" s="473"/>
    </row>
    <row r="6" spans="1:16" ht="17.25" customHeight="1" x14ac:dyDescent="0.25">
      <c r="A6" s="22"/>
      <c r="B6" s="519"/>
      <c r="C6" s="528"/>
      <c r="D6" s="473"/>
      <c r="E6" s="473"/>
      <c r="F6" s="473"/>
      <c r="G6" s="473"/>
      <c r="H6" s="473"/>
      <c r="I6" s="473"/>
      <c r="J6" s="473"/>
      <c r="K6" s="473"/>
      <c r="L6" s="473"/>
      <c r="M6" s="473"/>
      <c r="N6" s="473"/>
      <c r="O6" s="473"/>
      <c r="P6" s="473"/>
    </row>
    <row r="7" spans="1:16" ht="14.45" customHeight="1" x14ac:dyDescent="0.25">
      <c r="A7" s="22"/>
      <c r="B7" s="386"/>
      <c r="C7" s="525" t="s">
        <v>735</v>
      </c>
      <c r="D7" s="463"/>
      <c r="E7" s="523" t="s">
        <v>736</v>
      </c>
      <c r="F7" s="525" t="s">
        <v>737</v>
      </c>
      <c r="G7" s="524" t="s">
        <v>738</v>
      </c>
      <c r="H7" s="491"/>
      <c r="I7" s="491"/>
      <c r="J7" s="491"/>
      <c r="K7" s="463"/>
      <c r="L7" s="525" t="s">
        <v>739</v>
      </c>
      <c r="M7" s="491"/>
      <c r="N7" s="491"/>
      <c r="O7" s="491"/>
      <c r="P7" s="463"/>
    </row>
    <row r="8" spans="1:16" ht="38.25" customHeight="1" x14ac:dyDescent="0.25">
      <c r="A8" s="22"/>
      <c r="B8" s="387"/>
      <c r="C8" s="387"/>
      <c r="D8" s="388"/>
      <c r="E8" s="518"/>
      <c r="F8" s="518"/>
      <c r="G8" s="387"/>
      <c r="H8" s="473"/>
      <c r="I8" s="473"/>
      <c r="J8" s="473"/>
      <c r="K8" s="388"/>
      <c r="L8" s="387"/>
      <c r="M8" s="473"/>
      <c r="N8" s="473"/>
      <c r="O8" s="473"/>
      <c r="P8" s="388"/>
    </row>
    <row r="9" spans="1:16" ht="17.25" customHeight="1" x14ac:dyDescent="0.25">
      <c r="A9" s="22"/>
      <c r="B9" s="522">
        <v>1</v>
      </c>
      <c r="C9" s="368" t="s">
        <v>740</v>
      </c>
      <c r="D9" s="463"/>
      <c r="E9" s="368" t="s">
        <v>741</v>
      </c>
      <c r="F9" s="368" t="s">
        <v>84</v>
      </c>
      <c r="G9" s="368" t="s">
        <v>742</v>
      </c>
      <c r="H9" s="491"/>
      <c r="I9" s="491"/>
      <c r="J9" s="491"/>
      <c r="K9" s="463"/>
      <c r="L9" s="368" t="s">
        <v>743</v>
      </c>
      <c r="M9" s="491"/>
      <c r="N9" s="491"/>
      <c r="O9" s="491"/>
      <c r="P9" s="463"/>
    </row>
    <row r="10" spans="1:16" ht="17.25" customHeight="1" x14ac:dyDescent="0.25">
      <c r="A10" s="22"/>
      <c r="B10" s="517"/>
      <c r="C10" s="386"/>
      <c r="D10" s="385"/>
      <c r="E10" s="517"/>
      <c r="F10" s="517"/>
      <c r="G10" s="386"/>
      <c r="H10" s="251"/>
      <c r="I10" s="251"/>
      <c r="J10" s="251"/>
      <c r="K10" s="385"/>
      <c r="L10" s="386"/>
      <c r="M10" s="251"/>
      <c r="N10" s="251"/>
      <c r="O10" s="251"/>
      <c r="P10" s="385"/>
    </row>
    <row r="11" spans="1:16" ht="17.25" customHeight="1" x14ac:dyDescent="0.25">
      <c r="A11" s="22"/>
      <c r="B11" s="517"/>
      <c r="C11" s="386"/>
      <c r="D11" s="385"/>
      <c r="E11" s="517"/>
      <c r="F11" s="517"/>
      <c r="G11" s="386"/>
      <c r="H11" s="251"/>
      <c r="I11" s="251"/>
      <c r="J11" s="251"/>
      <c r="K11" s="385"/>
      <c r="L11" s="386"/>
      <c r="M11" s="251"/>
      <c r="N11" s="251"/>
      <c r="O11" s="251"/>
      <c r="P11" s="385"/>
    </row>
    <row r="12" spans="1:16" ht="29.25" customHeight="1" x14ac:dyDescent="0.25">
      <c r="A12" s="22"/>
      <c r="B12" s="518"/>
      <c r="C12" s="387"/>
      <c r="D12" s="388"/>
      <c r="E12" s="518"/>
      <c r="F12" s="518"/>
      <c r="G12" s="387"/>
      <c r="H12" s="473"/>
      <c r="I12" s="473"/>
      <c r="J12" s="473"/>
      <c r="K12" s="388"/>
      <c r="L12" s="387"/>
      <c r="M12" s="473"/>
      <c r="N12" s="473"/>
      <c r="O12" s="473"/>
      <c r="P12" s="388"/>
    </row>
    <row r="13" spans="1:16" ht="17.25" customHeight="1" x14ac:dyDescent="0.25">
      <c r="A13" s="22"/>
      <c r="B13" s="522">
        <v>2</v>
      </c>
      <c r="C13" s="368" t="s">
        <v>744</v>
      </c>
      <c r="D13" s="463"/>
      <c r="E13" s="368" t="s">
        <v>745</v>
      </c>
      <c r="F13" s="368" t="s">
        <v>84</v>
      </c>
      <c r="G13" s="368" t="s">
        <v>746</v>
      </c>
      <c r="H13" s="491"/>
      <c r="I13" s="491"/>
      <c r="J13" s="491"/>
      <c r="K13" s="463"/>
      <c r="L13" s="368" t="s">
        <v>747</v>
      </c>
      <c r="M13" s="491"/>
      <c r="N13" s="491"/>
      <c r="O13" s="491"/>
      <c r="P13" s="463"/>
    </row>
    <row r="14" spans="1:16" ht="17.25" customHeight="1" x14ac:dyDescent="0.25">
      <c r="A14" s="22"/>
      <c r="B14" s="517"/>
      <c r="C14" s="386"/>
      <c r="D14" s="385"/>
      <c r="E14" s="517"/>
      <c r="F14" s="517"/>
      <c r="G14" s="386"/>
      <c r="H14" s="251"/>
      <c r="I14" s="251"/>
      <c r="J14" s="251"/>
      <c r="K14" s="385"/>
      <c r="L14" s="386"/>
      <c r="M14" s="251"/>
      <c r="N14" s="251"/>
      <c r="O14" s="251"/>
      <c r="P14" s="385"/>
    </row>
    <row r="15" spans="1:16" ht="114" customHeight="1" x14ac:dyDescent="0.25">
      <c r="A15" s="22"/>
      <c r="B15" s="517"/>
      <c r="C15" s="386"/>
      <c r="D15" s="385"/>
      <c r="E15" s="517"/>
      <c r="F15" s="517"/>
      <c r="G15" s="386"/>
      <c r="H15" s="251"/>
      <c r="I15" s="251"/>
      <c r="J15" s="251"/>
      <c r="K15" s="385"/>
      <c r="L15" s="386"/>
      <c r="M15" s="251"/>
      <c r="N15" s="251"/>
      <c r="O15" s="251"/>
      <c r="P15" s="385"/>
    </row>
    <row r="16" spans="1:16" ht="35.25" hidden="1" customHeight="1" x14ac:dyDescent="0.25">
      <c r="A16" s="22"/>
      <c r="B16" s="518"/>
      <c r="C16" s="387"/>
      <c r="D16" s="388"/>
      <c r="E16" s="518"/>
      <c r="F16" s="518"/>
      <c r="G16" s="387"/>
      <c r="H16" s="473"/>
      <c r="I16" s="473"/>
      <c r="J16" s="473"/>
      <c r="K16" s="388"/>
      <c r="L16" s="387"/>
      <c r="M16" s="473"/>
      <c r="N16" s="473"/>
      <c r="O16" s="473"/>
      <c r="P16" s="388"/>
    </row>
    <row r="17" spans="1:16" ht="17.25" customHeight="1" x14ac:dyDescent="0.25">
      <c r="A17" s="22"/>
      <c r="B17" s="522">
        <v>3</v>
      </c>
      <c r="C17" s="368" t="s">
        <v>744</v>
      </c>
      <c r="D17" s="463"/>
      <c r="E17" s="368" t="s">
        <v>745</v>
      </c>
      <c r="F17" s="519" t="s">
        <v>84</v>
      </c>
      <c r="G17" s="368" t="s">
        <v>748</v>
      </c>
      <c r="H17" s="491"/>
      <c r="I17" s="491"/>
      <c r="J17" s="491"/>
      <c r="K17" s="463"/>
      <c r="L17" s="368" t="s">
        <v>749</v>
      </c>
      <c r="M17" s="491"/>
      <c r="N17" s="491"/>
      <c r="O17" s="491"/>
      <c r="P17" s="463"/>
    </row>
    <row r="18" spans="1:16" ht="17.25" customHeight="1" x14ac:dyDescent="0.25">
      <c r="A18" s="22"/>
      <c r="B18" s="517"/>
      <c r="C18" s="386"/>
      <c r="D18" s="385"/>
      <c r="E18" s="517"/>
      <c r="F18" s="386"/>
      <c r="G18" s="386"/>
      <c r="H18" s="251"/>
      <c r="I18" s="251"/>
      <c r="J18" s="251"/>
      <c r="K18" s="385"/>
      <c r="L18" s="386"/>
      <c r="M18" s="251"/>
      <c r="N18" s="251"/>
      <c r="O18" s="251"/>
      <c r="P18" s="385"/>
    </row>
    <row r="19" spans="1:16" ht="17.25" customHeight="1" x14ac:dyDescent="0.25">
      <c r="A19" s="22"/>
      <c r="B19" s="517"/>
      <c r="C19" s="386"/>
      <c r="D19" s="385"/>
      <c r="E19" s="517"/>
      <c r="F19" s="386"/>
      <c r="G19" s="386"/>
      <c r="H19" s="251"/>
      <c r="I19" s="251"/>
      <c r="J19" s="251"/>
      <c r="K19" s="385"/>
      <c r="L19" s="386"/>
      <c r="M19" s="251"/>
      <c r="N19" s="251"/>
      <c r="O19" s="251"/>
      <c r="P19" s="385"/>
    </row>
    <row r="20" spans="1:16" ht="17.25" customHeight="1" x14ac:dyDescent="0.25">
      <c r="A20" s="22"/>
      <c r="B20" s="518"/>
      <c r="C20" s="387"/>
      <c r="D20" s="388"/>
      <c r="E20" s="518"/>
      <c r="F20" s="387"/>
      <c r="G20" s="387"/>
      <c r="H20" s="473"/>
      <c r="I20" s="473"/>
      <c r="J20" s="473"/>
      <c r="K20" s="388"/>
      <c r="L20" s="387"/>
      <c r="M20" s="473"/>
      <c r="N20" s="473"/>
      <c r="O20" s="473"/>
      <c r="P20" s="388"/>
    </row>
    <row r="21" spans="1:16" ht="17.25" customHeight="1" x14ac:dyDescent="0.25">
      <c r="A21" s="22"/>
      <c r="B21" s="522">
        <v>4</v>
      </c>
      <c r="C21" s="368" t="s">
        <v>750</v>
      </c>
      <c r="D21" s="463"/>
      <c r="E21" s="368" t="s">
        <v>745</v>
      </c>
      <c r="F21" s="519" t="s">
        <v>84</v>
      </c>
      <c r="G21" s="368" t="s">
        <v>751</v>
      </c>
      <c r="H21" s="491"/>
      <c r="I21" s="491"/>
      <c r="J21" s="491"/>
      <c r="K21" s="463"/>
      <c r="L21" s="368" t="s">
        <v>752</v>
      </c>
      <c r="M21" s="491"/>
      <c r="N21" s="491"/>
      <c r="O21" s="491"/>
      <c r="P21" s="463"/>
    </row>
    <row r="22" spans="1:16" ht="17.25" customHeight="1" x14ac:dyDescent="0.25">
      <c r="A22" s="22"/>
      <c r="B22" s="517"/>
      <c r="C22" s="386"/>
      <c r="D22" s="385"/>
      <c r="E22" s="517"/>
      <c r="F22" s="386"/>
      <c r="G22" s="386"/>
      <c r="H22" s="251"/>
      <c r="I22" s="251"/>
      <c r="J22" s="251"/>
      <c r="K22" s="385"/>
      <c r="L22" s="386"/>
      <c r="M22" s="251"/>
      <c r="N22" s="251"/>
      <c r="O22" s="251"/>
      <c r="P22" s="385"/>
    </row>
    <row r="23" spans="1:16" ht="17.25" customHeight="1" x14ac:dyDescent="0.25">
      <c r="A23" s="22"/>
      <c r="B23" s="517"/>
      <c r="C23" s="386"/>
      <c r="D23" s="385"/>
      <c r="E23" s="517"/>
      <c r="F23" s="386"/>
      <c r="G23" s="386"/>
      <c r="H23" s="251"/>
      <c r="I23" s="251"/>
      <c r="J23" s="251"/>
      <c r="K23" s="385"/>
      <c r="L23" s="386"/>
      <c r="M23" s="251"/>
      <c r="N23" s="251"/>
      <c r="O23" s="251"/>
      <c r="P23" s="385"/>
    </row>
    <row r="24" spans="1:16" ht="17.25" customHeight="1" x14ac:dyDescent="0.25">
      <c r="A24" s="22"/>
      <c r="B24" s="518"/>
      <c r="C24" s="387"/>
      <c r="D24" s="388"/>
      <c r="E24" s="518"/>
      <c r="F24" s="387"/>
      <c r="G24" s="387"/>
      <c r="H24" s="473"/>
      <c r="I24" s="473"/>
      <c r="J24" s="473"/>
      <c r="K24" s="388"/>
      <c r="L24" s="387"/>
      <c r="M24" s="473"/>
      <c r="N24" s="473"/>
      <c r="O24" s="473"/>
      <c r="P24" s="388"/>
    </row>
    <row r="25" spans="1:16" ht="17.25" customHeight="1" x14ac:dyDescent="0.25">
      <c r="A25" s="22"/>
      <c r="B25" s="522">
        <v>5</v>
      </c>
      <c r="C25" s="368" t="s">
        <v>740</v>
      </c>
      <c r="D25" s="463"/>
      <c r="E25" s="368" t="s">
        <v>745</v>
      </c>
      <c r="F25" s="519" t="s">
        <v>84</v>
      </c>
      <c r="G25" s="368" t="s">
        <v>753</v>
      </c>
      <c r="H25" s="491"/>
      <c r="I25" s="491"/>
      <c r="J25" s="491"/>
      <c r="K25" s="463"/>
      <c r="L25" s="368" t="s">
        <v>754</v>
      </c>
      <c r="M25" s="491"/>
      <c r="N25" s="491"/>
      <c r="O25" s="491"/>
      <c r="P25" s="463"/>
    </row>
    <row r="26" spans="1:16" ht="17.25" customHeight="1" x14ac:dyDescent="0.25">
      <c r="A26" s="22"/>
      <c r="B26" s="517"/>
      <c r="C26" s="386"/>
      <c r="D26" s="385"/>
      <c r="E26" s="517"/>
      <c r="F26" s="386"/>
      <c r="G26" s="386"/>
      <c r="H26" s="251"/>
      <c r="I26" s="251"/>
      <c r="J26" s="251"/>
      <c r="K26" s="385"/>
      <c r="L26" s="386"/>
      <c r="M26" s="251"/>
      <c r="N26" s="251"/>
      <c r="O26" s="251"/>
      <c r="P26" s="385"/>
    </row>
    <row r="27" spans="1:16" x14ac:dyDescent="0.25">
      <c r="A27" s="22"/>
      <c r="B27" s="517"/>
      <c r="C27" s="386"/>
      <c r="D27" s="385"/>
      <c r="E27" s="517"/>
      <c r="F27" s="386"/>
      <c r="G27" s="386"/>
      <c r="H27" s="251"/>
      <c r="I27" s="251"/>
      <c r="J27" s="251"/>
      <c r="K27" s="385"/>
      <c r="L27" s="386"/>
      <c r="M27" s="251"/>
      <c r="N27" s="251"/>
      <c r="O27" s="251"/>
      <c r="P27" s="385"/>
    </row>
    <row r="28" spans="1:16" x14ac:dyDescent="0.25">
      <c r="A28" s="22"/>
      <c r="B28" s="518"/>
      <c r="C28" s="387"/>
      <c r="D28" s="388"/>
      <c r="E28" s="518"/>
      <c r="F28" s="387"/>
      <c r="G28" s="387"/>
      <c r="H28" s="473"/>
      <c r="I28" s="473"/>
      <c r="J28" s="473"/>
      <c r="K28" s="388"/>
      <c r="L28" s="387"/>
      <c r="M28" s="473"/>
      <c r="N28" s="473"/>
      <c r="O28" s="473"/>
      <c r="P28" s="388"/>
    </row>
    <row r="29" spans="1:16" x14ac:dyDescent="0.25">
      <c r="A29" s="22"/>
      <c r="B29" s="522">
        <v>6</v>
      </c>
      <c r="C29" s="368" t="s">
        <v>755</v>
      </c>
      <c r="D29" s="463"/>
      <c r="E29" s="368" t="s">
        <v>745</v>
      </c>
      <c r="F29" s="519" t="s">
        <v>84</v>
      </c>
      <c r="G29" s="368" t="s">
        <v>756</v>
      </c>
      <c r="H29" s="491"/>
      <c r="I29" s="491"/>
      <c r="J29" s="491"/>
      <c r="K29" s="463"/>
      <c r="L29" s="368" t="s">
        <v>757</v>
      </c>
      <c r="M29" s="491"/>
      <c r="N29" s="491"/>
      <c r="O29" s="491"/>
      <c r="P29" s="463"/>
    </row>
    <row r="30" spans="1:16" x14ac:dyDescent="0.25">
      <c r="A30" s="22"/>
      <c r="B30" s="517"/>
      <c r="C30" s="386"/>
      <c r="D30" s="385"/>
      <c r="E30" s="517"/>
      <c r="F30" s="386"/>
      <c r="G30" s="386"/>
      <c r="H30" s="251"/>
      <c r="I30" s="251"/>
      <c r="J30" s="251"/>
      <c r="K30" s="385"/>
      <c r="L30" s="386"/>
      <c r="M30" s="251"/>
      <c r="N30" s="251"/>
      <c r="O30" s="251"/>
      <c r="P30" s="385"/>
    </row>
    <row r="31" spans="1:16" x14ac:dyDescent="0.25">
      <c r="A31" s="22"/>
      <c r="B31" s="517"/>
      <c r="C31" s="386"/>
      <c r="D31" s="385"/>
      <c r="E31" s="517"/>
      <c r="F31" s="386"/>
      <c r="G31" s="386"/>
      <c r="H31" s="251"/>
      <c r="I31" s="251"/>
      <c r="J31" s="251"/>
      <c r="K31" s="385"/>
      <c r="L31" s="386"/>
      <c r="M31" s="251"/>
      <c r="N31" s="251"/>
      <c r="O31" s="251"/>
      <c r="P31" s="385"/>
    </row>
    <row r="32" spans="1:16" ht="29.25" customHeight="1" x14ac:dyDescent="0.25">
      <c r="A32" s="22"/>
      <c r="B32" s="518"/>
      <c r="C32" s="387"/>
      <c r="D32" s="388"/>
      <c r="E32" s="518"/>
      <c r="F32" s="387"/>
      <c r="G32" s="387"/>
      <c r="H32" s="473"/>
      <c r="I32" s="473"/>
      <c r="J32" s="473"/>
      <c r="K32" s="388"/>
      <c r="L32" s="387"/>
      <c r="M32" s="473"/>
      <c r="N32" s="473"/>
      <c r="O32" s="473"/>
      <c r="P32" s="388"/>
    </row>
    <row r="33" spans="1:16" x14ac:dyDescent="0.25">
      <c r="A33" s="22"/>
      <c r="B33" s="522">
        <v>7</v>
      </c>
      <c r="C33" s="368" t="s">
        <v>758</v>
      </c>
      <c r="D33" s="463"/>
      <c r="E33" s="368" t="s">
        <v>741</v>
      </c>
      <c r="F33" s="519" t="s">
        <v>84</v>
      </c>
      <c r="G33" s="368" t="s">
        <v>759</v>
      </c>
      <c r="H33" s="491"/>
      <c r="I33" s="491"/>
      <c r="J33" s="491"/>
      <c r="K33" s="463"/>
      <c r="L33" s="368" t="s">
        <v>760</v>
      </c>
      <c r="M33" s="491"/>
      <c r="N33" s="491"/>
      <c r="O33" s="491"/>
      <c r="P33" s="463"/>
    </row>
    <row r="34" spans="1:16" x14ac:dyDescent="0.25">
      <c r="A34" s="22"/>
      <c r="B34" s="517"/>
      <c r="C34" s="386"/>
      <c r="D34" s="385"/>
      <c r="E34" s="517"/>
      <c r="F34" s="386"/>
      <c r="G34" s="386"/>
      <c r="H34" s="251"/>
      <c r="I34" s="251"/>
      <c r="J34" s="251"/>
      <c r="K34" s="385"/>
      <c r="L34" s="386"/>
      <c r="M34" s="251"/>
      <c r="N34" s="251"/>
      <c r="O34" s="251"/>
      <c r="P34" s="385"/>
    </row>
    <row r="35" spans="1:16" x14ac:dyDescent="0.25">
      <c r="A35" s="22"/>
      <c r="B35" s="517"/>
      <c r="C35" s="386"/>
      <c r="D35" s="385"/>
      <c r="E35" s="517"/>
      <c r="F35" s="386"/>
      <c r="G35" s="386"/>
      <c r="H35" s="251"/>
      <c r="I35" s="251"/>
      <c r="J35" s="251"/>
      <c r="K35" s="385"/>
      <c r="L35" s="386"/>
      <c r="M35" s="251"/>
      <c r="N35" s="251"/>
      <c r="O35" s="251"/>
      <c r="P35" s="385"/>
    </row>
    <row r="36" spans="1:16" x14ac:dyDescent="0.25">
      <c r="A36" s="22"/>
      <c r="B36" s="518"/>
      <c r="C36" s="387"/>
      <c r="D36" s="388"/>
      <c r="E36" s="518"/>
      <c r="F36" s="387"/>
      <c r="G36" s="387"/>
      <c r="H36" s="473"/>
      <c r="I36" s="473"/>
      <c r="J36" s="473"/>
      <c r="K36" s="388"/>
      <c r="L36" s="387"/>
      <c r="M36" s="473"/>
      <c r="N36" s="473"/>
      <c r="O36" s="473"/>
      <c r="P36" s="388"/>
    </row>
    <row r="37" spans="1:16" x14ac:dyDescent="0.25">
      <c r="A37" s="22"/>
      <c r="B37" s="522">
        <v>8</v>
      </c>
      <c r="C37" s="368" t="s">
        <v>740</v>
      </c>
      <c r="D37" s="463"/>
      <c r="E37" s="368" t="s">
        <v>741</v>
      </c>
      <c r="F37" s="519" t="s">
        <v>84</v>
      </c>
      <c r="G37" s="368" t="s">
        <v>761</v>
      </c>
      <c r="H37" s="491"/>
      <c r="I37" s="491"/>
      <c r="J37" s="491"/>
      <c r="K37" s="463"/>
      <c r="L37" s="368" t="s">
        <v>762</v>
      </c>
      <c r="M37" s="491"/>
      <c r="N37" s="491"/>
      <c r="O37" s="491"/>
      <c r="P37" s="463"/>
    </row>
    <row r="38" spans="1:16" x14ac:dyDescent="0.25">
      <c r="A38" s="22"/>
      <c r="B38" s="517"/>
      <c r="C38" s="386"/>
      <c r="D38" s="385"/>
      <c r="E38" s="517"/>
      <c r="F38" s="386"/>
      <c r="G38" s="386"/>
      <c r="H38" s="251"/>
      <c r="I38" s="251"/>
      <c r="J38" s="251"/>
      <c r="K38" s="385"/>
      <c r="L38" s="386"/>
      <c r="M38" s="251"/>
      <c r="N38" s="251"/>
      <c r="O38" s="251"/>
      <c r="P38" s="385"/>
    </row>
    <row r="39" spans="1:16" x14ac:dyDescent="0.25">
      <c r="A39" s="22"/>
      <c r="B39" s="517"/>
      <c r="C39" s="386"/>
      <c r="D39" s="385"/>
      <c r="E39" s="517"/>
      <c r="F39" s="386"/>
      <c r="G39" s="386"/>
      <c r="H39" s="251"/>
      <c r="I39" s="251"/>
      <c r="J39" s="251"/>
      <c r="K39" s="385"/>
      <c r="L39" s="386"/>
      <c r="M39" s="251"/>
      <c r="N39" s="251"/>
      <c r="O39" s="251"/>
      <c r="P39" s="385"/>
    </row>
    <row r="40" spans="1:16" ht="27.75" customHeight="1" x14ac:dyDescent="0.25">
      <c r="A40" s="22"/>
      <c r="B40" s="518"/>
      <c r="C40" s="387"/>
      <c r="D40" s="388"/>
      <c r="E40" s="518"/>
      <c r="F40" s="387"/>
      <c r="G40" s="387"/>
      <c r="H40" s="473"/>
      <c r="I40" s="473"/>
      <c r="J40" s="473"/>
      <c r="K40" s="388"/>
      <c r="L40" s="387"/>
      <c r="M40" s="473"/>
      <c r="N40" s="473"/>
      <c r="O40" s="473"/>
      <c r="P40" s="388"/>
    </row>
    <row r="41" spans="1:16" x14ac:dyDescent="0.25">
      <c r="A41" s="22"/>
      <c r="B41" s="522">
        <v>9</v>
      </c>
      <c r="C41" s="368" t="s">
        <v>740</v>
      </c>
      <c r="D41" s="463"/>
      <c r="E41" s="368" t="s">
        <v>745</v>
      </c>
      <c r="F41" s="519" t="s">
        <v>84</v>
      </c>
      <c r="G41" s="368" t="s">
        <v>763</v>
      </c>
      <c r="H41" s="491"/>
      <c r="I41" s="491"/>
      <c r="J41" s="491"/>
      <c r="K41" s="463"/>
      <c r="L41" s="368" t="s">
        <v>764</v>
      </c>
      <c r="M41" s="491"/>
      <c r="N41" s="491"/>
      <c r="O41" s="491"/>
      <c r="P41" s="463"/>
    </row>
    <row r="42" spans="1:16" x14ac:dyDescent="0.25">
      <c r="A42" s="22"/>
      <c r="B42" s="517"/>
      <c r="C42" s="386"/>
      <c r="D42" s="385"/>
      <c r="E42" s="517"/>
      <c r="F42" s="386"/>
      <c r="G42" s="386"/>
      <c r="H42" s="251"/>
      <c r="I42" s="251"/>
      <c r="J42" s="251"/>
      <c r="K42" s="385"/>
      <c r="L42" s="386"/>
      <c r="M42" s="251"/>
      <c r="N42" s="251"/>
      <c r="O42" s="251"/>
      <c r="P42" s="385"/>
    </row>
    <row r="43" spans="1:16" x14ac:dyDescent="0.25">
      <c r="A43" s="22"/>
      <c r="B43" s="517"/>
      <c r="C43" s="386"/>
      <c r="D43" s="385"/>
      <c r="E43" s="517"/>
      <c r="F43" s="386"/>
      <c r="G43" s="386"/>
      <c r="H43" s="251"/>
      <c r="I43" s="251"/>
      <c r="J43" s="251"/>
      <c r="K43" s="385"/>
      <c r="L43" s="386"/>
      <c r="M43" s="251"/>
      <c r="N43" s="251"/>
      <c r="O43" s="251"/>
      <c r="P43" s="385"/>
    </row>
    <row r="44" spans="1:16" ht="51" customHeight="1" x14ac:dyDescent="0.25">
      <c r="A44" s="22"/>
      <c r="B44" s="518"/>
      <c r="C44" s="387"/>
      <c r="D44" s="388"/>
      <c r="E44" s="518"/>
      <c r="F44" s="387"/>
      <c r="G44" s="387"/>
      <c r="H44" s="473"/>
      <c r="I44" s="473"/>
      <c r="J44" s="473"/>
      <c r="K44" s="388"/>
      <c r="L44" s="387"/>
      <c r="M44" s="473"/>
      <c r="N44" s="473"/>
      <c r="O44" s="473"/>
      <c r="P44" s="388"/>
    </row>
    <row r="45" spans="1:16" x14ac:dyDescent="0.25">
      <c r="A45" s="22"/>
      <c r="B45" s="522">
        <v>10</v>
      </c>
      <c r="C45" s="368" t="s">
        <v>765</v>
      </c>
      <c r="D45" s="463"/>
      <c r="E45" s="368" t="s">
        <v>741</v>
      </c>
      <c r="F45" s="519" t="s">
        <v>84</v>
      </c>
      <c r="G45" s="368" t="s">
        <v>766</v>
      </c>
      <c r="H45" s="491"/>
      <c r="I45" s="491"/>
      <c r="J45" s="491"/>
      <c r="K45" s="463"/>
      <c r="L45" s="368" t="s">
        <v>767</v>
      </c>
      <c r="M45" s="491"/>
      <c r="N45" s="491"/>
      <c r="O45" s="491"/>
      <c r="P45" s="463"/>
    </row>
    <row r="46" spans="1:16" x14ac:dyDescent="0.25">
      <c r="A46" s="22"/>
      <c r="B46" s="517"/>
      <c r="C46" s="386"/>
      <c r="D46" s="385"/>
      <c r="E46" s="517"/>
      <c r="F46" s="386"/>
      <c r="G46" s="386"/>
      <c r="H46" s="251"/>
      <c r="I46" s="251"/>
      <c r="J46" s="251"/>
      <c r="K46" s="385"/>
      <c r="L46" s="386"/>
      <c r="M46" s="251"/>
      <c r="N46" s="251"/>
      <c r="O46" s="251"/>
      <c r="P46" s="385"/>
    </row>
    <row r="47" spans="1:16" x14ac:dyDescent="0.25">
      <c r="A47" s="22"/>
      <c r="B47" s="517"/>
      <c r="C47" s="386"/>
      <c r="D47" s="385"/>
      <c r="E47" s="517"/>
      <c r="F47" s="386"/>
      <c r="G47" s="386"/>
      <c r="H47" s="251"/>
      <c r="I47" s="251"/>
      <c r="J47" s="251"/>
      <c r="K47" s="385"/>
      <c r="L47" s="386"/>
      <c r="M47" s="251"/>
      <c r="N47" s="251"/>
      <c r="O47" s="251"/>
      <c r="P47" s="385"/>
    </row>
    <row r="48" spans="1:16" ht="62.25" customHeight="1" x14ac:dyDescent="0.25">
      <c r="A48" s="22"/>
      <c r="B48" s="518"/>
      <c r="C48" s="387"/>
      <c r="D48" s="388"/>
      <c r="E48" s="518"/>
      <c r="F48" s="387"/>
      <c r="G48" s="387"/>
      <c r="H48" s="473"/>
      <c r="I48" s="473"/>
      <c r="J48" s="473"/>
      <c r="K48" s="388"/>
      <c r="L48" s="387"/>
      <c r="M48" s="473"/>
      <c r="N48" s="473"/>
      <c r="O48" s="473"/>
      <c r="P48" s="388"/>
    </row>
    <row r="49" spans="1:16" x14ac:dyDescent="0.25">
      <c r="A49" s="22"/>
      <c r="B49" s="522">
        <v>11</v>
      </c>
      <c r="C49" s="368" t="s">
        <v>768</v>
      </c>
      <c r="D49" s="463"/>
      <c r="E49" s="368" t="s">
        <v>741</v>
      </c>
      <c r="F49" s="519" t="s">
        <v>84</v>
      </c>
      <c r="G49" s="368" t="s">
        <v>769</v>
      </c>
      <c r="H49" s="491"/>
      <c r="I49" s="491"/>
      <c r="J49" s="491"/>
      <c r="K49" s="463"/>
      <c r="L49" s="368" t="s">
        <v>770</v>
      </c>
      <c r="M49" s="491"/>
      <c r="N49" s="491"/>
      <c r="O49" s="491"/>
      <c r="P49" s="463"/>
    </row>
    <row r="50" spans="1:16" x14ac:dyDescent="0.25">
      <c r="A50" s="22"/>
      <c r="B50" s="517"/>
      <c r="C50" s="386"/>
      <c r="D50" s="385"/>
      <c r="E50" s="517"/>
      <c r="F50" s="386"/>
      <c r="G50" s="386"/>
      <c r="H50" s="251"/>
      <c r="I50" s="251"/>
      <c r="J50" s="251"/>
      <c r="K50" s="385"/>
      <c r="L50" s="386"/>
      <c r="M50" s="251"/>
      <c r="N50" s="251"/>
      <c r="O50" s="251"/>
      <c r="P50" s="385"/>
    </row>
    <row r="51" spans="1:16" x14ac:dyDescent="0.25">
      <c r="A51" s="22"/>
      <c r="B51" s="517"/>
      <c r="C51" s="386"/>
      <c r="D51" s="385"/>
      <c r="E51" s="517"/>
      <c r="F51" s="386"/>
      <c r="G51" s="386"/>
      <c r="H51" s="251"/>
      <c r="I51" s="251"/>
      <c r="J51" s="251"/>
      <c r="K51" s="385"/>
      <c r="L51" s="386"/>
      <c r="M51" s="251"/>
      <c r="N51" s="251"/>
      <c r="O51" s="251"/>
      <c r="P51" s="385"/>
    </row>
    <row r="52" spans="1:16" x14ac:dyDescent="0.25">
      <c r="A52" s="22"/>
      <c r="B52" s="518"/>
      <c r="C52" s="387"/>
      <c r="D52" s="388"/>
      <c r="E52" s="518"/>
      <c r="F52" s="387"/>
      <c r="G52" s="387"/>
      <c r="H52" s="473"/>
      <c r="I52" s="473"/>
      <c r="J52" s="473"/>
      <c r="K52" s="388"/>
      <c r="L52" s="387"/>
      <c r="M52" s="473"/>
      <c r="N52" s="473"/>
      <c r="O52" s="473"/>
      <c r="P52" s="388"/>
    </row>
    <row r="53" spans="1:16" x14ac:dyDescent="0.25">
      <c r="A53" s="22"/>
      <c r="B53" s="522">
        <v>12</v>
      </c>
      <c r="C53" s="368" t="s">
        <v>744</v>
      </c>
      <c r="D53" s="463"/>
      <c r="E53" s="368" t="s">
        <v>741</v>
      </c>
      <c r="F53" s="519" t="s">
        <v>84</v>
      </c>
      <c r="G53" s="368" t="s">
        <v>771</v>
      </c>
      <c r="H53" s="491"/>
      <c r="I53" s="491"/>
      <c r="J53" s="491"/>
      <c r="K53" s="463"/>
      <c r="L53" s="368" t="s">
        <v>772</v>
      </c>
      <c r="M53" s="491"/>
      <c r="N53" s="491"/>
      <c r="O53" s="491"/>
      <c r="P53" s="463"/>
    </row>
    <row r="54" spans="1:16" x14ac:dyDescent="0.25">
      <c r="A54" s="22"/>
      <c r="B54" s="517"/>
      <c r="C54" s="386"/>
      <c r="D54" s="385"/>
      <c r="E54" s="517"/>
      <c r="F54" s="386"/>
      <c r="G54" s="386"/>
      <c r="H54" s="251"/>
      <c r="I54" s="251"/>
      <c r="J54" s="251"/>
      <c r="K54" s="385"/>
      <c r="L54" s="386"/>
      <c r="M54" s="251"/>
      <c r="N54" s="251"/>
      <c r="O54" s="251"/>
      <c r="P54" s="385"/>
    </row>
    <row r="55" spans="1:16" x14ac:dyDescent="0.25">
      <c r="A55" s="22"/>
      <c r="B55" s="517"/>
      <c r="C55" s="386"/>
      <c r="D55" s="385"/>
      <c r="E55" s="517"/>
      <c r="F55" s="386"/>
      <c r="G55" s="386"/>
      <c r="H55" s="251"/>
      <c r="I55" s="251"/>
      <c r="J55" s="251"/>
      <c r="K55" s="385"/>
      <c r="L55" s="386"/>
      <c r="M55" s="251"/>
      <c r="N55" s="251"/>
      <c r="O55" s="251"/>
      <c r="P55" s="385"/>
    </row>
    <row r="56" spans="1:16" x14ac:dyDescent="0.25">
      <c r="A56" s="22"/>
      <c r="B56" s="518"/>
      <c r="C56" s="387"/>
      <c r="D56" s="388"/>
      <c r="E56" s="518"/>
      <c r="F56" s="387"/>
      <c r="G56" s="387"/>
      <c r="H56" s="473"/>
      <c r="I56" s="473"/>
      <c r="J56" s="473"/>
      <c r="K56" s="388"/>
      <c r="L56" s="387"/>
      <c r="M56" s="473"/>
      <c r="N56" s="473"/>
      <c r="O56" s="473"/>
      <c r="P56" s="388"/>
    </row>
    <row r="57" spans="1:16" x14ac:dyDescent="0.25">
      <c r="A57" s="22"/>
      <c r="B57" s="526"/>
      <c r="C57" s="491"/>
      <c r="D57" s="491"/>
      <c r="E57" s="491"/>
      <c r="F57" s="491"/>
      <c r="G57" s="491"/>
      <c r="H57" s="491"/>
      <c r="I57" s="491"/>
      <c r="J57" s="491"/>
      <c r="K57" s="491"/>
      <c r="L57" s="491"/>
      <c r="M57" s="491"/>
      <c r="N57" s="491"/>
      <c r="O57" s="491"/>
      <c r="P57" s="491"/>
    </row>
    <row r="58" spans="1:16" x14ac:dyDescent="0.25">
      <c r="A58" s="22"/>
      <c r="B58" s="387"/>
      <c r="C58" s="473"/>
      <c r="D58" s="473"/>
      <c r="E58" s="473"/>
      <c r="F58" s="473"/>
      <c r="G58" s="473"/>
      <c r="H58" s="473"/>
      <c r="I58" s="473"/>
      <c r="J58" s="473"/>
      <c r="K58" s="473"/>
      <c r="L58" s="473"/>
      <c r="M58" s="473"/>
      <c r="N58" s="473"/>
      <c r="O58" s="473"/>
      <c r="P58" s="473"/>
    </row>
    <row r="59" spans="1:16" x14ac:dyDescent="0.25">
      <c r="A59" s="22"/>
      <c r="B59" s="521" t="s">
        <v>773</v>
      </c>
      <c r="C59" s="263"/>
      <c r="D59" s="263"/>
      <c r="E59" s="263"/>
      <c r="F59" s="263"/>
      <c r="G59" s="263"/>
      <c r="H59" s="263"/>
      <c r="I59" s="263"/>
      <c r="J59" s="263"/>
      <c r="K59" s="263"/>
      <c r="L59" s="263"/>
      <c r="M59" s="263"/>
      <c r="N59" s="263"/>
      <c r="O59" s="263"/>
      <c r="P59" s="264"/>
    </row>
    <row r="60" spans="1:16" ht="14.45" customHeight="1" x14ac:dyDescent="0.25">
      <c r="A60" s="22"/>
      <c r="B60" s="516" t="s">
        <v>774</v>
      </c>
      <c r="C60" s="516" t="s">
        <v>775</v>
      </c>
      <c r="D60" s="516" t="s">
        <v>776</v>
      </c>
      <c r="E60" s="491"/>
      <c r="F60" s="491"/>
      <c r="G60" s="491"/>
      <c r="H60" s="491"/>
      <c r="I60" s="491"/>
      <c r="J60" s="491"/>
      <c r="K60" s="491"/>
      <c r="L60" s="491"/>
      <c r="M60" s="491"/>
      <c r="N60" s="491"/>
      <c r="O60" s="491"/>
      <c r="P60" s="463"/>
    </row>
    <row r="61" spans="1:16" ht="17.25" customHeight="1" x14ac:dyDescent="0.25">
      <c r="A61" s="22"/>
      <c r="B61" s="518"/>
      <c r="C61" s="518"/>
      <c r="D61" s="387"/>
      <c r="E61" s="473"/>
      <c r="F61" s="473"/>
      <c r="G61" s="473"/>
      <c r="H61" s="473"/>
      <c r="I61" s="473"/>
      <c r="J61" s="473"/>
      <c r="K61" s="473"/>
      <c r="L61" s="473"/>
      <c r="M61" s="473"/>
      <c r="N61" s="473"/>
      <c r="O61" s="473"/>
      <c r="P61" s="388"/>
    </row>
    <row r="62" spans="1:16" ht="17.25" customHeight="1" x14ac:dyDescent="0.25">
      <c r="A62" s="22"/>
      <c r="B62" s="368" t="s">
        <v>777</v>
      </c>
      <c r="C62" s="520" t="s">
        <v>745</v>
      </c>
      <c r="D62" s="368" t="s">
        <v>778</v>
      </c>
      <c r="E62" s="491"/>
      <c r="F62" s="491"/>
      <c r="G62" s="491"/>
      <c r="H62" s="491"/>
      <c r="I62" s="491"/>
      <c r="J62" s="491"/>
      <c r="K62" s="491"/>
      <c r="L62" s="491"/>
      <c r="M62" s="491"/>
      <c r="N62" s="491"/>
      <c r="O62" s="491"/>
      <c r="P62" s="463"/>
    </row>
    <row r="63" spans="1:16" ht="17.25" customHeight="1" x14ac:dyDescent="0.25">
      <c r="A63" s="22"/>
      <c r="B63" s="517"/>
      <c r="C63" s="517"/>
      <c r="D63" s="386"/>
      <c r="E63" s="251"/>
      <c r="F63" s="251"/>
      <c r="G63" s="251"/>
      <c r="H63" s="251"/>
      <c r="I63" s="251"/>
      <c r="J63" s="251"/>
      <c r="K63" s="251"/>
      <c r="L63" s="251"/>
      <c r="M63" s="251"/>
      <c r="N63" s="251"/>
      <c r="O63" s="251"/>
      <c r="P63" s="385"/>
    </row>
    <row r="64" spans="1:16" ht="17.25" customHeight="1" x14ac:dyDescent="0.25">
      <c r="A64" s="22"/>
      <c r="B64" s="518"/>
      <c r="C64" s="518"/>
      <c r="D64" s="387"/>
      <c r="E64" s="473"/>
      <c r="F64" s="473"/>
      <c r="G64" s="473"/>
      <c r="H64" s="473"/>
      <c r="I64" s="473"/>
      <c r="J64" s="473"/>
      <c r="K64" s="473"/>
      <c r="L64" s="473"/>
      <c r="M64" s="473"/>
      <c r="N64" s="473"/>
      <c r="O64" s="473"/>
      <c r="P64" s="388"/>
    </row>
    <row r="65" spans="1:16" ht="17.25" customHeight="1" x14ac:dyDescent="0.25">
      <c r="A65" s="22"/>
      <c r="B65" s="22"/>
      <c r="C65" s="22"/>
      <c r="D65" s="22"/>
      <c r="E65" s="22"/>
      <c r="F65" s="22"/>
      <c r="G65" s="22"/>
      <c r="H65" s="22"/>
      <c r="I65" s="22"/>
      <c r="J65" s="22"/>
      <c r="K65" s="22"/>
      <c r="L65" s="22"/>
      <c r="M65" s="22"/>
      <c r="N65" s="22"/>
      <c r="O65" s="22"/>
      <c r="P65" s="22"/>
    </row>
    <row r="66" spans="1:16" ht="17.25" customHeight="1" x14ac:dyDescent="0.25">
      <c r="A66" s="22"/>
      <c r="B66" s="22"/>
      <c r="C66" s="22"/>
      <c r="D66" s="22"/>
      <c r="E66" s="22"/>
      <c r="F66" s="22"/>
      <c r="G66" s="22"/>
      <c r="H66" s="22"/>
      <c r="I66" s="22"/>
      <c r="J66" s="22"/>
      <c r="K66" s="22"/>
      <c r="L66" s="22"/>
      <c r="M66" s="22"/>
      <c r="N66" s="22"/>
      <c r="O66" s="22"/>
      <c r="P66" s="22"/>
    </row>
    <row r="67" spans="1:16" ht="15" customHeight="1" x14ac:dyDescent="0.25">
      <c r="A67" s="22"/>
      <c r="B67" s="22"/>
      <c r="C67" s="22"/>
      <c r="D67" s="22"/>
      <c r="E67" s="22"/>
      <c r="F67" s="22"/>
      <c r="G67" s="22"/>
      <c r="H67" s="22"/>
      <c r="I67" s="22"/>
      <c r="J67" s="22"/>
      <c r="K67" s="22"/>
      <c r="L67" s="22"/>
      <c r="M67" s="22"/>
      <c r="N67" s="22"/>
      <c r="O67" s="22"/>
      <c r="P67" s="22"/>
    </row>
    <row r="68" spans="1:16" ht="15" customHeight="1" x14ac:dyDescent="0.25">
      <c r="A68" s="22"/>
      <c r="B68" s="22"/>
      <c r="C68" s="22"/>
      <c r="D68" s="22"/>
      <c r="E68" s="22"/>
      <c r="F68" s="22"/>
      <c r="G68" s="22"/>
      <c r="H68" s="22"/>
      <c r="I68" s="22"/>
      <c r="J68" s="22"/>
      <c r="K68" s="22"/>
      <c r="L68" s="22"/>
      <c r="M68" s="22"/>
      <c r="N68" s="22"/>
      <c r="O68" s="22"/>
      <c r="P68" s="22"/>
    </row>
    <row r="69" spans="1:16" ht="14.45" customHeight="1" x14ac:dyDescent="0.25">
      <c r="A69" s="22"/>
      <c r="B69" s="420" t="s">
        <v>779</v>
      </c>
      <c r="C69" s="251"/>
      <c r="D69" s="251"/>
      <c r="E69" s="251"/>
      <c r="F69" s="251"/>
      <c r="G69" s="251"/>
      <c r="H69" s="251"/>
      <c r="I69" s="251"/>
      <c r="J69" s="251"/>
      <c r="K69" s="251"/>
      <c r="L69" s="251"/>
      <c r="M69" s="251"/>
      <c r="N69" s="251"/>
      <c r="O69" s="251"/>
      <c r="P69" s="251"/>
    </row>
    <row r="70" spans="1:16" x14ac:dyDescent="0.25">
      <c r="A70" s="22"/>
      <c r="B70" s="251"/>
      <c r="C70" s="251"/>
      <c r="D70" s="251"/>
      <c r="E70" s="251"/>
      <c r="F70" s="251"/>
      <c r="G70" s="251"/>
      <c r="H70" s="251"/>
      <c r="I70" s="251"/>
      <c r="J70" s="251"/>
      <c r="K70" s="251"/>
      <c r="L70" s="251"/>
      <c r="M70" s="251"/>
      <c r="N70" s="251"/>
      <c r="O70" s="251"/>
      <c r="P70" s="251"/>
    </row>
    <row r="71" spans="1:16" x14ac:dyDescent="0.25">
      <c r="A71" s="22"/>
      <c r="B71" s="251"/>
      <c r="C71" s="251"/>
      <c r="D71" s="251"/>
      <c r="E71" s="251"/>
      <c r="F71" s="251"/>
      <c r="G71" s="251"/>
      <c r="H71" s="251"/>
      <c r="I71" s="251"/>
      <c r="J71" s="251"/>
      <c r="K71" s="251"/>
      <c r="L71" s="251"/>
      <c r="M71" s="251"/>
      <c r="N71" s="251"/>
      <c r="O71" s="251"/>
      <c r="P71" s="251"/>
    </row>
    <row r="72" spans="1:16" ht="17.25" customHeight="1" x14ac:dyDescent="0.25">
      <c r="A72" s="22"/>
      <c r="B72" s="251"/>
      <c r="C72" s="251"/>
      <c r="D72" s="251"/>
      <c r="E72" s="251"/>
      <c r="F72" s="251"/>
      <c r="G72" s="251"/>
      <c r="H72" s="251"/>
      <c r="I72" s="251"/>
      <c r="J72" s="251"/>
      <c r="K72" s="251"/>
      <c r="L72" s="251"/>
      <c r="M72" s="251"/>
      <c r="N72" s="251"/>
      <c r="O72" s="251"/>
      <c r="P72" s="251"/>
    </row>
    <row r="73" spans="1:16" x14ac:dyDescent="0.25">
      <c r="A73" s="22"/>
      <c r="B73" s="22"/>
      <c r="C73" s="22"/>
      <c r="D73" s="22"/>
      <c r="E73" s="22"/>
      <c r="F73" s="22"/>
      <c r="G73" s="22"/>
      <c r="H73" s="22"/>
      <c r="I73" s="22"/>
      <c r="J73" s="22"/>
      <c r="K73" s="22"/>
      <c r="L73" s="22"/>
      <c r="M73" s="22"/>
      <c r="N73" s="22"/>
      <c r="O73" s="22"/>
      <c r="P73" s="22"/>
    </row>
  </sheetData>
  <sheetProtection sheet="1" objects="1" scenarios="1" formatRows="0" insertColumns="0"/>
  <mergeCells count="90">
    <mergeCell ref="L7:P8"/>
    <mergeCell ref="L41:P44"/>
    <mergeCell ref="B2:P2"/>
    <mergeCell ref="E17:E20"/>
    <mergeCell ref="C21:D24"/>
    <mergeCell ref="B21:B24"/>
    <mergeCell ref="B6:B8"/>
    <mergeCell ref="B4:P5"/>
    <mergeCell ref="C6:P6"/>
    <mergeCell ref="G21:K24"/>
    <mergeCell ref="L17:P20"/>
    <mergeCell ref="C17:D20"/>
    <mergeCell ref="E13:E16"/>
    <mergeCell ref="B17:B20"/>
    <mergeCell ref="E9:E12"/>
    <mergeCell ref="C7:D8"/>
    <mergeCell ref="F17:F20"/>
    <mergeCell ref="E37:E40"/>
    <mergeCell ref="L21:P24"/>
    <mergeCell ref="B33:B36"/>
    <mergeCell ref="F37:F40"/>
    <mergeCell ref="G37:K40"/>
    <mergeCell ref="B29:B32"/>
    <mergeCell ref="F33:F36"/>
    <mergeCell ref="E7:E8"/>
    <mergeCell ref="G7:K8"/>
    <mergeCell ref="F7:F8"/>
    <mergeCell ref="C25:D28"/>
    <mergeCell ref="B9:B12"/>
    <mergeCell ref="B13:B16"/>
    <mergeCell ref="G9:K12"/>
    <mergeCell ref="F13:F16"/>
    <mergeCell ref="E25:E28"/>
    <mergeCell ref="F9:F12"/>
    <mergeCell ref="B25:B28"/>
    <mergeCell ref="F21:F24"/>
    <mergeCell ref="G25:K28"/>
    <mergeCell ref="F25:F28"/>
    <mergeCell ref="L9:P12"/>
    <mergeCell ref="C13:D16"/>
    <mergeCell ref="B60:B61"/>
    <mergeCell ref="C9:D12"/>
    <mergeCell ref="B37:B40"/>
    <mergeCell ref="B41:B44"/>
    <mergeCell ref="B45:B48"/>
    <mergeCell ref="B49:B52"/>
    <mergeCell ref="B53:B56"/>
    <mergeCell ref="C37:D40"/>
    <mergeCell ref="C41:D44"/>
    <mergeCell ref="C45:D48"/>
    <mergeCell ref="C49:D52"/>
    <mergeCell ref="E29:E32"/>
    <mergeCell ref="C60:C61"/>
    <mergeCell ref="L37:P40"/>
    <mergeCell ref="G41:K44"/>
    <mergeCell ref="G45:K48"/>
    <mergeCell ref="B69:P72"/>
    <mergeCell ref="D60:P61"/>
    <mergeCell ref="C53:D56"/>
    <mergeCell ref="G49:K52"/>
    <mergeCell ref="E41:E44"/>
    <mergeCell ref="E45:E48"/>
    <mergeCell ref="E49:E52"/>
    <mergeCell ref="E53:E56"/>
    <mergeCell ref="F41:F44"/>
    <mergeCell ref="F45:F48"/>
    <mergeCell ref="F49:F52"/>
    <mergeCell ref="F53:F56"/>
    <mergeCell ref="B59:P59"/>
    <mergeCell ref="B57:P58"/>
    <mergeCell ref="L13:P16"/>
    <mergeCell ref="C33:D36"/>
    <mergeCell ref="C29:D32"/>
    <mergeCell ref="G17:K20"/>
    <mergeCell ref="E33:E36"/>
    <mergeCell ref="F29:F32"/>
    <mergeCell ref="E21:E24"/>
    <mergeCell ref="L33:P36"/>
    <mergeCell ref="G13:K16"/>
    <mergeCell ref="G29:K32"/>
    <mergeCell ref="L25:P28"/>
    <mergeCell ref="L29:P32"/>
    <mergeCell ref="G33:K36"/>
    <mergeCell ref="L45:P48"/>
    <mergeCell ref="L49:P52"/>
    <mergeCell ref="L53:P56"/>
    <mergeCell ref="B62:B64"/>
    <mergeCell ref="D62:P64"/>
    <mergeCell ref="C62:C64"/>
    <mergeCell ref="G53:K56"/>
  </mergeCells>
  <dataValidations count="3">
    <dataValidation type="list" allowBlank="1" showInputMessage="1" showErrorMessage="1" prompt="Select Rating" sqref="B62:C64 E9:E19 E21:E23 E25:E27 E29:E31 E33:E35 E37:E39 E41:E43 E45:E47 E49:E51 E53:E55" xr:uid="{00000000-0002-0000-0A00-000000000000}">
      <formula1>"Low, Moderate, Substantial, High"</formula1>
    </dataValidation>
    <dataValidation type="list" allowBlank="1" showInputMessage="1" showErrorMessage="1" prompt="Select Response" sqref="F9:F19 F21:F23 F25:F27 F29:F31 F33:F35 F37:F39 F41:F43 F45:F47 F49:F51 F53:F55" xr:uid="{00000000-0002-0000-0A00-000001000000}">
      <formula1>"Yes, No"</formula1>
    </dataValidation>
    <dataValidation type="list" allowBlank="1" showInputMessage="1" showErrorMessage="1" prompt="Select type of risk" sqref="C9:D56" xr:uid="{00000000-0002-0000-0A00-000002000000}">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K52"/>
  <sheetViews>
    <sheetView showGridLines="0" topLeftCell="A11" zoomScaleNormal="100" zoomScaleSheetLayoutView="100" workbookViewId="0">
      <selection activeCell="S23" sqref="S23"/>
    </sheetView>
  </sheetViews>
  <sheetFormatPr defaultColWidth="8.85546875" defaultRowHeight="15" x14ac:dyDescent="0.25"/>
  <cols>
    <col min="1" max="1" width="1.42578125" customWidth="1"/>
  </cols>
  <sheetData>
    <row r="1" spans="1:11" x14ac:dyDescent="0.25">
      <c r="A1" s="22"/>
      <c r="B1" s="22"/>
      <c r="C1" s="22"/>
      <c r="D1" s="22"/>
      <c r="E1" s="22"/>
      <c r="F1" s="22"/>
      <c r="G1" s="22"/>
      <c r="H1" s="22"/>
      <c r="I1" s="22"/>
      <c r="J1" s="22"/>
      <c r="K1" s="22"/>
    </row>
    <row r="2" spans="1:11" ht="15.95" customHeight="1" x14ac:dyDescent="0.25">
      <c r="A2" s="22"/>
      <c r="B2" s="514" t="s">
        <v>780</v>
      </c>
      <c r="C2" s="251"/>
      <c r="D2" s="251"/>
      <c r="E2" s="251"/>
      <c r="F2" s="251"/>
      <c r="G2" s="251"/>
      <c r="H2" s="251"/>
      <c r="I2" s="251"/>
      <c r="J2" s="251"/>
      <c r="K2" s="251"/>
    </row>
    <row r="3" spans="1:11" ht="15.95" customHeight="1" x14ac:dyDescent="0.25">
      <c r="A3" s="22"/>
      <c r="B3" s="26"/>
      <c r="C3" s="26"/>
      <c r="D3" s="26"/>
      <c r="E3" s="26"/>
      <c r="F3" s="26"/>
      <c r="G3" s="26"/>
      <c r="H3" s="26"/>
      <c r="I3" s="26"/>
      <c r="J3" s="26"/>
      <c r="K3" s="26"/>
    </row>
    <row r="4" spans="1:11" ht="15.95" customHeight="1" x14ac:dyDescent="0.25">
      <c r="A4" s="22"/>
      <c r="B4" s="368" t="s">
        <v>781</v>
      </c>
      <c r="C4" s="491"/>
      <c r="D4" s="491"/>
      <c r="E4" s="491"/>
      <c r="F4" s="491"/>
      <c r="G4" s="491"/>
      <c r="H4" s="491"/>
      <c r="I4" s="491"/>
      <c r="J4" s="491"/>
      <c r="K4" s="463"/>
    </row>
    <row r="5" spans="1:11" ht="24.95" customHeight="1" x14ac:dyDescent="0.25">
      <c r="A5" s="22"/>
      <c r="B5" s="387"/>
      <c r="C5" s="473"/>
      <c r="D5" s="473"/>
      <c r="E5" s="473"/>
      <c r="F5" s="473"/>
      <c r="G5" s="473"/>
      <c r="H5" s="473"/>
      <c r="I5" s="473"/>
      <c r="J5" s="473"/>
      <c r="K5" s="388"/>
    </row>
    <row r="6" spans="1:11" ht="14.45" customHeight="1" x14ac:dyDescent="0.25">
      <c r="A6" s="22"/>
      <c r="B6" s="368"/>
      <c r="C6" s="263"/>
      <c r="D6" s="263"/>
      <c r="E6" s="263"/>
      <c r="F6" s="263"/>
      <c r="G6" s="263"/>
      <c r="H6" s="263"/>
      <c r="I6" s="263"/>
      <c r="J6" s="263"/>
      <c r="K6" s="264"/>
    </row>
    <row r="7" spans="1:11" ht="14.45" customHeight="1" x14ac:dyDescent="0.25">
      <c r="A7" s="22"/>
      <c r="B7" s="516" t="s">
        <v>782</v>
      </c>
      <c r="C7" s="491"/>
      <c r="D7" s="491"/>
      <c r="E7" s="463"/>
      <c r="F7" s="524" t="s">
        <v>783</v>
      </c>
      <c r="G7" s="491"/>
      <c r="H7" s="491"/>
      <c r="I7" s="491"/>
      <c r="J7" s="491"/>
      <c r="K7" s="463"/>
    </row>
    <row r="8" spans="1:11" ht="17.25" customHeight="1" x14ac:dyDescent="0.25">
      <c r="A8" s="22"/>
      <c r="B8" s="387"/>
      <c r="C8" s="473"/>
      <c r="D8" s="473"/>
      <c r="E8" s="388"/>
      <c r="F8" s="387"/>
      <c r="G8" s="473"/>
      <c r="H8" s="473"/>
      <c r="I8" s="473"/>
      <c r="J8" s="473"/>
      <c r="K8" s="388"/>
    </row>
    <row r="9" spans="1:11" ht="14.45" customHeight="1" x14ac:dyDescent="0.25">
      <c r="A9" s="22"/>
      <c r="B9" s="529" t="s">
        <v>784</v>
      </c>
      <c r="C9" s="491"/>
      <c r="D9" s="491"/>
      <c r="E9" s="463"/>
      <c r="F9" s="520" t="s">
        <v>35</v>
      </c>
      <c r="G9" s="491"/>
      <c r="H9" s="491"/>
      <c r="I9" s="491"/>
      <c r="J9" s="491"/>
      <c r="K9" s="463"/>
    </row>
    <row r="10" spans="1:11" ht="17.25" customHeight="1" x14ac:dyDescent="0.25">
      <c r="A10" s="22"/>
      <c r="B10" s="387"/>
      <c r="C10" s="473"/>
      <c r="D10" s="473"/>
      <c r="E10" s="388"/>
      <c r="F10" s="387"/>
      <c r="G10" s="473"/>
      <c r="H10" s="473"/>
      <c r="I10" s="473"/>
      <c r="J10" s="473"/>
      <c r="K10" s="388"/>
    </row>
    <row r="11" spans="1:11" ht="17.25" customHeight="1" x14ac:dyDescent="0.25">
      <c r="A11" s="22"/>
      <c r="B11" s="529" t="s">
        <v>785</v>
      </c>
      <c r="C11" s="491"/>
      <c r="D11" s="491"/>
      <c r="E11" s="463"/>
      <c r="F11" s="520"/>
      <c r="G11" s="491"/>
      <c r="H11" s="491"/>
      <c r="I11" s="491"/>
      <c r="J11" s="491"/>
      <c r="K11" s="463"/>
    </row>
    <row r="12" spans="1:11" ht="17.25" customHeight="1" x14ac:dyDescent="0.25">
      <c r="A12" s="22"/>
      <c r="B12" s="387"/>
      <c r="C12" s="473"/>
      <c r="D12" s="473"/>
      <c r="E12" s="388"/>
      <c r="F12" s="387"/>
      <c r="G12" s="473"/>
      <c r="H12" s="473"/>
      <c r="I12" s="473"/>
      <c r="J12" s="473"/>
      <c r="K12" s="388"/>
    </row>
    <row r="13" spans="1:11" ht="17.25" customHeight="1" x14ac:dyDescent="0.25">
      <c r="A13" s="22"/>
      <c r="B13" s="529" t="s">
        <v>786</v>
      </c>
      <c r="C13" s="491"/>
      <c r="D13" s="491"/>
      <c r="E13" s="463"/>
      <c r="F13" s="520"/>
      <c r="G13" s="491"/>
      <c r="H13" s="491"/>
      <c r="I13" s="491"/>
      <c r="J13" s="491"/>
      <c r="K13" s="463"/>
    </row>
    <row r="14" spans="1:11" ht="17.25" customHeight="1" x14ac:dyDescent="0.25">
      <c r="A14" s="22"/>
      <c r="B14" s="387"/>
      <c r="C14" s="473"/>
      <c r="D14" s="473"/>
      <c r="E14" s="388"/>
      <c r="F14" s="387"/>
      <c r="G14" s="473"/>
      <c r="H14" s="473"/>
      <c r="I14" s="473"/>
      <c r="J14" s="473"/>
      <c r="K14" s="388"/>
    </row>
    <row r="15" spans="1:11" ht="17.25" customHeight="1" x14ac:dyDescent="0.25">
      <c r="A15" s="22"/>
      <c r="B15" s="529" t="s">
        <v>787</v>
      </c>
      <c r="C15" s="491"/>
      <c r="D15" s="491"/>
      <c r="E15" s="463"/>
      <c r="F15" s="520"/>
      <c r="G15" s="491"/>
      <c r="H15" s="491"/>
      <c r="I15" s="491"/>
      <c r="J15" s="491"/>
      <c r="K15" s="463"/>
    </row>
    <row r="16" spans="1:11" ht="17.25" customHeight="1" x14ac:dyDescent="0.25">
      <c r="A16" s="22"/>
      <c r="B16" s="387"/>
      <c r="C16" s="473"/>
      <c r="D16" s="473"/>
      <c r="E16" s="388"/>
      <c r="F16" s="387"/>
      <c r="G16" s="473"/>
      <c r="H16" s="473"/>
      <c r="I16" s="473"/>
      <c r="J16" s="473"/>
      <c r="K16" s="388"/>
    </row>
    <row r="17" spans="1:11" ht="17.25" customHeight="1" x14ac:dyDescent="0.25">
      <c r="A17" s="22"/>
      <c r="B17" s="529" t="s">
        <v>788</v>
      </c>
      <c r="C17" s="491"/>
      <c r="D17" s="491"/>
      <c r="E17" s="463"/>
      <c r="F17" s="520"/>
      <c r="G17" s="491"/>
      <c r="H17" s="491"/>
      <c r="I17" s="491"/>
      <c r="J17" s="491"/>
      <c r="K17" s="463"/>
    </row>
    <row r="18" spans="1:11" ht="17.25" customHeight="1" x14ac:dyDescent="0.25">
      <c r="A18" s="22"/>
      <c r="B18" s="387"/>
      <c r="C18" s="473"/>
      <c r="D18" s="473"/>
      <c r="E18" s="388"/>
      <c r="F18" s="387"/>
      <c r="G18" s="473"/>
      <c r="H18" s="473"/>
      <c r="I18" s="473"/>
      <c r="J18" s="473"/>
      <c r="K18" s="388"/>
    </row>
    <row r="19" spans="1:11" ht="17.25" customHeight="1" x14ac:dyDescent="0.25">
      <c r="A19" s="22"/>
      <c r="B19" s="368"/>
      <c r="C19" s="491"/>
      <c r="D19" s="491"/>
      <c r="E19" s="491"/>
      <c r="F19" s="491"/>
      <c r="G19" s="491"/>
      <c r="H19" s="491"/>
      <c r="I19" s="491"/>
      <c r="J19" s="491"/>
      <c r="K19" s="463"/>
    </row>
    <row r="20" spans="1:11" ht="17.25" customHeight="1" x14ac:dyDescent="0.25">
      <c r="A20" s="22"/>
      <c r="B20" s="387"/>
      <c r="C20" s="473"/>
      <c r="D20" s="473"/>
      <c r="E20" s="473"/>
      <c r="F20" s="473"/>
      <c r="G20" s="473"/>
      <c r="H20" s="473"/>
      <c r="I20" s="473"/>
      <c r="J20" s="473"/>
      <c r="K20" s="388"/>
    </row>
    <row r="24" spans="1:11" ht="17.25" customHeight="1" x14ac:dyDescent="0.25">
      <c r="A24" s="22"/>
      <c r="B24" s="22"/>
      <c r="C24" s="22"/>
      <c r="D24" s="22"/>
      <c r="E24" s="22"/>
      <c r="F24" s="22"/>
      <c r="G24" s="22"/>
      <c r="H24" s="22"/>
      <c r="I24" s="22"/>
      <c r="J24" s="22"/>
      <c r="K24" s="22"/>
    </row>
    <row r="25" spans="1:11" ht="17.25" customHeight="1" x14ac:dyDescent="0.25">
      <c r="A25" s="22"/>
      <c r="B25" s="22"/>
      <c r="C25" s="22"/>
      <c r="D25" s="22"/>
      <c r="E25" s="22"/>
      <c r="F25" s="22"/>
      <c r="G25" s="22"/>
      <c r="H25" s="22"/>
      <c r="I25" s="22"/>
      <c r="J25" s="22"/>
      <c r="K25" s="22"/>
    </row>
    <row r="26" spans="1:11" ht="17.25" customHeight="1" x14ac:dyDescent="0.25">
      <c r="A26" s="22"/>
      <c r="B26" s="22"/>
      <c r="C26" s="22"/>
      <c r="D26" s="22"/>
      <c r="E26" s="22"/>
      <c r="F26" s="22"/>
      <c r="G26" s="22"/>
      <c r="H26" s="22"/>
      <c r="I26" s="22"/>
      <c r="J26" s="22"/>
      <c r="K26" s="22"/>
    </row>
    <row r="27" spans="1:11" ht="17.25" customHeight="1" x14ac:dyDescent="0.25">
      <c r="A27" s="22"/>
      <c r="B27" s="22"/>
      <c r="C27" s="22"/>
      <c r="D27" s="22"/>
      <c r="E27" s="22"/>
      <c r="F27" s="22"/>
      <c r="G27" s="22"/>
      <c r="H27" s="22"/>
      <c r="I27" s="22"/>
      <c r="J27" s="22"/>
      <c r="K27" s="22"/>
    </row>
    <row r="28" spans="1:11" ht="17.25" customHeight="1" x14ac:dyDescent="0.25">
      <c r="A28" s="22"/>
      <c r="B28" s="22"/>
      <c r="C28" s="22"/>
      <c r="D28" s="22"/>
      <c r="E28" s="22"/>
      <c r="F28" s="22"/>
      <c r="G28" s="22"/>
      <c r="H28" s="22"/>
      <c r="I28" s="22"/>
      <c r="J28" s="22"/>
      <c r="K28" s="22"/>
    </row>
    <row r="29" spans="1:11" ht="17.25" customHeight="1" x14ac:dyDescent="0.25">
      <c r="A29" s="22"/>
      <c r="B29" s="22"/>
      <c r="C29" s="22"/>
      <c r="D29" s="22"/>
      <c r="E29" s="22"/>
      <c r="F29" s="22"/>
      <c r="G29" s="22"/>
      <c r="H29" s="22"/>
      <c r="I29" s="22"/>
      <c r="J29" s="22"/>
      <c r="K29" s="22"/>
    </row>
    <row r="30" spans="1:11" ht="17.25" customHeight="1" x14ac:dyDescent="0.25">
      <c r="A30" s="22"/>
      <c r="B30" s="22"/>
      <c r="C30" s="22"/>
      <c r="D30" s="22"/>
      <c r="E30" s="22"/>
      <c r="F30" s="22"/>
      <c r="G30" s="22"/>
      <c r="H30" s="22"/>
      <c r="I30" s="22"/>
      <c r="J30" s="22"/>
      <c r="K30" s="22"/>
    </row>
    <row r="31" spans="1:11" ht="17.25" customHeight="1" x14ac:dyDescent="0.25">
      <c r="A31" s="22"/>
      <c r="B31" s="22"/>
      <c r="C31" s="22"/>
      <c r="D31" s="22"/>
      <c r="E31" s="22"/>
      <c r="F31" s="22"/>
      <c r="G31" s="22"/>
      <c r="H31" s="22"/>
      <c r="I31" s="22"/>
      <c r="J31" s="22"/>
      <c r="K31" s="22"/>
    </row>
    <row r="32" spans="1:11" ht="17.25" customHeight="1" x14ac:dyDescent="0.25">
      <c r="A32" s="22"/>
      <c r="B32" s="22"/>
      <c r="C32" s="22"/>
      <c r="D32" s="22"/>
      <c r="E32" s="22"/>
      <c r="F32" s="22"/>
      <c r="G32" s="22"/>
      <c r="H32" s="22"/>
      <c r="I32" s="22"/>
      <c r="J32" s="22"/>
      <c r="K32" s="22"/>
    </row>
    <row r="33" spans="1:11" ht="17.25" customHeight="1" x14ac:dyDescent="0.25">
      <c r="A33" s="22"/>
      <c r="B33" s="22"/>
      <c r="C33" s="22"/>
      <c r="D33" s="22"/>
      <c r="E33" s="22"/>
      <c r="F33" s="22"/>
      <c r="G33" s="22"/>
      <c r="H33" s="22"/>
      <c r="I33" s="22"/>
      <c r="J33" s="22"/>
      <c r="K33" s="22"/>
    </row>
    <row r="34" spans="1:11" ht="17.25" customHeight="1" x14ac:dyDescent="0.25">
      <c r="A34" s="22"/>
      <c r="B34" s="22"/>
      <c r="C34" s="22"/>
      <c r="D34" s="22"/>
      <c r="E34" s="22"/>
      <c r="F34" s="22"/>
      <c r="G34" s="22"/>
      <c r="H34" s="22"/>
      <c r="I34" s="22"/>
      <c r="J34" s="22"/>
      <c r="K34" s="22"/>
    </row>
    <row r="35" spans="1:11" ht="17.25" customHeight="1" x14ac:dyDescent="0.25">
      <c r="A35" s="22"/>
      <c r="B35" s="22"/>
      <c r="C35" s="22"/>
      <c r="D35" s="22"/>
      <c r="E35" s="22"/>
      <c r="F35" s="22"/>
      <c r="G35" s="22"/>
      <c r="H35" s="22"/>
      <c r="I35" s="22"/>
      <c r="J35" s="22"/>
      <c r="K35" s="22"/>
    </row>
    <row r="36" spans="1:11" ht="17.25" customHeight="1" x14ac:dyDescent="0.25">
      <c r="A36" s="22"/>
      <c r="B36" s="22"/>
      <c r="C36" s="22"/>
      <c r="D36" s="22"/>
      <c r="E36" s="22"/>
      <c r="F36" s="22"/>
      <c r="G36" s="22"/>
      <c r="H36" s="22"/>
      <c r="I36" s="22"/>
      <c r="J36" s="22"/>
      <c r="K36" s="22"/>
    </row>
    <row r="37" spans="1:11" ht="17.25" customHeight="1" x14ac:dyDescent="0.25">
      <c r="A37" s="22"/>
      <c r="B37" s="22"/>
      <c r="C37" s="22"/>
      <c r="D37" s="22"/>
      <c r="E37" s="22"/>
      <c r="F37" s="22"/>
      <c r="G37" s="22"/>
      <c r="H37" s="22"/>
      <c r="I37" s="22"/>
      <c r="J37" s="22"/>
      <c r="K37" s="22"/>
    </row>
    <row r="38" spans="1:11" ht="17.25" customHeight="1" x14ac:dyDescent="0.25">
      <c r="A38" s="22"/>
      <c r="B38" s="22"/>
      <c r="C38" s="22"/>
      <c r="D38" s="22"/>
      <c r="E38" s="22"/>
      <c r="F38" s="22"/>
      <c r="G38" s="22"/>
      <c r="H38" s="22"/>
      <c r="I38" s="22"/>
      <c r="J38" s="22"/>
      <c r="K38" s="22"/>
    </row>
    <row r="39" spans="1:11" ht="17.25" customHeight="1" x14ac:dyDescent="0.25">
      <c r="A39" s="22"/>
      <c r="B39" s="22"/>
      <c r="C39" s="22"/>
      <c r="D39" s="22"/>
      <c r="E39" s="22"/>
      <c r="F39" s="22"/>
      <c r="G39" s="22"/>
      <c r="H39" s="22"/>
      <c r="I39" s="22"/>
      <c r="J39" s="22"/>
      <c r="K39" s="22"/>
    </row>
    <row r="40" spans="1:11" ht="17.25" customHeight="1" x14ac:dyDescent="0.25">
      <c r="A40" s="22"/>
      <c r="B40" s="22"/>
      <c r="C40" s="22"/>
      <c r="D40" s="22"/>
      <c r="E40" s="22"/>
      <c r="F40" s="22"/>
      <c r="G40" s="22"/>
      <c r="H40" s="22"/>
      <c r="I40" s="22"/>
      <c r="J40" s="22"/>
      <c r="K40" s="22"/>
    </row>
    <row r="41" spans="1:11" ht="17.25" customHeight="1" x14ac:dyDescent="0.25">
      <c r="A41" s="22"/>
      <c r="B41" s="22"/>
      <c r="C41" s="22"/>
      <c r="D41" s="22"/>
      <c r="E41" s="22"/>
      <c r="F41" s="22"/>
      <c r="G41" s="22"/>
      <c r="H41" s="22"/>
      <c r="I41" s="22"/>
      <c r="J41" s="22"/>
      <c r="K41" s="22"/>
    </row>
    <row r="42" spans="1:11" ht="17.25" customHeight="1" x14ac:dyDescent="0.25">
      <c r="A42" s="22"/>
      <c r="B42" s="22"/>
      <c r="C42" s="22"/>
      <c r="D42" s="22"/>
      <c r="E42" s="22"/>
      <c r="F42" s="22"/>
      <c r="G42" s="22"/>
      <c r="H42" s="22"/>
      <c r="I42" s="22"/>
      <c r="J42" s="22"/>
      <c r="K42" s="22"/>
    </row>
    <row r="43" spans="1:11" ht="17.25" customHeight="1" x14ac:dyDescent="0.25">
      <c r="A43" s="22"/>
      <c r="B43" s="22"/>
      <c r="C43" s="22"/>
      <c r="D43" s="22"/>
      <c r="E43" s="22"/>
      <c r="F43" s="22"/>
      <c r="G43" s="22"/>
      <c r="H43" s="22"/>
      <c r="I43" s="22"/>
      <c r="J43" s="22"/>
      <c r="K43" s="22"/>
    </row>
    <row r="44" spans="1:11" ht="17.25" customHeight="1" x14ac:dyDescent="0.25">
      <c r="A44" s="22"/>
      <c r="B44" s="22"/>
      <c r="C44" s="22"/>
      <c r="D44" s="22"/>
      <c r="E44" s="22"/>
      <c r="F44" s="22"/>
      <c r="G44" s="22"/>
      <c r="H44" s="22"/>
      <c r="I44" s="22"/>
      <c r="J44" s="22"/>
      <c r="K44" s="22"/>
    </row>
    <row r="45" spans="1:11" ht="17.25" customHeight="1" x14ac:dyDescent="0.25">
      <c r="A45" s="22"/>
      <c r="B45" s="22"/>
      <c r="C45" s="22"/>
      <c r="D45" s="22"/>
      <c r="E45" s="22"/>
      <c r="F45" s="22"/>
      <c r="G45" s="22"/>
      <c r="H45" s="22"/>
      <c r="I45" s="22"/>
      <c r="J45" s="22"/>
      <c r="K45" s="22"/>
    </row>
    <row r="46" spans="1:11" ht="17.25" customHeight="1" x14ac:dyDescent="0.25">
      <c r="A46" s="22"/>
      <c r="B46" s="22"/>
      <c r="C46" s="22"/>
      <c r="D46" s="22"/>
      <c r="E46" s="22"/>
      <c r="F46" s="22"/>
      <c r="G46" s="22"/>
      <c r="H46" s="22"/>
      <c r="I46" s="22"/>
      <c r="J46" s="22"/>
      <c r="K46" s="22"/>
    </row>
    <row r="47" spans="1:11" ht="17.25" customHeight="1" x14ac:dyDescent="0.25">
      <c r="A47" s="22"/>
      <c r="B47" s="22"/>
      <c r="C47" s="22"/>
      <c r="D47" s="22"/>
      <c r="E47" s="22"/>
      <c r="F47" s="22"/>
      <c r="G47" s="22"/>
      <c r="H47" s="22"/>
      <c r="I47" s="22"/>
      <c r="J47" s="22"/>
      <c r="K47" s="22"/>
    </row>
    <row r="48" spans="1:11" ht="17.25" customHeight="1" x14ac:dyDescent="0.25">
      <c r="A48" s="22"/>
      <c r="B48" s="22"/>
      <c r="C48" s="22"/>
      <c r="D48" s="22"/>
      <c r="E48" s="22"/>
      <c r="F48" s="22"/>
      <c r="G48" s="22"/>
      <c r="H48" s="22"/>
      <c r="I48" s="22"/>
      <c r="J48" s="22"/>
      <c r="K48" s="22"/>
    </row>
    <row r="49" spans="1:11" ht="17.25" customHeight="1" x14ac:dyDescent="0.25">
      <c r="A49" s="22"/>
      <c r="B49" s="22"/>
      <c r="C49" s="22"/>
      <c r="D49" s="22"/>
      <c r="E49" s="22"/>
      <c r="F49" s="22"/>
      <c r="G49" s="22"/>
      <c r="H49" s="22"/>
      <c r="I49" s="22"/>
      <c r="J49" s="22"/>
      <c r="K49" s="22"/>
    </row>
    <row r="50" spans="1:11" ht="17.25" customHeight="1" x14ac:dyDescent="0.25">
      <c r="A50" s="22"/>
      <c r="B50" s="22"/>
      <c r="C50" s="22"/>
      <c r="D50" s="22"/>
      <c r="E50" s="22"/>
      <c r="F50" s="22"/>
      <c r="G50" s="22"/>
      <c r="H50" s="22"/>
      <c r="I50" s="22"/>
      <c r="J50" s="22"/>
      <c r="K50" s="22"/>
    </row>
    <row r="51" spans="1:11" ht="17.25" customHeight="1" x14ac:dyDescent="0.25">
      <c r="A51" s="22"/>
      <c r="B51" s="22"/>
      <c r="C51" s="22"/>
      <c r="D51" s="22"/>
      <c r="E51" s="22"/>
      <c r="F51" s="22"/>
      <c r="G51" s="22"/>
      <c r="H51" s="22"/>
      <c r="I51" s="22"/>
      <c r="J51" s="22"/>
      <c r="K51" s="22"/>
    </row>
    <row r="52" spans="1:11" ht="17.25" customHeight="1" x14ac:dyDescent="0.25">
      <c r="A52" s="22"/>
      <c r="B52" s="22"/>
      <c r="C52" s="22"/>
      <c r="D52" s="22"/>
      <c r="E52" s="22"/>
      <c r="F52" s="22"/>
      <c r="G52" s="22"/>
      <c r="H52" s="22"/>
      <c r="I52" s="22"/>
      <c r="J52" s="22"/>
      <c r="K52" s="22"/>
    </row>
  </sheetData>
  <sheetProtection sheet="1" objects="1" scenarios="1" formatColumns="0" formatRows="0"/>
  <mergeCells count="16">
    <mergeCell ref="B19:K20"/>
    <mergeCell ref="B15:E16"/>
    <mergeCell ref="F7:K8"/>
    <mergeCell ref="B9:E10"/>
    <mergeCell ref="F11:K12"/>
    <mergeCell ref="B2:K2"/>
    <mergeCell ref="B6:K6"/>
    <mergeCell ref="F9:K10"/>
    <mergeCell ref="F17:K18"/>
    <mergeCell ref="B4:K5"/>
    <mergeCell ref="B13:E14"/>
    <mergeCell ref="F15:K16"/>
    <mergeCell ref="F13:K14"/>
    <mergeCell ref="B17:E18"/>
    <mergeCell ref="B7:E8"/>
    <mergeCell ref="B11:E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K58"/>
  <sheetViews>
    <sheetView showGridLines="0" topLeftCell="A27" zoomScaleNormal="100" zoomScaleSheetLayoutView="100" workbookViewId="0">
      <selection activeCell="R17" sqref="R17"/>
    </sheetView>
  </sheetViews>
  <sheetFormatPr defaultColWidth="8.85546875" defaultRowHeight="15" x14ac:dyDescent="0.25"/>
  <cols>
    <col min="1" max="1" width="1.42578125" customWidth="1"/>
    <col min="2" max="2" width="9.140625" customWidth="1"/>
  </cols>
  <sheetData>
    <row r="1" spans="1:11" x14ac:dyDescent="0.25">
      <c r="A1" s="1"/>
      <c r="B1" s="1"/>
      <c r="C1" s="1"/>
      <c r="D1" s="1"/>
      <c r="E1" s="1"/>
      <c r="F1" s="1"/>
      <c r="G1" s="1"/>
      <c r="H1" s="1"/>
      <c r="I1" s="1"/>
      <c r="J1" s="1"/>
      <c r="K1" s="1"/>
    </row>
    <row r="2" spans="1:11" ht="19.5" customHeight="1" x14ac:dyDescent="0.25">
      <c r="A2" s="1"/>
      <c r="B2" s="530" t="s">
        <v>789</v>
      </c>
      <c r="C2" s="251"/>
      <c r="D2" s="251"/>
      <c r="E2" s="251"/>
      <c r="F2" s="251"/>
      <c r="G2" s="251"/>
      <c r="H2" s="251"/>
      <c r="I2" s="251"/>
      <c r="J2" s="251"/>
      <c r="K2" s="251"/>
    </row>
    <row r="3" spans="1:11" x14ac:dyDescent="0.25">
      <c r="A3" s="1"/>
      <c r="B3" s="25"/>
      <c r="C3" s="25"/>
      <c r="D3" s="25"/>
      <c r="E3" s="25"/>
      <c r="F3" s="25"/>
      <c r="G3" s="25"/>
      <c r="H3" s="25"/>
      <c r="I3" s="25"/>
      <c r="J3" s="25"/>
      <c r="K3" s="25"/>
    </row>
    <row r="4" spans="1:11" s="3" customFormat="1" ht="14.45" customHeight="1" x14ac:dyDescent="0.25">
      <c r="A4" s="9"/>
      <c r="B4" s="262" t="s">
        <v>790</v>
      </c>
      <c r="C4" s="491"/>
      <c r="D4" s="491"/>
      <c r="E4" s="491"/>
      <c r="F4" s="491"/>
      <c r="G4" s="491"/>
      <c r="H4" s="491"/>
      <c r="I4" s="491"/>
      <c r="J4" s="491"/>
      <c r="K4" s="463"/>
    </row>
    <row r="5" spans="1:11" ht="15.95" customHeight="1" x14ac:dyDescent="0.25">
      <c r="A5" s="1"/>
      <c r="B5" s="386"/>
      <c r="C5" s="251"/>
      <c r="D5" s="251"/>
      <c r="E5" s="251"/>
      <c r="F5" s="251"/>
      <c r="G5" s="251"/>
      <c r="H5" s="251"/>
      <c r="I5" s="251"/>
      <c r="J5" s="251"/>
      <c r="K5" s="385"/>
    </row>
    <row r="6" spans="1:11" ht="15.95" customHeight="1" x14ac:dyDescent="0.25">
      <c r="A6" s="1"/>
      <c r="B6" s="386"/>
      <c r="C6" s="251"/>
      <c r="D6" s="251"/>
      <c r="E6" s="251"/>
      <c r="F6" s="251"/>
      <c r="G6" s="251"/>
      <c r="H6" s="251"/>
      <c r="I6" s="251"/>
      <c r="J6" s="251"/>
      <c r="K6" s="385"/>
    </row>
    <row r="7" spans="1:11" ht="15.95" customHeight="1" x14ac:dyDescent="0.25">
      <c r="A7" s="1"/>
      <c r="B7" s="386"/>
      <c r="C7" s="251"/>
      <c r="D7" s="251"/>
      <c r="E7" s="251"/>
      <c r="F7" s="251"/>
      <c r="G7" s="251"/>
      <c r="H7" s="251"/>
      <c r="I7" s="251"/>
      <c r="J7" s="251"/>
      <c r="K7" s="385"/>
    </row>
    <row r="8" spans="1:11" ht="15.95" customHeight="1" x14ac:dyDescent="0.25">
      <c r="A8" s="1"/>
      <c r="B8" s="387"/>
      <c r="C8" s="473"/>
      <c r="D8" s="473"/>
      <c r="E8" s="473"/>
      <c r="F8" s="473"/>
      <c r="G8" s="473"/>
      <c r="H8" s="473"/>
      <c r="I8" s="473"/>
      <c r="J8" s="473"/>
      <c r="K8" s="388"/>
    </row>
    <row r="9" spans="1:11" ht="14.45" customHeight="1" x14ac:dyDescent="0.25">
      <c r="A9" s="1"/>
      <c r="B9" s="524" t="s">
        <v>791</v>
      </c>
      <c r="C9" s="463"/>
      <c r="D9" s="524" t="s">
        <v>792</v>
      </c>
      <c r="E9" s="491"/>
      <c r="F9" s="491"/>
      <c r="G9" s="491"/>
      <c r="H9" s="463"/>
      <c r="I9" s="531" t="s">
        <v>793</v>
      </c>
      <c r="J9" s="524" t="s">
        <v>794</v>
      </c>
      <c r="K9" s="463"/>
    </row>
    <row r="10" spans="1:11" ht="14.45" customHeight="1" x14ac:dyDescent="0.25">
      <c r="A10" s="1"/>
      <c r="B10" s="386"/>
      <c r="C10" s="385"/>
      <c r="D10" s="386"/>
      <c r="E10" s="251"/>
      <c r="F10" s="251"/>
      <c r="G10" s="251"/>
      <c r="H10" s="385"/>
      <c r="I10" s="517"/>
      <c r="J10" s="386"/>
      <c r="K10" s="385"/>
    </row>
    <row r="11" spans="1:11" ht="15.95" customHeight="1" x14ac:dyDescent="0.25">
      <c r="A11" s="1"/>
      <c r="B11" s="387"/>
      <c r="C11" s="388"/>
      <c r="D11" s="387"/>
      <c r="E11" s="473"/>
      <c r="F11" s="473"/>
      <c r="G11" s="473"/>
      <c r="H11" s="388"/>
      <c r="I11" s="518"/>
      <c r="J11" s="387"/>
      <c r="K11" s="388"/>
    </row>
    <row r="12" spans="1:11" ht="14.45" customHeight="1" x14ac:dyDescent="0.25">
      <c r="A12" s="1"/>
      <c r="B12" s="262" t="s">
        <v>795</v>
      </c>
      <c r="C12" s="463"/>
      <c r="D12" s="262"/>
      <c r="E12" s="491"/>
      <c r="F12" s="491"/>
      <c r="G12" s="491"/>
      <c r="H12" s="463"/>
      <c r="I12" s="262"/>
      <c r="J12" s="368"/>
      <c r="K12" s="463"/>
    </row>
    <row r="13" spans="1:11" ht="15.95" customHeight="1" x14ac:dyDescent="0.25">
      <c r="A13" s="1"/>
      <c r="B13" s="387"/>
      <c r="C13" s="388"/>
      <c r="D13" s="387"/>
      <c r="E13" s="473"/>
      <c r="F13" s="473"/>
      <c r="G13" s="473"/>
      <c r="H13" s="388"/>
      <c r="I13" s="518"/>
      <c r="J13" s="387"/>
      <c r="K13" s="388"/>
    </row>
    <row r="14" spans="1:11" ht="14.45" customHeight="1" x14ac:dyDescent="0.25">
      <c r="A14" s="1"/>
      <c r="B14" s="262" t="s">
        <v>796</v>
      </c>
      <c r="C14" s="463"/>
      <c r="D14" s="262"/>
      <c r="E14" s="491"/>
      <c r="F14" s="491"/>
      <c r="G14" s="491"/>
      <c r="H14" s="463"/>
      <c r="I14" s="262"/>
      <c r="J14" s="368"/>
      <c r="K14" s="463"/>
    </row>
    <row r="15" spans="1:11" ht="15.95" customHeight="1" x14ac:dyDescent="0.25">
      <c r="A15" s="1"/>
      <c r="B15" s="387"/>
      <c r="C15" s="388"/>
      <c r="D15" s="387"/>
      <c r="E15" s="473"/>
      <c r="F15" s="473"/>
      <c r="G15" s="473"/>
      <c r="H15" s="388"/>
      <c r="I15" s="518"/>
      <c r="J15" s="387"/>
      <c r="K15" s="388"/>
    </row>
    <row r="16" spans="1:11" ht="14.45" customHeight="1" x14ac:dyDescent="0.25">
      <c r="A16" s="1"/>
      <c r="B16" s="262" t="s">
        <v>797</v>
      </c>
      <c r="C16" s="463"/>
      <c r="D16" s="262"/>
      <c r="E16" s="491"/>
      <c r="F16" s="491"/>
      <c r="G16" s="491"/>
      <c r="H16" s="463"/>
      <c r="I16" s="262"/>
      <c r="J16" s="368"/>
      <c r="K16" s="463"/>
    </row>
    <row r="17" spans="1:11" ht="15.95" customHeight="1" x14ac:dyDescent="0.25">
      <c r="A17" s="1"/>
      <c r="B17" s="386"/>
      <c r="C17" s="385"/>
      <c r="D17" s="386"/>
      <c r="E17" s="251"/>
      <c r="F17" s="251"/>
      <c r="G17" s="251"/>
      <c r="H17" s="385"/>
      <c r="I17" s="517"/>
      <c r="J17" s="386"/>
      <c r="K17" s="385"/>
    </row>
    <row r="18" spans="1:11" ht="15.95" customHeight="1" x14ac:dyDescent="0.25">
      <c r="A18" s="1"/>
      <c r="B18" s="387"/>
      <c r="C18" s="388"/>
      <c r="D18" s="387"/>
      <c r="E18" s="473"/>
      <c r="F18" s="473"/>
      <c r="G18" s="473"/>
      <c r="H18" s="388"/>
      <c r="I18" s="518"/>
      <c r="J18" s="387"/>
      <c r="K18" s="388"/>
    </row>
    <row r="19" spans="1:11" ht="14.45" customHeight="1" x14ac:dyDescent="0.25">
      <c r="A19" s="1"/>
      <c r="B19" s="262" t="s">
        <v>798</v>
      </c>
      <c r="C19" s="463"/>
      <c r="D19" s="262"/>
      <c r="E19" s="491"/>
      <c r="F19" s="491"/>
      <c r="G19" s="491"/>
      <c r="H19" s="463"/>
      <c r="I19" s="262"/>
      <c r="J19" s="368"/>
      <c r="K19" s="463"/>
    </row>
    <row r="20" spans="1:11" ht="15.95" customHeight="1" x14ac:dyDescent="0.25">
      <c r="A20" s="1"/>
      <c r="B20" s="387"/>
      <c r="C20" s="388"/>
      <c r="D20" s="387"/>
      <c r="E20" s="473"/>
      <c r="F20" s="473"/>
      <c r="G20" s="473"/>
      <c r="H20" s="388"/>
      <c r="I20" s="518"/>
      <c r="J20" s="387"/>
      <c r="K20" s="388"/>
    </row>
    <row r="21" spans="1:11" ht="14.45" customHeight="1" x14ac:dyDescent="0.25">
      <c r="A21" s="1"/>
      <c r="B21" s="262" t="s">
        <v>799</v>
      </c>
      <c r="C21" s="463"/>
      <c r="D21" s="262"/>
      <c r="E21" s="491"/>
      <c r="F21" s="491"/>
      <c r="G21" s="491"/>
      <c r="H21" s="463"/>
      <c r="I21" s="262"/>
      <c r="J21" s="368"/>
      <c r="K21" s="463"/>
    </row>
    <row r="22" spans="1:11" ht="15.95" customHeight="1" x14ac:dyDescent="0.25">
      <c r="A22" s="1"/>
      <c r="B22" s="387"/>
      <c r="C22" s="388"/>
      <c r="D22" s="387"/>
      <c r="E22" s="473"/>
      <c r="F22" s="473"/>
      <c r="G22" s="473"/>
      <c r="H22" s="388"/>
      <c r="I22" s="518"/>
      <c r="J22" s="387"/>
      <c r="K22" s="388"/>
    </row>
    <row r="23" spans="1:11" ht="14.45" customHeight="1" x14ac:dyDescent="0.25">
      <c r="A23" s="1"/>
      <c r="B23" s="262" t="s">
        <v>800</v>
      </c>
      <c r="C23" s="463"/>
      <c r="D23" s="262"/>
      <c r="E23" s="491"/>
      <c r="F23" s="491"/>
      <c r="G23" s="491"/>
      <c r="H23" s="463"/>
      <c r="I23" s="262"/>
      <c r="J23" s="368"/>
      <c r="K23" s="463"/>
    </row>
    <row r="24" spans="1:11" ht="15.95" customHeight="1" x14ac:dyDescent="0.25">
      <c r="A24" s="1"/>
      <c r="B24" s="387"/>
      <c r="C24" s="388"/>
      <c r="D24" s="387"/>
      <c r="E24" s="473"/>
      <c r="F24" s="473"/>
      <c r="G24" s="473"/>
      <c r="H24" s="388"/>
      <c r="I24" s="518"/>
      <c r="J24" s="387"/>
      <c r="K24" s="388"/>
    </row>
    <row r="25" spans="1:11" ht="14.45" customHeight="1" x14ac:dyDescent="0.25">
      <c r="A25" s="1"/>
      <c r="B25" s="262" t="s">
        <v>801</v>
      </c>
      <c r="C25" s="463"/>
      <c r="D25" s="262"/>
      <c r="E25" s="491"/>
      <c r="F25" s="491"/>
      <c r="G25" s="491"/>
      <c r="H25" s="463"/>
      <c r="I25" s="262"/>
      <c r="J25" s="368"/>
      <c r="K25" s="463"/>
    </row>
    <row r="26" spans="1:11" ht="15.95" customHeight="1" x14ac:dyDescent="0.25">
      <c r="A26" s="1"/>
      <c r="B26" s="387"/>
      <c r="C26" s="388"/>
      <c r="D26" s="387"/>
      <c r="E26" s="473"/>
      <c r="F26" s="473"/>
      <c r="G26" s="473"/>
      <c r="H26" s="388"/>
      <c r="I26" s="518"/>
      <c r="J26" s="387"/>
      <c r="K26" s="388"/>
    </row>
    <row r="27" spans="1:11" ht="14.45" customHeight="1" x14ac:dyDescent="0.25">
      <c r="A27" s="1"/>
      <c r="B27" s="262" t="s">
        <v>802</v>
      </c>
      <c r="C27" s="463"/>
      <c r="D27" s="262"/>
      <c r="E27" s="491"/>
      <c r="F27" s="491"/>
      <c r="G27" s="491"/>
      <c r="H27" s="463"/>
      <c r="I27" s="262"/>
      <c r="J27" s="368"/>
      <c r="K27" s="463"/>
    </row>
    <row r="28" spans="1:11" ht="15.95" customHeight="1" x14ac:dyDescent="0.25">
      <c r="A28" s="1"/>
      <c r="B28" s="387"/>
      <c r="C28" s="388"/>
      <c r="D28" s="387"/>
      <c r="E28" s="473"/>
      <c r="F28" s="473"/>
      <c r="G28" s="473"/>
      <c r="H28" s="388"/>
      <c r="I28" s="518"/>
      <c r="J28" s="387"/>
      <c r="K28" s="388"/>
    </row>
    <row r="29" spans="1:11" ht="14.45" customHeight="1" x14ac:dyDescent="0.25">
      <c r="A29" s="1"/>
      <c r="B29" s="262" t="s">
        <v>803</v>
      </c>
      <c r="C29" s="463"/>
      <c r="D29" s="262"/>
      <c r="E29" s="491"/>
      <c r="F29" s="491"/>
      <c r="G29" s="491"/>
      <c r="H29" s="463"/>
      <c r="I29" s="262"/>
      <c r="J29" s="368"/>
      <c r="K29" s="463"/>
    </row>
    <row r="30" spans="1:11" x14ac:dyDescent="0.25">
      <c r="A30" s="1"/>
      <c r="B30" s="387"/>
      <c r="C30" s="388"/>
      <c r="D30" s="387"/>
      <c r="E30" s="473"/>
      <c r="F30" s="473"/>
      <c r="G30" s="473"/>
      <c r="H30" s="388"/>
      <c r="I30" s="518"/>
      <c r="J30" s="387"/>
      <c r="K30" s="388"/>
    </row>
    <row r="31" spans="1:11" ht="14.45" customHeight="1" x14ac:dyDescent="0.25">
      <c r="A31" s="1"/>
      <c r="B31" s="262" t="s">
        <v>804</v>
      </c>
      <c r="C31" s="463"/>
      <c r="D31" s="262"/>
      <c r="E31" s="491"/>
      <c r="F31" s="491"/>
      <c r="G31" s="491"/>
      <c r="H31" s="463"/>
      <c r="I31" s="262"/>
      <c r="J31" s="368"/>
      <c r="K31" s="463"/>
    </row>
    <row r="32" spans="1:11" x14ac:dyDescent="0.25">
      <c r="A32" s="1"/>
      <c r="B32" s="387"/>
      <c r="C32" s="388"/>
      <c r="D32" s="387"/>
      <c r="E32" s="473"/>
      <c r="F32" s="473"/>
      <c r="G32" s="473"/>
      <c r="H32" s="388"/>
      <c r="I32" s="518"/>
      <c r="J32" s="387"/>
      <c r="K32" s="388"/>
    </row>
    <row r="33" spans="1:11" ht="14.45" customHeight="1" x14ac:dyDescent="0.25">
      <c r="A33" s="1"/>
      <c r="B33" s="262" t="s">
        <v>805</v>
      </c>
      <c r="C33" s="463"/>
      <c r="D33" s="262"/>
      <c r="E33" s="491"/>
      <c r="F33" s="491"/>
      <c r="G33" s="491"/>
      <c r="H33" s="463"/>
      <c r="I33" s="262"/>
      <c r="J33" s="368"/>
      <c r="K33" s="463"/>
    </row>
    <row r="34" spans="1:11" x14ac:dyDescent="0.25">
      <c r="A34" s="1"/>
      <c r="B34" s="386"/>
      <c r="C34" s="385"/>
      <c r="D34" s="386"/>
      <c r="E34" s="251"/>
      <c r="F34" s="251"/>
      <c r="G34" s="251"/>
      <c r="H34" s="385"/>
      <c r="I34" s="517"/>
      <c r="J34" s="386"/>
      <c r="K34" s="385"/>
    </row>
    <row r="35" spans="1:11" x14ac:dyDescent="0.25">
      <c r="A35" s="1"/>
      <c r="B35" s="387"/>
      <c r="C35" s="388"/>
      <c r="D35" s="387"/>
      <c r="E35" s="473"/>
      <c r="F35" s="473"/>
      <c r="G35" s="473"/>
      <c r="H35" s="388"/>
      <c r="I35" s="518"/>
      <c r="J35" s="387"/>
      <c r="K35" s="388"/>
    </row>
    <row r="36" spans="1:11" x14ac:dyDescent="0.25">
      <c r="A36" s="1"/>
      <c r="B36" s="534" t="s">
        <v>806</v>
      </c>
      <c r="C36" s="463"/>
      <c r="D36" s="262"/>
      <c r="E36" s="491"/>
      <c r="F36" s="491"/>
      <c r="G36" s="491"/>
      <c r="H36" s="463"/>
      <c r="I36" s="262"/>
      <c r="J36" s="368"/>
      <c r="K36" s="463"/>
    </row>
    <row r="37" spans="1:11" x14ac:dyDescent="0.25">
      <c r="A37" s="1"/>
      <c r="B37" s="387"/>
      <c r="C37" s="388"/>
      <c r="D37" s="387"/>
      <c r="E37" s="473"/>
      <c r="F37" s="473"/>
      <c r="G37" s="473"/>
      <c r="H37" s="388"/>
      <c r="I37" s="518"/>
      <c r="J37" s="387"/>
      <c r="K37" s="388"/>
    </row>
    <row r="38" spans="1:11" ht="14.45" customHeight="1" x14ac:dyDescent="0.25">
      <c r="A38" s="1"/>
      <c r="B38" s="262" t="s">
        <v>807</v>
      </c>
      <c r="C38" s="463"/>
      <c r="D38" s="262"/>
      <c r="E38" s="491"/>
      <c r="F38" s="491"/>
      <c r="G38" s="491"/>
      <c r="H38" s="463"/>
      <c r="I38" s="262"/>
      <c r="J38" s="368"/>
      <c r="K38" s="463"/>
    </row>
    <row r="39" spans="1:11" x14ac:dyDescent="0.25">
      <c r="A39" s="1"/>
      <c r="B39" s="387"/>
      <c r="C39" s="388"/>
      <c r="D39" s="387"/>
      <c r="E39" s="473"/>
      <c r="F39" s="473"/>
      <c r="G39" s="473"/>
      <c r="H39" s="388"/>
      <c r="I39" s="518"/>
      <c r="J39" s="387"/>
      <c r="K39" s="388"/>
    </row>
    <row r="40" spans="1:11" ht="14.45" customHeight="1" x14ac:dyDescent="0.25">
      <c r="A40" s="1"/>
      <c r="B40" s="262" t="s">
        <v>808</v>
      </c>
      <c r="C40" s="463"/>
      <c r="D40" s="262"/>
      <c r="E40" s="491"/>
      <c r="F40" s="491"/>
      <c r="G40" s="491"/>
      <c r="H40" s="463"/>
      <c r="I40" s="262"/>
      <c r="J40" s="368"/>
      <c r="K40" s="463"/>
    </row>
    <row r="41" spans="1:11" x14ac:dyDescent="0.25">
      <c r="A41" s="1"/>
      <c r="B41" s="387"/>
      <c r="C41" s="388"/>
      <c r="D41" s="387"/>
      <c r="E41" s="473"/>
      <c r="F41" s="473"/>
      <c r="G41" s="473"/>
      <c r="H41" s="388"/>
      <c r="I41" s="518"/>
      <c r="J41" s="387"/>
      <c r="K41" s="388"/>
    </row>
    <row r="42" spans="1:11" x14ac:dyDescent="0.25">
      <c r="A42" s="1"/>
      <c r="B42" s="1"/>
      <c r="C42" s="1"/>
      <c r="D42" s="1"/>
      <c r="E42" s="1"/>
      <c r="F42" s="1"/>
      <c r="G42" s="1"/>
      <c r="H42" s="1"/>
      <c r="I42" s="1"/>
      <c r="J42" s="1"/>
      <c r="K42" s="1"/>
    </row>
    <row r="43" spans="1:11" x14ac:dyDescent="0.25">
      <c r="A43" s="1"/>
      <c r="B43" s="1"/>
      <c r="C43" s="1"/>
      <c r="D43" s="1"/>
      <c r="E43" s="1"/>
      <c r="F43" s="1"/>
      <c r="G43" s="1"/>
      <c r="H43" s="1"/>
      <c r="I43" s="1"/>
      <c r="J43" s="1"/>
      <c r="K43" s="1"/>
    </row>
    <row r="44" spans="1:11" x14ac:dyDescent="0.25">
      <c r="A44" s="1"/>
      <c r="B44" s="1"/>
      <c r="C44" s="1"/>
      <c r="D44" s="1"/>
      <c r="E44" s="1"/>
      <c r="F44" s="1"/>
      <c r="G44" s="1"/>
      <c r="H44" s="1"/>
      <c r="I44" s="1"/>
      <c r="J44" s="1"/>
      <c r="K44" s="1"/>
    </row>
    <row r="45" spans="1:11" x14ac:dyDescent="0.25">
      <c r="A45" s="1"/>
      <c r="B45" s="1"/>
      <c r="C45" s="1"/>
      <c r="D45" s="1"/>
      <c r="E45" s="1"/>
      <c r="F45" s="1"/>
      <c r="G45" s="1"/>
      <c r="H45" s="1"/>
      <c r="I45" s="1"/>
      <c r="J45" s="1"/>
      <c r="K45" s="1"/>
    </row>
    <row r="46" spans="1:11" x14ac:dyDescent="0.25">
      <c r="A46" s="1"/>
      <c r="B46" s="1"/>
      <c r="C46" s="1"/>
      <c r="D46" s="1"/>
      <c r="E46" s="1"/>
      <c r="G46" s="1"/>
      <c r="H46" s="1"/>
      <c r="I46" s="1"/>
      <c r="J46" s="1"/>
      <c r="K46" s="1"/>
    </row>
    <row r="47" spans="1:11" x14ac:dyDescent="0.25">
      <c r="A47" s="1"/>
      <c r="B47" s="1"/>
      <c r="C47" s="1"/>
      <c r="D47" s="1"/>
      <c r="E47" s="1"/>
      <c r="F47" s="1"/>
      <c r="G47" s="1"/>
      <c r="H47" s="1"/>
      <c r="I47" s="1"/>
      <c r="J47" s="1"/>
      <c r="K47" s="1"/>
    </row>
    <row r="48" spans="1:11" x14ac:dyDescent="0.25">
      <c r="A48" s="1"/>
      <c r="B48" s="1"/>
      <c r="C48" s="1"/>
      <c r="D48" s="1"/>
      <c r="E48" s="1"/>
      <c r="F48" s="1"/>
      <c r="G48" s="1"/>
      <c r="H48" s="1"/>
      <c r="I48" s="1"/>
      <c r="J48" s="1"/>
      <c r="K48" s="1"/>
    </row>
    <row r="49" spans="1:11" s="46" customFormat="1" ht="13.5" customHeight="1" x14ac:dyDescent="0.25">
      <c r="A49" s="47"/>
      <c r="B49" s="532" t="s">
        <v>809</v>
      </c>
      <c r="C49" s="533"/>
      <c r="D49" s="533"/>
      <c r="E49" s="533"/>
      <c r="F49" s="533"/>
      <c r="G49" s="533"/>
      <c r="H49" s="533"/>
      <c r="I49" s="533"/>
      <c r="J49" s="533"/>
      <c r="K49" s="533"/>
    </row>
    <row r="50" spans="1:11" x14ac:dyDescent="0.25">
      <c r="A50" s="1"/>
      <c r="B50" s="8"/>
      <c r="C50" s="8"/>
      <c r="D50" s="8"/>
      <c r="E50" s="8"/>
      <c r="F50" s="8"/>
      <c r="G50" s="8"/>
      <c r="H50" s="8"/>
      <c r="I50" s="8"/>
      <c r="J50" s="8"/>
      <c r="K50" s="8"/>
    </row>
    <row r="51" spans="1:11" x14ac:dyDescent="0.25">
      <c r="A51" s="1"/>
      <c r="B51" s="8"/>
      <c r="C51" s="8"/>
      <c r="D51" s="8"/>
      <c r="E51" s="8"/>
      <c r="F51" s="8"/>
      <c r="G51" s="8"/>
      <c r="H51" s="8"/>
      <c r="I51" s="8"/>
      <c r="J51" s="8"/>
      <c r="K51" s="8"/>
    </row>
    <row r="52" spans="1:11" x14ac:dyDescent="0.25">
      <c r="A52" s="1"/>
      <c r="B52" s="8"/>
      <c r="C52" s="8"/>
      <c r="D52" s="8"/>
      <c r="E52" s="8"/>
      <c r="F52" s="8"/>
      <c r="G52" s="8"/>
      <c r="H52" s="8"/>
      <c r="I52" s="8"/>
      <c r="J52" s="8"/>
      <c r="K52" s="8"/>
    </row>
    <row r="53" spans="1:11" x14ac:dyDescent="0.25">
      <c r="A53" s="1"/>
      <c r="B53" s="8"/>
      <c r="C53" s="8"/>
      <c r="D53" s="8"/>
      <c r="E53" s="8"/>
      <c r="F53" s="8"/>
      <c r="G53" s="8"/>
      <c r="H53" s="8"/>
      <c r="I53" s="8"/>
      <c r="J53" s="8"/>
      <c r="K53" s="8"/>
    </row>
    <row r="54" spans="1:11" x14ac:dyDescent="0.25">
      <c r="A54" s="1"/>
      <c r="B54" s="8"/>
      <c r="C54" s="8"/>
      <c r="D54" s="8"/>
      <c r="E54" s="8"/>
      <c r="F54" s="8"/>
      <c r="G54" s="8"/>
      <c r="H54" s="8"/>
      <c r="I54" s="8"/>
      <c r="J54" s="8"/>
      <c r="K54" s="8"/>
    </row>
    <row r="55" spans="1:11" x14ac:dyDescent="0.25">
      <c r="A55" s="1"/>
      <c r="B55" s="8"/>
      <c r="C55" s="8"/>
      <c r="D55" s="8"/>
      <c r="E55" s="8"/>
      <c r="F55" s="8"/>
      <c r="G55" s="8"/>
      <c r="H55" s="8"/>
      <c r="I55" s="8"/>
      <c r="J55" s="8"/>
      <c r="K55" s="8"/>
    </row>
    <row r="56" spans="1:11" x14ac:dyDescent="0.25">
      <c r="A56" s="1"/>
      <c r="B56" s="8"/>
      <c r="C56" s="8"/>
      <c r="D56" s="8"/>
      <c r="E56" s="8"/>
      <c r="F56" s="8"/>
      <c r="G56" s="8"/>
      <c r="H56" s="8"/>
      <c r="I56" s="8"/>
      <c r="J56" s="8"/>
      <c r="K56" s="8"/>
    </row>
    <row r="57" spans="1:11" x14ac:dyDescent="0.25">
      <c r="A57" s="1"/>
      <c r="B57" s="8"/>
      <c r="C57" s="8"/>
      <c r="D57" s="8"/>
      <c r="E57" s="8"/>
      <c r="F57" s="8"/>
      <c r="G57" s="8"/>
      <c r="H57" s="8"/>
      <c r="I57" s="8"/>
      <c r="J57" s="8"/>
      <c r="K57" s="8"/>
    </row>
    <row r="58" spans="1:11" ht="15.75" customHeight="1" x14ac:dyDescent="0.25">
      <c r="A58" s="1"/>
      <c r="B58" s="8"/>
      <c r="C58" s="8"/>
      <c r="D58" s="8"/>
      <c r="E58" s="8"/>
      <c r="F58" s="8"/>
      <c r="G58" s="8"/>
      <c r="H58" s="8"/>
      <c r="I58" s="8"/>
      <c r="J58" s="8"/>
      <c r="K58" s="8"/>
    </row>
  </sheetData>
  <sheetProtection sheet="1" objects="1" scenarios="1" formatColumns="0" formatRows="0"/>
  <mergeCells count="63">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31:C32"/>
    <mergeCell ref="I29:I30"/>
    <mergeCell ref="B38:C39"/>
    <mergeCell ref="D36:H37"/>
    <mergeCell ref="D33:H35"/>
    <mergeCell ref="D29:H30"/>
    <mergeCell ref="D31:H32"/>
    <mergeCell ref="J23:K24"/>
    <mergeCell ref="I33:I35"/>
    <mergeCell ref="I27:I28"/>
    <mergeCell ref="I40:I41"/>
    <mergeCell ref="I38:I39"/>
    <mergeCell ref="J31:K32"/>
    <mergeCell ref="J29:K30"/>
    <mergeCell ref="J27:K28"/>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L22"/>
  <sheetViews>
    <sheetView showGridLines="0" topLeftCell="A15" zoomScaleNormal="100" zoomScaleSheetLayoutView="100" workbookViewId="0">
      <selection activeCell="S9" sqref="S9"/>
    </sheetView>
  </sheetViews>
  <sheetFormatPr defaultColWidth="8.85546875" defaultRowHeight="15" x14ac:dyDescent="0.25"/>
  <cols>
    <col min="1" max="2" width="1.42578125" customWidth="1"/>
    <col min="6" max="6" width="8.42578125" customWidth="1"/>
    <col min="7" max="7" width="17.140625" customWidth="1"/>
    <col min="12" max="12" width="7.28515625" customWidth="1"/>
  </cols>
  <sheetData>
    <row r="1" spans="1:12" x14ac:dyDescent="0.25">
      <c r="A1" s="22"/>
      <c r="B1" s="22"/>
      <c r="C1" s="22"/>
      <c r="D1" s="22"/>
      <c r="E1" s="22"/>
      <c r="F1" s="22"/>
      <c r="G1" s="22"/>
      <c r="H1" s="22"/>
      <c r="I1" s="22"/>
      <c r="J1" s="22"/>
      <c r="K1" s="22"/>
      <c r="L1" s="22"/>
    </row>
    <row r="2" spans="1:12" ht="19.5" customHeight="1" x14ac:dyDescent="0.25">
      <c r="A2" s="22"/>
      <c r="B2" s="22"/>
      <c r="C2" s="514" t="s">
        <v>810</v>
      </c>
      <c r="D2" s="251"/>
      <c r="E2" s="251"/>
      <c r="F2" s="251"/>
      <c r="G2" s="251"/>
      <c r="H2" s="251"/>
      <c r="I2" s="251"/>
      <c r="J2" s="251"/>
      <c r="K2" s="251"/>
      <c r="L2" s="251"/>
    </row>
    <row r="3" spans="1:12" x14ac:dyDescent="0.25">
      <c r="A3" s="22"/>
      <c r="B3" s="22"/>
      <c r="C3" s="26"/>
      <c r="D3" s="26"/>
      <c r="E3" s="26"/>
      <c r="F3" s="26"/>
      <c r="G3" s="26"/>
      <c r="H3" s="26"/>
      <c r="I3" s="26"/>
      <c r="J3" s="26"/>
      <c r="K3" s="26"/>
      <c r="L3" s="26"/>
    </row>
    <row r="4" spans="1:12" ht="14.45" customHeight="1" x14ac:dyDescent="0.25">
      <c r="A4" s="22"/>
      <c r="B4" s="22"/>
      <c r="C4" s="538" t="s">
        <v>811</v>
      </c>
      <c r="D4" s="491"/>
      <c r="E4" s="491"/>
      <c r="F4" s="491"/>
      <c r="G4" s="491"/>
      <c r="H4" s="491"/>
      <c r="I4" s="491"/>
      <c r="J4" s="491"/>
      <c r="K4" s="491"/>
      <c r="L4" s="491"/>
    </row>
    <row r="5" spans="1:12" ht="14.45" customHeight="1" x14ac:dyDescent="0.25">
      <c r="A5" s="22"/>
      <c r="B5" s="22"/>
      <c r="C5" s="386"/>
      <c r="D5" s="251"/>
      <c r="E5" s="251"/>
      <c r="F5" s="251"/>
      <c r="G5" s="251"/>
      <c r="H5" s="251"/>
      <c r="I5" s="251"/>
      <c r="J5" s="251"/>
      <c r="K5" s="251"/>
      <c r="L5" s="251"/>
    </row>
    <row r="6" spans="1:12" ht="17.25" customHeight="1" x14ac:dyDescent="0.25">
      <c r="A6" s="22"/>
      <c r="B6" s="22"/>
      <c r="C6" s="387"/>
      <c r="D6" s="473"/>
      <c r="E6" s="473"/>
      <c r="F6" s="473"/>
      <c r="G6" s="473"/>
      <c r="H6" s="473"/>
      <c r="I6" s="473"/>
      <c r="J6" s="473"/>
      <c r="K6" s="473"/>
      <c r="L6" s="473"/>
    </row>
    <row r="7" spans="1:12" ht="17.25" customHeight="1" x14ac:dyDescent="0.25">
      <c r="A7" s="22"/>
      <c r="B7" s="22"/>
      <c r="C7" s="519"/>
      <c r="D7" s="263"/>
      <c r="E7" s="263"/>
      <c r="F7" s="263"/>
      <c r="G7" s="263"/>
      <c r="H7" s="263"/>
      <c r="I7" s="263"/>
      <c r="J7" s="263"/>
      <c r="K7" s="263"/>
      <c r="L7" s="263"/>
    </row>
    <row r="8" spans="1:12" ht="34.5" customHeight="1" x14ac:dyDescent="0.25">
      <c r="A8" s="22"/>
      <c r="B8" s="22"/>
      <c r="C8" s="540" t="s">
        <v>812</v>
      </c>
      <c r="D8" s="463"/>
      <c r="E8" s="539" t="s">
        <v>813</v>
      </c>
      <c r="F8" s="264"/>
      <c r="G8" s="65" t="s">
        <v>814</v>
      </c>
      <c r="H8" s="541" t="s">
        <v>815</v>
      </c>
      <c r="I8" s="491"/>
      <c r="J8" s="491"/>
      <c r="K8" s="491"/>
      <c r="L8" s="542"/>
    </row>
    <row r="9" spans="1:12" ht="104.25" customHeight="1" x14ac:dyDescent="0.25">
      <c r="A9" s="22"/>
      <c r="B9" s="22"/>
      <c r="C9" s="537" t="s">
        <v>816</v>
      </c>
      <c r="D9" s="264"/>
      <c r="E9" s="537" t="s">
        <v>817</v>
      </c>
      <c r="F9" s="264"/>
      <c r="G9" s="141" t="s">
        <v>818</v>
      </c>
      <c r="H9" s="535" t="s">
        <v>819</v>
      </c>
      <c r="I9" s="263"/>
      <c r="J9" s="263"/>
      <c r="K9" s="263"/>
      <c r="L9" s="536"/>
    </row>
    <row r="10" spans="1:12" ht="48" customHeight="1" x14ac:dyDescent="0.25">
      <c r="A10" s="22"/>
      <c r="B10" s="22"/>
      <c r="C10" s="537" t="s">
        <v>816</v>
      </c>
      <c r="D10" s="264"/>
      <c r="E10" s="537" t="s">
        <v>820</v>
      </c>
      <c r="F10" s="264"/>
      <c r="G10" s="141" t="s">
        <v>821</v>
      </c>
      <c r="H10" s="535" t="s">
        <v>822</v>
      </c>
      <c r="I10" s="263"/>
      <c r="J10" s="263"/>
      <c r="K10" s="263"/>
      <c r="L10" s="536"/>
    </row>
    <row r="11" spans="1:12" ht="48.75" customHeight="1" x14ac:dyDescent="0.25">
      <c r="A11" s="22"/>
      <c r="B11" s="22"/>
      <c r="C11" s="537" t="s">
        <v>816</v>
      </c>
      <c r="D11" s="264"/>
      <c r="E11" s="537" t="s">
        <v>823</v>
      </c>
      <c r="F11" s="264"/>
      <c r="G11" s="141" t="s">
        <v>824</v>
      </c>
      <c r="H11" s="535" t="s">
        <v>825</v>
      </c>
      <c r="I11" s="263"/>
      <c r="J11" s="263"/>
      <c r="K11" s="263"/>
      <c r="L11" s="536"/>
    </row>
    <row r="12" spans="1:12" ht="54.75" customHeight="1" x14ac:dyDescent="0.25">
      <c r="A12" s="22"/>
      <c r="B12" s="22"/>
      <c r="C12" s="537" t="s">
        <v>816</v>
      </c>
      <c r="D12" s="264"/>
      <c r="E12" s="537" t="s">
        <v>826</v>
      </c>
      <c r="F12" s="264"/>
      <c r="G12" s="141" t="s">
        <v>824</v>
      </c>
      <c r="H12" s="535" t="s">
        <v>827</v>
      </c>
      <c r="I12" s="263"/>
      <c r="J12" s="263"/>
      <c r="K12" s="263"/>
      <c r="L12" s="536"/>
    </row>
    <row r="13" spans="1:12" ht="33" customHeight="1" x14ac:dyDescent="0.25">
      <c r="A13" s="22"/>
      <c r="B13" s="22"/>
      <c r="C13" s="537" t="s">
        <v>816</v>
      </c>
      <c r="D13" s="264"/>
      <c r="E13" s="537" t="s">
        <v>828</v>
      </c>
      <c r="F13" s="264"/>
      <c r="G13" s="141" t="s">
        <v>824</v>
      </c>
      <c r="H13" s="535"/>
      <c r="I13" s="263"/>
      <c r="J13" s="263"/>
      <c r="K13" s="263"/>
      <c r="L13" s="536"/>
    </row>
    <row r="14" spans="1:12" ht="36" customHeight="1" x14ac:dyDescent="0.25">
      <c r="A14" s="22"/>
      <c r="B14" s="22"/>
      <c r="C14" s="537" t="s">
        <v>816</v>
      </c>
      <c r="D14" s="264"/>
      <c r="E14" s="537" t="s">
        <v>829</v>
      </c>
      <c r="F14" s="264"/>
      <c r="G14" s="141" t="s">
        <v>824</v>
      </c>
      <c r="H14" s="535" t="s">
        <v>830</v>
      </c>
      <c r="I14" s="263"/>
      <c r="J14" s="263"/>
      <c r="K14" s="263"/>
      <c r="L14" s="536"/>
    </row>
    <row r="15" spans="1:12" ht="33" customHeight="1" x14ac:dyDescent="0.25">
      <c r="A15" s="22"/>
      <c r="B15" s="22"/>
      <c r="C15" s="537" t="s">
        <v>816</v>
      </c>
      <c r="D15" s="264"/>
      <c r="E15" s="537" t="s">
        <v>831</v>
      </c>
      <c r="F15" s="264"/>
      <c r="G15" s="141" t="s">
        <v>824</v>
      </c>
      <c r="H15" s="535" t="s">
        <v>830</v>
      </c>
      <c r="I15" s="263"/>
      <c r="J15" s="263"/>
      <c r="K15" s="263"/>
      <c r="L15" s="536"/>
    </row>
    <row r="16" spans="1:12" ht="31.5" customHeight="1" x14ac:dyDescent="0.25">
      <c r="A16" s="22"/>
      <c r="B16" s="22"/>
      <c r="C16" s="537" t="s">
        <v>816</v>
      </c>
      <c r="D16" s="264"/>
      <c r="E16" s="537" t="s">
        <v>832</v>
      </c>
      <c r="F16" s="264"/>
      <c r="G16" s="141" t="s">
        <v>824</v>
      </c>
      <c r="H16" s="535" t="s">
        <v>830</v>
      </c>
      <c r="I16" s="263"/>
      <c r="J16" s="263"/>
      <c r="K16" s="263"/>
      <c r="L16" s="536"/>
    </row>
    <row r="17" spans="1:12" ht="39" customHeight="1" x14ac:dyDescent="0.25">
      <c r="A17" s="22"/>
      <c r="B17" s="22"/>
      <c r="C17" s="537" t="s">
        <v>816</v>
      </c>
      <c r="D17" s="264"/>
      <c r="E17" s="537" t="s">
        <v>833</v>
      </c>
      <c r="F17" s="264"/>
      <c r="G17" s="141" t="s">
        <v>824</v>
      </c>
      <c r="H17" s="535" t="s">
        <v>830</v>
      </c>
      <c r="I17" s="263"/>
      <c r="J17" s="263"/>
      <c r="K17" s="263"/>
      <c r="L17" s="536"/>
    </row>
    <row r="18" spans="1:12" ht="63" customHeight="1" x14ac:dyDescent="0.25">
      <c r="A18" s="22"/>
      <c r="B18" s="22"/>
      <c r="C18" s="537" t="s">
        <v>816</v>
      </c>
      <c r="D18" s="264"/>
      <c r="E18" s="537" t="s">
        <v>834</v>
      </c>
      <c r="F18" s="264"/>
      <c r="G18" s="141" t="s">
        <v>824</v>
      </c>
      <c r="H18" s="535" t="s">
        <v>835</v>
      </c>
      <c r="I18" s="263"/>
      <c r="J18" s="263"/>
      <c r="K18" s="263"/>
      <c r="L18" s="536"/>
    </row>
    <row r="19" spans="1:12" ht="38.25" customHeight="1" x14ac:dyDescent="0.25">
      <c r="A19" s="22"/>
      <c r="B19" s="22"/>
      <c r="C19" s="537" t="s">
        <v>816</v>
      </c>
      <c r="D19" s="264"/>
      <c r="E19" s="537" t="s">
        <v>836</v>
      </c>
      <c r="F19" s="264"/>
      <c r="G19" s="141" t="s">
        <v>824</v>
      </c>
      <c r="H19" s="535" t="s">
        <v>837</v>
      </c>
      <c r="I19" s="263"/>
      <c r="J19" s="263"/>
      <c r="K19" s="263"/>
      <c r="L19" s="536"/>
    </row>
    <row r="20" spans="1:12" ht="37.5" customHeight="1" x14ac:dyDescent="0.25">
      <c r="A20" s="22"/>
      <c r="B20" s="22"/>
      <c r="C20" s="537" t="s">
        <v>838</v>
      </c>
      <c r="D20" s="264"/>
      <c r="E20" s="537" t="s">
        <v>838</v>
      </c>
      <c r="F20" s="264"/>
      <c r="G20" s="141" t="s">
        <v>839</v>
      </c>
      <c r="H20" s="535" t="s">
        <v>837</v>
      </c>
      <c r="I20" s="263"/>
      <c r="J20" s="263"/>
      <c r="K20" s="263"/>
      <c r="L20" s="536"/>
    </row>
    <row r="21" spans="1:12" ht="69.75" customHeight="1" x14ac:dyDescent="0.25">
      <c r="A21" s="22"/>
      <c r="B21" s="22"/>
      <c r="C21" s="537" t="s">
        <v>840</v>
      </c>
      <c r="D21" s="264"/>
      <c r="E21" s="537" t="s">
        <v>841</v>
      </c>
      <c r="F21" s="264"/>
      <c r="G21" s="141" t="s">
        <v>839</v>
      </c>
      <c r="H21" s="535" t="s">
        <v>842</v>
      </c>
      <c r="I21" s="263"/>
      <c r="J21" s="263"/>
      <c r="K21" s="263"/>
      <c r="L21" s="536"/>
    </row>
    <row r="22" spans="1:12" ht="17.25" customHeight="1" x14ac:dyDescent="0.25">
      <c r="A22" s="22"/>
      <c r="B22" s="22"/>
      <c r="C22" s="251"/>
      <c r="D22" s="251"/>
      <c r="E22" s="251"/>
      <c r="F22" s="251"/>
      <c r="G22" s="251"/>
      <c r="H22" s="251"/>
      <c r="I22" s="251"/>
      <c r="J22" s="251"/>
      <c r="K22" s="251"/>
      <c r="L22" s="251"/>
    </row>
  </sheetData>
  <sheetProtection sheet="1" objects="1" scenarios="1" formatColumns="0" formatRows="0"/>
  <mergeCells count="46">
    <mergeCell ref="C2:L2"/>
    <mergeCell ref="E18:F18"/>
    <mergeCell ref="H20:L20"/>
    <mergeCell ref="E13:F13"/>
    <mergeCell ref="C12:D12"/>
    <mergeCell ref="E15:F15"/>
    <mergeCell ref="H13:L13"/>
    <mergeCell ref="H15:L15"/>
    <mergeCell ref="H18:L18"/>
    <mergeCell ref="H8:L8"/>
    <mergeCell ref="C14:D14"/>
    <mergeCell ref="H19:L19"/>
    <mergeCell ref="H17:L17"/>
    <mergeCell ref="H10:L10"/>
    <mergeCell ref="E17:F17"/>
    <mergeCell ref="H16:L16"/>
    <mergeCell ref="C22:L22"/>
    <mergeCell ref="C20:D20"/>
    <mergeCell ref="E20:F20"/>
    <mergeCell ref="C21:D21"/>
    <mergeCell ref="H21:L21"/>
    <mergeCell ref="E21:F21"/>
    <mergeCell ref="C4:L6"/>
    <mergeCell ref="H14:L14"/>
    <mergeCell ref="C13:D13"/>
    <mergeCell ref="E16:F16"/>
    <mergeCell ref="H12:L12"/>
    <mergeCell ref="C7:L7"/>
    <mergeCell ref="E8:F8"/>
    <mergeCell ref="H11:L11"/>
    <mergeCell ref="C8:D8"/>
    <mergeCell ref="C9:D9"/>
    <mergeCell ref="E9:F9"/>
    <mergeCell ref="C11:D11"/>
    <mergeCell ref="E12:F12"/>
    <mergeCell ref="E14:F14"/>
    <mergeCell ref="C10:D10"/>
    <mergeCell ref="C16:D16"/>
    <mergeCell ref="H9:L9"/>
    <mergeCell ref="E19:F19"/>
    <mergeCell ref="C15:D15"/>
    <mergeCell ref="C17:D17"/>
    <mergeCell ref="C19:D19"/>
    <mergeCell ref="C18:D18"/>
    <mergeCell ref="E10:F10"/>
    <mergeCell ref="E11:F11"/>
  </mergeCells>
  <dataValidations count="1">
    <dataValidation type="list" allowBlank="1" showInputMessage="1" showErrorMessage="1" prompt="Select Profile" sqref="C9:D21" xr:uid="{00000000-0002-0000-0D00-000000000000}">
      <formula1>"Government Institutions, IGOs, NGOs, Private Sector entities, Others "</formula1>
    </dataValidation>
  </dataValidations>
  <pageMargins left="0.25" right="0.25" top="0.75" bottom="0.75" header="0.3" footer="0.3"/>
  <pageSetup paperSize="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K33"/>
  <sheetViews>
    <sheetView showGridLines="0" zoomScaleNormal="100" zoomScaleSheetLayoutView="100" workbookViewId="0">
      <selection activeCell="V29" sqref="V29"/>
    </sheetView>
  </sheetViews>
  <sheetFormatPr defaultColWidth="8.85546875" defaultRowHeight="15" x14ac:dyDescent="0.25"/>
  <cols>
    <col min="1" max="1" width="1.42578125" customWidth="1"/>
  </cols>
  <sheetData>
    <row r="1" spans="1:11" x14ac:dyDescent="0.25">
      <c r="A1" s="22"/>
      <c r="B1" s="22"/>
      <c r="C1" s="22"/>
      <c r="D1" s="22"/>
      <c r="E1" s="22"/>
      <c r="F1" s="22"/>
      <c r="G1" s="22"/>
      <c r="H1" s="22"/>
      <c r="I1" s="22"/>
      <c r="J1" s="22"/>
      <c r="K1" s="22"/>
    </row>
    <row r="2" spans="1:11" ht="19.5" customHeight="1" x14ac:dyDescent="0.25">
      <c r="A2" s="22"/>
      <c r="B2" s="514" t="s">
        <v>843</v>
      </c>
      <c r="C2" s="251"/>
      <c r="D2" s="251"/>
      <c r="E2" s="251"/>
      <c r="F2" s="251"/>
      <c r="G2" s="251"/>
      <c r="H2" s="251"/>
      <c r="I2" s="251"/>
      <c r="J2" s="251"/>
      <c r="K2" s="251"/>
    </row>
    <row r="3" spans="1:11" x14ac:dyDescent="0.25">
      <c r="A3" s="22"/>
      <c r="B3" s="26"/>
      <c r="C3" s="26"/>
      <c r="D3" s="26"/>
      <c r="E3" s="26"/>
      <c r="F3" s="26"/>
      <c r="G3" s="26"/>
      <c r="H3" s="26"/>
      <c r="I3" s="26"/>
      <c r="J3" s="26"/>
      <c r="K3" s="26"/>
    </row>
    <row r="4" spans="1:11" ht="14.45" customHeight="1" x14ac:dyDescent="0.25">
      <c r="A4" s="22"/>
      <c r="B4" s="567" t="s">
        <v>844</v>
      </c>
      <c r="C4" s="491"/>
      <c r="D4" s="491"/>
      <c r="E4" s="491"/>
      <c r="F4" s="491"/>
      <c r="G4" s="491"/>
      <c r="H4" s="491"/>
      <c r="I4" s="491"/>
      <c r="J4" s="491"/>
      <c r="K4" s="463"/>
    </row>
    <row r="5" spans="1:11" ht="25.5" customHeight="1" x14ac:dyDescent="0.25">
      <c r="A5" s="22"/>
      <c r="B5" s="387"/>
      <c r="C5" s="473"/>
      <c r="D5" s="473"/>
      <c r="E5" s="473"/>
      <c r="F5" s="473"/>
      <c r="G5" s="473"/>
      <c r="H5" s="473"/>
      <c r="I5" s="473"/>
      <c r="J5" s="473"/>
      <c r="K5" s="388"/>
    </row>
    <row r="6" spans="1:11" ht="17.25" customHeight="1" x14ac:dyDescent="0.25">
      <c r="A6" s="22"/>
      <c r="B6" s="563" t="s">
        <v>845</v>
      </c>
      <c r="C6" s="491"/>
      <c r="D6" s="463"/>
      <c r="E6" s="563" t="s">
        <v>846</v>
      </c>
      <c r="F6" s="563" t="s">
        <v>847</v>
      </c>
      <c r="G6" s="491"/>
      <c r="H6" s="491"/>
      <c r="I6" s="491"/>
      <c r="J6" s="491"/>
      <c r="K6" s="463"/>
    </row>
    <row r="7" spans="1:11" ht="17.25" customHeight="1" x14ac:dyDescent="0.25">
      <c r="A7" s="22"/>
      <c r="B7" s="387"/>
      <c r="C7" s="473"/>
      <c r="D7" s="388"/>
      <c r="E7" s="518"/>
      <c r="F7" s="387"/>
      <c r="G7" s="473"/>
      <c r="H7" s="473"/>
      <c r="I7" s="473"/>
      <c r="J7" s="473"/>
      <c r="K7" s="388"/>
    </row>
    <row r="8" spans="1:11" ht="14.45" customHeight="1" x14ac:dyDescent="0.25">
      <c r="A8" s="22"/>
      <c r="B8" s="566" t="s">
        <v>848</v>
      </c>
      <c r="C8" s="491"/>
      <c r="D8" s="463"/>
      <c r="E8" s="368" t="s">
        <v>84</v>
      </c>
      <c r="F8" s="368" t="s">
        <v>849</v>
      </c>
      <c r="G8" s="491"/>
      <c r="H8" s="491"/>
      <c r="I8" s="491"/>
      <c r="J8" s="491"/>
      <c r="K8" s="463"/>
    </row>
    <row r="9" spans="1:11" ht="17.25" customHeight="1" x14ac:dyDescent="0.25">
      <c r="A9" s="22"/>
      <c r="B9" s="386"/>
      <c r="C9" s="251"/>
      <c r="D9" s="385"/>
      <c r="E9" s="517"/>
      <c r="F9" s="386"/>
      <c r="G9" s="251"/>
      <c r="H9" s="251"/>
      <c r="I9" s="251"/>
      <c r="J9" s="251"/>
      <c r="K9" s="385"/>
    </row>
    <row r="10" spans="1:11" ht="17.25" customHeight="1" x14ac:dyDescent="0.25">
      <c r="A10" s="22"/>
      <c r="B10" s="386"/>
      <c r="C10" s="251"/>
      <c r="D10" s="385"/>
      <c r="E10" s="517"/>
      <c r="F10" s="386"/>
      <c r="G10" s="251"/>
      <c r="H10" s="251"/>
      <c r="I10" s="251"/>
      <c r="J10" s="251"/>
      <c r="K10" s="385"/>
    </row>
    <row r="11" spans="1:11" ht="17.25" customHeight="1" x14ac:dyDescent="0.25">
      <c r="A11" s="22"/>
      <c r="B11" s="387"/>
      <c r="C11" s="473"/>
      <c r="D11" s="388"/>
      <c r="E11" s="518"/>
      <c r="F11" s="387"/>
      <c r="G11" s="473"/>
      <c r="H11" s="473"/>
      <c r="I11" s="473"/>
      <c r="J11" s="473"/>
      <c r="K11" s="388"/>
    </row>
    <row r="12" spans="1:11" ht="14.45" customHeight="1" x14ac:dyDescent="0.25">
      <c r="A12" s="22"/>
      <c r="B12" s="566" t="s">
        <v>850</v>
      </c>
      <c r="C12" s="491"/>
      <c r="D12" s="463"/>
      <c r="E12" s="368" t="s">
        <v>84</v>
      </c>
      <c r="F12" s="368" t="s">
        <v>851</v>
      </c>
      <c r="G12" s="491"/>
      <c r="H12" s="491"/>
      <c r="I12" s="491"/>
      <c r="J12" s="491"/>
      <c r="K12" s="463"/>
    </row>
    <row r="13" spans="1:11" ht="17.25" customHeight="1" x14ac:dyDescent="0.25">
      <c r="A13" s="22"/>
      <c r="B13" s="386"/>
      <c r="C13" s="251"/>
      <c r="D13" s="385"/>
      <c r="E13" s="517"/>
      <c r="F13" s="386"/>
      <c r="G13" s="251"/>
      <c r="H13" s="251"/>
      <c r="I13" s="251"/>
      <c r="J13" s="251"/>
      <c r="K13" s="385"/>
    </row>
    <row r="14" spans="1:11" ht="17.25" customHeight="1" x14ac:dyDescent="0.25">
      <c r="A14" s="22"/>
      <c r="B14" s="386"/>
      <c r="C14" s="251"/>
      <c r="D14" s="385"/>
      <c r="E14" s="517"/>
      <c r="F14" s="386"/>
      <c r="G14" s="251"/>
      <c r="H14" s="251"/>
      <c r="I14" s="251"/>
      <c r="J14" s="251"/>
      <c r="K14" s="385"/>
    </row>
    <row r="15" spans="1:11" ht="17.25" customHeight="1" x14ac:dyDescent="0.25">
      <c r="A15" s="22"/>
      <c r="B15" s="387"/>
      <c r="C15" s="473"/>
      <c r="D15" s="388"/>
      <c r="E15" s="518"/>
      <c r="F15" s="387"/>
      <c r="G15" s="473"/>
      <c r="H15" s="473"/>
      <c r="I15" s="473"/>
      <c r="J15" s="473"/>
      <c r="K15" s="388"/>
    </row>
    <row r="16" spans="1:11" ht="14.45" customHeight="1" x14ac:dyDescent="0.25">
      <c r="A16" s="22"/>
      <c r="B16" s="566" t="s">
        <v>852</v>
      </c>
      <c r="C16" s="491"/>
      <c r="D16" s="463"/>
      <c r="E16" s="368" t="s">
        <v>84</v>
      </c>
      <c r="F16" s="368" t="s">
        <v>853</v>
      </c>
      <c r="G16" s="491"/>
      <c r="H16" s="491"/>
      <c r="I16" s="491"/>
      <c r="J16" s="491"/>
      <c r="K16" s="463"/>
    </row>
    <row r="17" spans="1:11" ht="17.25" customHeight="1" x14ac:dyDescent="0.25">
      <c r="A17" s="22"/>
      <c r="B17" s="386"/>
      <c r="C17" s="251"/>
      <c r="D17" s="385"/>
      <c r="E17" s="517"/>
      <c r="F17" s="386"/>
      <c r="G17" s="251"/>
      <c r="H17" s="251"/>
      <c r="I17" s="251"/>
      <c r="J17" s="251"/>
      <c r="K17" s="385"/>
    </row>
    <row r="18" spans="1:11" ht="17.25" customHeight="1" x14ac:dyDescent="0.25">
      <c r="A18" s="22"/>
      <c r="B18" s="386"/>
      <c r="C18" s="251"/>
      <c r="D18" s="385"/>
      <c r="E18" s="517"/>
      <c r="F18" s="386"/>
      <c r="G18" s="251"/>
      <c r="H18" s="251"/>
      <c r="I18" s="251"/>
      <c r="J18" s="251"/>
      <c r="K18" s="385"/>
    </row>
    <row r="19" spans="1:11" ht="17.25" customHeight="1" x14ac:dyDescent="0.25">
      <c r="A19" s="22"/>
      <c r="B19" s="387"/>
      <c r="C19" s="473"/>
      <c r="D19" s="388"/>
      <c r="E19" s="518"/>
      <c r="F19" s="387"/>
      <c r="G19" s="473"/>
      <c r="H19" s="473"/>
      <c r="I19" s="473"/>
      <c r="J19" s="473"/>
      <c r="K19" s="388"/>
    </row>
    <row r="20" spans="1:11" ht="17.25" customHeight="1" x14ac:dyDescent="0.25">
      <c r="A20" s="22"/>
      <c r="B20" s="545" t="s">
        <v>854</v>
      </c>
      <c r="C20" s="546"/>
      <c r="D20" s="547"/>
      <c r="E20" s="543" t="s">
        <v>84</v>
      </c>
      <c r="F20" s="551" t="s">
        <v>855</v>
      </c>
      <c r="G20" s="552"/>
      <c r="H20" s="552"/>
      <c r="I20" s="552"/>
      <c r="J20" s="552"/>
      <c r="K20" s="553"/>
    </row>
    <row r="21" spans="1:11" ht="17.25" customHeight="1" x14ac:dyDescent="0.25">
      <c r="A21" s="22"/>
      <c r="B21" s="548"/>
      <c r="C21" s="549"/>
      <c r="D21" s="550"/>
      <c r="E21" s="544"/>
      <c r="F21" s="554"/>
      <c r="G21" s="555"/>
      <c r="H21" s="555"/>
      <c r="I21" s="555"/>
      <c r="J21" s="555"/>
      <c r="K21" s="556"/>
    </row>
    <row r="22" spans="1:11" ht="17.25" customHeight="1" x14ac:dyDescent="0.25">
      <c r="A22" s="22"/>
      <c r="B22" s="545"/>
      <c r="C22" s="546"/>
      <c r="D22" s="547"/>
      <c r="E22" s="543"/>
      <c r="F22" s="557"/>
      <c r="G22" s="558"/>
      <c r="H22" s="558"/>
      <c r="I22" s="558"/>
      <c r="J22" s="558"/>
      <c r="K22" s="559"/>
    </row>
    <row r="23" spans="1:11" ht="17.25" customHeight="1" x14ac:dyDescent="0.25">
      <c r="A23" s="22"/>
      <c r="B23" s="548"/>
      <c r="C23" s="549"/>
      <c r="D23" s="550"/>
      <c r="E23" s="544"/>
      <c r="F23" s="560"/>
      <c r="G23" s="561"/>
      <c r="H23" s="561"/>
      <c r="I23" s="561"/>
      <c r="J23" s="561"/>
      <c r="K23" s="562"/>
    </row>
    <row r="24" spans="1:11" ht="14.45" customHeight="1" x14ac:dyDescent="0.25">
      <c r="A24" s="22"/>
      <c r="B24" s="564" t="s">
        <v>856</v>
      </c>
      <c r="C24" s="491"/>
      <c r="D24" s="463"/>
      <c r="E24" s="368"/>
      <c r="F24" s="368"/>
      <c r="G24" s="491"/>
      <c r="H24" s="491"/>
      <c r="I24" s="491"/>
      <c r="J24" s="491"/>
      <c r="K24" s="463"/>
    </row>
    <row r="25" spans="1:11" ht="17.25" customHeight="1" x14ac:dyDescent="0.25">
      <c r="A25" s="22"/>
      <c r="B25" s="386"/>
      <c r="C25" s="565"/>
      <c r="D25" s="385"/>
      <c r="E25" s="517"/>
      <c r="F25" s="386"/>
      <c r="G25" s="251"/>
      <c r="H25" s="251"/>
      <c r="I25" s="251"/>
      <c r="J25" s="251"/>
      <c r="K25" s="385"/>
    </row>
    <row r="26" spans="1:11" ht="17.25" customHeight="1" x14ac:dyDescent="0.25">
      <c r="A26" s="22"/>
      <c r="B26" s="386"/>
      <c r="C26" s="565"/>
      <c r="D26" s="385"/>
      <c r="E26" s="517"/>
      <c r="F26" s="386"/>
      <c r="G26" s="251"/>
      <c r="H26" s="251"/>
      <c r="I26" s="251"/>
      <c r="J26" s="251"/>
      <c r="K26" s="385"/>
    </row>
    <row r="27" spans="1:11" ht="17.25" customHeight="1" x14ac:dyDescent="0.25">
      <c r="A27" s="22"/>
      <c r="B27" s="387"/>
      <c r="C27" s="473"/>
      <c r="D27" s="388"/>
      <c r="E27" s="518"/>
      <c r="F27" s="387"/>
      <c r="G27" s="473"/>
      <c r="H27" s="473"/>
      <c r="I27" s="473"/>
      <c r="J27" s="473"/>
      <c r="K27" s="388"/>
    </row>
    <row r="28" spans="1:11" ht="17.25" customHeight="1" x14ac:dyDescent="0.25">
      <c r="A28" s="22"/>
      <c r="B28" s="22"/>
      <c r="C28" s="22"/>
      <c r="D28" s="22"/>
      <c r="E28" s="22"/>
      <c r="F28" s="22"/>
      <c r="G28" s="22"/>
      <c r="H28" s="22"/>
      <c r="I28" s="22"/>
      <c r="J28" s="22"/>
      <c r="K28" s="22"/>
    </row>
    <row r="29" spans="1:11" ht="17.25" customHeight="1" x14ac:dyDescent="0.25">
      <c r="A29" s="22"/>
      <c r="B29" s="22"/>
      <c r="C29" s="22"/>
      <c r="D29" s="22"/>
      <c r="E29" s="22"/>
      <c r="F29" s="22"/>
      <c r="G29" s="22"/>
      <c r="H29" s="22"/>
      <c r="I29" s="22"/>
      <c r="J29" s="22"/>
      <c r="K29" s="22"/>
    </row>
    <row r="30" spans="1:11" ht="17.25" customHeight="1" x14ac:dyDescent="0.25">
      <c r="A30" s="22"/>
      <c r="B30" s="22"/>
      <c r="C30" s="22"/>
      <c r="D30" s="22"/>
      <c r="E30" s="22"/>
      <c r="F30" s="22"/>
      <c r="G30" s="22"/>
      <c r="H30" s="22"/>
      <c r="I30" s="22"/>
      <c r="J30" s="22"/>
      <c r="K30" s="22"/>
    </row>
    <row r="31" spans="1:11" ht="17.25" customHeight="1" x14ac:dyDescent="0.25">
      <c r="A31" s="22"/>
      <c r="B31" s="22"/>
      <c r="C31" s="22"/>
      <c r="D31" s="22"/>
      <c r="E31" s="22"/>
      <c r="F31" s="22"/>
      <c r="G31" s="22"/>
      <c r="H31" s="22"/>
      <c r="I31" s="22"/>
      <c r="J31" s="22"/>
      <c r="K31" s="22"/>
    </row>
    <row r="32" spans="1:11" ht="17.25" customHeight="1" x14ac:dyDescent="0.25">
      <c r="A32" s="22"/>
      <c r="B32" s="22"/>
      <c r="C32" s="22"/>
      <c r="D32" s="22"/>
      <c r="E32" s="22"/>
      <c r="F32" s="22"/>
      <c r="G32" s="22"/>
      <c r="H32" s="22"/>
      <c r="I32" s="22"/>
      <c r="J32" s="22"/>
      <c r="K32" s="22"/>
    </row>
    <row r="33" spans="1:11" ht="17.25" customHeight="1" x14ac:dyDescent="0.25">
      <c r="A33" s="22"/>
      <c r="B33" s="22"/>
      <c r="C33" s="22"/>
      <c r="D33" s="22"/>
      <c r="E33" s="22"/>
      <c r="F33" s="22"/>
      <c r="G33" s="22"/>
      <c r="H33" s="22"/>
      <c r="I33" s="22"/>
      <c r="J33" s="22"/>
      <c r="K33" s="22"/>
    </row>
  </sheetData>
  <sheetProtection sheet="1" objects="1" scenarios="1" formatColumns="0" formatRows="0"/>
  <mergeCells count="23">
    <mergeCell ref="E6:E7"/>
    <mergeCell ref="B2:K2"/>
    <mergeCell ref="B24:D27"/>
    <mergeCell ref="B12:D15"/>
    <mergeCell ref="B8:D11"/>
    <mergeCell ref="F8:K11"/>
    <mergeCell ref="F24:K27"/>
    <mergeCell ref="B6:D7"/>
    <mergeCell ref="F6:K7"/>
    <mergeCell ref="B4:K5"/>
    <mergeCell ref="E8:E11"/>
    <mergeCell ref="B16:D19"/>
    <mergeCell ref="E16:E19"/>
    <mergeCell ref="F16:K19"/>
    <mergeCell ref="E12:E15"/>
    <mergeCell ref="E24:E27"/>
    <mergeCell ref="F12:K15"/>
    <mergeCell ref="E22:E23"/>
    <mergeCell ref="E20:E21"/>
    <mergeCell ref="B20:D21"/>
    <mergeCell ref="B22:D23"/>
    <mergeCell ref="F20:K21"/>
    <mergeCell ref="F22:K23"/>
  </mergeCells>
  <dataValidations count="1">
    <dataValidation type="list" allowBlank="1" showInputMessage="1" showErrorMessage="1" prompt="Select Yes or No" sqref="E8:E22 E24:E27"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K60"/>
  <sheetViews>
    <sheetView showGridLines="0" topLeftCell="A37" zoomScaleNormal="100" zoomScaleSheetLayoutView="100" workbookViewId="0">
      <selection activeCell="V14" sqref="V14"/>
    </sheetView>
  </sheetViews>
  <sheetFormatPr defaultColWidth="8.85546875" defaultRowHeight="15" x14ac:dyDescent="0.25"/>
  <cols>
    <col min="1" max="1" width="1.85546875" customWidth="1"/>
    <col min="4" max="4" width="18.140625" customWidth="1"/>
  </cols>
  <sheetData>
    <row r="1" spans="1:11" x14ac:dyDescent="0.25">
      <c r="A1" s="22"/>
      <c r="B1" s="22"/>
      <c r="C1" s="22"/>
      <c r="D1" s="22"/>
      <c r="E1" s="22"/>
      <c r="F1" s="22"/>
      <c r="G1" s="22"/>
      <c r="H1" s="22"/>
      <c r="I1" s="22"/>
      <c r="J1" s="22"/>
      <c r="K1" s="22"/>
    </row>
    <row r="2" spans="1:11" ht="19.5" customHeight="1" x14ac:dyDescent="0.25">
      <c r="A2" s="22"/>
      <c r="B2" s="514" t="s">
        <v>857</v>
      </c>
      <c r="C2" s="251"/>
      <c r="D2" s="251"/>
      <c r="E2" s="251"/>
      <c r="F2" s="251"/>
      <c r="G2" s="251"/>
      <c r="H2" s="251"/>
      <c r="I2" s="251"/>
      <c r="J2" s="251"/>
      <c r="K2" s="251"/>
    </row>
    <row r="3" spans="1:11" ht="17.25" customHeight="1" x14ac:dyDescent="0.25">
      <c r="A3" s="22"/>
      <c r="B3" s="26"/>
      <c r="C3" s="26"/>
      <c r="D3" s="26"/>
      <c r="E3" s="26"/>
      <c r="F3" s="26"/>
      <c r="G3" s="26"/>
      <c r="H3" s="26"/>
      <c r="I3" s="26"/>
      <c r="J3" s="26"/>
      <c r="K3" s="26"/>
    </row>
    <row r="4" spans="1:11" ht="14.45" customHeight="1" x14ac:dyDescent="0.25">
      <c r="A4" s="22"/>
      <c r="B4" s="575" t="s">
        <v>858</v>
      </c>
      <c r="C4" s="491"/>
      <c r="D4" s="491"/>
      <c r="E4" s="491"/>
      <c r="F4" s="491"/>
      <c r="G4" s="491"/>
      <c r="H4" s="491"/>
      <c r="I4" s="491"/>
      <c r="J4" s="491"/>
      <c r="K4" s="463"/>
    </row>
    <row r="5" spans="1:11" ht="24" customHeight="1" x14ac:dyDescent="0.25">
      <c r="A5" s="22"/>
      <c r="B5" s="387"/>
      <c r="C5" s="473"/>
      <c r="D5" s="473"/>
      <c r="E5" s="473"/>
      <c r="F5" s="473"/>
      <c r="G5" s="473"/>
      <c r="H5" s="473"/>
      <c r="I5" s="473"/>
      <c r="J5" s="473"/>
      <c r="K5" s="388"/>
    </row>
    <row r="6" spans="1:11" ht="17.25" customHeight="1" x14ac:dyDescent="0.25">
      <c r="A6" s="22"/>
      <c r="B6" s="368" t="s">
        <v>859</v>
      </c>
      <c r="C6" s="491"/>
      <c r="D6" s="463"/>
      <c r="E6" s="368" t="s">
        <v>84</v>
      </c>
      <c r="F6" s="491"/>
      <c r="G6" s="491"/>
      <c r="H6" s="491"/>
      <c r="I6" s="491"/>
      <c r="J6" s="491"/>
      <c r="K6" s="463"/>
    </row>
    <row r="7" spans="1:11" ht="35.25" customHeight="1" x14ac:dyDescent="0.25">
      <c r="A7" s="22"/>
      <c r="B7" s="387"/>
      <c r="C7" s="473"/>
      <c r="D7" s="388"/>
      <c r="E7" s="387"/>
      <c r="F7" s="473"/>
      <c r="G7" s="473"/>
      <c r="H7" s="473"/>
      <c r="I7" s="473"/>
      <c r="J7" s="473"/>
      <c r="K7" s="388"/>
    </row>
    <row r="8" spans="1:11" ht="82.5" customHeight="1" x14ac:dyDescent="0.25">
      <c r="A8" s="22"/>
      <c r="B8" s="465" t="s">
        <v>860</v>
      </c>
      <c r="C8" s="491"/>
      <c r="D8" s="463"/>
      <c r="E8" s="576" t="s">
        <v>861</v>
      </c>
      <c r="F8" s="577"/>
      <c r="G8" s="577"/>
      <c r="H8" s="577"/>
      <c r="I8" s="577"/>
      <c r="J8" s="577"/>
      <c r="K8" s="577"/>
    </row>
    <row r="9" spans="1:11" ht="73.5" hidden="1" customHeight="1" x14ac:dyDescent="0.25">
      <c r="A9" s="22"/>
      <c r="B9" s="387"/>
      <c r="C9" s="473"/>
      <c r="D9" s="388"/>
      <c r="E9" s="578"/>
      <c r="F9" s="579"/>
      <c r="G9" s="579"/>
      <c r="H9" s="579"/>
      <c r="I9" s="579"/>
      <c r="J9" s="579"/>
      <c r="K9" s="579"/>
    </row>
    <row r="10" spans="1:11" ht="14.45" customHeight="1" x14ac:dyDescent="0.25">
      <c r="A10" s="22"/>
      <c r="B10" s="574" t="s">
        <v>862</v>
      </c>
      <c r="C10" s="491"/>
      <c r="D10" s="463"/>
      <c r="E10" s="407"/>
      <c r="F10" s="491"/>
      <c r="G10" s="491"/>
      <c r="H10" s="491"/>
      <c r="I10" s="491"/>
      <c r="J10" s="491"/>
      <c r="K10" s="491"/>
    </row>
    <row r="11" spans="1:11" ht="14.45" customHeight="1" x14ac:dyDescent="0.25">
      <c r="A11" s="22"/>
      <c r="B11" s="386"/>
      <c r="C11" s="251"/>
      <c r="D11" s="385"/>
      <c r="E11" s="386"/>
      <c r="F11" s="251"/>
      <c r="G11" s="251"/>
      <c r="H11" s="251"/>
      <c r="I11" s="251"/>
      <c r="J11" s="251"/>
      <c r="K11" s="251"/>
    </row>
    <row r="12" spans="1:11" ht="9.75" customHeight="1" x14ac:dyDescent="0.25">
      <c r="A12" s="22"/>
      <c r="B12" s="386"/>
      <c r="C12" s="251"/>
      <c r="D12" s="385"/>
      <c r="E12" s="386"/>
      <c r="F12" s="251"/>
      <c r="G12" s="251"/>
      <c r="H12" s="251"/>
      <c r="I12" s="251"/>
      <c r="J12" s="251"/>
      <c r="K12" s="251"/>
    </row>
    <row r="13" spans="1:11" ht="17.25" hidden="1" customHeight="1" x14ac:dyDescent="0.25">
      <c r="A13" s="22"/>
      <c r="B13" s="387"/>
      <c r="C13" s="473"/>
      <c r="D13" s="388"/>
      <c r="E13" s="386"/>
      <c r="F13" s="251"/>
      <c r="G13" s="251"/>
      <c r="H13" s="251"/>
      <c r="I13" s="251"/>
      <c r="J13" s="251"/>
      <c r="K13" s="251"/>
    </row>
    <row r="14" spans="1:11" ht="48.75" customHeight="1" x14ac:dyDescent="0.25">
      <c r="A14" s="22"/>
      <c r="B14" s="370" t="s">
        <v>863</v>
      </c>
      <c r="C14" s="491"/>
      <c r="D14" s="463"/>
      <c r="E14" s="576"/>
      <c r="F14" s="491"/>
      <c r="G14" s="491"/>
      <c r="H14" s="491"/>
      <c r="I14" s="491"/>
      <c r="J14" s="491"/>
      <c r="K14" s="491"/>
    </row>
    <row r="15" spans="1:11" ht="17.25" hidden="1" customHeight="1" x14ac:dyDescent="0.25">
      <c r="A15" s="22"/>
      <c r="B15" s="386"/>
      <c r="C15" s="251"/>
      <c r="D15" s="385"/>
      <c r="E15" s="386"/>
      <c r="F15" s="251"/>
      <c r="G15" s="251"/>
      <c r="H15" s="251"/>
      <c r="I15" s="251"/>
      <c r="J15" s="251"/>
      <c r="K15" s="251"/>
    </row>
    <row r="16" spans="1:11" ht="17.25" hidden="1" customHeight="1" x14ac:dyDescent="0.25">
      <c r="A16" s="22"/>
      <c r="B16" s="386"/>
      <c r="C16" s="251"/>
      <c r="D16" s="385"/>
      <c r="E16" s="386"/>
      <c r="F16" s="251"/>
      <c r="G16" s="251"/>
      <c r="H16" s="251"/>
      <c r="I16" s="251"/>
      <c r="J16" s="251"/>
      <c r="K16" s="251"/>
    </row>
    <row r="17" spans="1:11" ht="17.25" hidden="1" customHeight="1" x14ac:dyDescent="0.25">
      <c r="A17" s="22"/>
      <c r="B17" s="386"/>
      <c r="C17" s="251"/>
      <c r="D17" s="385"/>
      <c r="E17" s="386"/>
      <c r="F17" s="251"/>
      <c r="G17" s="251"/>
      <c r="H17" s="251"/>
      <c r="I17" s="251"/>
      <c r="J17" s="251"/>
      <c r="K17" s="251"/>
    </row>
    <row r="18" spans="1:11" ht="17.25" hidden="1" customHeight="1" x14ac:dyDescent="0.25">
      <c r="A18" s="22"/>
      <c r="B18" s="386"/>
      <c r="C18" s="251"/>
      <c r="D18" s="385"/>
      <c r="E18" s="386"/>
      <c r="F18" s="251"/>
      <c r="G18" s="251"/>
      <c r="H18" s="251"/>
      <c r="I18" s="251"/>
      <c r="J18" s="251"/>
      <c r="K18" s="251"/>
    </row>
    <row r="19" spans="1:11" ht="17.25" hidden="1" customHeight="1" x14ac:dyDescent="0.25">
      <c r="A19" s="22"/>
      <c r="B19" s="387"/>
      <c r="C19" s="473"/>
      <c r="D19" s="388"/>
      <c r="E19" s="387"/>
      <c r="F19" s="473"/>
      <c r="G19" s="473"/>
      <c r="H19" s="473"/>
      <c r="I19" s="473"/>
      <c r="J19" s="473"/>
      <c r="K19" s="473"/>
    </row>
    <row r="20" spans="1:11" ht="14.45" customHeight="1" x14ac:dyDescent="0.25">
      <c r="A20" s="22"/>
      <c r="B20" s="410" t="s">
        <v>864</v>
      </c>
      <c r="C20" s="491"/>
      <c r="D20" s="491"/>
      <c r="E20" s="407" t="s">
        <v>865</v>
      </c>
      <c r="F20" s="491"/>
      <c r="G20" s="491"/>
      <c r="H20" s="491"/>
      <c r="I20" s="491"/>
      <c r="J20" s="491"/>
      <c r="K20" s="491"/>
    </row>
    <row r="21" spans="1:11" ht="17.25" customHeight="1" x14ac:dyDescent="0.25">
      <c r="A21" s="22"/>
      <c r="B21" s="386"/>
      <c r="C21" s="251"/>
      <c r="D21" s="251"/>
      <c r="E21" s="386"/>
      <c r="F21" s="251"/>
      <c r="G21" s="251"/>
      <c r="H21" s="251"/>
      <c r="I21" s="251"/>
      <c r="J21" s="251"/>
      <c r="K21" s="251"/>
    </row>
    <row r="22" spans="1:11" ht="17.25" customHeight="1" x14ac:dyDescent="0.25">
      <c r="A22" s="22"/>
      <c r="B22" s="386"/>
      <c r="C22" s="251"/>
      <c r="D22" s="251"/>
      <c r="E22" s="386"/>
      <c r="F22" s="251"/>
      <c r="G22" s="251"/>
      <c r="H22" s="251"/>
      <c r="I22" s="251"/>
      <c r="J22" s="251"/>
      <c r="K22" s="251"/>
    </row>
    <row r="23" spans="1:11" ht="49.5" customHeight="1" x14ac:dyDescent="0.25">
      <c r="A23" s="22"/>
      <c r="B23" s="407" t="s">
        <v>866</v>
      </c>
      <c r="C23" s="491"/>
      <c r="D23" s="491"/>
      <c r="E23" s="407" t="s">
        <v>867</v>
      </c>
      <c r="F23" s="491"/>
      <c r="G23" s="491"/>
      <c r="H23" s="491"/>
      <c r="I23" s="491"/>
      <c r="J23" s="491"/>
      <c r="K23" s="491"/>
    </row>
    <row r="24" spans="1:11" ht="17.25" hidden="1" customHeight="1" x14ac:dyDescent="0.25">
      <c r="A24" s="22"/>
      <c r="B24" s="386"/>
      <c r="C24" s="251"/>
      <c r="D24" s="251"/>
      <c r="E24" s="386"/>
      <c r="F24" s="251"/>
      <c r="G24" s="251"/>
      <c r="H24" s="251"/>
      <c r="I24" s="251"/>
      <c r="J24" s="251"/>
      <c r="K24" s="251"/>
    </row>
    <row r="25" spans="1:11" ht="17.25" hidden="1" customHeight="1" x14ac:dyDescent="0.25">
      <c r="A25" s="22"/>
      <c r="B25" s="386"/>
      <c r="C25" s="251"/>
      <c r="D25" s="251"/>
      <c r="E25" s="386"/>
      <c r="F25" s="251"/>
      <c r="G25" s="251"/>
      <c r="H25" s="251"/>
      <c r="I25" s="251"/>
      <c r="J25" s="251"/>
      <c r="K25" s="251"/>
    </row>
    <row r="26" spans="1:11" ht="17.25" hidden="1" customHeight="1" x14ac:dyDescent="0.25">
      <c r="A26" s="22"/>
      <c r="B26" s="386"/>
      <c r="C26" s="251"/>
      <c r="D26" s="251"/>
      <c r="E26" s="386"/>
      <c r="F26" s="251"/>
      <c r="G26" s="251"/>
      <c r="H26" s="251"/>
      <c r="I26" s="251"/>
      <c r="J26" s="251"/>
      <c r="K26" s="251"/>
    </row>
    <row r="27" spans="1:11" ht="17.25" hidden="1" customHeight="1" x14ac:dyDescent="0.25">
      <c r="A27" s="22"/>
      <c r="B27" s="386"/>
      <c r="C27" s="251"/>
      <c r="D27" s="251"/>
      <c r="E27" s="386"/>
      <c r="F27" s="251"/>
      <c r="G27" s="251"/>
      <c r="H27" s="251"/>
      <c r="I27" s="251"/>
      <c r="J27" s="251"/>
      <c r="K27" s="251"/>
    </row>
    <row r="28" spans="1:11" ht="17.25" hidden="1" customHeight="1" x14ac:dyDescent="0.25">
      <c r="A28" s="22"/>
      <c r="B28" s="386"/>
      <c r="C28" s="251"/>
      <c r="D28" s="251"/>
      <c r="E28" s="386"/>
      <c r="F28" s="251"/>
      <c r="G28" s="251"/>
      <c r="H28" s="251"/>
      <c r="I28" s="251"/>
      <c r="J28" s="251"/>
      <c r="K28" s="251"/>
    </row>
    <row r="29" spans="1:11" ht="14.45" customHeight="1" x14ac:dyDescent="0.25">
      <c r="A29" s="22"/>
      <c r="B29" s="368" t="s">
        <v>868</v>
      </c>
      <c r="C29" s="491"/>
      <c r="D29" s="463"/>
      <c r="E29" s="368" t="s">
        <v>869</v>
      </c>
      <c r="F29" s="491"/>
      <c r="G29" s="491"/>
      <c r="H29" s="491"/>
      <c r="I29" s="491"/>
      <c r="J29" s="491"/>
      <c r="K29" s="463"/>
    </row>
    <row r="30" spans="1:11" ht="14.45" customHeight="1" x14ac:dyDescent="0.25">
      <c r="A30" s="22"/>
      <c r="B30" s="386"/>
      <c r="C30" s="251"/>
      <c r="D30" s="385"/>
      <c r="E30" s="386"/>
      <c r="F30" s="251"/>
      <c r="G30" s="251"/>
      <c r="H30" s="251"/>
      <c r="I30" s="251"/>
      <c r="J30" s="251"/>
      <c r="K30" s="385"/>
    </row>
    <row r="31" spans="1:11" ht="14.45" customHeight="1" x14ac:dyDescent="0.25">
      <c r="A31" s="22"/>
      <c r="B31" s="386"/>
      <c r="C31" s="251"/>
      <c r="D31" s="385"/>
      <c r="E31" s="386"/>
      <c r="F31" s="251"/>
      <c r="G31" s="251"/>
      <c r="H31" s="251"/>
      <c r="I31" s="251"/>
      <c r="J31" s="251"/>
      <c r="K31" s="385"/>
    </row>
    <row r="32" spans="1:11" ht="14.45" customHeight="1" x14ac:dyDescent="0.25">
      <c r="A32" s="22"/>
      <c r="B32" s="386"/>
      <c r="C32" s="251"/>
      <c r="D32" s="385"/>
      <c r="E32" s="386"/>
      <c r="F32" s="251"/>
      <c r="G32" s="251"/>
      <c r="H32" s="251"/>
      <c r="I32" s="251"/>
      <c r="J32" s="251"/>
      <c r="K32" s="385"/>
    </row>
    <row r="33" spans="1:11" ht="14.45" customHeight="1" x14ac:dyDescent="0.25">
      <c r="A33" s="22"/>
      <c r="B33" s="386"/>
      <c r="C33" s="251"/>
      <c r="D33" s="385"/>
      <c r="E33" s="386"/>
      <c r="F33" s="251"/>
      <c r="G33" s="251"/>
      <c r="H33" s="251"/>
      <c r="I33" s="251"/>
      <c r="J33" s="251"/>
      <c r="K33" s="385"/>
    </row>
    <row r="34" spans="1:11" ht="14.45" customHeight="1" x14ac:dyDescent="0.25">
      <c r="A34" s="22"/>
      <c r="B34" s="386"/>
      <c r="C34" s="251"/>
      <c r="D34" s="385"/>
      <c r="E34" s="386"/>
      <c r="F34" s="251"/>
      <c r="G34" s="251"/>
      <c r="H34" s="251"/>
      <c r="I34" s="251"/>
      <c r="J34" s="251"/>
      <c r="K34" s="385"/>
    </row>
    <row r="35" spans="1:11" ht="14.45" customHeight="1" x14ac:dyDescent="0.25">
      <c r="A35" s="22"/>
      <c r="B35" s="386"/>
      <c r="C35" s="251"/>
      <c r="D35" s="385"/>
      <c r="E35" s="386"/>
      <c r="F35" s="251"/>
      <c r="G35" s="251"/>
      <c r="H35" s="251"/>
      <c r="I35" s="251"/>
      <c r="J35" s="251"/>
      <c r="K35" s="385"/>
    </row>
    <row r="36" spans="1:11" ht="14.45" customHeight="1" x14ac:dyDescent="0.25">
      <c r="A36" s="22"/>
      <c r="B36" s="386"/>
      <c r="C36" s="251"/>
      <c r="D36" s="385"/>
      <c r="E36" s="386"/>
      <c r="F36" s="251"/>
      <c r="G36" s="251"/>
      <c r="H36" s="251"/>
      <c r="I36" s="251"/>
      <c r="J36" s="251"/>
      <c r="K36" s="385"/>
    </row>
    <row r="37" spans="1:11" ht="17.25" customHeight="1" x14ac:dyDescent="0.25">
      <c r="A37" s="22"/>
      <c r="B37" s="386"/>
      <c r="C37" s="251"/>
      <c r="D37" s="385"/>
      <c r="E37" s="386"/>
      <c r="F37" s="251"/>
      <c r="G37" s="251"/>
      <c r="H37" s="251"/>
      <c r="I37" s="251"/>
      <c r="J37" s="251"/>
      <c r="K37" s="385"/>
    </row>
    <row r="38" spans="1:11" ht="8.25" customHeight="1" x14ac:dyDescent="0.25">
      <c r="A38" s="22"/>
      <c r="B38" s="386"/>
      <c r="C38" s="251"/>
      <c r="D38" s="385"/>
      <c r="E38" s="386"/>
      <c r="F38" s="251"/>
      <c r="G38" s="251"/>
      <c r="H38" s="251"/>
      <c r="I38" s="251"/>
      <c r="J38" s="251"/>
      <c r="K38" s="385"/>
    </row>
    <row r="39" spans="1:11" ht="17.25" hidden="1" customHeight="1" x14ac:dyDescent="0.25">
      <c r="A39" s="22"/>
      <c r="B39" s="386"/>
      <c r="C39" s="251"/>
      <c r="D39" s="385"/>
      <c r="E39" s="386"/>
      <c r="F39" s="251"/>
      <c r="G39" s="251"/>
      <c r="H39" s="251"/>
      <c r="I39" s="251"/>
      <c r="J39" s="251"/>
      <c r="K39" s="385"/>
    </row>
    <row r="40" spans="1:11" ht="17.25" hidden="1" customHeight="1" x14ac:dyDescent="0.25">
      <c r="A40" s="22"/>
      <c r="B40" s="386"/>
      <c r="C40" s="251"/>
      <c r="D40" s="385"/>
      <c r="E40" s="386"/>
      <c r="F40" s="251"/>
      <c r="G40" s="251"/>
      <c r="H40" s="251"/>
      <c r="I40" s="251"/>
      <c r="J40" s="251"/>
      <c r="K40" s="385"/>
    </row>
    <row r="41" spans="1:11" hidden="1" x14ac:dyDescent="0.25">
      <c r="A41" s="22"/>
      <c r="B41" s="386"/>
      <c r="C41" s="251"/>
      <c r="D41" s="385"/>
      <c r="E41" s="386"/>
      <c r="F41" s="251"/>
      <c r="G41" s="251"/>
      <c r="H41" s="251"/>
      <c r="I41" s="251"/>
      <c r="J41" s="251"/>
      <c r="K41" s="385"/>
    </row>
    <row r="42" spans="1:11" ht="17.25" hidden="1" customHeight="1" x14ac:dyDescent="0.25">
      <c r="A42" s="22"/>
      <c r="B42" s="387"/>
      <c r="C42" s="473"/>
      <c r="D42" s="388"/>
      <c r="E42" s="386"/>
      <c r="F42" s="565"/>
      <c r="G42" s="565"/>
      <c r="H42" s="565"/>
      <c r="I42" s="565"/>
      <c r="J42" s="565"/>
      <c r="K42" s="385"/>
    </row>
    <row r="43" spans="1:11" ht="14.45" customHeight="1" x14ac:dyDescent="0.25">
      <c r="A43" s="22"/>
      <c r="B43" s="368" t="s">
        <v>870</v>
      </c>
      <c r="C43" s="491"/>
      <c r="D43" s="491"/>
      <c r="E43" s="583" t="s">
        <v>871</v>
      </c>
      <c r="F43" s="584"/>
      <c r="G43" s="584"/>
      <c r="H43" s="584"/>
      <c r="I43" s="584"/>
      <c r="J43" s="584"/>
      <c r="K43" s="585"/>
    </row>
    <row r="44" spans="1:11" ht="17.25" customHeight="1" x14ac:dyDescent="0.25">
      <c r="A44" s="22"/>
      <c r="B44" s="386"/>
      <c r="C44" s="251"/>
      <c r="D44" s="565"/>
      <c r="E44" s="568" t="s">
        <v>872</v>
      </c>
      <c r="F44" s="569"/>
      <c r="G44" s="569"/>
      <c r="H44" s="569"/>
      <c r="I44" s="569"/>
      <c r="J44" s="569"/>
      <c r="K44" s="570"/>
    </row>
    <row r="45" spans="1:11" ht="17.25" customHeight="1" x14ac:dyDescent="0.25">
      <c r="A45" s="22"/>
      <c r="B45" s="386"/>
      <c r="C45" s="251"/>
      <c r="D45" s="565"/>
      <c r="E45" s="568" t="s">
        <v>873</v>
      </c>
      <c r="F45" s="569"/>
      <c r="G45" s="569"/>
      <c r="H45" s="569"/>
      <c r="I45" s="569"/>
      <c r="J45" s="569"/>
      <c r="K45" s="570"/>
    </row>
    <row r="46" spans="1:11" ht="20.25" customHeight="1" x14ac:dyDescent="0.25">
      <c r="A46" s="22"/>
      <c r="B46" s="387"/>
      <c r="C46" s="473"/>
      <c r="D46" s="473"/>
      <c r="E46" s="569" t="s">
        <v>874</v>
      </c>
      <c r="F46" s="569"/>
      <c r="G46" s="569"/>
      <c r="H46" s="569"/>
      <c r="I46" s="569"/>
      <c r="J46" s="569"/>
      <c r="K46" s="569"/>
    </row>
    <row r="47" spans="1:11" ht="14.45" customHeight="1" x14ac:dyDescent="0.25">
      <c r="A47" s="22"/>
      <c r="B47" s="368" t="s">
        <v>875</v>
      </c>
      <c r="C47" s="491"/>
      <c r="D47" s="463"/>
      <c r="E47" s="580" t="s">
        <v>876</v>
      </c>
      <c r="F47" s="581"/>
      <c r="G47" s="581"/>
      <c r="H47" s="581"/>
      <c r="I47" s="581"/>
      <c r="J47" s="581"/>
      <c r="K47" s="582"/>
    </row>
    <row r="48" spans="1:11" ht="17.25" customHeight="1" x14ac:dyDescent="0.25">
      <c r="A48" s="22"/>
      <c r="B48" s="386"/>
      <c r="C48" s="251"/>
      <c r="D48" s="385"/>
      <c r="E48" s="580"/>
      <c r="F48" s="581"/>
      <c r="G48" s="581"/>
      <c r="H48" s="581"/>
      <c r="I48" s="581"/>
      <c r="J48" s="581"/>
      <c r="K48" s="582"/>
    </row>
    <row r="49" spans="1:11" ht="17.25" customHeight="1" x14ac:dyDescent="0.25">
      <c r="A49" s="22"/>
      <c r="B49" s="386"/>
      <c r="C49" s="251"/>
      <c r="D49" s="385"/>
      <c r="E49" s="580"/>
      <c r="F49" s="581"/>
      <c r="G49" s="581"/>
      <c r="H49" s="581"/>
      <c r="I49" s="581"/>
      <c r="J49" s="581"/>
      <c r="K49" s="582"/>
    </row>
    <row r="50" spans="1:11" ht="59.25" customHeight="1" x14ac:dyDescent="0.25">
      <c r="A50" s="22"/>
      <c r="B50" s="387"/>
      <c r="C50" s="473"/>
      <c r="D50" s="388"/>
      <c r="E50" s="571" t="s">
        <v>877</v>
      </c>
      <c r="F50" s="572"/>
      <c r="G50" s="572"/>
      <c r="H50" s="572"/>
      <c r="I50" s="572"/>
      <c r="J50" s="572"/>
      <c r="K50" s="573"/>
    </row>
    <row r="51" spans="1:11" ht="14.45" customHeight="1" x14ac:dyDescent="0.25">
      <c r="A51" s="22"/>
      <c r="B51" s="368" t="s">
        <v>878</v>
      </c>
      <c r="C51" s="491"/>
      <c r="D51" s="463"/>
      <c r="E51" s="368" t="s">
        <v>879</v>
      </c>
      <c r="F51" s="491"/>
      <c r="G51" s="491"/>
      <c r="H51" s="491"/>
      <c r="I51" s="491"/>
      <c r="J51" s="491"/>
      <c r="K51" s="463"/>
    </row>
    <row r="52" spans="1:11" ht="17.25" customHeight="1" x14ac:dyDescent="0.25">
      <c r="A52" s="22"/>
      <c r="B52" s="386"/>
      <c r="C52" s="251"/>
      <c r="D52" s="385"/>
      <c r="E52" s="386"/>
      <c r="F52" s="251"/>
      <c r="G52" s="251"/>
      <c r="H52" s="251"/>
      <c r="I52" s="251"/>
      <c r="J52" s="251"/>
      <c r="K52" s="385"/>
    </row>
    <row r="53" spans="1:11" ht="17.25" customHeight="1" x14ac:dyDescent="0.25">
      <c r="A53" s="22"/>
      <c r="B53" s="386"/>
      <c r="C53" s="251"/>
      <c r="D53" s="385"/>
      <c r="E53" s="386"/>
      <c r="F53" s="251"/>
      <c r="G53" s="251"/>
      <c r="H53" s="251"/>
      <c r="I53" s="251"/>
      <c r="J53" s="251"/>
      <c r="K53" s="385"/>
    </row>
    <row r="54" spans="1:11" ht="17.25" customHeight="1" x14ac:dyDescent="0.25">
      <c r="A54" s="22"/>
      <c r="B54" s="387"/>
      <c r="C54" s="473"/>
      <c r="D54" s="388"/>
      <c r="E54" s="387"/>
      <c r="F54" s="473"/>
      <c r="G54" s="473"/>
      <c r="H54" s="473"/>
      <c r="I54" s="473"/>
      <c r="J54" s="473"/>
      <c r="K54" s="388"/>
    </row>
    <row r="55" spans="1:11" ht="17.25" customHeight="1" x14ac:dyDescent="0.25"/>
    <row r="56" spans="1:11" ht="17.25" customHeight="1" x14ac:dyDescent="0.25"/>
    <row r="60" spans="1:11" ht="15.75" customHeight="1" x14ac:dyDescent="0.25"/>
  </sheetData>
  <sheetProtection sheet="1" objects="1" scenarios="1" formatColumns="0" formatRows="0"/>
  <mergeCells count="26">
    <mergeCell ref="E51:K54"/>
    <mergeCell ref="B51:D54"/>
    <mergeCell ref="B47:D50"/>
    <mergeCell ref="E6:K7"/>
    <mergeCell ref="B8:D9"/>
    <mergeCell ref="B43:D46"/>
    <mergeCell ref="B20:D22"/>
    <mergeCell ref="E29:K42"/>
    <mergeCell ref="E8:K9"/>
    <mergeCell ref="B29:D42"/>
    <mergeCell ref="E10:K13"/>
    <mergeCell ref="E23:K28"/>
    <mergeCell ref="E14:K19"/>
    <mergeCell ref="E47:K49"/>
    <mergeCell ref="E43:K43"/>
    <mergeCell ref="E44:K44"/>
    <mergeCell ref="E45:K45"/>
    <mergeCell ref="E46:K46"/>
    <mergeCell ref="E50:K50"/>
    <mergeCell ref="B2:K2"/>
    <mergeCell ref="E20:K22"/>
    <mergeCell ref="B14:D19"/>
    <mergeCell ref="B6:D7"/>
    <mergeCell ref="B23:D28"/>
    <mergeCell ref="B10:D13"/>
    <mergeCell ref="B4:K5"/>
  </mergeCells>
  <dataValidations count="1">
    <dataValidation type="list" allowBlank="1" showInputMessage="1" showErrorMessage="1" prompt="Select Yes or No" sqref="E6:E7 E20:K22 F6:K7" xr:uid="{00000000-0002-0000-0F00-000000000000}">
      <formula1>"Yes, No"</formula1>
    </dataValidation>
  </dataValidations>
  <hyperlinks>
    <hyperlink ref="E43:K43" r:id="rId1" display="linkedin" xr:uid="{41B2557A-627D-44A3-820D-C6F3DB234A93}"/>
    <hyperlink ref="E44:K44" r:id="rId2" display="facebook page" xr:uid="{62D3043A-F6B2-4FBA-A4EB-5A3AE3A527D6}"/>
    <hyperlink ref="E45:K45" r:id="rId3" display="instagram page" xr:uid="{D441D99E-1D4D-4FF1-8631-50CBC86397C1}"/>
    <hyperlink ref="E46:K46" r:id="rId4" display="https://x.com/FAOJordan/status/1935670540297032116" xr:uid="{9FD94B30-5371-4E89-BCA3-F564AF559AE0}"/>
  </hyperlinks>
  <pageMargins left="0.25" right="0.25" top="0.75" bottom="0.75" header="0.3" footer="0.3"/>
  <pageSetup paperSize="5" orientation="portrait"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K43"/>
  <sheetViews>
    <sheetView showGridLines="0" topLeftCell="A40" zoomScaleNormal="100" zoomScaleSheetLayoutView="100" workbookViewId="0">
      <selection activeCell="U30" sqref="U30"/>
    </sheetView>
  </sheetViews>
  <sheetFormatPr defaultColWidth="8.85546875" defaultRowHeight="15" x14ac:dyDescent="0.25"/>
  <cols>
    <col min="1" max="1" width="1.42578125" customWidth="1"/>
    <col min="11" max="11" width="16.7109375" customWidth="1"/>
  </cols>
  <sheetData>
    <row r="1" spans="1:11" x14ac:dyDescent="0.25">
      <c r="A1" s="22"/>
      <c r="B1" s="22"/>
      <c r="C1" s="22"/>
      <c r="D1" s="22"/>
      <c r="E1" s="22"/>
      <c r="F1" s="22"/>
      <c r="G1" s="22"/>
      <c r="H1" s="22"/>
      <c r="I1" s="22"/>
      <c r="J1" s="22"/>
      <c r="K1" s="22"/>
    </row>
    <row r="2" spans="1:11" ht="19.5" customHeight="1" x14ac:dyDescent="0.25">
      <c r="A2" s="22"/>
      <c r="B2" s="514" t="s">
        <v>880</v>
      </c>
      <c r="C2" s="251"/>
      <c r="D2" s="251"/>
      <c r="E2" s="251"/>
      <c r="F2" s="251"/>
      <c r="G2" s="251"/>
      <c r="H2" s="251"/>
      <c r="I2" s="251"/>
      <c r="J2" s="251"/>
      <c r="K2" s="251"/>
    </row>
    <row r="3" spans="1:11" x14ac:dyDescent="0.25">
      <c r="A3" s="22"/>
      <c r="B3" s="22"/>
      <c r="C3" s="22"/>
      <c r="D3" s="22"/>
      <c r="E3" s="22"/>
      <c r="F3" s="22"/>
      <c r="G3" s="22"/>
      <c r="H3" s="22"/>
      <c r="I3" s="22"/>
      <c r="J3" s="22"/>
      <c r="K3" s="22"/>
    </row>
    <row r="4" spans="1:11" ht="14.45" customHeight="1" x14ac:dyDescent="0.25">
      <c r="A4" s="22"/>
      <c r="B4" s="586" t="s">
        <v>881</v>
      </c>
      <c r="C4" s="491"/>
      <c r="D4" s="491"/>
      <c r="E4" s="491"/>
      <c r="F4" s="491"/>
      <c r="G4" s="491"/>
      <c r="H4" s="491"/>
      <c r="I4" s="491"/>
      <c r="J4" s="491"/>
      <c r="K4" s="463"/>
    </row>
    <row r="5" spans="1:11" ht="17.25" customHeight="1" x14ac:dyDescent="0.25">
      <c r="A5" s="22"/>
      <c r="B5" s="387"/>
      <c r="C5" s="473"/>
      <c r="D5" s="473"/>
      <c r="E5" s="473"/>
      <c r="F5" s="473"/>
      <c r="G5" s="473"/>
      <c r="H5" s="473"/>
      <c r="I5" s="473"/>
      <c r="J5" s="473"/>
      <c r="K5" s="388"/>
    </row>
    <row r="6" spans="1:11" ht="14.45" customHeight="1" x14ac:dyDescent="0.25">
      <c r="A6" s="22"/>
      <c r="B6" s="446" t="s">
        <v>882</v>
      </c>
      <c r="C6" s="437"/>
      <c r="D6" s="437"/>
      <c r="E6" s="437"/>
      <c r="F6" s="437"/>
      <c r="G6" s="437"/>
      <c r="H6" s="437"/>
      <c r="I6" s="437"/>
      <c r="J6" s="437"/>
      <c r="K6" s="481"/>
    </row>
    <row r="7" spans="1:11" ht="17.25" customHeight="1" x14ac:dyDescent="0.25">
      <c r="A7" s="22"/>
      <c r="B7" s="417"/>
      <c r="C7" s="418"/>
      <c r="D7" s="418"/>
      <c r="E7" s="418"/>
      <c r="F7" s="418"/>
      <c r="G7" s="418"/>
      <c r="H7" s="418"/>
      <c r="I7" s="418"/>
      <c r="J7" s="418"/>
      <c r="K7" s="453"/>
    </row>
    <row r="8" spans="1:11" ht="17.25" customHeight="1" x14ac:dyDescent="0.25">
      <c r="A8" s="22"/>
      <c r="B8" s="417"/>
      <c r="C8" s="418"/>
      <c r="D8" s="418"/>
      <c r="E8" s="418"/>
      <c r="F8" s="418"/>
      <c r="G8" s="418"/>
      <c r="H8" s="418"/>
      <c r="I8" s="418"/>
      <c r="J8" s="418"/>
      <c r="K8" s="453"/>
    </row>
    <row r="9" spans="1:11" ht="17.25" customHeight="1" x14ac:dyDescent="0.25">
      <c r="A9" s="22"/>
      <c r="B9" s="417"/>
      <c r="C9" s="418"/>
      <c r="D9" s="418"/>
      <c r="E9" s="418"/>
      <c r="F9" s="418"/>
      <c r="G9" s="418"/>
      <c r="H9" s="418"/>
      <c r="I9" s="418"/>
      <c r="J9" s="418"/>
      <c r="K9" s="453"/>
    </row>
    <row r="10" spans="1:11" ht="17.25" customHeight="1" x14ac:dyDescent="0.25">
      <c r="A10" s="22"/>
      <c r="B10" s="417"/>
      <c r="C10" s="418"/>
      <c r="D10" s="418"/>
      <c r="E10" s="418"/>
      <c r="F10" s="418"/>
      <c r="G10" s="418"/>
      <c r="H10" s="418"/>
      <c r="I10" s="418"/>
      <c r="J10" s="418"/>
      <c r="K10" s="453"/>
    </row>
    <row r="11" spans="1:11" ht="17.25" customHeight="1" x14ac:dyDescent="0.25">
      <c r="A11" s="22"/>
      <c r="B11" s="417"/>
      <c r="C11" s="418"/>
      <c r="D11" s="418"/>
      <c r="E11" s="418"/>
      <c r="F11" s="418"/>
      <c r="G11" s="418"/>
      <c r="H11" s="418"/>
      <c r="I11" s="418"/>
      <c r="J11" s="418"/>
      <c r="K11" s="453"/>
    </row>
    <row r="12" spans="1:11" ht="17.25" customHeight="1" x14ac:dyDescent="0.25">
      <c r="A12" s="22"/>
      <c r="B12" s="417"/>
      <c r="C12" s="418"/>
      <c r="D12" s="418"/>
      <c r="E12" s="418"/>
      <c r="F12" s="418"/>
      <c r="G12" s="418"/>
      <c r="H12" s="418"/>
      <c r="I12" s="418"/>
      <c r="J12" s="418"/>
      <c r="K12" s="453"/>
    </row>
    <row r="13" spans="1:11" ht="17.25" customHeight="1" x14ac:dyDescent="0.25">
      <c r="A13" s="22"/>
      <c r="B13" s="417"/>
      <c r="C13" s="418"/>
      <c r="D13" s="418"/>
      <c r="E13" s="418"/>
      <c r="F13" s="418"/>
      <c r="G13" s="418"/>
      <c r="H13" s="418"/>
      <c r="I13" s="418"/>
      <c r="J13" s="418"/>
      <c r="K13" s="453"/>
    </row>
    <row r="14" spans="1:11" ht="17.25" customHeight="1" x14ac:dyDescent="0.25">
      <c r="A14" s="22"/>
      <c r="B14" s="417"/>
      <c r="C14" s="418"/>
      <c r="D14" s="418"/>
      <c r="E14" s="418"/>
      <c r="F14" s="418"/>
      <c r="G14" s="418"/>
      <c r="H14" s="418"/>
      <c r="I14" s="418"/>
      <c r="J14" s="418"/>
      <c r="K14" s="453"/>
    </row>
    <row r="15" spans="1:11" ht="17.25" customHeight="1" x14ac:dyDescent="0.25">
      <c r="A15" s="22"/>
      <c r="B15" s="417"/>
      <c r="C15" s="418"/>
      <c r="D15" s="418"/>
      <c r="E15" s="418"/>
      <c r="F15" s="418"/>
      <c r="G15" s="418"/>
      <c r="H15" s="418"/>
      <c r="I15" s="418"/>
      <c r="J15" s="418"/>
      <c r="K15" s="453"/>
    </row>
    <row r="16" spans="1:11" ht="17.25" customHeight="1" x14ac:dyDescent="0.25">
      <c r="A16" s="22"/>
      <c r="B16" s="417"/>
      <c r="C16" s="418"/>
      <c r="D16" s="418"/>
      <c r="E16" s="418"/>
      <c r="F16" s="418"/>
      <c r="G16" s="418"/>
      <c r="H16" s="418"/>
      <c r="I16" s="418"/>
      <c r="J16" s="418"/>
      <c r="K16" s="453"/>
    </row>
    <row r="17" spans="1:11" ht="17.25" customHeight="1" x14ac:dyDescent="0.25">
      <c r="A17" s="22"/>
      <c r="B17" s="417"/>
      <c r="C17" s="418"/>
      <c r="D17" s="418"/>
      <c r="E17" s="418"/>
      <c r="F17" s="418"/>
      <c r="G17" s="418"/>
      <c r="H17" s="418"/>
      <c r="I17" s="418"/>
      <c r="J17" s="418"/>
      <c r="K17" s="453"/>
    </row>
    <row r="18" spans="1:11" ht="17.25" customHeight="1" x14ac:dyDescent="0.25">
      <c r="A18" s="22"/>
      <c r="B18" s="417"/>
      <c r="C18" s="418"/>
      <c r="D18" s="418"/>
      <c r="E18" s="418"/>
      <c r="F18" s="418"/>
      <c r="G18" s="418"/>
      <c r="H18" s="418"/>
      <c r="I18" s="418"/>
      <c r="J18" s="418"/>
      <c r="K18" s="453"/>
    </row>
    <row r="19" spans="1:11" ht="17.25" customHeight="1" x14ac:dyDescent="0.25">
      <c r="A19" s="22"/>
      <c r="B19" s="417"/>
      <c r="C19" s="418"/>
      <c r="D19" s="418"/>
      <c r="E19" s="418"/>
      <c r="F19" s="418"/>
      <c r="G19" s="418"/>
      <c r="H19" s="418"/>
      <c r="I19" s="418"/>
      <c r="J19" s="418"/>
      <c r="K19" s="453"/>
    </row>
    <row r="20" spans="1:11" ht="17.25" customHeight="1" x14ac:dyDescent="0.25">
      <c r="A20" s="22"/>
      <c r="B20" s="417"/>
      <c r="C20" s="418"/>
      <c r="D20" s="418"/>
      <c r="E20" s="418"/>
      <c r="F20" s="418"/>
      <c r="G20" s="418"/>
      <c r="H20" s="418"/>
      <c r="I20" s="418"/>
      <c r="J20" s="418"/>
      <c r="K20" s="453"/>
    </row>
    <row r="21" spans="1:11" ht="17.25" customHeight="1" x14ac:dyDescent="0.25">
      <c r="A21" s="22"/>
      <c r="B21" s="417"/>
      <c r="C21" s="418"/>
      <c r="D21" s="418"/>
      <c r="E21" s="418"/>
      <c r="F21" s="418"/>
      <c r="G21" s="418"/>
      <c r="H21" s="418"/>
      <c r="I21" s="418"/>
      <c r="J21" s="418"/>
      <c r="K21" s="453"/>
    </row>
    <row r="22" spans="1:11" x14ac:dyDescent="0.25">
      <c r="A22" s="22"/>
      <c r="B22" s="417"/>
      <c r="C22" s="418"/>
      <c r="D22" s="418"/>
      <c r="E22" s="418"/>
      <c r="F22" s="418"/>
      <c r="G22" s="418"/>
      <c r="H22" s="418"/>
      <c r="I22" s="418"/>
      <c r="J22" s="418"/>
      <c r="K22" s="453"/>
    </row>
    <row r="23" spans="1:11" x14ac:dyDescent="0.25">
      <c r="A23" s="22"/>
      <c r="B23" s="417"/>
      <c r="C23" s="418"/>
      <c r="D23" s="418"/>
      <c r="E23" s="418"/>
      <c r="F23" s="418"/>
      <c r="G23" s="418"/>
      <c r="H23" s="418"/>
      <c r="I23" s="418"/>
      <c r="J23" s="418"/>
      <c r="K23" s="453"/>
    </row>
    <row r="24" spans="1:11" x14ac:dyDescent="0.25">
      <c r="A24" s="22"/>
      <c r="B24" s="417"/>
      <c r="C24" s="418"/>
      <c r="D24" s="418"/>
      <c r="E24" s="418"/>
      <c r="F24" s="418"/>
      <c r="G24" s="418"/>
      <c r="H24" s="418"/>
      <c r="I24" s="418"/>
      <c r="J24" s="418"/>
      <c r="K24" s="453"/>
    </row>
    <row r="25" spans="1:11" x14ac:dyDescent="0.25">
      <c r="A25" s="22"/>
      <c r="B25" s="417"/>
      <c r="C25" s="418"/>
      <c r="D25" s="418"/>
      <c r="E25" s="418"/>
      <c r="F25" s="418"/>
      <c r="G25" s="418"/>
      <c r="H25" s="418"/>
      <c r="I25" s="418"/>
      <c r="J25" s="418"/>
      <c r="K25" s="453"/>
    </row>
    <row r="26" spans="1:11" x14ac:dyDescent="0.25">
      <c r="A26" s="22"/>
      <c r="B26" s="417"/>
      <c r="C26" s="418"/>
      <c r="D26" s="418"/>
      <c r="E26" s="418"/>
      <c r="F26" s="418"/>
      <c r="G26" s="418"/>
      <c r="H26" s="418"/>
      <c r="I26" s="418"/>
      <c r="J26" s="418"/>
      <c r="K26" s="453"/>
    </row>
    <row r="27" spans="1:11" x14ac:dyDescent="0.25">
      <c r="A27" s="22"/>
      <c r="B27" s="417"/>
      <c r="C27" s="418"/>
      <c r="D27" s="418"/>
      <c r="E27" s="418"/>
      <c r="F27" s="418"/>
      <c r="G27" s="418"/>
      <c r="H27" s="418"/>
      <c r="I27" s="418"/>
      <c r="J27" s="418"/>
      <c r="K27" s="453"/>
    </row>
    <row r="28" spans="1:11" x14ac:dyDescent="0.25">
      <c r="A28" s="22"/>
      <c r="B28" s="417"/>
      <c r="C28" s="418"/>
      <c r="D28" s="418"/>
      <c r="E28" s="418"/>
      <c r="F28" s="418"/>
      <c r="G28" s="418"/>
      <c r="H28" s="418"/>
      <c r="I28" s="418"/>
      <c r="J28" s="418"/>
      <c r="K28" s="453"/>
    </row>
    <row r="29" spans="1:11" x14ac:dyDescent="0.25">
      <c r="A29" s="22"/>
      <c r="B29" s="417"/>
      <c r="C29" s="418"/>
      <c r="D29" s="418"/>
      <c r="E29" s="418"/>
      <c r="F29" s="418"/>
      <c r="G29" s="418"/>
      <c r="H29" s="418"/>
      <c r="I29" s="418"/>
      <c r="J29" s="418"/>
      <c r="K29" s="453"/>
    </row>
    <row r="30" spans="1:11" x14ac:dyDescent="0.25">
      <c r="A30" s="22"/>
      <c r="B30" s="417"/>
      <c r="C30" s="418"/>
      <c r="D30" s="418"/>
      <c r="E30" s="418"/>
      <c r="F30" s="418"/>
      <c r="G30" s="418"/>
      <c r="H30" s="418"/>
      <c r="I30" s="418"/>
      <c r="J30" s="418"/>
      <c r="K30" s="453"/>
    </row>
    <row r="31" spans="1:11" x14ac:dyDescent="0.25">
      <c r="A31" s="22"/>
      <c r="B31" s="417"/>
      <c r="C31" s="418"/>
      <c r="D31" s="418"/>
      <c r="E31" s="418"/>
      <c r="F31" s="418"/>
      <c r="G31" s="418"/>
      <c r="H31" s="418"/>
      <c r="I31" s="418"/>
      <c r="J31" s="418"/>
      <c r="K31" s="453"/>
    </row>
    <row r="32" spans="1:11" x14ac:dyDescent="0.25">
      <c r="A32" s="22"/>
      <c r="B32" s="417"/>
      <c r="C32" s="418"/>
      <c r="D32" s="418"/>
      <c r="E32" s="418"/>
      <c r="F32" s="418"/>
      <c r="G32" s="418"/>
      <c r="H32" s="418"/>
      <c r="I32" s="418"/>
      <c r="J32" s="418"/>
      <c r="K32" s="453"/>
    </row>
    <row r="33" spans="1:11" x14ac:dyDescent="0.25">
      <c r="A33" s="22"/>
      <c r="B33" s="417"/>
      <c r="C33" s="418"/>
      <c r="D33" s="418"/>
      <c r="E33" s="418"/>
      <c r="F33" s="418"/>
      <c r="G33" s="418"/>
      <c r="H33" s="418"/>
      <c r="I33" s="418"/>
      <c r="J33" s="418"/>
      <c r="K33" s="453"/>
    </row>
    <row r="34" spans="1:11" x14ac:dyDescent="0.25">
      <c r="A34" s="22"/>
      <c r="B34" s="417"/>
      <c r="C34" s="418"/>
      <c r="D34" s="418"/>
      <c r="E34" s="418"/>
      <c r="F34" s="418"/>
      <c r="G34" s="418"/>
      <c r="H34" s="418"/>
      <c r="I34" s="418"/>
      <c r="J34" s="418"/>
      <c r="K34" s="453"/>
    </row>
    <row r="35" spans="1:11" x14ac:dyDescent="0.25">
      <c r="A35" s="22"/>
      <c r="B35" s="417"/>
      <c r="C35" s="418"/>
      <c r="D35" s="418"/>
      <c r="E35" s="418"/>
      <c r="F35" s="418"/>
      <c r="G35" s="418"/>
      <c r="H35" s="418"/>
      <c r="I35" s="418"/>
      <c r="J35" s="418"/>
      <c r="K35" s="453"/>
    </row>
    <row r="36" spans="1:11" x14ac:dyDescent="0.25">
      <c r="A36" s="22"/>
      <c r="B36" s="417"/>
      <c r="C36" s="418"/>
      <c r="D36" s="418"/>
      <c r="E36" s="418"/>
      <c r="F36" s="418"/>
      <c r="G36" s="418"/>
      <c r="H36" s="418"/>
      <c r="I36" s="418"/>
      <c r="J36" s="418"/>
      <c r="K36" s="453"/>
    </row>
    <row r="37" spans="1:11" x14ac:dyDescent="0.25">
      <c r="A37" s="22"/>
      <c r="B37" s="417"/>
      <c r="C37" s="418"/>
      <c r="D37" s="418"/>
      <c r="E37" s="418"/>
      <c r="F37" s="418"/>
      <c r="G37" s="418"/>
      <c r="H37" s="418"/>
      <c r="I37" s="418"/>
      <c r="J37" s="418"/>
      <c r="K37" s="453"/>
    </row>
    <row r="38" spans="1:11" x14ac:dyDescent="0.25">
      <c r="A38" s="22"/>
      <c r="B38" s="417"/>
      <c r="C38" s="418"/>
      <c r="D38" s="418"/>
      <c r="E38" s="418"/>
      <c r="F38" s="418"/>
      <c r="G38" s="418"/>
      <c r="H38" s="418"/>
      <c r="I38" s="418"/>
      <c r="J38" s="418"/>
      <c r="K38" s="453"/>
    </row>
    <row r="39" spans="1:11" x14ac:dyDescent="0.25">
      <c r="A39" s="22"/>
      <c r="B39" s="417"/>
      <c r="C39" s="418"/>
      <c r="D39" s="418"/>
      <c r="E39" s="418"/>
      <c r="F39" s="418"/>
      <c r="G39" s="418"/>
      <c r="H39" s="418"/>
      <c r="I39" s="418"/>
      <c r="J39" s="418"/>
      <c r="K39" s="453"/>
    </row>
    <row r="40" spans="1:11" ht="408" customHeight="1" x14ac:dyDescent="0.25">
      <c r="A40" s="22"/>
      <c r="B40" s="447"/>
      <c r="C40" s="448"/>
      <c r="D40" s="448"/>
      <c r="E40" s="448"/>
      <c r="F40" s="448"/>
      <c r="G40" s="448"/>
      <c r="H40" s="448"/>
      <c r="I40" s="448"/>
      <c r="J40" s="448"/>
      <c r="K40" s="455"/>
    </row>
    <row r="41" spans="1:11" x14ac:dyDescent="0.25">
      <c r="A41" s="22"/>
      <c r="B41" s="22"/>
      <c r="C41" s="22"/>
      <c r="D41" s="22"/>
      <c r="E41" s="22"/>
      <c r="F41" s="22"/>
      <c r="G41" s="22"/>
      <c r="H41" s="22"/>
      <c r="I41" s="22"/>
      <c r="J41" s="22"/>
      <c r="K41" s="22"/>
    </row>
    <row r="42" spans="1:11" x14ac:dyDescent="0.25">
      <c r="A42" s="22"/>
      <c r="B42" s="22"/>
      <c r="C42" s="22"/>
      <c r="D42" s="22"/>
      <c r="E42" s="22"/>
      <c r="F42" s="22"/>
      <c r="G42" s="22"/>
      <c r="H42" s="22"/>
      <c r="I42" s="22"/>
      <c r="J42" s="22"/>
      <c r="K42" s="22"/>
    </row>
    <row r="43" spans="1:11" ht="14.25" customHeight="1" x14ac:dyDescent="0.25">
      <c r="A43" s="22"/>
      <c r="B43" s="22"/>
      <c r="C43" s="22"/>
      <c r="D43" s="22"/>
      <c r="E43" s="22"/>
      <c r="F43" s="22"/>
      <c r="G43" s="22"/>
      <c r="H43" s="22"/>
      <c r="I43" s="22"/>
      <c r="J43" s="22"/>
      <c r="K43" s="22"/>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S27"/>
  <sheetViews>
    <sheetView showGridLines="0" zoomScaleNormal="100" zoomScaleSheetLayoutView="100" workbookViewId="0">
      <selection activeCell="W18" sqref="W18"/>
    </sheetView>
  </sheetViews>
  <sheetFormatPr defaultColWidth="8.85546875" defaultRowHeight="15" x14ac:dyDescent="0.25"/>
  <cols>
    <col min="1" max="1" width="1.140625" customWidth="1"/>
    <col min="14" max="14" width="14.140625" customWidth="1"/>
  </cols>
  <sheetData>
    <row r="1" spans="1:19" ht="19.5" customHeight="1" x14ac:dyDescent="0.25">
      <c r="A1" s="22"/>
      <c r="B1" s="22"/>
      <c r="C1" s="22"/>
      <c r="D1" s="22"/>
      <c r="E1" s="22"/>
      <c r="F1" s="22"/>
      <c r="G1" s="22"/>
      <c r="H1" s="22"/>
      <c r="I1" s="22"/>
      <c r="J1" s="22"/>
      <c r="K1" s="22"/>
      <c r="L1" s="22"/>
      <c r="M1" s="22"/>
      <c r="N1" s="22"/>
      <c r="O1" s="22"/>
      <c r="P1" s="22"/>
      <c r="Q1" s="22"/>
      <c r="R1" s="22"/>
      <c r="S1" s="22"/>
    </row>
    <row r="2" spans="1:19" ht="17.25" customHeight="1" x14ac:dyDescent="0.25">
      <c r="A2" s="22"/>
      <c r="B2" s="514" t="s">
        <v>883</v>
      </c>
      <c r="C2" s="251"/>
      <c r="D2" s="251"/>
      <c r="E2" s="251"/>
      <c r="F2" s="251"/>
      <c r="G2" s="251"/>
      <c r="H2" s="251"/>
      <c r="I2" s="251"/>
      <c r="J2" s="251"/>
      <c r="K2" s="251"/>
      <c r="L2" s="251"/>
      <c r="M2" s="251"/>
      <c r="N2" s="251"/>
      <c r="O2" s="251"/>
      <c r="P2" s="251"/>
      <c r="Q2" s="22"/>
      <c r="R2" s="22"/>
      <c r="S2" s="22"/>
    </row>
    <row r="3" spans="1:19" ht="17.25" customHeight="1" x14ac:dyDescent="0.25">
      <c r="A3" s="22"/>
      <c r="B3" s="598"/>
      <c r="C3" s="251"/>
      <c r="D3" s="251"/>
      <c r="E3" s="251"/>
      <c r="F3" s="251"/>
      <c r="G3" s="251"/>
      <c r="H3" s="251"/>
      <c r="I3" s="251"/>
      <c r="J3" s="251"/>
      <c r="K3" s="251"/>
      <c r="L3" s="251"/>
      <c r="M3" s="251"/>
      <c r="N3" s="251"/>
      <c r="O3" s="251"/>
      <c r="P3" s="251"/>
      <c r="Q3" s="22"/>
      <c r="R3" s="22"/>
      <c r="S3" s="22"/>
    </row>
    <row r="4" spans="1:19" ht="14.45" customHeight="1" x14ac:dyDescent="0.25">
      <c r="A4" s="22"/>
      <c r="B4" s="599" t="s">
        <v>884</v>
      </c>
      <c r="C4" s="601"/>
      <c r="D4" s="599" t="s">
        <v>885</v>
      </c>
      <c r="E4" s="600"/>
      <c r="F4" s="600"/>
      <c r="G4" s="600"/>
      <c r="H4" s="601"/>
      <c r="I4" s="599" t="s">
        <v>886</v>
      </c>
      <c r="J4" s="601"/>
      <c r="K4" s="599" t="s">
        <v>887</v>
      </c>
      <c r="L4" s="600"/>
      <c r="M4" s="601"/>
      <c r="N4" s="599" t="s">
        <v>888</v>
      </c>
      <c r="O4" s="600"/>
      <c r="P4" s="601"/>
      <c r="Q4" s="22"/>
      <c r="R4" s="22"/>
      <c r="S4" s="22"/>
    </row>
    <row r="5" spans="1:19" ht="51.75" customHeight="1" x14ac:dyDescent="0.25">
      <c r="A5" s="22"/>
      <c r="B5" s="602"/>
      <c r="C5" s="604"/>
      <c r="D5" s="602"/>
      <c r="E5" s="603"/>
      <c r="F5" s="603"/>
      <c r="G5" s="603"/>
      <c r="H5" s="604"/>
      <c r="I5" s="602"/>
      <c r="J5" s="604"/>
      <c r="K5" s="602"/>
      <c r="L5" s="603"/>
      <c r="M5" s="604"/>
      <c r="N5" s="602"/>
      <c r="O5" s="603"/>
      <c r="P5" s="604"/>
      <c r="Q5" s="22"/>
      <c r="R5" s="22"/>
      <c r="S5" s="22"/>
    </row>
    <row r="6" spans="1:19" ht="30" customHeight="1" x14ac:dyDescent="0.25">
      <c r="A6" s="22"/>
      <c r="B6" s="368" t="s">
        <v>889</v>
      </c>
      <c r="C6" s="264"/>
      <c r="D6" s="368" t="s">
        <v>820</v>
      </c>
      <c r="E6" s="263"/>
      <c r="F6" s="263"/>
      <c r="G6" s="263"/>
      <c r="H6" s="264"/>
      <c r="I6" s="368" t="s">
        <v>890</v>
      </c>
      <c r="J6" s="264"/>
      <c r="K6" s="591">
        <v>4539429</v>
      </c>
      <c r="L6" s="263"/>
      <c r="M6" s="264"/>
      <c r="N6" s="592">
        <v>4539429</v>
      </c>
      <c r="O6" s="593"/>
      <c r="P6" s="594"/>
      <c r="Q6" s="22"/>
      <c r="R6" s="22"/>
      <c r="S6" s="22"/>
    </row>
    <row r="7" spans="1:19" ht="31.5" customHeight="1" x14ac:dyDescent="0.25">
      <c r="A7" s="22"/>
      <c r="B7" s="368" t="s">
        <v>889</v>
      </c>
      <c r="C7" s="264"/>
      <c r="D7" s="368" t="s">
        <v>820</v>
      </c>
      <c r="E7" s="263"/>
      <c r="F7" s="263"/>
      <c r="G7" s="263"/>
      <c r="H7" s="264"/>
      <c r="I7" s="368" t="s">
        <v>891</v>
      </c>
      <c r="J7" s="264"/>
      <c r="K7" s="591">
        <v>700000</v>
      </c>
      <c r="L7" s="263"/>
      <c r="M7" s="264"/>
      <c r="N7" s="592">
        <v>700000</v>
      </c>
      <c r="O7" s="593"/>
      <c r="P7" s="594"/>
      <c r="Q7" s="22"/>
      <c r="R7" s="22"/>
      <c r="S7" s="22"/>
    </row>
    <row r="8" spans="1:19" ht="39" customHeight="1" x14ac:dyDescent="0.25">
      <c r="A8" s="22"/>
      <c r="B8" s="368" t="s">
        <v>892</v>
      </c>
      <c r="C8" s="264"/>
      <c r="D8" s="368" t="s">
        <v>893</v>
      </c>
      <c r="E8" s="263"/>
      <c r="F8" s="263"/>
      <c r="G8" s="263"/>
      <c r="H8" s="264"/>
      <c r="I8" s="368" t="s">
        <v>894</v>
      </c>
      <c r="J8" s="264"/>
      <c r="K8" s="591">
        <v>23106013</v>
      </c>
      <c r="L8" s="263"/>
      <c r="M8" s="264"/>
      <c r="N8" s="595">
        <v>4876164</v>
      </c>
      <c r="O8" s="596"/>
      <c r="P8" s="597"/>
      <c r="Q8" s="22"/>
      <c r="R8" s="22"/>
      <c r="S8" s="22"/>
    </row>
    <row r="9" spans="1:19" ht="30" customHeight="1" x14ac:dyDescent="0.25">
      <c r="A9" s="22"/>
      <c r="B9" s="368" t="s">
        <v>892</v>
      </c>
      <c r="C9" s="264"/>
      <c r="D9" s="368" t="s">
        <v>895</v>
      </c>
      <c r="E9" s="263"/>
      <c r="F9" s="263"/>
      <c r="G9" s="263"/>
      <c r="H9" s="264"/>
      <c r="I9" s="368" t="s">
        <v>891</v>
      </c>
      <c r="J9" s="264"/>
      <c r="K9" s="591">
        <v>700000</v>
      </c>
      <c r="L9" s="263"/>
      <c r="M9" s="264"/>
      <c r="N9" s="595">
        <v>56360</v>
      </c>
      <c r="O9" s="596"/>
      <c r="P9" s="597"/>
      <c r="Q9" s="22"/>
      <c r="R9" s="22"/>
      <c r="S9" s="22"/>
    </row>
    <row r="10" spans="1:19" ht="17.25" customHeight="1" x14ac:dyDescent="0.25">
      <c r="A10" s="22"/>
      <c r="B10" s="368"/>
      <c r="C10" s="264"/>
      <c r="D10" s="368"/>
      <c r="E10" s="263"/>
      <c r="F10" s="263"/>
      <c r="G10" s="263"/>
      <c r="H10" s="264"/>
      <c r="I10" s="368"/>
      <c r="J10" s="264"/>
      <c r="K10" s="591"/>
      <c r="L10" s="263"/>
      <c r="M10" s="264"/>
      <c r="N10" s="591"/>
      <c r="O10" s="263"/>
      <c r="P10" s="264"/>
      <c r="Q10" s="22"/>
      <c r="R10" s="22"/>
      <c r="S10" s="22"/>
    </row>
    <row r="11" spans="1:19" ht="17.25" customHeight="1" x14ac:dyDescent="0.25">
      <c r="A11" s="22"/>
      <c r="B11" s="368"/>
      <c r="C11" s="264"/>
      <c r="D11" s="368"/>
      <c r="E11" s="263"/>
      <c r="F11" s="263"/>
      <c r="G11" s="263"/>
      <c r="H11" s="264"/>
      <c r="I11" s="368"/>
      <c r="J11" s="264"/>
      <c r="K11" s="591"/>
      <c r="L11" s="263"/>
      <c r="M11" s="264"/>
      <c r="N11" s="591"/>
      <c r="O11" s="263"/>
      <c r="P11" s="264"/>
      <c r="Q11" s="22"/>
      <c r="R11" s="22"/>
      <c r="S11" s="22"/>
    </row>
    <row r="12" spans="1:19" ht="17.25" customHeight="1" x14ac:dyDescent="0.25">
      <c r="A12" s="22"/>
      <c r="B12" s="368"/>
      <c r="C12" s="264"/>
      <c r="D12" s="368"/>
      <c r="E12" s="263"/>
      <c r="F12" s="263"/>
      <c r="G12" s="263"/>
      <c r="H12" s="264"/>
      <c r="I12" s="368"/>
      <c r="J12" s="264"/>
      <c r="K12" s="590"/>
      <c r="L12" s="263"/>
      <c r="M12" s="264"/>
      <c r="N12" s="590"/>
      <c r="O12" s="263"/>
      <c r="P12" s="264"/>
      <c r="Q12" s="22"/>
      <c r="R12" s="22"/>
      <c r="S12" s="22"/>
    </row>
    <row r="13" spans="1:19" ht="17.25" customHeight="1" x14ac:dyDescent="0.25">
      <c r="A13" s="22"/>
      <c r="B13" s="368"/>
      <c r="C13" s="264"/>
      <c r="D13" s="368"/>
      <c r="E13" s="263"/>
      <c r="F13" s="263"/>
      <c r="G13" s="263"/>
      <c r="H13" s="264"/>
      <c r="I13" s="368"/>
      <c r="J13" s="264"/>
      <c r="K13" s="590"/>
      <c r="L13" s="263"/>
      <c r="M13" s="264"/>
      <c r="N13" s="590"/>
      <c r="O13" s="263"/>
      <c r="P13" s="264"/>
      <c r="Q13" s="22"/>
      <c r="R13" s="22"/>
      <c r="S13" s="22"/>
    </row>
    <row r="14" spans="1:19" ht="17.25" customHeight="1" x14ac:dyDescent="0.25">
      <c r="A14" s="22"/>
      <c r="B14" s="368"/>
      <c r="C14" s="264"/>
      <c r="D14" s="368"/>
      <c r="E14" s="263"/>
      <c r="F14" s="263"/>
      <c r="G14" s="263"/>
      <c r="H14" s="264"/>
      <c r="I14" s="368"/>
      <c r="J14" s="264"/>
      <c r="K14" s="590"/>
      <c r="L14" s="263"/>
      <c r="M14" s="264"/>
      <c r="N14" s="590"/>
      <c r="O14" s="263"/>
      <c r="P14" s="264"/>
      <c r="Q14" s="22"/>
      <c r="R14" s="22"/>
      <c r="S14" s="22"/>
    </row>
    <row r="15" spans="1:19" ht="17.25" customHeight="1" x14ac:dyDescent="0.25">
      <c r="A15" s="22"/>
      <c r="B15" s="368"/>
      <c r="C15" s="264"/>
      <c r="D15" s="519"/>
      <c r="E15" s="263"/>
      <c r="F15" s="263"/>
      <c r="G15" s="263"/>
      <c r="H15" s="263"/>
      <c r="I15" s="368"/>
      <c r="J15" s="264"/>
      <c r="K15" s="606"/>
      <c r="L15" s="263"/>
      <c r="M15" s="263"/>
      <c r="N15" s="590"/>
      <c r="O15" s="263"/>
      <c r="P15" s="264"/>
      <c r="Q15" s="22"/>
      <c r="R15" s="22"/>
      <c r="S15" s="22"/>
    </row>
    <row r="16" spans="1:19" ht="17.25" customHeight="1" x14ac:dyDescent="0.25">
      <c r="A16" s="22"/>
      <c r="B16" s="368"/>
      <c r="C16" s="264"/>
      <c r="D16" s="519"/>
      <c r="E16" s="263"/>
      <c r="F16" s="263"/>
      <c r="G16" s="263"/>
      <c r="H16" s="263"/>
      <c r="I16" s="368"/>
      <c r="J16" s="264"/>
      <c r="K16" s="606"/>
      <c r="L16" s="263"/>
      <c r="M16" s="263"/>
      <c r="N16" s="590"/>
      <c r="O16" s="263"/>
      <c r="P16" s="264"/>
      <c r="Q16" s="22"/>
      <c r="R16" s="22"/>
      <c r="S16" s="22"/>
    </row>
    <row r="17" spans="1:19" ht="17.25" customHeight="1" x14ac:dyDescent="0.25">
      <c r="A17" s="22"/>
      <c r="B17" s="368"/>
      <c r="C17" s="264"/>
      <c r="D17" s="368"/>
      <c r="E17" s="263"/>
      <c r="F17" s="263"/>
      <c r="G17" s="263"/>
      <c r="H17" s="264"/>
      <c r="I17" s="368"/>
      <c r="J17" s="264"/>
      <c r="K17" s="590"/>
      <c r="L17" s="263"/>
      <c r="M17" s="264"/>
      <c r="N17" s="590"/>
      <c r="O17" s="263"/>
      <c r="P17" s="264"/>
      <c r="Q17" s="22"/>
      <c r="R17" s="22"/>
      <c r="S17" s="22"/>
    </row>
    <row r="18" spans="1:19" ht="17.25" customHeight="1" x14ac:dyDescent="0.25">
      <c r="A18" s="22"/>
      <c r="B18" s="368"/>
      <c r="C18" s="264"/>
      <c r="D18" s="368"/>
      <c r="E18" s="263"/>
      <c r="F18" s="263"/>
      <c r="G18" s="263"/>
      <c r="H18" s="264"/>
      <c r="I18" s="368"/>
      <c r="J18" s="264"/>
      <c r="K18" s="590"/>
      <c r="L18" s="263"/>
      <c r="M18" s="264"/>
      <c r="N18" s="590"/>
      <c r="O18" s="263"/>
      <c r="P18" s="264"/>
      <c r="Q18" s="22"/>
      <c r="R18" s="22"/>
      <c r="S18" s="22"/>
    </row>
    <row r="19" spans="1:19" ht="17.25" customHeight="1" x14ac:dyDescent="0.25">
      <c r="A19" s="22"/>
      <c r="B19" s="608" t="s">
        <v>896</v>
      </c>
      <c r="C19" s="264"/>
      <c r="D19" s="368"/>
      <c r="E19" s="263"/>
      <c r="F19" s="263"/>
      <c r="G19" s="263"/>
      <c r="H19" s="264"/>
      <c r="I19" s="605" t="s">
        <v>896</v>
      </c>
      <c r="J19" s="264"/>
      <c r="K19" s="607">
        <f>SUM(K6:K18)</f>
        <v>29045442</v>
      </c>
      <c r="L19" s="263"/>
      <c r="M19" s="264"/>
      <c r="N19" s="607">
        <f>SUM(N6:N18)</f>
        <v>10171953</v>
      </c>
      <c r="O19" s="263"/>
      <c r="P19" s="264"/>
      <c r="Q19" s="22"/>
      <c r="R19" s="22"/>
      <c r="S19" s="22"/>
    </row>
    <row r="20" spans="1:19" ht="8.25" customHeight="1" x14ac:dyDescent="0.25">
      <c r="A20" s="22"/>
      <c r="B20" s="407"/>
      <c r="C20" s="491"/>
      <c r="D20" s="491"/>
      <c r="E20" s="491"/>
      <c r="F20" s="491"/>
      <c r="G20" s="491"/>
      <c r="H20" s="491"/>
      <c r="I20" s="491"/>
      <c r="J20" s="491"/>
      <c r="K20" s="491"/>
      <c r="L20" s="491"/>
      <c r="M20" s="491"/>
      <c r="N20" s="491"/>
      <c r="O20" s="491"/>
      <c r="P20" s="491"/>
      <c r="Q20" s="22"/>
      <c r="R20" s="22"/>
      <c r="S20" s="22"/>
    </row>
    <row r="21" spans="1:19" ht="6" customHeight="1" x14ac:dyDescent="0.25">
      <c r="A21" s="22"/>
      <c r="B21" s="386"/>
      <c r="C21" s="251"/>
      <c r="D21" s="251"/>
      <c r="E21" s="251"/>
      <c r="F21" s="251"/>
      <c r="G21" s="251"/>
      <c r="H21" s="251"/>
      <c r="I21" s="251"/>
      <c r="J21" s="251"/>
      <c r="K21" s="251"/>
      <c r="L21" s="251"/>
      <c r="M21" s="251"/>
      <c r="N21" s="251"/>
      <c r="O21" s="251"/>
      <c r="P21" s="251"/>
      <c r="Q21" s="22"/>
      <c r="R21" s="22"/>
      <c r="S21" s="22"/>
    </row>
    <row r="22" spans="1:19" ht="27" customHeight="1" x14ac:dyDescent="0.25">
      <c r="A22" s="22"/>
      <c r="B22" s="587" t="s">
        <v>897</v>
      </c>
      <c r="C22" s="588"/>
      <c r="D22" s="588"/>
      <c r="E22" s="588"/>
      <c r="F22" s="588"/>
      <c r="G22" s="588"/>
      <c r="H22" s="588"/>
      <c r="I22" s="588"/>
      <c r="J22" s="588"/>
      <c r="K22" s="588"/>
      <c r="L22" s="588"/>
      <c r="M22" s="588"/>
      <c r="N22" s="588"/>
      <c r="O22" s="588"/>
      <c r="P22" s="588"/>
      <c r="Q22" s="22"/>
      <c r="R22" s="22"/>
      <c r="S22" s="22"/>
    </row>
    <row r="23" spans="1:19" ht="28.5" customHeight="1" x14ac:dyDescent="0.25">
      <c r="A23" s="22"/>
      <c r="B23" s="589" t="s">
        <v>898</v>
      </c>
      <c r="C23" s="589"/>
      <c r="D23" s="589"/>
      <c r="E23" s="589"/>
      <c r="F23" s="589"/>
      <c r="G23" s="589"/>
      <c r="H23" s="589"/>
      <c r="I23" s="589"/>
      <c r="J23" s="589"/>
      <c r="K23" s="589"/>
      <c r="L23" s="589"/>
      <c r="M23" s="589"/>
      <c r="N23" s="589"/>
      <c r="O23" s="589"/>
      <c r="P23" s="589"/>
      <c r="Q23" s="22"/>
      <c r="R23" s="22"/>
      <c r="S23" s="22"/>
    </row>
    <row r="24" spans="1:19" ht="17.25" customHeight="1" x14ac:dyDescent="0.25"/>
    <row r="25" spans="1:19" ht="17.25" customHeight="1" x14ac:dyDescent="0.25"/>
    <row r="26" spans="1:19" ht="17.25" customHeight="1" x14ac:dyDescent="0.25"/>
    <row r="27" spans="1:19" ht="17.25" customHeight="1" x14ac:dyDescent="0.25"/>
  </sheetData>
  <sheetProtection sheet="1" objects="1" scenarios="1" formatColumns="0" formatRows="0"/>
  <mergeCells count="80">
    <mergeCell ref="D19:H19"/>
    <mergeCell ref="N17:P17"/>
    <mergeCell ref="B12:C12"/>
    <mergeCell ref="N19:P19"/>
    <mergeCell ref="I16:J16"/>
    <mergeCell ref="B19:C19"/>
    <mergeCell ref="K19:M19"/>
    <mergeCell ref="K17:M17"/>
    <mergeCell ref="I18:J18"/>
    <mergeCell ref="B18:C18"/>
    <mergeCell ref="D18:H18"/>
    <mergeCell ref="N16:P16"/>
    <mergeCell ref="D17:H17"/>
    <mergeCell ref="K18:M18"/>
    <mergeCell ref="I17:J17"/>
    <mergeCell ref="N18:P18"/>
    <mergeCell ref="I13:J13"/>
    <mergeCell ref="K11:M11"/>
    <mergeCell ref="B16:C16"/>
    <mergeCell ref="B11:C11"/>
    <mergeCell ref="D10:H10"/>
    <mergeCell ref="D11:H11"/>
    <mergeCell ref="B14:C14"/>
    <mergeCell ref="B13:C13"/>
    <mergeCell ref="K10:M10"/>
    <mergeCell ref="K16:M16"/>
    <mergeCell ref="K15:M15"/>
    <mergeCell ref="D13:H13"/>
    <mergeCell ref="D16:H16"/>
    <mergeCell ref="I15:J15"/>
    <mergeCell ref="B2:P2"/>
    <mergeCell ref="N4:P5"/>
    <mergeCell ref="D6:H6"/>
    <mergeCell ref="B4:C5"/>
    <mergeCell ref="I4:J5"/>
    <mergeCell ref="I6:J6"/>
    <mergeCell ref="D4:H5"/>
    <mergeCell ref="B6:C6"/>
    <mergeCell ref="N6:P6"/>
    <mergeCell ref="N7:P7"/>
    <mergeCell ref="N8:P8"/>
    <mergeCell ref="B3:P3"/>
    <mergeCell ref="K4:M5"/>
    <mergeCell ref="B7:C7"/>
    <mergeCell ref="D7:H7"/>
    <mergeCell ref="K8:M8"/>
    <mergeCell ref="I7:J7"/>
    <mergeCell ref="K7:M7"/>
    <mergeCell ref="K6:M6"/>
    <mergeCell ref="B10:C10"/>
    <mergeCell ref="I14:J14"/>
    <mergeCell ref="D15:H15"/>
    <mergeCell ref="B9:C9"/>
    <mergeCell ref="I8:J8"/>
    <mergeCell ref="D8:H8"/>
    <mergeCell ref="D12:H12"/>
    <mergeCell ref="B15:C15"/>
    <mergeCell ref="I10:J10"/>
    <mergeCell ref="D14:H14"/>
    <mergeCell ref="I9:J9"/>
    <mergeCell ref="I11:J11"/>
    <mergeCell ref="K14:M14"/>
    <mergeCell ref="K13:M13"/>
    <mergeCell ref="K12:M12"/>
    <mergeCell ref="B22:P22"/>
    <mergeCell ref="B23:P23"/>
    <mergeCell ref="B8:C8"/>
    <mergeCell ref="N15:P15"/>
    <mergeCell ref="I12:J12"/>
    <mergeCell ref="I19:J19"/>
    <mergeCell ref="N12:P12"/>
    <mergeCell ref="B20:P21"/>
    <mergeCell ref="N14:P14"/>
    <mergeCell ref="B17:C17"/>
    <mergeCell ref="N10:P10"/>
    <mergeCell ref="N11:P11"/>
    <mergeCell ref="N13:P13"/>
    <mergeCell ref="N9:P9"/>
    <mergeCell ref="D9:H9"/>
    <mergeCell ref="K9:M9"/>
  </mergeCells>
  <dataValidations disablePrompts="1" count="4">
    <dataValidation type="list" allowBlank="1" showInputMessage="1" showErrorMessage="1" prompt="Select source of co-financing" sqref="B6:C18"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I6:J18" xr:uid="{00000000-0002-0000-1100-000001000000}">
      <formula1>"Grant, Loan, Guarantee, Equity Investment, In-kind, Public Investment, Other "</formula1>
    </dataValidation>
    <dataValidation type="list" allowBlank="1" sqref="B6:B18" xr:uid="{00000000-0002-0000-1100-000002000000}">
      <formula1>"Recipient Country Government,GEF Agency,Donor Agency,Private Sector,Civil Society Organization,Beneficiaries,Others"</formula1>
    </dataValidation>
    <dataValidation type="list" allowBlank="1" sqref="I6:I18" xr:uid="{00000000-0002-0000-1100-000003000000}">
      <formula1>"Grant,Loan,Guarantee,Equity Investment,In-kind,Public Investment,Other"</formula1>
    </dataValidation>
  </dataValidations>
  <hyperlinks>
    <hyperlink ref="B23"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K162"/>
  <sheetViews>
    <sheetView showGridLines="0" topLeftCell="A174" zoomScaleNormal="100" zoomScaleSheetLayoutView="110" workbookViewId="0">
      <selection activeCell="Q26" sqref="Q26"/>
    </sheetView>
  </sheetViews>
  <sheetFormatPr defaultColWidth="8.85546875" defaultRowHeight="15" x14ac:dyDescent="0.25"/>
  <cols>
    <col min="1" max="1" width="1.42578125" customWidth="1"/>
    <col min="2" max="2" width="28.85546875" customWidth="1"/>
    <col min="6" max="6" width="20.85546875" customWidth="1"/>
    <col min="7" max="7" width="8.85546875" customWidth="1"/>
    <col min="11" max="11" width="49" customWidth="1"/>
  </cols>
  <sheetData>
    <row r="1" spans="1:11" ht="17.25" customHeight="1" x14ac:dyDescent="0.25">
      <c r="A1" s="22"/>
      <c r="B1" s="333"/>
      <c r="C1" s="251"/>
      <c r="D1" s="251"/>
      <c r="E1" s="251"/>
      <c r="F1" s="251"/>
      <c r="G1" s="251"/>
      <c r="H1" s="251"/>
      <c r="I1" s="251"/>
      <c r="J1" s="251"/>
      <c r="K1" s="251"/>
    </row>
    <row r="2" spans="1:11" ht="19.5" customHeight="1" x14ac:dyDescent="0.25">
      <c r="A2" s="22"/>
      <c r="B2" s="514" t="s">
        <v>899</v>
      </c>
      <c r="C2" s="251"/>
      <c r="D2" s="251"/>
      <c r="E2" s="251"/>
      <c r="F2" s="251"/>
      <c r="G2" s="251"/>
      <c r="H2" s="251"/>
      <c r="I2" s="251"/>
      <c r="J2" s="251"/>
      <c r="K2" s="251"/>
    </row>
    <row r="3" spans="1:11" x14ac:dyDescent="0.25">
      <c r="A3" s="22"/>
      <c r="B3" s="333"/>
      <c r="C3" s="251"/>
      <c r="D3" s="251"/>
      <c r="E3" s="251"/>
      <c r="F3" s="251"/>
      <c r="G3" s="251"/>
      <c r="H3" s="251"/>
      <c r="I3" s="251"/>
      <c r="J3" s="251"/>
      <c r="K3" s="251"/>
    </row>
    <row r="4" spans="1:11" ht="14.45" customHeight="1" x14ac:dyDescent="0.25">
      <c r="A4" s="22"/>
      <c r="B4" s="620" t="s">
        <v>900</v>
      </c>
      <c r="C4" s="251"/>
      <c r="D4" s="251"/>
      <c r="E4" s="251"/>
      <c r="F4" s="251"/>
      <c r="G4" s="251"/>
      <c r="H4" s="251"/>
      <c r="I4" s="251"/>
      <c r="J4" s="251"/>
      <c r="K4" s="251"/>
    </row>
    <row r="5" spans="1:11" ht="17.25" customHeight="1" x14ac:dyDescent="0.25">
      <c r="A5" s="22"/>
      <c r="B5" s="251"/>
      <c r="C5" s="251"/>
      <c r="D5" s="251"/>
      <c r="E5" s="251"/>
      <c r="F5" s="251"/>
      <c r="G5" s="251"/>
      <c r="H5" s="251"/>
      <c r="I5" s="251"/>
      <c r="J5" s="251"/>
      <c r="K5" s="251"/>
    </row>
    <row r="6" spans="1:11" ht="17.25" customHeight="1" x14ac:dyDescent="0.25">
      <c r="A6" s="22"/>
      <c r="B6" s="621" t="s">
        <v>901</v>
      </c>
      <c r="C6" s="251"/>
      <c r="D6" s="251"/>
      <c r="E6" s="251"/>
      <c r="F6" s="251"/>
      <c r="G6" s="31"/>
      <c r="H6" s="22"/>
      <c r="I6" s="22"/>
      <c r="J6" s="22"/>
      <c r="K6" s="22"/>
    </row>
    <row r="7" spans="1:11" ht="17.25" customHeight="1" x14ac:dyDescent="0.25">
      <c r="A7" s="22"/>
      <c r="B7" s="9"/>
      <c r="C7" s="9"/>
      <c r="D7" s="9"/>
      <c r="E7" s="9"/>
      <c r="F7" s="9"/>
      <c r="G7" s="22"/>
      <c r="H7" s="22"/>
      <c r="I7" s="22"/>
      <c r="J7" s="22"/>
      <c r="K7" s="22"/>
    </row>
    <row r="8" spans="1:11" ht="17.25" customHeight="1" thickBot="1" x14ac:dyDescent="0.3">
      <c r="A8" s="22"/>
      <c r="B8" s="156"/>
      <c r="C8" s="156"/>
      <c r="D8" s="156"/>
      <c r="E8" s="156"/>
      <c r="F8" s="156"/>
      <c r="G8" s="156"/>
      <c r="H8" s="156"/>
      <c r="I8" s="156"/>
      <c r="J8" s="156"/>
      <c r="K8" s="156"/>
    </row>
    <row r="9" spans="1:11" ht="17.45" customHeight="1" thickBot="1" x14ac:dyDescent="0.3">
      <c r="A9" s="156"/>
      <c r="B9" s="170" t="s">
        <v>902</v>
      </c>
      <c r="C9" s="169" t="s">
        <v>903</v>
      </c>
      <c r="D9" s="169" t="s">
        <v>904</v>
      </c>
      <c r="E9" s="614" t="s">
        <v>905</v>
      </c>
      <c r="F9" s="615"/>
      <c r="G9" s="616"/>
      <c r="H9" s="614" t="s">
        <v>906</v>
      </c>
      <c r="I9" s="615"/>
      <c r="J9" s="615"/>
      <c r="K9" s="622"/>
    </row>
    <row r="10" spans="1:11" ht="17.45" customHeight="1" x14ac:dyDescent="0.25">
      <c r="A10" s="156"/>
      <c r="B10" s="148" t="s">
        <v>907</v>
      </c>
      <c r="C10" s="149">
        <v>32.549999999999997</v>
      </c>
      <c r="D10" s="149">
        <v>35.85</v>
      </c>
      <c r="E10" s="617" t="s">
        <v>908</v>
      </c>
      <c r="F10" s="618"/>
      <c r="G10" s="619"/>
      <c r="H10" s="612" t="s">
        <v>909</v>
      </c>
      <c r="I10" s="612"/>
      <c r="J10" s="612"/>
      <c r="K10" s="613"/>
    </row>
    <row r="11" spans="1:11" ht="17.45" customHeight="1" x14ac:dyDescent="0.25">
      <c r="A11" s="156"/>
      <c r="B11" s="150" t="s">
        <v>86</v>
      </c>
      <c r="C11" s="151" t="s">
        <v>86</v>
      </c>
      <c r="D11" s="151" t="s">
        <v>86</v>
      </c>
      <c r="E11" s="609" t="s">
        <v>86</v>
      </c>
      <c r="F11" s="610"/>
      <c r="G11" s="611"/>
      <c r="H11" s="612" t="s">
        <v>910</v>
      </c>
      <c r="I11" s="612"/>
      <c r="J11" s="612"/>
      <c r="K11" s="613"/>
    </row>
    <row r="12" spans="1:11" ht="17.25" customHeight="1" x14ac:dyDescent="0.25">
      <c r="A12" s="156"/>
      <c r="B12" s="150" t="s">
        <v>86</v>
      </c>
      <c r="C12" s="151" t="s">
        <v>86</v>
      </c>
      <c r="D12" s="151" t="s">
        <v>86</v>
      </c>
      <c r="E12" s="609" t="s">
        <v>86</v>
      </c>
      <c r="F12" s="610"/>
      <c r="G12" s="611"/>
      <c r="H12" s="612" t="s">
        <v>911</v>
      </c>
      <c r="I12" s="612"/>
      <c r="J12" s="612"/>
      <c r="K12" s="613"/>
    </row>
    <row r="13" spans="1:11" ht="17.25" customHeight="1" x14ac:dyDescent="0.25">
      <c r="A13" s="156"/>
      <c r="B13" s="150" t="s">
        <v>86</v>
      </c>
      <c r="C13" s="151" t="s">
        <v>86</v>
      </c>
      <c r="D13" s="151" t="s">
        <v>86</v>
      </c>
      <c r="E13" s="609" t="s">
        <v>86</v>
      </c>
      <c r="F13" s="610"/>
      <c r="G13" s="611"/>
      <c r="H13" s="612" t="s">
        <v>912</v>
      </c>
      <c r="I13" s="612"/>
      <c r="J13" s="612"/>
      <c r="K13" s="613"/>
    </row>
    <row r="14" spans="1:11" ht="17.25" customHeight="1" x14ac:dyDescent="0.25">
      <c r="A14" s="156"/>
      <c r="B14" s="150" t="s">
        <v>86</v>
      </c>
      <c r="C14" s="151" t="s">
        <v>86</v>
      </c>
      <c r="D14" s="151" t="s">
        <v>86</v>
      </c>
      <c r="E14" s="609" t="s">
        <v>86</v>
      </c>
      <c r="F14" s="610"/>
      <c r="G14" s="611"/>
      <c r="H14" s="612" t="s">
        <v>913</v>
      </c>
      <c r="I14" s="612"/>
      <c r="J14" s="612"/>
      <c r="K14" s="613"/>
    </row>
    <row r="15" spans="1:11" ht="17.25" customHeight="1" x14ac:dyDescent="0.25">
      <c r="A15" s="156"/>
      <c r="B15" s="150" t="s">
        <v>86</v>
      </c>
      <c r="C15" s="151" t="s">
        <v>86</v>
      </c>
      <c r="D15" s="151" t="s">
        <v>86</v>
      </c>
      <c r="E15" s="609" t="s">
        <v>86</v>
      </c>
      <c r="F15" s="610"/>
      <c r="G15" s="611"/>
      <c r="H15" s="612" t="s">
        <v>914</v>
      </c>
      <c r="I15" s="612"/>
      <c r="J15" s="612"/>
      <c r="K15" s="613"/>
    </row>
    <row r="16" spans="1:11" ht="17.25" customHeight="1" x14ac:dyDescent="0.25">
      <c r="A16" s="156"/>
      <c r="B16" s="150" t="s">
        <v>86</v>
      </c>
      <c r="C16" s="151" t="s">
        <v>86</v>
      </c>
      <c r="D16" s="151" t="s">
        <v>86</v>
      </c>
      <c r="E16" s="609" t="s">
        <v>86</v>
      </c>
      <c r="F16" s="610"/>
      <c r="G16" s="611"/>
      <c r="H16" s="612" t="s">
        <v>915</v>
      </c>
      <c r="I16" s="612"/>
      <c r="J16" s="612"/>
      <c r="K16" s="613"/>
    </row>
    <row r="17" spans="1:11" ht="17.45" customHeight="1" x14ac:dyDescent="0.25">
      <c r="A17" s="156"/>
      <c r="B17" s="150" t="s">
        <v>86</v>
      </c>
      <c r="C17" s="151" t="s">
        <v>86</v>
      </c>
      <c r="D17" s="151" t="s">
        <v>86</v>
      </c>
      <c r="E17" s="609" t="s">
        <v>916</v>
      </c>
      <c r="F17" s="610"/>
      <c r="G17" s="611"/>
      <c r="H17" s="612" t="s">
        <v>917</v>
      </c>
      <c r="I17" s="612"/>
      <c r="J17" s="612"/>
      <c r="K17" s="613"/>
    </row>
    <row r="18" spans="1:11" ht="17.45" customHeight="1" x14ac:dyDescent="0.25">
      <c r="A18" s="156"/>
      <c r="B18" s="150" t="s">
        <v>86</v>
      </c>
      <c r="C18" s="151" t="s">
        <v>86</v>
      </c>
      <c r="D18" s="151" t="s">
        <v>86</v>
      </c>
      <c r="E18" s="609" t="s">
        <v>918</v>
      </c>
      <c r="F18" s="610"/>
      <c r="G18" s="611"/>
      <c r="H18" s="612" t="s">
        <v>919</v>
      </c>
      <c r="I18" s="612"/>
      <c r="J18" s="612"/>
      <c r="K18" s="613"/>
    </row>
    <row r="19" spans="1:11" ht="17.45" customHeight="1" x14ac:dyDescent="0.25">
      <c r="A19" s="156"/>
      <c r="B19" s="150" t="s">
        <v>86</v>
      </c>
      <c r="C19" s="151" t="s">
        <v>86</v>
      </c>
      <c r="D19" s="151" t="s">
        <v>86</v>
      </c>
      <c r="E19" s="609" t="s">
        <v>86</v>
      </c>
      <c r="F19" s="610"/>
      <c r="G19" s="611"/>
      <c r="H19" s="612" t="s">
        <v>920</v>
      </c>
      <c r="I19" s="612"/>
      <c r="J19" s="612"/>
      <c r="K19" s="613"/>
    </row>
    <row r="20" spans="1:11" ht="17.45" customHeight="1" x14ac:dyDescent="0.25">
      <c r="A20" s="156"/>
      <c r="B20" s="150" t="s">
        <v>86</v>
      </c>
      <c r="C20" s="151" t="s">
        <v>86</v>
      </c>
      <c r="D20" s="151" t="s">
        <v>86</v>
      </c>
      <c r="E20" s="609" t="s">
        <v>86</v>
      </c>
      <c r="F20" s="610"/>
      <c r="G20" s="611"/>
      <c r="H20" s="612" t="s">
        <v>911</v>
      </c>
      <c r="I20" s="612"/>
      <c r="J20" s="612"/>
      <c r="K20" s="613"/>
    </row>
    <row r="21" spans="1:11" ht="17.45" customHeight="1" x14ac:dyDescent="0.25">
      <c r="A21" s="156"/>
      <c r="B21" s="150" t="s">
        <v>86</v>
      </c>
      <c r="C21" s="151" t="s">
        <v>86</v>
      </c>
      <c r="D21" s="151" t="s">
        <v>86</v>
      </c>
      <c r="E21" s="609" t="s">
        <v>86</v>
      </c>
      <c r="F21" s="610"/>
      <c r="G21" s="611"/>
      <c r="H21" s="612" t="s">
        <v>921</v>
      </c>
      <c r="I21" s="612"/>
      <c r="J21" s="612"/>
      <c r="K21" s="613"/>
    </row>
    <row r="22" spans="1:11" ht="17.45" customHeight="1" x14ac:dyDescent="0.25">
      <c r="A22" s="156"/>
      <c r="B22" s="150" t="s">
        <v>86</v>
      </c>
      <c r="C22" s="151" t="s">
        <v>86</v>
      </c>
      <c r="D22" s="151" t="s">
        <v>86</v>
      </c>
      <c r="E22" s="609" t="s">
        <v>86</v>
      </c>
      <c r="F22" s="610"/>
      <c r="G22" s="611"/>
      <c r="H22" s="612" t="s">
        <v>922</v>
      </c>
      <c r="I22" s="612"/>
      <c r="J22" s="612"/>
      <c r="K22" s="613"/>
    </row>
    <row r="23" spans="1:11" ht="17.45" customHeight="1" x14ac:dyDescent="0.25">
      <c r="A23" s="156"/>
      <c r="B23" s="150" t="s">
        <v>86</v>
      </c>
      <c r="C23" s="151" t="s">
        <v>86</v>
      </c>
      <c r="D23" s="151" t="s">
        <v>86</v>
      </c>
      <c r="E23" s="609" t="s">
        <v>86</v>
      </c>
      <c r="F23" s="610"/>
      <c r="G23" s="611"/>
      <c r="H23" s="612" t="s">
        <v>923</v>
      </c>
      <c r="I23" s="612"/>
      <c r="J23" s="612"/>
      <c r="K23" s="613"/>
    </row>
    <row r="24" spans="1:11" ht="17.45" customHeight="1" x14ac:dyDescent="0.25">
      <c r="A24" s="156"/>
      <c r="B24" s="150" t="s">
        <v>86</v>
      </c>
      <c r="C24" s="151" t="s">
        <v>86</v>
      </c>
      <c r="D24" s="151" t="s">
        <v>86</v>
      </c>
      <c r="E24" s="609" t="s">
        <v>86</v>
      </c>
      <c r="F24" s="610"/>
      <c r="G24" s="611"/>
      <c r="H24" s="612" t="s">
        <v>912</v>
      </c>
      <c r="I24" s="612"/>
      <c r="J24" s="612"/>
      <c r="K24" s="613"/>
    </row>
    <row r="25" spans="1:11" ht="17.45" customHeight="1" x14ac:dyDescent="0.25">
      <c r="A25" s="156"/>
      <c r="B25" s="150" t="s">
        <v>86</v>
      </c>
      <c r="C25" s="151" t="s">
        <v>86</v>
      </c>
      <c r="D25" s="151" t="s">
        <v>86</v>
      </c>
      <c r="E25" s="609" t="s">
        <v>924</v>
      </c>
      <c r="F25" s="610"/>
      <c r="G25" s="611"/>
      <c r="H25" s="612" t="s">
        <v>925</v>
      </c>
      <c r="I25" s="612"/>
      <c r="J25" s="612"/>
      <c r="K25" s="613"/>
    </row>
    <row r="26" spans="1:11" ht="17.45" customHeight="1" x14ac:dyDescent="0.25">
      <c r="A26" s="156"/>
      <c r="B26" s="150" t="s">
        <v>86</v>
      </c>
      <c r="C26" s="151" t="s">
        <v>86</v>
      </c>
      <c r="D26" s="151" t="s">
        <v>86</v>
      </c>
      <c r="E26" s="609" t="s">
        <v>926</v>
      </c>
      <c r="F26" s="610"/>
      <c r="G26" s="611"/>
      <c r="H26" s="612" t="s">
        <v>927</v>
      </c>
      <c r="I26" s="612"/>
      <c r="J26" s="612"/>
      <c r="K26" s="613"/>
    </row>
    <row r="27" spans="1:11" ht="17.45" customHeight="1" x14ac:dyDescent="0.25">
      <c r="A27" s="156"/>
      <c r="B27" s="150" t="s">
        <v>86</v>
      </c>
      <c r="C27" s="151" t="s">
        <v>86</v>
      </c>
      <c r="D27" s="151" t="s">
        <v>86</v>
      </c>
      <c r="E27" s="609" t="s">
        <v>86</v>
      </c>
      <c r="F27" s="610"/>
      <c r="G27" s="611"/>
      <c r="H27" s="612" t="s">
        <v>928</v>
      </c>
      <c r="I27" s="612"/>
      <c r="J27" s="612"/>
      <c r="K27" s="613"/>
    </row>
    <row r="28" spans="1:11" ht="17.45" customHeight="1" x14ac:dyDescent="0.25">
      <c r="A28" s="156"/>
      <c r="B28" s="150" t="s">
        <v>86</v>
      </c>
      <c r="C28" s="151" t="s">
        <v>86</v>
      </c>
      <c r="D28" s="151" t="s">
        <v>86</v>
      </c>
      <c r="E28" s="609" t="s">
        <v>86</v>
      </c>
      <c r="F28" s="610"/>
      <c r="G28" s="611"/>
      <c r="H28" s="612" t="s">
        <v>929</v>
      </c>
      <c r="I28" s="612"/>
      <c r="J28" s="612"/>
      <c r="K28" s="613"/>
    </row>
    <row r="29" spans="1:11" ht="17.45" customHeight="1" x14ac:dyDescent="0.25">
      <c r="A29" s="156"/>
      <c r="B29" s="150" t="s">
        <v>86</v>
      </c>
      <c r="C29" s="151" t="s">
        <v>86</v>
      </c>
      <c r="D29" s="151" t="s">
        <v>86</v>
      </c>
      <c r="E29" s="609" t="s">
        <v>86</v>
      </c>
      <c r="F29" s="610"/>
      <c r="G29" s="611"/>
      <c r="H29" s="612" t="s">
        <v>930</v>
      </c>
      <c r="I29" s="612"/>
      <c r="J29" s="612"/>
      <c r="K29" s="613"/>
    </row>
    <row r="30" spans="1:11" ht="17.45" customHeight="1" x14ac:dyDescent="0.25">
      <c r="A30" s="156"/>
      <c r="B30" s="150" t="s">
        <v>86</v>
      </c>
      <c r="C30" s="151" t="s">
        <v>86</v>
      </c>
      <c r="D30" s="151" t="s">
        <v>86</v>
      </c>
      <c r="E30" s="609" t="s">
        <v>86</v>
      </c>
      <c r="F30" s="610"/>
      <c r="G30" s="611"/>
      <c r="H30" s="612" t="s">
        <v>911</v>
      </c>
      <c r="I30" s="612"/>
      <c r="J30" s="612"/>
      <c r="K30" s="613"/>
    </row>
    <row r="31" spans="1:11" ht="17.45" customHeight="1" x14ac:dyDescent="0.25">
      <c r="A31" s="156"/>
      <c r="B31" s="150" t="s">
        <v>86</v>
      </c>
      <c r="C31" s="151" t="s">
        <v>86</v>
      </c>
      <c r="D31" s="151" t="s">
        <v>86</v>
      </c>
      <c r="E31" s="609" t="s">
        <v>86</v>
      </c>
      <c r="F31" s="610"/>
      <c r="G31" s="611"/>
      <c r="H31" s="612" t="s">
        <v>922</v>
      </c>
      <c r="I31" s="612"/>
      <c r="J31" s="612"/>
      <c r="K31" s="613"/>
    </row>
    <row r="32" spans="1:11" ht="17.45" customHeight="1" x14ac:dyDescent="0.25">
      <c r="A32" s="156"/>
      <c r="B32" s="150" t="s">
        <v>86</v>
      </c>
      <c r="C32" s="151" t="s">
        <v>86</v>
      </c>
      <c r="D32" s="151" t="s">
        <v>86</v>
      </c>
      <c r="E32" s="609" t="s">
        <v>86</v>
      </c>
      <c r="F32" s="610"/>
      <c r="G32" s="611"/>
      <c r="H32" s="612" t="s">
        <v>923</v>
      </c>
      <c r="I32" s="612"/>
      <c r="J32" s="612"/>
      <c r="K32" s="613"/>
    </row>
    <row r="33" spans="1:11" ht="17.45" customHeight="1" x14ac:dyDescent="0.25">
      <c r="A33" s="156"/>
      <c r="B33" s="150" t="s">
        <v>86</v>
      </c>
      <c r="C33" s="151" t="s">
        <v>86</v>
      </c>
      <c r="D33" s="151" t="s">
        <v>86</v>
      </c>
      <c r="E33" s="609" t="s">
        <v>931</v>
      </c>
      <c r="F33" s="610"/>
      <c r="G33" s="611"/>
      <c r="H33" s="612" t="s">
        <v>912</v>
      </c>
      <c r="I33" s="612"/>
      <c r="J33" s="612"/>
      <c r="K33" s="613"/>
    </row>
    <row r="34" spans="1:11" ht="17.45" customHeight="1" x14ac:dyDescent="0.25">
      <c r="A34" s="156"/>
      <c r="B34" s="150" t="s">
        <v>86</v>
      </c>
      <c r="C34" s="151" t="s">
        <v>86</v>
      </c>
      <c r="D34" s="151" t="s">
        <v>86</v>
      </c>
      <c r="E34" s="609" t="s">
        <v>932</v>
      </c>
      <c r="F34" s="610"/>
      <c r="G34" s="611"/>
      <c r="H34" s="612" t="s">
        <v>933</v>
      </c>
      <c r="I34" s="612"/>
      <c r="J34" s="612"/>
      <c r="K34" s="613"/>
    </row>
    <row r="35" spans="1:11" ht="17.45" customHeight="1" x14ac:dyDescent="0.25">
      <c r="A35" s="156"/>
      <c r="B35" s="150" t="s">
        <v>86</v>
      </c>
      <c r="C35" s="151" t="s">
        <v>86</v>
      </c>
      <c r="D35" s="151" t="s">
        <v>86</v>
      </c>
      <c r="E35" s="609" t="s">
        <v>934</v>
      </c>
      <c r="F35" s="610"/>
      <c r="G35" s="611"/>
      <c r="H35" s="612" t="s">
        <v>925</v>
      </c>
      <c r="I35" s="612"/>
      <c r="J35" s="612"/>
      <c r="K35" s="613"/>
    </row>
    <row r="36" spans="1:11" ht="17.45" customHeight="1" x14ac:dyDescent="0.25">
      <c r="A36" s="156"/>
      <c r="B36" s="150" t="s">
        <v>86</v>
      </c>
      <c r="C36" s="151" t="s">
        <v>86</v>
      </c>
      <c r="D36" s="151" t="s">
        <v>86</v>
      </c>
      <c r="E36" s="609" t="s">
        <v>935</v>
      </c>
      <c r="F36" s="610"/>
      <c r="G36" s="611"/>
      <c r="H36" s="612" t="s">
        <v>86</v>
      </c>
      <c r="I36" s="612"/>
      <c r="J36" s="612"/>
      <c r="K36" s="613"/>
    </row>
    <row r="37" spans="1:11" ht="17.45" customHeight="1" x14ac:dyDescent="0.25">
      <c r="A37" s="156"/>
      <c r="B37" s="150" t="s">
        <v>86</v>
      </c>
      <c r="C37" s="151" t="s">
        <v>86</v>
      </c>
      <c r="D37" s="151" t="s">
        <v>86</v>
      </c>
      <c r="E37" s="609" t="s">
        <v>86</v>
      </c>
      <c r="F37" s="610"/>
      <c r="G37" s="611"/>
      <c r="H37" s="612" t="s">
        <v>86</v>
      </c>
      <c r="I37" s="612"/>
      <c r="J37" s="612"/>
      <c r="K37" s="613"/>
    </row>
    <row r="38" spans="1:11" ht="17.45" customHeight="1" x14ac:dyDescent="0.25">
      <c r="A38" s="156"/>
      <c r="B38" s="150" t="s">
        <v>86</v>
      </c>
      <c r="C38" s="151" t="s">
        <v>86</v>
      </c>
      <c r="D38" s="151" t="s">
        <v>86</v>
      </c>
      <c r="E38" s="609" t="s">
        <v>936</v>
      </c>
      <c r="F38" s="610"/>
      <c r="G38" s="611"/>
      <c r="H38" s="612" t="s">
        <v>937</v>
      </c>
      <c r="I38" s="612"/>
      <c r="J38" s="612"/>
      <c r="K38" s="613"/>
    </row>
    <row r="39" spans="1:11" ht="17.45" customHeight="1" x14ac:dyDescent="0.25">
      <c r="A39" s="156"/>
      <c r="B39" s="150" t="s">
        <v>86</v>
      </c>
      <c r="C39" s="151" t="s">
        <v>86</v>
      </c>
      <c r="D39" s="151" t="s">
        <v>86</v>
      </c>
      <c r="E39" s="609" t="s">
        <v>86</v>
      </c>
      <c r="F39" s="610"/>
      <c r="G39" s="611"/>
      <c r="H39" s="612" t="s">
        <v>911</v>
      </c>
      <c r="I39" s="612"/>
      <c r="J39" s="612"/>
      <c r="K39" s="613"/>
    </row>
    <row r="40" spans="1:11" ht="17.45" customHeight="1" x14ac:dyDescent="0.25">
      <c r="A40" s="156"/>
      <c r="B40" s="150" t="s">
        <v>86</v>
      </c>
      <c r="C40" s="151" t="s">
        <v>86</v>
      </c>
      <c r="D40" s="151" t="s">
        <v>86</v>
      </c>
      <c r="E40" s="609" t="s">
        <v>86</v>
      </c>
      <c r="F40" s="610"/>
      <c r="G40" s="611"/>
      <c r="H40" s="612" t="s">
        <v>921</v>
      </c>
      <c r="I40" s="612"/>
      <c r="J40" s="612"/>
      <c r="K40" s="613"/>
    </row>
    <row r="41" spans="1:11" x14ac:dyDescent="0.25">
      <c r="A41" s="156"/>
      <c r="B41" s="150" t="s">
        <v>86</v>
      </c>
      <c r="C41" s="151" t="s">
        <v>86</v>
      </c>
      <c r="D41" s="151" t="s">
        <v>86</v>
      </c>
      <c r="E41" s="609" t="s">
        <v>86</v>
      </c>
      <c r="F41" s="610"/>
      <c r="G41" s="611"/>
      <c r="H41" s="612" t="s">
        <v>923</v>
      </c>
      <c r="I41" s="612"/>
      <c r="J41" s="612"/>
      <c r="K41" s="613"/>
    </row>
    <row r="42" spans="1:11" x14ac:dyDescent="0.25">
      <c r="A42" s="156"/>
      <c r="B42" s="150" t="s">
        <v>86</v>
      </c>
      <c r="C42" s="151" t="s">
        <v>86</v>
      </c>
      <c r="D42" s="151" t="s">
        <v>86</v>
      </c>
      <c r="E42" s="609" t="s">
        <v>86</v>
      </c>
      <c r="F42" s="610"/>
      <c r="G42" s="611"/>
      <c r="H42" s="612" t="s">
        <v>938</v>
      </c>
      <c r="I42" s="612"/>
      <c r="J42" s="612"/>
      <c r="K42" s="613"/>
    </row>
    <row r="43" spans="1:11" x14ac:dyDescent="0.25">
      <c r="A43" s="156"/>
      <c r="B43" s="150" t="s">
        <v>86</v>
      </c>
      <c r="C43" s="151" t="s">
        <v>86</v>
      </c>
      <c r="D43" s="151" t="s">
        <v>86</v>
      </c>
      <c r="E43" s="609" t="s">
        <v>86</v>
      </c>
      <c r="F43" s="610"/>
      <c r="G43" s="611"/>
      <c r="H43" s="612" t="s">
        <v>933</v>
      </c>
      <c r="I43" s="612"/>
      <c r="J43" s="612"/>
      <c r="K43" s="613"/>
    </row>
    <row r="44" spans="1:11" x14ac:dyDescent="0.25">
      <c r="A44" s="156"/>
      <c r="B44" s="150" t="s">
        <v>86</v>
      </c>
      <c r="C44" s="151" t="s">
        <v>86</v>
      </c>
      <c r="D44" s="151" t="s">
        <v>86</v>
      </c>
      <c r="E44" s="609" t="s">
        <v>86</v>
      </c>
      <c r="F44" s="610"/>
      <c r="G44" s="611"/>
      <c r="H44" s="612" t="s">
        <v>912</v>
      </c>
      <c r="I44" s="612"/>
      <c r="J44" s="612"/>
      <c r="K44" s="613"/>
    </row>
    <row r="45" spans="1:11" ht="17.45" customHeight="1" x14ac:dyDescent="0.25">
      <c r="A45" s="156"/>
      <c r="B45" s="150" t="s">
        <v>86</v>
      </c>
      <c r="C45" s="151" t="s">
        <v>86</v>
      </c>
      <c r="D45" s="151" t="s">
        <v>86</v>
      </c>
      <c r="E45" s="609" t="s">
        <v>939</v>
      </c>
      <c r="F45" s="610"/>
      <c r="G45" s="611"/>
      <c r="H45" s="612" t="s">
        <v>940</v>
      </c>
      <c r="I45" s="612"/>
      <c r="J45" s="612"/>
      <c r="K45" s="613"/>
    </row>
    <row r="46" spans="1:11" ht="17.45" customHeight="1" x14ac:dyDescent="0.25">
      <c r="A46" s="156"/>
      <c r="B46" s="150" t="s">
        <v>86</v>
      </c>
      <c r="C46" s="151" t="s">
        <v>86</v>
      </c>
      <c r="D46" s="151" t="s">
        <v>86</v>
      </c>
      <c r="E46" s="609" t="s">
        <v>86</v>
      </c>
      <c r="F46" s="610"/>
      <c r="G46" s="611"/>
      <c r="H46" s="612" t="s">
        <v>911</v>
      </c>
      <c r="I46" s="612"/>
      <c r="J46" s="612"/>
      <c r="K46" s="613"/>
    </row>
    <row r="47" spans="1:11" x14ac:dyDescent="0.25">
      <c r="A47" s="156"/>
      <c r="B47" s="150" t="s">
        <v>86</v>
      </c>
      <c r="C47" s="151" t="s">
        <v>86</v>
      </c>
      <c r="D47" s="151" t="s">
        <v>86</v>
      </c>
      <c r="E47" s="609" t="s">
        <v>86</v>
      </c>
      <c r="F47" s="610"/>
      <c r="G47" s="611"/>
      <c r="H47" s="612" t="s">
        <v>922</v>
      </c>
      <c r="I47" s="612"/>
      <c r="J47" s="612"/>
      <c r="K47" s="613"/>
    </row>
    <row r="48" spans="1:11" x14ac:dyDescent="0.25">
      <c r="A48" s="156"/>
      <c r="B48" s="150" t="s">
        <v>86</v>
      </c>
      <c r="C48" s="151" t="s">
        <v>86</v>
      </c>
      <c r="D48" s="151" t="s">
        <v>86</v>
      </c>
      <c r="E48" s="609" t="s">
        <v>86</v>
      </c>
      <c r="F48" s="610"/>
      <c r="G48" s="611"/>
      <c r="H48" s="612" t="s">
        <v>923</v>
      </c>
      <c r="I48" s="612"/>
      <c r="J48" s="612"/>
      <c r="K48" s="613"/>
    </row>
    <row r="49" spans="1:11" x14ac:dyDescent="0.25">
      <c r="A49" s="156"/>
      <c r="B49" s="150" t="s">
        <v>86</v>
      </c>
      <c r="C49" s="151" t="s">
        <v>86</v>
      </c>
      <c r="D49" s="151" t="s">
        <v>86</v>
      </c>
      <c r="E49" s="609" t="s">
        <v>86</v>
      </c>
      <c r="F49" s="610"/>
      <c r="G49" s="611"/>
      <c r="H49" s="612" t="s">
        <v>912</v>
      </c>
      <c r="I49" s="612"/>
      <c r="J49" s="612"/>
      <c r="K49" s="613"/>
    </row>
    <row r="50" spans="1:11" ht="17.25" customHeight="1" x14ac:dyDescent="0.25">
      <c r="A50" s="156"/>
      <c r="B50" s="150" t="s">
        <v>86</v>
      </c>
      <c r="C50" s="151" t="s">
        <v>86</v>
      </c>
      <c r="D50" s="151" t="s">
        <v>86</v>
      </c>
      <c r="E50" s="609" t="s">
        <v>86</v>
      </c>
      <c r="F50" s="610"/>
      <c r="G50" s="611"/>
      <c r="H50" s="612" t="s">
        <v>925</v>
      </c>
      <c r="I50" s="612"/>
      <c r="J50" s="612"/>
      <c r="K50" s="613"/>
    </row>
    <row r="51" spans="1:11" x14ac:dyDescent="0.25">
      <c r="A51" s="106"/>
      <c r="B51" s="150" t="s">
        <v>86</v>
      </c>
      <c r="C51" s="151" t="s">
        <v>86</v>
      </c>
      <c r="D51" s="151" t="s">
        <v>86</v>
      </c>
      <c r="E51" s="609" t="s">
        <v>941</v>
      </c>
      <c r="F51" s="610"/>
      <c r="G51" s="611"/>
      <c r="H51" s="612" t="s">
        <v>942</v>
      </c>
      <c r="I51" s="612"/>
      <c r="J51" s="612"/>
      <c r="K51" s="613"/>
    </row>
    <row r="52" spans="1:11" x14ac:dyDescent="0.25">
      <c r="A52" s="106"/>
      <c r="B52" s="150" t="s">
        <v>86</v>
      </c>
      <c r="C52" s="151" t="s">
        <v>86</v>
      </c>
      <c r="D52" s="151" t="s">
        <v>86</v>
      </c>
      <c r="E52" s="609" t="s">
        <v>86</v>
      </c>
      <c r="F52" s="610"/>
      <c r="G52" s="611"/>
      <c r="H52" s="612" t="s">
        <v>943</v>
      </c>
      <c r="I52" s="612"/>
      <c r="J52" s="612"/>
      <c r="K52" s="613"/>
    </row>
    <row r="53" spans="1:11" x14ac:dyDescent="0.25">
      <c r="A53" s="106"/>
      <c r="B53" s="150" t="s">
        <v>86</v>
      </c>
      <c r="C53" s="151" t="s">
        <v>86</v>
      </c>
      <c r="D53" s="151" t="s">
        <v>86</v>
      </c>
      <c r="E53" s="609" t="s">
        <v>86</v>
      </c>
      <c r="F53" s="610"/>
      <c r="G53" s="611"/>
      <c r="H53" s="612" t="s">
        <v>944</v>
      </c>
      <c r="I53" s="612"/>
      <c r="J53" s="612"/>
      <c r="K53" s="613"/>
    </row>
    <row r="54" spans="1:11" x14ac:dyDescent="0.25">
      <c r="A54" s="106"/>
      <c r="B54" s="150" t="s">
        <v>86</v>
      </c>
      <c r="C54" s="151" t="s">
        <v>86</v>
      </c>
      <c r="D54" s="151" t="s">
        <v>86</v>
      </c>
      <c r="E54" s="609" t="s">
        <v>86</v>
      </c>
      <c r="F54" s="610"/>
      <c r="G54" s="611"/>
      <c r="H54" s="612" t="s">
        <v>911</v>
      </c>
      <c r="I54" s="612"/>
      <c r="J54" s="612"/>
      <c r="K54" s="613"/>
    </row>
    <row r="55" spans="1:11" x14ac:dyDescent="0.25">
      <c r="A55" s="106"/>
      <c r="B55" s="150" t="s">
        <v>86</v>
      </c>
      <c r="C55" s="151" t="s">
        <v>86</v>
      </c>
      <c r="D55" s="151" t="s">
        <v>86</v>
      </c>
      <c r="E55" s="609" t="s">
        <v>86</v>
      </c>
      <c r="F55" s="610"/>
      <c r="G55" s="611"/>
      <c r="H55" s="612" t="s">
        <v>912</v>
      </c>
      <c r="I55" s="612"/>
      <c r="J55" s="612"/>
      <c r="K55" s="613"/>
    </row>
    <row r="56" spans="1:11" x14ac:dyDescent="0.25">
      <c r="A56" s="106"/>
      <c r="B56" s="150" t="s">
        <v>86</v>
      </c>
      <c r="C56" s="151" t="s">
        <v>86</v>
      </c>
      <c r="D56" s="151" t="s">
        <v>86</v>
      </c>
      <c r="E56" s="609" t="s">
        <v>86</v>
      </c>
      <c r="F56" s="610"/>
      <c r="G56" s="611"/>
      <c r="H56" s="612" t="s">
        <v>945</v>
      </c>
      <c r="I56" s="612"/>
      <c r="J56" s="612"/>
      <c r="K56" s="613"/>
    </row>
    <row r="57" spans="1:11" x14ac:dyDescent="0.25">
      <c r="A57" s="106"/>
      <c r="B57" s="150" t="s">
        <v>86</v>
      </c>
      <c r="C57" s="151" t="s">
        <v>86</v>
      </c>
      <c r="D57" s="151" t="s">
        <v>86</v>
      </c>
      <c r="E57" s="609" t="s">
        <v>946</v>
      </c>
      <c r="F57" s="610"/>
      <c r="G57" s="611"/>
      <c r="H57" s="612" t="s">
        <v>947</v>
      </c>
      <c r="I57" s="612"/>
      <c r="J57" s="612"/>
      <c r="K57" s="613"/>
    </row>
    <row r="58" spans="1:11" ht="15.75" thickBot="1" x14ac:dyDescent="0.3">
      <c r="A58" s="106"/>
      <c r="B58" s="152" t="s">
        <v>86</v>
      </c>
      <c r="C58" s="153" t="s">
        <v>86</v>
      </c>
      <c r="D58" s="154" t="s">
        <v>86</v>
      </c>
      <c r="E58" s="609" t="s">
        <v>948</v>
      </c>
      <c r="F58" s="610"/>
      <c r="G58" s="611"/>
      <c r="H58" s="612" t="s">
        <v>949</v>
      </c>
      <c r="I58" s="612"/>
      <c r="J58" s="612"/>
      <c r="K58" s="613"/>
    </row>
    <row r="59" spans="1:11" ht="15" customHeight="1" x14ac:dyDescent="0.25">
      <c r="A59" s="106"/>
      <c r="B59" s="150" t="s">
        <v>950</v>
      </c>
      <c r="C59" s="151">
        <v>32.332500000000003</v>
      </c>
      <c r="D59" s="151">
        <v>35.751669999999997</v>
      </c>
      <c r="E59" s="609" t="s">
        <v>951</v>
      </c>
      <c r="F59" s="610"/>
      <c r="G59" s="611"/>
      <c r="H59" s="612" t="s">
        <v>952</v>
      </c>
      <c r="I59" s="612"/>
      <c r="J59" s="612"/>
      <c r="K59" s="613"/>
    </row>
    <row r="60" spans="1:11" x14ac:dyDescent="0.25">
      <c r="A60" s="106"/>
      <c r="B60" s="150" t="s">
        <v>86</v>
      </c>
      <c r="C60" s="151" t="s">
        <v>86</v>
      </c>
      <c r="D60" s="151" t="s">
        <v>86</v>
      </c>
      <c r="E60" s="609" t="s">
        <v>86</v>
      </c>
      <c r="F60" s="610"/>
      <c r="G60" s="611"/>
      <c r="H60" s="612" t="s">
        <v>953</v>
      </c>
      <c r="I60" s="612"/>
      <c r="J60" s="612"/>
      <c r="K60" s="613"/>
    </row>
    <row r="61" spans="1:11" x14ac:dyDescent="0.25">
      <c r="A61" s="106"/>
      <c r="B61" s="150" t="s">
        <v>86</v>
      </c>
      <c r="C61" s="151" t="s">
        <v>86</v>
      </c>
      <c r="D61" s="151" t="s">
        <v>86</v>
      </c>
      <c r="E61" s="609" t="s">
        <v>86</v>
      </c>
      <c r="F61" s="610"/>
      <c r="G61" s="611"/>
      <c r="H61" s="612" t="s">
        <v>954</v>
      </c>
      <c r="I61" s="612"/>
      <c r="J61" s="612"/>
      <c r="K61" s="613"/>
    </row>
    <row r="62" spans="1:11" x14ac:dyDescent="0.25">
      <c r="A62" s="106"/>
      <c r="B62" s="150" t="s">
        <v>86</v>
      </c>
      <c r="C62" s="151" t="s">
        <v>86</v>
      </c>
      <c r="D62" s="151" t="s">
        <v>86</v>
      </c>
      <c r="E62" s="609" t="s">
        <v>86</v>
      </c>
      <c r="F62" s="610"/>
      <c r="G62" s="611"/>
      <c r="H62" s="612" t="s">
        <v>955</v>
      </c>
      <c r="I62" s="612"/>
      <c r="J62" s="612"/>
      <c r="K62" s="613"/>
    </row>
    <row r="63" spans="1:11" x14ac:dyDescent="0.25">
      <c r="A63" s="106"/>
      <c r="B63" s="150" t="s">
        <v>86</v>
      </c>
      <c r="C63" s="151" t="s">
        <v>86</v>
      </c>
      <c r="D63" s="151" t="s">
        <v>86</v>
      </c>
      <c r="E63" s="609" t="s">
        <v>86</v>
      </c>
      <c r="F63" s="610"/>
      <c r="G63" s="611"/>
      <c r="H63" s="612" t="s">
        <v>956</v>
      </c>
      <c r="I63" s="612"/>
      <c r="J63" s="612"/>
      <c r="K63" s="613"/>
    </row>
    <row r="64" spans="1:11" x14ac:dyDescent="0.25">
      <c r="A64" s="106"/>
      <c r="B64" s="150" t="s">
        <v>86</v>
      </c>
      <c r="C64" s="151" t="s">
        <v>86</v>
      </c>
      <c r="D64" s="151" t="s">
        <v>86</v>
      </c>
      <c r="E64" s="609" t="s">
        <v>86</v>
      </c>
      <c r="F64" s="610"/>
      <c r="G64" s="611"/>
      <c r="H64" s="612" t="s">
        <v>957</v>
      </c>
      <c r="I64" s="612"/>
      <c r="J64" s="612"/>
      <c r="K64" s="613"/>
    </row>
    <row r="65" spans="1:11" x14ac:dyDescent="0.25">
      <c r="A65" s="106"/>
      <c r="B65" s="150" t="s">
        <v>86</v>
      </c>
      <c r="C65" s="151" t="s">
        <v>86</v>
      </c>
      <c r="D65" s="151" t="s">
        <v>86</v>
      </c>
      <c r="E65" s="609" t="s">
        <v>86</v>
      </c>
      <c r="F65" s="610"/>
      <c r="G65" s="611"/>
      <c r="H65" s="612" t="s">
        <v>958</v>
      </c>
      <c r="I65" s="612"/>
      <c r="J65" s="612"/>
      <c r="K65" s="613"/>
    </row>
    <row r="66" spans="1:11" x14ac:dyDescent="0.25">
      <c r="A66" s="106"/>
      <c r="B66" s="150" t="s">
        <v>86</v>
      </c>
      <c r="C66" s="151" t="s">
        <v>86</v>
      </c>
      <c r="D66" s="151" t="s">
        <v>86</v>
      </c>
      <c r="E66" s="609" t="s">
        <v>86</v>
      </c>
      <c r="F66" s="610"/>
      <c r="G66" s="611"/>
      <c r="H66" s="612" t="s">
        <v>959</v>
      </c>
      <c r="I66" s="612"/>
      <c r="J66" s="612"/>
      <c r="K66" s="613"/>
    </row>
    <row r="67" spans="1:11" x14ac:dyDescent="0.25">
      <c r="A67" s="106"/>
      <c r="B67" s="150" t="s">
        <v>86</v>
      </c>
      <c r="C67" s="151" t="s">
        <v>86</v>
      </c>
      <c r="D67" s="155" t="s">
        <v>86</v>
      </c>
      <c r="E67" s="609" t="s">
        <v>960</v>
      </c>
      <c r="F67" s="610"/>
      <c r="G67" s="611"/>
      <c r="H67" s="612" t="s">
        <v>961</v>
      </c>
      <c r="I67" s="612"/>
      <c r="J67" s="612"/>
      <c r="K67" s="613"/>
    </row>
    <row r="68" spans="1:11" x14ac:dyDescent="0.25">
      <c r="A68" s="106"/>
      <c r="B68" s="150" t="s">
        <v>86</v>
      </c>
      <c r="C68" s="151" t="s">
        <v>86</v>
      </c>
      <c r="D68" s="151" t="s">
        <v>86</v>
      </c>
      <c r="E68" s="609" t="s">
        <v>962</v>
      </c>
      <c r="F68" s="610"/>
      <c r="G68" s="611"/>
      <c r="H68" s="612" t="s">
        <v>963</v>
      </c>
      <c r="I68" s="612"/>
      <c r="J68" s="612"/>
      <c r="K68" s="613"/>
    </row>
    <row r="69" spans="1:11" x14ac:dyDescent="0.25">
      <c r="A69" s="106"/>
      <c r="B69" s="150" t="s">
        <v>86</v>
      </c>
      <c r="C69" s="151" t="s">
        <v>86</v>
      </c>
      <c r="D69" s="151" t="s">
        <v>86</v>
      </c>
      <c r="E69" s="609" t="s">
        <v>86</v>
      </c>
      <c r="F69" s="610"/>
      <c r="G69" s="611"/>
      <c r="H69" s="612" t="s">
        <v>964</v>
      </c>
      <c r="I69" s="612"/>
      <c r="J69" s="612"/>
      <c r="K69" s="613"/>
    </row>
    <row r="70" spans="1:11" x14ac:dyDescent="0.25">
      <c r="A70" s="106"/>
      <c r="B70" s="150" t="s">
        <v>86</v>
      </c>
      <c r="C70" s="151" t="s">
        <v>86</v>
      </c>
      <c r="D70" s="151" t="s">
        <v>86</v>
      </c>
      <c r="E70" s="609" t="s">
        <v>86</v>
      </c>
      <c r="F70" s="610"/>
      <c r="G70" s="611"/>
      <c r="H70" s="612" t="s">
        <v>954</v>
      </c>
      <c r="I70" s="612"/>
      <c r="J70" s="612"/>
      <c r="K70" s="613"/>
    </row>
    <row r="71" spans="1:11" x14ac:dyDescent="0.25">
      <c r="A71" s="106"/>
      <c r="B71" s="150" t="s">
        <v>86</v>
      </c>
      <c r="C71" s="151" t="s">
        <v>86</v>
      </c>
      <c r="D71" s="151" t="s">
        <v>86</v>
      </c>
      <c r="E71" s="609" t="s">
        <v>86</v>
      </c>
      <c r="F71" s="610"/>
      <c r="G71" s="611"/>
      <c r="H71" s="612" t="s">
        <v>955</v>
      </c>
      <c r="I71" s="612"/>
      <c r="J71" s="612"/>
      <c r="K71" s="613"/>
    </row>
    <row r="72" spans="1:11" x14ac:dyDescent="0.25">
      <c r="A72" s="106"/>
      <c r="B72" s="150" t="s">
        <v>86</v>
      </c>
      <c r="C72" s="151" t="s">
        <v>86</v>
      </c>
      <c r="D72" s="151" t="s">
        <v>86</v>
      </c>
      <c r="E72" s="609" t="s">
        <v>86</v>
      </c>
      <c r="F72" s="610"/>
      <c r="G72" s="611"/>
      <c r="H72" s="612" t="s">
        <v>956</v>
      </c>
      <c r="I72" s="612"/>
      <c r="J72" s="612"/>
      <c r="K72" s="613"/>
    </row>
    <row r="73" spans="1:11" x14ac:dyDescent="0.25">
      <c r="A73" s="106"/>
      <c r="B73" s="150" t="s">
        <v>86</v>
      </c>
      <c r="C73" s="151" t="s">
        <v>86</v>
      </c>
      <c r="D73" s="151" t="s">
        <v>86</v>
      </c>
      <c r="E73" s="609" t="s">
        <v>86</v>
      </c>
      <c r="F73" s="610"/>
      <c r="G73" s="611"/>
      <c r="H73" s="612" t="s">
        <v>965</v>
      </c>
      <c r="I73" s="612"/>
      <c r="J73" s="612"/>
      <c r="K73" s="613"/>
    </row>
    <row r="74" spans="1:11" x14ac:dyDescent="0.25">
      <c r="A74" s="106"/>
      <c r="B74" s="150" t="s">
        <v>86</v>
      </c>
      <c r="C74" s="151" t="s">
        <v>86</v>
      </c>
      <c r="D74" s="151" t="s">
        <v>86</v>
      </c>
      <c r="E74" s="609" t="s">
        <v>86</v>
      </c>
      <c r="F74" s="610"/>
      <c r="G74" s="611"/>
      <c r="H74" s="612" t="s">
        <v>958</v>
      </c>
      <c r="I74" s="612"/>
      <c r="J74" s="612"/>
      <c r="K74" s="613"/>
    </row>
    <row r="75" spans="1:11" x14ac:dyDescent="0.25">
      <c r="A75" s="106"/>
      <c r="B75" s="150" t="s">
        <v>86</v>
      </c>
      <c r="C75" s="151" t="s">
        <v>86</v>
      </c>
      <c r="D75" s="151" t="s">
        <v>86</v>
      </c>
      <c r="E75" s="609" t="s">
        <v>86</v>
      </c>
      <c r="F75" s="610"/>
      <c r="G75" s="611"/>
      <c r="H75" s="612" t="s">
        <v>959</v>
      </c>
      <c r="I75" s="612"/>
      <c r="J75" s="612"/>
      <c r="K75" s="613"/>
    </row>
    <row r="76" spans="1:11" x14ac:dyDescent="0.25">
      <c r="A76" s="106"/>
      <c r="B76" s="150" t="s">
        <v>86</v>
      </c>
      <c r="C76" s="151" t="s">
        <v>86</v>
      </c>
      <c r="D76" s="155" t="s">
        <v>86</v>
      </c>
      <c r="E76" s="609" t="s">
        <v>966</v>
      </c>
      <c r="F76" s="610"/>
      <c r="G76" s="611"/>
      <c r="H76" s="612" t="s">
        <v>923</v>
      </c>
      <c r="I76" s="612"/>
      <c r="J76" s="612"/>
      <c r="K76" s="613"/>
    </row>
    <row r="77" spans="1:11" x14ac:dyDescent="0.25">
      <c r="A77" s="106"/>
      <c r="B77" s="150" t="s">
        <v>86</v>
      </c>
      <c r="C77" s="151" t="s">
        <v>86</v>
      </c>
      <c r="D77" s="151" t="s">
        <v>86</v>
      </c>
      <c r="E77" s="609" t="s">
        <v>967</v>
      </c>
      <c r="F77" s="610"/>
      <c r="G77" s="611"/>
      <c r="H77" s="612" t="s">
        <v>968</v>
      </c>
      <c r="I77" s="612"/>
      <c r="J77" s="612"/>
      <c r="K77" s="613"/>
    </row>
    <row r="78" spans="1:11" x14ac:dyDescent="0.25">
      <c r="A78" s="106"/>
      <c r="B78" s="150" t="s">
        <v>86</v>
      </c>
      <c r="C78" s="151" t="s">
        <v>86</v>
      </c>
      <c r="D78" s="151" t="s">
        <v>86</v>
      </c>
      <c r="E78" s="609" t="s">
        <v>86</v>
      </c>
      <c r="F78" s="610"/>
      <c r="G78" s="611"/>
      <c r="H78" s="612" t="s">
        <v>969</v>
      </c>
      <c r="I78" s="612"/>
      <c r="J78" s="612"/>
      <c r="K78" s="613"/>
    </row>
    <row r="79" spans="1:11" x14ac:dyDescent="0.25">
      <c r="A79" s="106"/>
      <c r="B79" s="150" t="s">
        <v>86</v>
      </c>
      <c r="C79" s="151" t="s">
        <v>86</v>
      </c>
      <c r="D79" s="151" t="s">
        <v>86</v>
      </c>
      <c r="E79" s="609" t="s">
        <v>86</v>
      </c>
      <c r="F79" s="610"/>
      <c r="G79" s="611"/>
      <c r="H79" s="612" t="s">
        <v>970</v>
      </c>
      <c r="I79" s="612"/>
      <c r="J79" s="612"/>
      <c r="K79" s="613"/>
    </row>
    <row r="80" spans="1:11" x14ac:dyDescent="0.25">
      <c r="A80" s="106"/>
      <c r="B80" s="150" t="s">
        <v>86</v>
      </c>
      <c r="C80" s="151" t="s">
        <v>86</v>
      </c>
      <c r="D80" s="151" t="s">
        <v>86</v>
      </c>
      <c r="E80" s="609" t="s">
        <v>86</v>
      </c>
      <c r="F80" s="610"/>
      <c r="G80" s="611"/>
      <c r="H80" s="612" t="s">
        <v>971</v>
      </c>
      <c r="I80" s="612"/>
      <c r="J80" s="612"/>
      <c r="K80" s="613"/>
    </row>
    <row r="81" spans="1:11" x14ac:dyDescent="0.25">
      <c r="A81" s="106"/>
      <c r="B81" s="150" t="s">
        <v>86</v>
      </c>
      <c r="C81" s="151" t="s">
        <v>86</v>
      </c>
      <c r="D81" s="151" t="s">
        <v>86</v>
      </c>
      <c r="E81" s="609" t="s">
        <v>86</v>
      </c>
      <c r="F81" s="610"/>
      <c r="G81" s="611"/>
      <c r="H81" s="612" t="s">
        <v>911</v>
      </c>
      <c r="I81" s="612"/>
      <c r="J81" s="612"/>
      <c r="K81" s="613"/>
    </row>
    <row r="82" spans="1:11" x14ac:dyDescent="0.25">
      <c r="A82" s="106"/>
      <c r="B82" s="150" t="s">
        <v>86</v>
      </c>
      <c r="C82" s="151" t="s">
        <v>86</v>
      </c>
      <c r="D82" s="151" t="s">
        <v>86</v>
      </c>
      <c r="E82" s="609" t="s">
        <v>86</v>
      </c>
      <c r="F82" s="610"/>
      <c r="G82" s="611"/>
      <c r="H82" s="612" t="s">
        <v>959</v>
      </c>
      <c r="I82" s="612"/>
      <c r="J82" s="612"/>
      <c r="K82" s="613"/>
    </row>
    <row r="83" spans="1:11" x14ac:dyDescent="0.25">
      <c r="A83" s="106"/>
      <c r="B83" s="150" t="s">
        <v>86</v>
      </c>
      <c r="C83" s="151" t="s">
        <v>86</v>
      </c>
      <c r="D83" s="151" t="s">
        <v>86</v>
      </c>
      <c r="E83" s="609" t="s">
        <v>86</v>
      </c>
      <c r="F83" s="610"/>
      <c r="G83" s="611"/>
      <c r="H83" s="612" t="s">
        <v>955</v>
      </c>
      <c r="I83" s="612"/>
      <c r="J83" s="612"/>
      <c r="K83" s="613"/>
    </row>
    <row r="84" spans="1:11" x14ac:dyDescent="0.25">
      <c r="A84" s="106"/>
      <c r="B84" s="150" t="s">
        <v>86</v>
      </c>
      <c r="C84" s="151" t="s">
        <v>86</v>
      </c>
      <c r="D84" s="151" t="s">
        <v>86</v>
      </c>
      <c r="E84" s="609" t="s">
        <v>86</v>
      </c>
      <c r="F84" s="610"/>
      <c r="G84" s="611"/>
      <c r="H84" s="612" t="s">
        <v>956</v>
      </c>
      <c r="I84" s="612"/>
      <c r="J84" s="612"/>
      <c r="K84" s="613"/>
    </row>
    <row r="85" spans="1:11" x14ac:dyDescent="0.25">
      <c r="A85" s="106"/>
      <c r="B85" s="150" t="s">
        <v>86</v>
      </c>
      <c r="C85" s="151" t="s">
        <v>86</v>
      </c>
      <c r="D85" s="155" t="s">
        <v>86</v>
      </c>
      <c r="E85" s="609" t="s">
        <v>972</v>
      </c>
      <c r="F85" s="610"/>
      <c r="G85" s="611"/>
      <c r="H85" s="612" t="s">
        <v>957</v>
      </c>
      <c r="I85" s="612"/>
      <c r="J85" s="612"/>
      <c r="K85" s="613"/>
    </row>
    <row r="86" spans="1:11" x14ac:dyDescent="0.25">
      <c r="A86" s="106"/>
      <c r="B86" s="150" t="s">
        <v>86</v>
      </c>
      <c r="C86" s="151" t="s">
        <v>86</v>
      </c>
      <c r="D86" s="155" t="s">
        <v>86</v>
      </c>
      <c r="E86" s="609" t="s">
        <v>973</v>
      </c>
      <c r="F86" s="610"/>
      <c r="G86" s="611"/>
      <c r="H86" s="612" t="s">
        <v>958</v>
      </c>
      <c r="I86" s="612"/>
      <c r="J86" s="612"/>
      <c r="K86" s="613"/>
    </row>
    <row r="87" spans="1:11" x14ac:dyDescent="0.25">
      <c r="A87" s="106"/>
      <c r="B87" s="150" t="s">
        <v>86</v>
      </c>
      <c r="C87" s="151" t="s">
        <v>86</v>
      </c>
      <c r="D87" s="151" t="s">
        <v>86</v>
      </c>
      <c r="E87" s="609" t="s">
        <v>974</v>
      </c>
      <c r="F87" s="610"/>
      <c r="G87" s="611"/>
      <c r="H87" s="612" t="s">
        <v>961</v>
      </c>
      <c r="I87" s="612"/>
      <c r="J87" s="612"/>
      <c r="K87" s="613"/>
    </row>
    <row r="88" spans="1:11" x14ac:dyDescent="0.25">
      <c r="A88" s="106"/>
      <c r="B88" s="150" t="s">
        <v>86</v>
      </c>
      <c r="C88" s="151" t="s">
        <v>86</v>
      </c>
      <c r="D88" s="151" t="s">
        <v>86</v>
      </c>
      <c r="E88" s="609" t="s">
        <v>86</v>
      </c>
      <c r="F88" s="610"/>
      <c r="G88" s="611"/>
      <c r="H88" s="612" t="s">
        <v>86</v>
      </c>
      <c r="I88" s="612"/>
      <c r="J88" s="612"/>
      <c r="K88" s="613"/>
    </row>
    <row r="89" spans="1:11" x14ac:dyDescent="0.25">
      <c r="A89" s="106"/>
      <c r="B89" s="150" t="s">
        <v>86</v>
      </c>
      <c r="C89" s="151" t="s">
        <v>86</v>
      </c>
      <c r="D89" s="151" t="s">
        <v>86</v>
      </c>
      <c r="E89" s="609" t="s">
        <v>975</v>
      </c>
      <c r="F89" s="610"/>
      <c r="G89" s="611"/>
      <c r="H89" s="612" t="s">
        <v>976</v>
      </c>
      <c r="I89" s="612"/>
      <c r="J89" s="612"/>
      <c r="K89" s="613"/>
    </row>
    <row r="90" spans="1:11" x14ac:dyDescent="0.25">
      <c r="A90" s="106"/>
      <c r="B90" s="150" t="s">
        <v>86</v>
      </c>
      <c r="C90" s="151" t="s">
        <v>86</v>
      </c>
      <c r="D90" s="151" t="s">
        <v>86</v>
      </c>
      <c r="E90" s="609" t="s">
        <v>86</v>
      </c>
      <c r="F90" s="610"/>
      <c r="G90" s="611"/>
      <c r="H90" s="612" t="s">
        <v>977</v>
      </c>
      <c r="I90" s="612"/>
      <c r="J90" s="612"/>
      <c r="K90" s="613"/>
    </row>
    <row r="91" spans="1:11" x14ac:dyDescent="0.25">
      <c r="A91" s="106"/>
      <c r="B91" s="150" t="s">
        <v>86</v>
      </c>
      <c r="C91" s="151" t="s">
        <v>86</v>
      </c>
      <c r="D91" s="151" t="s">
        <v>86</v>
      </c>
      <c r="E91" s="609" t="s">
        <v>86</v>
      </c>
      <c r="F91" s="610"/>
      <c r="G91" s="611"/>
      <c r="H91" s="612" t="s">
        <v>911</v>
      </c>
      <c r="I91" s="612"/>
      <c r="J91" s="612"/>
      <c r="K91" s="613"/>
    </row>
    <row r="92" spans="1:11" x14ac:dyDescent="0.25">
      <c r="A92" s="106"/>
      <c r="B92" s="150" t="s">
        <v>86</v>
      </c>
      <c r="C92" s="151" t="s">
        <v>86</v>
      </c>
      <c r="D92" s="151" t="s">
        <v>86</v>
      </c>
      <c r="E92" s="609" t="s">
        <v>86</v>
      </c>
      <c r="F92" s="610"/>
      <c r="G92" s="611"/>
      <c r="H92" s="612" t="s">
        <v>959</v>
      </c>
      <c r="I92" s="612"/>
      <c r="J92" s="612"/>
      <c r="K92" s="613"/>
    </row>
    <row r="93" spans="1:11" x14ac:dyDescent="0.25">
      <c r="A93" s="106"/>
      <c r="B93" s="150" t="s">
        <v>86</v>
      </c>
      <c r="C93" s="151" t="s">
        <v>86</v>
      </c>
      <c r="D93" s="151" t="s">
        <v>86</v>
      </c>
      <c r="E93" s="609" t="s">
        <v>86</v>
      </c>
      <c r="F93" s="610"/>
      <c r="G93" s="611"/>
      <c r="H93" s="612" t="s">
        <v>955</v>
      </c>
      <c r="I93" s="612"/>
      <c r="J93" s="612"/>
      <c r="K93" s="613"/>
    </row>
    <row r="94" spans="1:11" x14ac:dyDescent="0.25">
      <c r="A94" s="106"/>
      <c r="B94" s="150" t="s">
        <v>86</v>
      </c>
      <c r="C94" s="151" t="s">
        <v>86</v>
      </c>
      <c r="D94" s="151" t="s">
        <v>86</v>
      </c>
      <c r="E94" s="609" t="s">
        <v>86</v>
      </c>
      <c r="F94" s="610"/>
      <c r="G94" s="611"/>
      <c r="H94" s="612" t="s">
        <v>956</v>
      </c>
      <c r="I94" s="612"/>
      <c r="J94" s="612"/>
      <c r="K94" s="613"/>
    </row>
    <row r="95" spans="1:11" x14ac:dyDescent="0.25">
      <c r="A95" s="106"/>
      <c r="B95" s="150" t="s">
        <v>86</v>
      </c>
      <c r="C95" s="151" t="s">
        <v>86</v>
      </c>
      <c r="D95" s="151" t="s">
        <v>86</v>
      </c>
      <c r="E95" s="609" t="s">
        <v>86</v>
      </c>
      <c r="F95" s="610"/>
      <c r="G95" s="611"/>
      <c r="H95" s="612" t="s">
        <v>957</v>
      </c>
      <c r="I95" s="612"/>
      <c r="J95" s="612"/>
      <c r="K95" s="613"/>
    </row>
    <row r="96" spans="1:11" x14ac:dyDescent="0.25">
      <c r="A96" s="106"/>
      <c r="B96" s="150" t="s">
        <v>86</v>
      </c>
      <c r="C96" s="151" t="s">
        <v>86</v>
      </c>
      <c r="D96" s="151" t="s">
        <v>86</v>
      </c>
      <c r="E96" s="609" t="s">
        <v>86</v>
      </c>
      <c r="F96" s="610"/>
      <c r="G96" s="611"/>
      <c r="H96" s="612" t="s">
        <v>958</v>
      </c>
      <c r="I96" s="612"/>
      <c r="J96" s="612"/>
      <c r="K96" s="613"/>
    </row>
    <row r="97" spans="1:11" x14ac:dyDescent="0.25">
      <c r="A97" s="106"/>
      <c r="B97" s="150" t="s">
        <v>86</v>
      </c>
      <c r="C97" s="151" t="s">
        <v>86</v>
      </c>
      <c r="D97" s="155" t="s">
        <v>86</v>
      </c>
      <c r="E97" s="609" t="s">
        <v>978</v>
      </c>
      <c r="F97" s="610"/>
      <c r="G97" s="611"/>
      <c r="H97" s="612" t="s">
        <v>961</v>
      </c>
      <c r="I97" s="612"/>
      <c r="J97" s="612"/>
      <c r="K97" s="613"/>
    </row>
    <row r="98" spans="1:11" x14ac:dyDescent="0.25">
      <c r="A98" s="106"/>
      <c r="B98" s="150" t="s">
        <v>86</v>
      </c>
      <c r="C98" s="151" t="s">
        <v>86</v>
      </c>
      <c r="D98" s="151" t="s">
        <v>86</v>
      </c>
      <c r="E98" s="609" t="s">
        <v>979</v>
      </c>
      <c r="F98" s="610"/>
      <c r="G98" s="611"/>
      <c r="H98" s="612" t="s">
        <v>980</v>
      </c>
      <c r="I98" s="612"/>
      <c r="J98" s="612"/>
      <c r="K98" s="613"/>
    </row>
    <row r="99" spans="1:11" x14ac:dyDescent="0.25">
      <c r="A99" s="106"/>
      <c r="B99" s="150" t="s">
        <v>86</v>
      </c>
      <c r="C99" s="151" t="s">
        <v>86</v>
      </c>
      <c r="D99" s="151" t="s">
        <v>86</v>
      </c>
      <c r="E99" s="609" t="s">
        <v>86</v>
      </c>
      <c r="F99" s="610"/>
      <c r="G99" s="611"/>
      <c r="H99" s="612" t="s">
        <v>981</v>
      </c>
      <c r="I99" s="612"/>
      <c r="J99" s="612"/>
      <c r="K99" s="613"/>
    </row>
    <row r="100" spans="1:11" x14ac:dyDescent="0.25">
      <c r="A100" s="106"/>
      <c r="B100" s="150" t="s">
        <v>86</v>
      </c>
      <c r="C100" s="151" t="s">
        <v>86</v>
      </c>
      <c r="D100" s="151" t="s">
        <v>86</v>
      </c>
      <c r="E100" s="609" t="s">
        <v>86</v>
      </c>
      <c r="F100" s="610"/>
      <c r="G100" s="611"/>
      <c r="H100" s="612" t="s">
        <v>911</v>
      </c>
      <c r="I100" s="612"/>
      <c r="J100" s="612"/>
      <c r="K100" s="613"/>
    </row>
    <row r="101" spans="1:11" x14ac:dyDescent="0.25">
      <c r="A101" s="106"/>
      <c r="B101" s="150" t="s">
        <v>86</v>
      </c>
      <c r="C101" s="151" t="s">
        <v>86</v>
      </c>
      <c r="D101" s="151" t="s">
        <v>86</v>
      </c>
      <c r="E101" s="609" t="s">
        <v>86</v>
      </c>
      <c r="F101" s="610"/>
      <c r="G101" s="611"/>
      <c r="H101" s="612" t="s">
        <v>982</v>
      </c>
      <c r="I101" s="612"/>
      <c r="J101" s="612"/>
      <c r="K101" s="613"/>
    </row>
    <row r="102" spans="1:11" x14ac:dyDescent="0.25">
      <c r="A102" s="106"/>
      <c r="B102" s="150" t="s">
        <v>86</v>
      </c>
      <c r="C102" s="151" t="s">
        <v>86</v>
      </c>
      <c r="D102" s="151" t="s">
        <v>86</v>
      </c>
      <c r="E102" s="609" t="s">
        <v>86</v>
      </c>
      <c r="F102" s="610"/>
      <c r="G102" s="611"/>
      <c r="H102" s="612" t="s">
        <v>955</v>
      </c>
      <c r="I102" s="612"/>
      <c r="J102" s="612"/>
      <c r="K102" s="613"/>
    </row>
    <row r="103" spans="1:11" x14ac:dyDescent="0.25">
      <c r="A103" s="106"/>
      <c r="B103" s="150" t="s">
        <v>86</v>
      </c>
      <c r="C103" s="151" t="s">
        <v>86</v>
      </c>
      <c r="D103" s="151" t="s">
        <v>86</v>
      </c>
      <c r="E103" s="609" t="s">
        <v>86</v>
      </c>
      <c r="F103" s="610"/>
      <c r="G103" s="611"/>
      <c r="H103" s="612" t="s">
        <v>956</v>
      </c>
      <c r="I103" s="612"/>
      <c r="J103" s="612"/>
      <c r="K103" s="613"/>
    </row>
    <row r="104" spans="1:11" x14ac:dyDescent="0.25">
      <c r="A104" s="106"/>
      <c r="B104" s="150" t="s">
        <v>86</v>
      </c>
      <c r="C104" s="151" t="s">
        <v>86</v>
      </c>
      <c r="D104" s="151" t="s">
        <v>86</v>
      </c>
      <c r="E104" s="609" t="s">
        <v>86</v>
      </c>
      <c r="F104" s="610"/>
      <c r="G104" s="611"/>
      <c r="H104" s="612" t="s">
        <v>957</v>
      </c>
      <c r="I104" s="612"/>
      <c r="J104" s="612"/>
      <c r="K104" s="613"/>
    </row>
    <row r="105" spans="1:11" x14ac:dyDescent="0.25">
      <c r="A105" s="106"/>
      <c r="B105" s="150" t="s">
        <v>86</v>
      </c>
      <c r="C105" s="151" t="s">
        <v>86</v>
      </c>
      <c r="D105" s="151" t="s">
        <v>86</v>
      </c>
      <c r="E105" s="609" t="s">
        <v>86</v>
      </c>
      <c r="F105" s="610"/>
      <c r="G105" s="611"/>
      <c r="H105" s="612" t="s">
        <v>958</v>
      </c>
      <c r="I105" s="612"/>
      <c r="J105" s="612"/>
      <c r="K105" s="613"/>
    </row>
    <row r="106" spans="1:11" x14ac:dyDescent="0.25">
      <c r="A106" s="106"/>
      <c r="B106" s="150" t="s">
        <v>86</v>
      </c>
      <c r="C106" s="151" t="s">
        <v>86</v>
      </c>
      <c r="D106" s="151" t="s">
        <v>86</v>
      </c>
      <c r="E106" s="609" t="s">
        <v>983</v>
      </c>
      <c r="F106" s="610"/>
      <c r="G106" s="611"/>
      <c r="H106" s="612" t="s">
        <v>923</v>
      </c>
      <c r="I106" s="612"/>
      <c r="J106" s="612"/>
      <c r="K106" s="613"/>
    </row>
    <row r="107" spans="1:11" x14ac:dyDescent="0.25">
      <c r="A107" s="106"/>
      <c r="B107" s="150" t="s">
        <v>86</v>
      </c>
      <c r="C107" s="151" t="s">
        <v>86</v>
      </c>
      <c r="D107" s="151" t="s">
        <v>86</v>
      </c>
      <c r="E107" s="609" t="s">
        <v>984</v>
      </c>
      <c r="F107" s="610"/>
      <c r="G107" s="611"/>
      <c r="H107" s="612" t="s">
        <v>985</v>
      </c>
      <c r="I107" s="612"/>
      <c r="J107" s="612"/>
      <c r="K107" s="613"/>
    </row>
    <row r="108" spans="1:11" x14ac:dyDescent="0.25">
      <c r="A108" s="106"/>
      <c r="B108" s="150" t="s">
        <v>86</v>
      </c>
      <c r="C108" s="151" t="s">
        <v>86</v>
      </c>
      <c r="D108" s="151" t="s">
        <v>86</v>
      </c>
      <c r="E108" s="609" t="s">
        <v>86</v>
      </c>
      <c r="F108" s="610"/>
      <c r="G108" s="611"/>
      <c r="H108" s="612" t="s">
        <v>986</v>
      </c>
      <c r="I108" s="612"/>
      <c r="J108" s="612"/>
      <c r="K108" s="613"/>
    </row>
    <row r="109" spans="1:11" x14ac:dyDescent="0.25">
      <c r="A109" s="106"/>
      <c r="B109" s="150" t="s">
        <v>86</v>
      </c>
      <c r="C109" s="151" t="s">
        <v>86</v>
      </c>
      <c r="D109" s="151" t="s">
        <v>86</v>
      </c>
      <c r="E109" s="609" t="s">
        <v>86</v>
      </c>
      <c r="F109" s="610"/>
      <c r="G109" s="611"/>
      <c r="H109" s="612" t="s">
        <v>987</v>
      </c>
      <c r="I109" s="612"/>
      <c r="J109" s="612"/>
      <c r="K109" s="613"/>
    </row>
    <row r="110" spans="1:11" x14ac:dyDescent="0.25">
      <c r="A110" s="106"/>
      <c r="B110" s="150" t="s">
        <v>86</v>
      </c>
      <c r="C110" s="151" t="s">
        <v>86</v>
      </c>
      <c r="D110" s="151" t="s">
        <v>86</v>
      </c>
      <c r="E110" s="609" t="s">
        <v>86</v>
      </c>
      <c r="F110" s="610"/>
      <c r="G110" s="611"/>
      <c r="H110" s="612" t="s">
        <v>959</v>
      </c>
      <c r="I110" s="612"/>
      <c r="J110" s="612"/>
      <c r="K110" s="613"/>
    </row>
    <row r="111" spans="1:11" x14ac:dyDescent="0.25">
      <c r="A111" s="106"/>
      <c r="B111" s="150" t="s">
        <v>86</v>
      </c>
      <c r="C111" s="151" t="s">
        <v>86</v>
      </c>
      <c r="D111" s="151" t="s">
        <v>86</v>
      </c>
      <c r="E111" s="609" t="s">
        <v>86</v>
      </c>
      <c r="F111" s="610"/>
      <c r="G111" s="611"/>
      <c r="H111" s="612" t="s">
        <v>955</v>
      </c>
      <c r="I111" s="612"/>
      <c r="J111" s="612"/>
      <c r="K111" s="613"/>
    </row>
    <row r="112" spans="1:11" x14ac:dyDescent="0.25">
      <c r="A112" s="106"/>
      <c r="B112" s="150" t="s">
        <v>86</v>
      </c>
      <c r="C112" s="151" t="s">
        <v>86</v>
      </c>
      <c r="D112" s="151" t="s">
        <v>86</v>
      </c>
      <c r="E112" s="609" t="s">
        <v>86</v>
      </c>
      <c r="F112" s="610"/>
      <c r="G112" s="611"/>
      <c r="H112" s="612" t="s">
        <v>956</v>
      </c>
      <c r="I112" s="612"/>
      <c r="J112" s="612"/>
      <c r="K112" s="613"/>
    </row>
    <row r="113" spans="1:11" x14ac:dyDescent="0.25">
      <c r="A113" s="106"/>
      <c r="B113" s="150" t="s">
        <v>86</v>
      </c>
      <c r="C113" s="151" t="s">
        <v>86</v>
      </c>
      <c r="D113" s="151" t="s">
        <v>86</v>
      </c>
      <c r="E113" s="609" t="s">
        <v>86</v>
      </c>
      <c r="F113" s="610"/>
      <c r="G113" s="611"/>
      <c r="H113" s="612" t="s">
        <v>957</v>
      </c>
      <c r="I113" s="612"/>
      <c r="J113" s="612"/>
      <c r="K113" s="613"/>
    </row>
    <row r="114" spans="1:11" x14ac:dyDescent="0.25">
      <c r="A114" s="106"/>
      <c r="B114" s="150" t="s">
        <v>86</v>
      </c>
      <c r="C114" s="151" t="s">
        <v>86</v>
      </c>
      <c r="D114" s="151" t="s">
        <v>86</v>
      </c>
      <c r="E114" s="609" t="s">
        <v>86</v>
      </c>
      <c r="F114" s="610"/>
      <c r="G114" s="611"/>
      <c r="H114" s="612" t="s">
        <v>958</v>
      </c>
      <c r="I114" s="612"/>
      <c r="J114" s="612"/>
      <c r="K114" s="613"/>
    </row>
    <row r="115" spans="1:11" ht="15.75" thickBot="1" x14ac:dyDescent="0.3">
      <c r="A115" s="106"/>
      <c r="B115" s="152" t="s">
        <v>86</v>
      </c>
      <c r="C115" s="153" t="s">
        <v>86</v>
      </c>
      <c r="D115" s="153" t="s">
        <v>86</v>
      </c>
      <c r="E115" s="623" t="s">
        <v>86</v>
      </c>
      <c r="F115" s="624"/>
      <c r="G115" s="625"/>
      <c r="H115" s="626" t="s">
        <v>988</v>
      </c>
      <c r="I115" s="626"/>
      <c r="J115" s="626"/>
      <c r="K115" s="627"/>
    </row>
    <row r="116" spans="1:11" ht="15" customHeight="1" x14ac:dyDescent="0.25">
      <c r="A116" s="106"/>
      <c r="B116" s="150" t="s">
        <v>989</v>
      </c>
      <c r="C116" s="151">
        <v>32.339939000000001</v>
      </c>
      <c r="D116" s="151">
        <v>36</v>
      </c>
      <c r="E116" s="609" t="s">
        <v>990</v>
      </c>
      <c r="F116" s="610"/>
      <c r="G116" s="611"/>
      <c r="H116" s="626" t="s">
        <v>991</v>
      </c>
      <c r="I116" s="626"/>
      <c r="J116" s="626"/>
      <c r="K116" s="627"/>
    </row>
    <row r="117" spans="1:11" x14ac:dyDescent="0.25">
      <c r="A117" s="106"/>
      <c r="B117" s="150" t="s">
        <v>86</v>
      </c>
      <c r="C117" s="151" t="s">
        <v>86</v>
      </c>
      <c r="D117" s="151" t="s">
        <v>86</v>
      </c>
      <c r="E117" s="609" t="s">
        <v>86</v>
      </c>
      <c r="F117" s="610"/>
      <c r="G117" s="611"/>
      <c r="H117" s="626" t="s">
        <v>992</v>
      </c>
      <c r="I117" s="626"/>
      <c r="J117" s="626"/>
      <c r="K117" s="627"/>
    </row>
    <row r="118" spans="1:11" x14ac:dyDescent="0.25">
      <c r="A118" s="106"/>
      <c r="B118" s="150" t="s">
        <v>86</v>
      </c>
      <c r="C118" s="151" t="s">
        <v>86</v>
      </c>
      <c r="D118" s="151" t="s">
        <v>86</v>
      </c>
      <c r="E118" s="609" t="s">
        <v>86</v>
      </c>
      <c r="F118" s="610"/>
      <c r="G118" s="611"/>
      <c r="H118" s="626" t="s">
        <v>993</v>
      </c>
      <c r="I118" s="626"/>
      <c r="J118" s="626"/>
      <c r="K118" s="627"/>
    </row>
    <row r="119" spans="1:11" x14ac:dyDescent="0.25">
      <c r="A119" s="106"/>
      <c r="B119" s="150" t="s">
        <v>86</v>
      </c>
      <c r="C119" s="151" t="s">
        <v>86</v>
      </c>
      <c r="D119" s="151" t="s">
        <v>86</v>
      </c>
      <c r="E119" s="609" t="s">
        <v>86</v>
      </c>
      <c r="F119" s="610"/>
      <c r="G119" s="611"/>
      <c r="H119" s="626" t="s">
        <v>994</v>
      </c>
      <c r="I119" s="626"/>
      <c r="J119" s="626"/>
      <c r="K119" s="627"/>
    </row>
    <row r="120" spans="1:11" x14ac:dyDescent="0.25">
      <c r="A120" s="106"/>
      <c r="B120" s="150" t="s">
        <v>86</v>
      </c>
      <c r="C120" s="151" t="s">
        <v>86</v>
      </c>
      <c r="D120" s="151" t="s">
        <v>86</v>
      </c>
      <c r="E120" s="609" t="s">
        <v>86</v>
      </c>
      <c r="F120" s="610"/>
      <c r="G120" s="611"/>
      <c r="H120" s="626" t="s">
        <v>995</v>
      </c>
      <c r="I120" s="626"/>
      <c r="J120" s="626"/>
      <c r="K120" s="627"/>
    </row>
    <row r="121" spans="1:11" x14ac:dyDescent="0.25">
      <c r="A121" s="106"/>
      <c r="B121" s="150" t="s">
        <v>86</v>
      </c>
      <c r="C121" s="151" t="s">
        <v>86</v>
      </c>
      <c r="D121" s="151" t="s">
        <v>86</v>
      </c>
      <c r="E121" s="609" t="s">
        <v>86</v>
      </c>
      <c r="F121" s="610"/>
      <c r="G121" s="611"/>
      <c r="H121" s="626" t="s">
        <v>996</v>
      </c>
      <c r="I121" s="626"/>
      <c r="J121" s="626"/>
      <c r="K121" s="627"/>
    </row>
    <row r="122" spans="1:11" x14ac:dyDescent="0.25">
      <c r="A122" s="106"/>
      <c r="B122" s="150" t="s">
        <v>86</v>
      </c>
      <c r="C122" s="151" t="s">
        <v>86</v>
      </c>
      <c r="D122" s="151" t="s">
        <v>86</v>
      </c>
      <c r="E122" s="609" t="s">
        <v>86</v>
      </c>
      <c r="F122" s="610"/>
      <c r="G122" s="611"/>
      <c r="H122" s="626" t="s">
        <v>997</v>
      </c>
      <c r="I122" s="626"/>
      <c r="J122" s="626"/>
      <c r="K122" s="627"/>
    </row>
    <row r="123" spans="1:11" x14ac:dyDescent="0.25">
      <c r="A123" s="106"/>
      <c r="B123" s="150" t="s">
        <v>86</v>
      </c>
      <c r="C123" s="151" t="s">
        <v>86</v>
      </c>
      <c r="D123" s="155" t="s">
        <v>86</v>
      </c>
      <c r="E123" s="609" t="s">
        <v>998</v>
      </c>
      <c r="F123" s="610"/>
      <c r="G123" s="611"/>
      <c r="H123" s="626" t="s">
        <v>999</v>
      </c>
      <c r="I123" s="626"/>
      <c r="J123" s="626"/>
      <c r="K123" s="627"/>
    </row>
    <row r="124" spans="1:11" x14ac:dyDescent="0.25">
      <c r="A124" s="106"/>
      <c r="B124" s="150" t="s">
        <v>86</v>
      </c>
      <c r="C124" s="151" t="s">
        <v>86</v>
      </c>
      <c r="D124" s="155" t="s">
        <v>86</v>
      </c>
      <c r="E124" s="609" t="s">
        <v>1000</v>
      </c>
      <c r="F124" s="610"/>
      <c r="G124" s="611"/>
      <c r="H124" s="626" t="s">
        <v>1001</v>
      </c>
      <c r="I124" s="626"/>
      <c r="J124" s="626"/>
      <c r="K124" s="627"/>
    </row>
    <row r="125" spans="1:11" x14ac:dyDescent="0.25">
      <c r="A125" s="106"/>
      <c r="B125" s="150" t="s">
        <v>86</v>
      </c>
      <c r="C125" s="151" t="s">
        <v>86</v>
      </c>
      <c r="D125" s="155" t="s">
        <v>86</v>
      </c>
      <c r="E125" s="609" t="s">
        <v>1002</v>
      </c>
      <c r="F125" s="610"/>
      <c r="G125" s="611"/>
      <c r="H125" s="626" t="s">
        <v>925</v>
      </c>
      <c r="I125" s="626"/>
      <c r="J125" s="626"/>
      <c r="K125" s="627"/>
    </row>
    <row r="126" spans="1:11" x14ac:dyDescent="0.25">
      <c r="A126" s="106"/>
      <c r="B126" s="150" t="s">
        <v>86</v>
      </c>
      <c r="C126" s="151" t="s">
        <v>86</v>
      </c>
      <c r="D126" s="151" t="s">
        <v>86</v>
      </c>
      <c r="E126" s="609" t="s">
        <v>1003</v>
      </c>
      <c r="F126" s="610"/>
      <c r="G126" s="611"/>
      <c r="H126" s="626" t="s">
        <v>1004</v>
      </c>
      <c r="I126" s="626"/>
      <c r="J126" s="626"/>
      <c r="K126" s="627"/>
    </row>
    <row r="127" spans="1:11" x14ac:dyDescent="0.25">
      <c r="A127" s="106"/>
      <c r="B127" s="150" t="s">
        <v>86</v>
      </c>
      <c r="C127" s="151" t="s">
        <v>86</v>
      </c>
      <c r="D127" s="151" t="s">
        <v>86</v>
      </c>
      <c r="E127" s="609" t="s">
        <v>86</v>
      </c>
      <c r="F127" s="610"/>
      <c r="G127" s="611"/>
      <c r="H127" s="626" t="s">
        <v>1005</v>
      </c>
      <c r="I127" s="626"/>
      <c r="J127" s="626"/>
      <c r="K127" s="627"/>
    </row>
    <row r="128" spans="1:11" x14ac:dyDescent="0.25">
      <c r="A128" s="106"/>
      <c r="B128" s="150" t="s">
        <v>86</v>
      </c>
      <c r="C128" s="151" t="s">
        <v>86</v>
      </c>
      <c r="D128" s="151" t="s">
        <v>86</v>
      </c>
      <c r="E128" s="609" t="s">
        <v>86</v>
      </c>
      <c r="F128" s="610"/>
      <c r="G128" s="611"/>
      <c r="H128" s="626" t="s">
        <v>1006</v>
      </c>
      <c r="I128" s="626"/>
      <c r="J128" s="626"/>
      <c r="K128" s="627"/>
    </row>
    <row r="129" spans="1:11" x14ac:dyDescent="0.25">
      <c r="A129" s="106"/>
      <c r="B129" s="150" t="s">
        <v>86</v>
      </c>
      <c r="C129" s="151" t="s">
        <v>86</v>
      </c>
      <c r="D129" s="151" t="s">
        <v>86</v>
      </c>
      <c r="E129" s="609" t="s">
        <v>86</v>
      </c>
      <c r="F129" s="610"/>
      <c r="G129" s="611"/>
      <c r="H129" s="626" t="s">
        <v>995</v>
      </c>
      <c r="I129" s="626"/>
      <c r="J129" s="626"/>
      <c r="K129" s="627"/>
    </row>
    <row r="130" spans="1:11" x14ac:dyDescent="0.25">
      <c r="A130" s="106"/>
      <c r="B130" s="150" t="s">
        <v>86</v>
      </c>
      <c r="C130" s="151" t="s">
        <v>86</v>
      </c>
      <c r="D130" s="151" t="s">
        <v>86</v>
      </c>
      <c r="E130" s="609" t="s">
        <v>86</v>
      </c>
      <c r="F130" s="610"/>
      <c r="G130" s="611"/>
      <c r="H130" s="626" t="s">
        <v>996</v>
      </c>
      <c r="I130" s="626"/>
      <c r="J130" s="626"/>
      <c r="K130" s="627"/>
    </row>
    <row r="131" spans="1:11" x14ac:dyDescent="0.25">
      <c r="A131" s="106"/>
      <c r="B131" s="150" t="s">
        <v>86</v>
      </c>
      <c r="C131" s="151" t="s">
        <v>86</v>
      </c>
      <c r="D131" s="151" t="s">
        <v>86</v>
      </c>
      <c r="E131" s="609" t="s">
        <v>86</v>
      </c>
      <c r="F131" s="610"/>
      <c r="G131" s="611"/>
      <c r="H131" s="626" t="s">
        <v>997</v>
      </c>
      <c r="I131" s="626"/>
      <c r="J131" s="626"/>
      <c r="K131" s="627"/>
    </row>
    <row r="132" spans="1:11" x14ac:dyDescent="0.25">
      <c r="A132" s="106"/>
      <c r="B132" s="150" t="s">
        <v>86</v>
      </c>
      <c r="C132" s="151" t="s">
        <v>86</v>
      </c>
      <c r="D132" s="151" t="s">
        <v>86</v>
      </c>
      <c r="E132" s="609" t="s">
        <v>86</v>
      </c>
      <c r="F132" s="610"/>
      <c r="G132" s="611"/>
      <c r="H132" s="626" t="s">
        <v>999</v>
      </c>
      <c r="I132" s="626"/>
      <c r="J132" s="626"/>
      <c r="K132" s="627"/>
    </row>
    <row r="133" spans="1:11" x14ac:dyDescent="0.25">
      <c r="A133" s="106"/>
      <c r="B133" s="150" t="s">
        <v>86</v>
      </c>
      <c r="C133" s="151" t="s">
        <v>86</v>
      </c>
      <c r="D133" s="155" t="s">
        <v>86</v>
      </c>
      <c r="E133" s="609" t="s">
        <v>1007</v>
      </c>
      <c r="F133" s="610"/>
      <c r="G133" s="611"/>
      <c r="H133" s="626" t="s">
        <v>1001</v>
      </c>
      <c r="I133" s="626"/>
      <c r="J133" s="626"/>
      <c r="K133" s="627"/>
    </row>
    <row r="134" spans="1:11" x14ac:dyDescent="0.25">
      <c r="A134" s="106"/>
      <c r="B134" s="150" t="s">
        <v>86</v>
      </c>
      <c r="C134" s="151" t="s">
        <v>86</v>
      </c>
      <c r="D134" s="155" t="s">
        <v>86</v>
      </c>
      <c r="E134" s="609" t="s">
        <v>1008</v>
      </c>
      <c r="F134" s="610"/>
      <c r="G134" s="611"/>
      <c r="H134" s="626" t="s">
        <v>938</v>
      </c>
      <c r="I134" s="626"/>
      <c r="J134" s="626"/>
      <c r="K134" s="627"/>
    </row>
    <row r="135" spans="1:11" x14ac:dyDescent="0.25">
      <c r="A135" s="106"/>
      <c r="B135" s="150" t="s">
        <v>86</v>
      </c>
      <c r="C135" s="151" t="s">
        <v>86</v>
      </c>
      <c r="D135" s="155" t="s">
        <v>86</v>
      </c>
      <c r="E135" s="609" t="s">
        <v>1009</v>
      </c>
      <c r="F135" s="610"/>
      <c r="G135" s="611"/>
      <c r="H135" s="626" t="s">
        <v>1010</v>
      </c>
      <c r="I135" s="626"/>
      <c r="J135" s="626"/>
      <c r="K135" s="627"/>
    </row>
    <row r="136" spans="1:11" x14ac:dyDescent="0.25">
      <c r="A136" s="106"/>
      <c r="B136" s="150" t="s">
        <v>86</v>
      </c>
      <c r="C136" s="151" t="s">
        <v>86</v>
      </c>
      <c r="D136" s="155" t="s">
        <v>86</v>
      </c>
      <c r="E136" s="609" t="s">
        <v>86</v>
      </c>
      <c r="F136" s="610"/>
      <c r="G136" s="611"/>
      <c r="H136" s="626" t="s">
        <v>1011</v>
      </c>
      <c r="I136" s="626"/>
      <c r="J136" s="626"/>
      <c r="K136" s="627"/>
    </row>
    <row r="137" spans="1:11" x14ac:dyDescent="0.25">
      <c r="A137" s="106"/>
      <c r="B137" s="150" t="s">
        <v>86</v>
      </c>
      <c r="C137" s="151" t="s">
        <v>86</v>
      </c>
      <c r="D137" s="155" t="s">
        <v>86</v>
      </c>
      <c r="E137" s="609" t="s">
        <v>86</v>
      </c>
      <c r="F137" s="610"/>
      <c r="G137" s="611"/>
      <c r="H137" s="626" t="s">
        <v>1012</v>
      </c>
      <c r="I137" s="626"/>
      <c r="J137" s="626"/>
      <c r="K137" s="627"/>
    </row>
    <row r="138" spans="1:11" x14ac:dyDescent="0.25">
      <c r="A138" s="106"/>
      <c r="B138" s="150" t="s">
        <v>86</v>
      </c>
      <c r="C138" s="151" t="s">
        <v>86</v>
      </c>
      <c r="D138" s="155" t="s">
        <v>86</v>
      </c>
      <c r="E138" s="609" t="s">
        <v>86</v>
      </c>
      <c r="F138" s="610"/>
      <c r="G138" s="611"/>
      <c r="H138" s="626" t="s">
        <v>996</v>
      </c>
      <c r="I138" s="626"/>
      <c r="J138" s="626"/>
      <c r="K138" s="627"/>
    </row>
    <row r="139" spans="1:11" x14ac:dyDescent="0.25">
      <c r="A139" s="106"/>
      <c r="B139" s="150" t="s">
        <v>86</v>
      </c>
      <c r="C139" s="151" t="s">
        <v>86</v>
      </c>
      <c r="D139" s="155" t="s">
        <v>86</v>
      </c>
      <c r="E139" s="609" t="s">
        <v>86</v>
      </c>
      <c r="F139" s="610"/>
      <c r="G139" s="611"/>
      <c r="H139" s="626" t="s">
        <v>1013</v>
      </c>
      <c r="I139" s="626"/>
      <c r="J139" s="626"/>
      <c r="K139" s="627"/>
    </row>
    <row r="140" spans="1:11" x14ac:dyDescent="0.25">
      <c r="A140" s="106"/>
      <c r="B140" s="150" t="s">
        <v>86</v>
      </c>
      <c r="C140" s="151" t="s">
        <v>86</v>
      </c>
      <c r="D140" s="155" t="s">
        <v>86</v>
      </c>
      <c r="E140" s="609" t="s">
        <v>86</v>
      </c>
      <c r="F140" s="610"/>
      <c r="G140" s="611"/>
      <c r="H140" s="626" t="s">
        <v>999</v>
      </c>
      <c r="I140" s="626"/>
      <c r="J140" s="626"/>
      <c r="K140" s="627"/>
    </row>
    <row r="141" spans="1:11" x14ac:dyDescent="0.25">
      <c r="A141" s="106"/>
      <c r="B141" s="150" t="s">
        <v>86</v>
      </c>
      <c r="C141" s="151" t="s">
        <v>86</v>
      </c>
      <c r="D141" s="155" t="s">
        <v>86</v>
      </c>
      <c r="E141" s="609" t="s">
        <v>86</v>
      </c>
      <c r="F141" s="610"/>
      <c r="G141" s="611"/>
      <c r="H141" s="626" t="s">
        <v>923</v>
      </c>
      <c r="I141" s="626"/>
      <c r="J141" s="626"/>
      <c r="K141" s="627"/>
    </row>
    <row r="142" spans="1:11" x14ac:dyDescent="0.25">
      <c r="A142" s="106"/>
      <c r="B142" s="150" t="s">
        <v>86</v>
      </c>
      <c r="C142" s="151" t="s">
        <v>86</v>
      </c>
      <c r="D142" s="155" t="s">
        <v>86</v>
      </c>
      <c r="E142" s="609" t="s">
        <v>86</v>
      </c>
      <c r="F142" s="610"/>
      <c r="G142" s="611"/>
      <c r="H142" s="626" t="s">
        <v>1001</v>
      </c>
      <c r="I142" s="626"/>
      <c r="J142" s="626"/>
      <c r="K142" s="627"/>
    </row>
    <row r="143" spans="1:11" x14ac:dyDescent="0.25">
      <c r="A143" s="106"/>
      <c r="B143" s="150" t="s">
        <v>86</v>
      </c>
      <c r="C143" s="151" t="s">
        <v>86</v>
      </c>
      <c r="D143" s="155" t="s">
        <v>86</v>
      </c>
      <c r="E143" s="609" t="s">
        <v>86</v>
      </c>
      <c r="F143" s="610"/>
      <c r="G143" s="611"/>
      <c r="H143" s="626" t="s">
        <v>925</v>
      </c>
      <c r="I143" s="626"/>
      <c r="J143" s="626"/>
      <c r="K143" s="627"/>
    </row>
    <row r="144" spans="1:11" x14ac:dyDescent="0.25">
      <c r="A144" s="106"/>
      <c r="B144" s="150" t="s">
        <v>86</v>
      </c>
      <c r="C144" s="151" t="s">
        <v>86</v>
      </c>
      <c r="D144" s="151" t="s">
        <v>86</v>
      </c>
      <c r="E144" s="609" t="s">
        <v>1014</v>
      </c>
      <c r="F144" s="610"/>
      <c r="G144" s="611"/>
      <c r="H144" s="626" t="s">
        <v>1015</v>
      </c>
      <c r="I144" s="626"/>
      <c r="J144" s="626"/>
      <c r="K144" s="627"/>
    </row>
    <row r="145" spans="1:11" x14ac:dyDescent="0.25">
      <c r="A145" s="106"/>
      <c r="B145" s="150" t="s">
        <v>86</v>
      </c>
      <c r="C145" s="151" t="s">
        <v>86</v>
      </c>
      <c r="D145" s="151" t="s">
        <v>86</v>
      </c>
      <c r="E145" s="609" t="s">
        <v>86</v>
      </c>
      <c r="F145" s="610"/>
      <c r="G145" s="611"/>
      <c r="H145" s="626" t="s">
        <v>1011</v>
      </c>
      <c r="I145" s="626"/>
      <c r="J145" s="626"/>
      <c r="K145" s="627"/>
    </row>
    <row r="146" spans="1:11" x14ac:dyDescent="0.25">
      <c r="A146" s="106"/>
      <c r="B146" s="150" t="s">
        <v>86</v>
      </c>
      <c r="C146" s="151" t="s">
        <v>86</v>
      </c>
      <c r="D146" s="151" t="s">
        <v>86</v>
      </c>
      <c r="E146" s="609" t="s">
        <v>86</v>
      </c>
      <c r="F146" s="610"/>
      <c r="G146" s="611"/>
      <c r="H146" s="626" t="s">
        <v>1012</v>
      </c>
      <c r="I146" s="626"/>
      <c r="J146" s="626"/>
      <c r="K146" s="627"/>
    </row>
    <row r="147" spans="1:11" x14ac:dyDescent="0.25">
      <c r="A147" s="106"/>
      <c r="B147" s="150" t="s">
        <v>86</v>
      </c>
      <c r="C147" s="151" t="s">
        <v>86</v>
      </c>
      <c r="D147" s="151" t="s">
        <v>86</v>
      </c>
      <c r="E147" s="609" t="s">
        <v>86</v>
      </c>
      <c r="F147" s="610"/>
      <c r="G147" s="611"/>
      <c r="H147" s="626" t="s">
        <v>996</v>
      </c>
      <c r="I147" s="626"/>
      <c r="J147" s="626"/>
      <c r="K147" s="627"/>
    </row>
    <row r="148" spans="1:11" x14ac:dyDescent="0.25">
      <c r="A148" s="106"/>
      <c r="B148" s="150" t="s">
        <v>86</v>
      </c>
      <c r="C148" s="151" t="s">
        <v>86</v>
      </c>
      <c r="D148" s="151" t="s">
        <v>86</v>
      </c>
      <c r="E148" s="609" t="s">
        <v>86</v>
      </c>
      <c r="F148" s="610"/>
      <c r="G148" s="611"/>
      <c r="H148" s="626" t="s">
        <v>1013</v>
      </c>
      <c r="I148" s="626"/>
      <c r="J148" s="626"/>
      <c r="K148" s="627"/>
    </row>
    <row r="149" spans="1:11" x14ac:dyDescent="0.25">
      <c r="A149" s="106"/>
      <c r="B149" s="150" t="s">
        <v>86</v>
      </c>
      <c r="C149" s="151" t="s">
        <v>86</v>
      </c>
      <c r="D149" s="151" t="s">
        <v>86</v>
      </c>
      <c r="E149" s="609" t="s">
        <v>86</v>
      </c>
      <c r="F149" s="610"/>
      <c r="G149" s="611"/>
      <c r="H149" s="626" t="s">
        <v>999</v>
      </c>
      <c r="I149" s="626"/>
      <c r="J149" s="626"/>
      <c r="K149" s="627"/>
    </row>
    <row r="150" spans="1:11" x14ac:dyDescent="0.25">
      <c r="A150" s="106"/>
      <c r="B150" s="150" t="s">
        <v>86</v>
      </c>
      <c r="C150" s="151" t="s">
        <v>86</v>
      </c>
      <c r="D150" s="151" t="s">
        <v>86</v>
      </c>
      <c r="E150" s="609" t="s">
        <v>86</v>
      </c>
      <c r="F150" s="610"/>
      <c r="G150" s="611"/>
      <c r="H150" s="626" t="s">
        <v>923</v>
      </c>
      <c r="I150" s="626"/>
      <c r="J150" s="626"/>
      <c r="K150" s="627"/>
    </row>
    <row r="151" spans="1:11" x14ac:dyDescent="0.25">
      <c r="A151" s="106"/>
      <c r="B151" s="150" t="s">
        <v>86</v>
      </c>
      <c r="C151" s="151" t="s">
        <v>86</v>
      </c>
      <c r="D151" s="151" t="s">
        <v>86</v>
      </c>
      <c r="E151" s="609" t="s">
        <v>86</v>
      </c>
      <c r="F151" s="610"/>
      <c r="G151" s="611"/>
      <c r="H151" s="626" t="s">
        <v>1001</v>
      </c>
      <c r="I151" s="626"/>
      <c r="J151" s="626"/>
      <c r="K151" s="627"/>
    </row>
    <row r="152" spans="1:11" x14ac:dyDescent="0.25">
      <c r="A152" s="106"/>
      <c r="B152" s="150" t="s">
        <v>86</v>
      </c>
      <c r="C152" s="151" t="s">
        <v>86</v>
      </c>
      <c r="D152" s="151" t="s">
        <v>86</v>
      </c>
      <c r="E152" s="609" t="s">
        <v>86</v>
      </c>
      <c r="F152" s="610"/>
      <c r="G152" s="611"/>
      <c r="H152" s="626" t="s">
        <v>925</v>
      </c>
      <c r="I152" s="626"/>
      <c r="J152" s="626"/>
      <c r="K152" s="627"/>
    </row>
    <row r="153" spans="1:11" x14ac:dyDescent="0.25">
      <c r="A153" s="106"/>
      <c r="B153" s="150" t="s">
        <v>86</v>
      </c>
      <c r="C153" s="151" t="s">
        <v>86</v>
      </c>
      <c r="D153" s="151" t="s">
        <v>86</v>
      </c>
      <c r="E153" s="609" t="s">
        <v>1016</v>
      </c>
      <c r="F153" s="610"/>
      <c r="G153" s="611"/>
      <c r="H153" s="626" t="s">
        <v>1017</v>
      </c>
      <c r="I153" s="626"/>
      <c r="J153" s="626"/>
      <c r="K153" s="627"/>
    </row>
    <row r="154" spans="1:11" x14ac:dyDescent="0.25">
      <c r="A154" s="106"/>
      <c r="B154" s="150" t="s">
        <v>86</v>
      </c>
      <c r="C154" s="151" t="s">
        <v>86</v>
      </c>
      <c r="D154" s="151" t="s">
        <v>86</v>
      </c>
      <c r="E154" s="609" t="s">
        <v>86</v>
      </c>
      <c r="F154" s="610"/>
      <c r="G154" s="611"/>
      <c r="H154" s="626" t="s">
        <v>1011</v>
      </c>
      <c r="I154" s="626"/>
      <c r="J154" s="626"/>
      <c r="K154" s="627"/>
    </row>
    <row r="155" spans="1:11" x14ac:dyDescent="0.25">
      <c r="A155" s="106"/>
      <c r="B155" s="150" t="s">
        <v>86</v>
      </c>
      <c r="C155" s="151" t="s">
        <v>86</v>
      </c>
      <c r="D155" s="151" t="s">
        <v>86</v>
      </c>
      <c r="E155" s="609" t="s">
        <v>86</v>
      </c>
      <c r="F155" s="610"/>
      <c r="G155" s="611"/>
      <c r="H155" s="626" t="s">
        <v>1012</v>
      </c>
      <c r="I155" s="626"/>
      <c r="J155" s="626"/>
      <c r="K155" s="627"/>
    </row>
    <row r="156" spans="1:11" x14ac:dyDescent="0.25">
      <c r="A156" s="106"/>
      <c r="B156" s="150" t="s">
        <v>86</v>
      </c>
      <c r="C156" s="151" t="s">
        <v>86</v>
      </c>
      <c r="D156" s="151" t="s">
        <v>86</v>
      </c>
      <c r="E156" s="609" t="s">
        <v>86</v>
      </c>
      <c r="F156" s="610"/>
      <c r="G156" s="611"/>
      <c r="H156" s="626" t="s">
        <v>996</v>
      </c>
      <c r="I156" s="626"/>
      <c r="J156" s="626"/>
      <c r="K156" s="627"/>
    </row>
    <row r="157" spans="1:11" x14ac:dyDescent="0.25">
      <c r="A157" s="106"/>
      <c r="B157" s="150" t="s">
        <v>86</v>
      </c>
      <c r="C157" s="151" t="s">
        <v>86</v>
      </c>
      <c r="D157" s="151" t="s">
        <v>86</v>
      </c>
      <c r="E157" s="609" t="s">
        <v>86</v>
      </c>
      <c r="F157" s="610"/>
      <c r="G157" s="611"/>
      <c r="H157" s="626" t="s">
        <v>1013</v>
      </c>
      <c r="I157" s="626"/>
      <c r="J157" s="626"/>
      <c r="K157" s="627"/>
    </row>
    <row r="158" spans="1:11" x14ac:dyDescent="0.25">
      <c r="A158" s="106"/>
      <c r="B158" s="150" t="s">
        <v>86</v>
      </c>
      <c r="C158" s="151" t="s">
        <v>86</v>
      </c>
      <c r="D158" s="151" t="s">
        <v>86</v>
      </c>
      <c r="E158" s="609" t="s">
        <v>86</v>
      </c>
      <c r="F158" s="610"/>
      <c r="G158" s="611"/>
      <c r="H158" s="626" t="s">
        <v>999</v>
      </c>
      <c r="I158" s="626"/>
      <c r="J158" s="626"/>
      <c r="K158" s="627"/>
    </row>
    <row r="159" spans="1:11" x14ac:dyDescent="0.25">
      <c r="A159" s="106"/>
      <c r="B159" s="150" t="s">
        <v>86</v>
      </c>
      <c r="C159" s="151" t="s">
        <v>86</v>
      </c>
      <c r="D159" s="151" t="s">
        <v>86</v>
      </c>
      <c r="E159" s="609" t="s">
        <v>86</v>
      </c>
      <c r="F159" s="610"/>
      <c r="G159" s="611"/>
      <c r="H159" s="626" t="s">
        <v>923</v>
      </c>
      <c r="I159" s="626"/>
      <c r="J159" s="626"/>
      <c r="K159" s="627"/>
    </row>
    <row r="160" spans="1:11" x14ac:dyDescent="0.25">
      <c r="A160" s="106"/>
      <c r="B160" s="150" t="s">
        <v>86</v>
      </c>
      <c r="C160" s="151" t="s">
        <v>86</v>
      </c>
      <c r="D160" s="151" t="s">
        <v>86</v>
      </c>
      <c r="E160" s="609" t="s">
        <v>86</v>
      </c>
      <c r="F160" s="610"/>
      <c r="G160" s="611"/>
      <c r="H160" s="626" t="s">
        <v>1001</v>
      </c>
      <c r="I160" s="626"/>
      <c r="J160" s="626"/>
      <c r="K160" s="627"/>
    </row>
    <row r="161" spans="1:11" ht="15.75" thickBot="1" x14ac:dyDescent="0.3">
      <c r="A161" s="106"/>
      <c r="B161" s="152" t="s">
        <v>86</v>
      </c>
      <c r="C161" s="153" t="s">
        <v>86</v>
      </c>
      <c r="D161" s="153" t="s">
        <v>86</v>
      </c>
      <c r="E161" s="628" t="s">
        <v>86</v>
      </c>
      <c r="F161" s="629"/>
      <c r="G161" s="630"/>
      <c r="H161" s="631" t="s">
        <v>925</v>
      </c>
      <c r="I161" s="631"/>
      <c r="J161" s="631"/>
      <c r="K161" s="632"/>
    </row>
    <row r="162" spans="1:11" x14ac:dyDescent="0.25">
      <c r="B162" s="106"/>
      <c r="C162" s="106"/>
      <c r="D162" s="106"/>
      <c r="E162" s="106"/>
      <c r="F162" s="106"/>
      <c r="G162" s="106"/>
      <c r="H162" s="106"/>
      <c r="I162" s="106"/>
      <c r="J162" s="106"/>
      <c r="K162" s="106"/>
    </row>
  </sheetData>
  <sheetProtection sheet="1" objects="1" scenarios="1" formatColumns="0" formatRows="0"/>
  <mergeCells count="311">
    <mergeCell ref="E160:G160"/>
    <mergeCell ref="H160:K160"/>
    <mergeCell ref="E161:G161"/>
    <mergeCell ref="H161:K161"/>
    <mergeCell ref="E155:G155"/>
    <mergeCell ref="H155:K155"/>
    <mergeCell ref="E156:G156"/>
    <mergeCell ref="H156:K156"/>
    <mergeCell ref="E157:G157"/>
    <mergeCell ref="H157:K157"/>
    <mergeCell ref="E158:G158"/>
    <mergeCell ref="H158:K158"/>
    <mergeCell ref="E159:G159"/>
    <mergeCell ref="H159:K159"/>
    <mergeCell ref="E150:G150"/>
    <mergeCell ref="H150:K150"/>
    <mergeCell ref="E151:G151"/>
    <mergeCell ref="H151:K151"/>
    <mergeCell ref="E152:G152"/>
    <mergeCell ref="H152:K152"/>
    <mergeCell ref="E153:G153"/>
    <mergeCell ref="H153:K153"/>
    <mergeCell ref="E154:G154"/>
    <mergeCell ref="H154:K154"/>
    <mergeCell ref="E145:G145"/>
    <mergeCell ref="H145:K145"/>
    <mergeCell ref="E146:G146"/>
    <mergeCell ref="H146:K146"/>
    <mergeCell ref="E147:G147"/>
    <mergeCell ref="H147:K147"/>
    <mergeCell ref="E148:G148"/>
    <mergeCell ref="H148:K148"/>
    <mergeCell ref="E149:G149"/>
    <mergeCell ref="H149:K149"/>
    <mergeCell ref="E140:G140"/>
    <mergeCell ref="H140:K140"/>
    <mergeCell ref="E141:G141"/>
    <mergeCell ref="H141:K141"/>
    <mergeCell ref="E142:G142"/>
    <mergeCell ref="H142:K142"/>
    <mergeCell ref="E143:G143"/>
    <mergeCell ref="H143:K143"/>
    <mergeCell ref="E144:G144"/>
    <mergeCell ref="H144:K144"/>
    <mergeCell ref="E135:G135"/>
    <mergeCell ref="H135:K135"/>
    <mergeCell ref="E136:G136"/>
    <mergeCell ref="H136:K136"/>
    <mergeCell ref="E137:G137"/>
    <mergeCell ref="H137:K137"/>
    <mergeCell ref="E138:G138"/>
    <mergeCell ref="H138:K138"/>
    <mergeCell ref="E139:G139"/>
    <mergeCell ref="H139:K139"/>
    <mergeCell ref="E130:G130"/>
    <mergeCell ref="H130:K130"/>
    <mergeCell ref="E131:G131"/>
    <mergeCell ref="H131:K131"/>
    <mergeCell ref="E132:G132"/>
    <mergeCell ref="H132:K132"/>
    <mergeCell ref="E133:G133"/>
    <mergeCell ref="H133:K133"/>
    <mergeCell ref="E134:G134"/>
    <mergeCell ref="H134:K134"/>
    <mergeCell ref="E125:G125"/>
    <mergeCell ref="H125:K125"/>
    <mergeCell ref="E126:G126"/>
    <mergeCell ref="H126:K126"/>
    <mergeCell ref="E127:G127"/>
    <mergeCell ref="H127:K127"/>
    <mergeCell ref="E128:G128"/>
    <mergeCell ref="H128:K128"/>
    <mergeCell ref="E129:G129"/>
    <mergeCell ref="H129:K129"/>
    <mergeCell ref="E120:G120"/>
    <mergeCell ref="H120:K120"/>
    <mergeCell ref="E121:G121"/>
    <mergeCell ref="H121:K121"/>
    <mergeCell ref="E122:G122"/>
    <mergeCell ref="H122:K122"/>
    <mergeCell ref="E123:G123"/>
    <mergeCell ref="H123:K123"/>
    <mergeCell ref="E124:G124"/>
    <mergeCell ref="H124:K124"/>
    <mergeCell ref="E115:G115"/>
    <mergeCell ref="H115:K115"/>
    <mergeCell ref="E116:G116"/>
    <mergeCell ref="H116:K116"/>
    <mergeCell ref="E117:G117"/>
    <mergeCell ref="H117:K117"/>
    <mergeCell ref="E118:G118"/>
    <mergeCell ref="H118:K118"/>
    <mergeCell ref="E119:G119"/>
    <mergeCell ref="H119:K119"/>
    <mergeCell ref="E110:G110"/>
    <mergeCell ref="H110:K110"/>
    <mergeCell ref="E111:G111"/>
    <mergeCell ref="H111:K111"/>
    <mergeCell ref="E112:G112"/>
    <mergeCell ref="H112:K112"/>
    <mergeCell ref="E113:G113"/>
    <mergeCell ref="H113:K113"/>
    <mergeCell ref="E114:G114"/>
    <mergeCell ref="H114:K114"/>
    <mergeCell ref="E105:G105"/>
    <mergeCell ref="H105:K105"/>
    <mergeCell ref="E106:G106"/>
    <mergeCell ref="H106:K106"/>
    <mergeCell ref="E107:G107"/>
    <mergeCell ref="H107:K107"/>
    <mergeCell ref="E108:G108"/>
    <mergeCell ref="H108:K108"/>
    <mergeCell ref="E109:G109"/>
    <mergeCell ref="H109:K109"/>
    <mergeCell ref="E100:G100"/>
    <mergeCell ref="H100:K100"/>
    <mergeCell ref="E101:G101"/>
    <mergeCell ref="H101:K101"/>
    <mergeCell ref="E102:G102"/>
    <mergeCell ref="H102:K102"/>
    <mergeCell ref="E103:G103"/>
    <mergeCell ref="H103:K103"/>
    <mergeCell ref="E104:G104"/>
    <mergeCell ref="H104:K104"/>
    <mergeCell ref="E95:G95"/>
    <mergeCell ref="H95:K95"/>
    <mergeCell ref="E96:G96"/>
    <mergeCell ref="H96:K96"/>
    <mergeCell ref="E97:G97"/>
    <mergeCell ref="H97:K97"/>
    <mergeCell ref="E98:G98"/>
    <mergeCell ref="H98:K98"/>
    <mergeCell ref="E99:G99"/>
    <mergeCell ref="H99:K99"/>
    <mergeCell ref="E90:G90"/>
    <mergeCell ref="H90:K90"/>
    <mergeCell ref="E91:G91"/>
    <mergeCell ref="H91:K91"/>
    <mergeCell ref="E92:G92"/>
    <mergeCell ref="H92:K92"/>
    <mergeCell ref="E93:G93"/>
    <mergeCell ref="H93:K93"/>
    <mergeCell ref="E94:G94"/>
    <mergeCell ref="H94:K94"/>
    <mergeCell ref="E85:G85"/>
    <mergeCell ref="H85:K85"/>
    <mergeCell ref="E86:G86"/>
    <mergeCell ref="H86:K86"/>
    <mergeCell ref="E87:G87"/>
    <mergeCell ref="H87:K87"/>
    <mergeCell ref="E88:G88"/>
    <mergeCell ref="H88:K88"/>
    <mergeCell ref="E89:G89"/>
    <mergeCell ref="H89:K89"/>
    <mergeCell ref="E80:G80"/>
    <mergeCell ref="H80:K80"/>
    <mergeCell ref="E81:G81"/>
    <mergeCell ref="H81:K81"/>
    <mergeCell ref="E82:G82"/>
    <mergeCell ref="H82:K82"/>
    <mergeCell ref="E83:G83"/>
    <mergeCell ref="H83:K83"/>
    <mergeCell ref="E84:G84"/>
    <mergeCell ref="H84:K84"/>
    <mergeCell ref="E75:G75"/>
    <mergeCell ref="H75:K75"/>
    <mergeCell ref="E76:G76"/>
    <mergeCell ref="H76:K76"/>
    <mergeCell ref="E77:G77"/>
    <mergeCell ref="H77:K77"/>
    <mergeCell ref="E78:G78"/>
    <mergeCell ref="H78:K78"/>
    <mergeCell ref="E79:G79"/>
    <mergeCell ref="H79:K79"/>
    <mergeCell ref="E70:G70"/>
    <mergeCell ref="H70:K70"/>
    <mergeCell ref="E71:G71"/>
    <mergeCell ref="H71:K71"/>
    <mergeCell ref="E72:G72"/>
    <mergeCell ref="H72:K72"/>
    <mergeCell ref="E73:G73"/>
    <mergeCell ref="H73:K73"/>
    <mergeCell ref="E74:G74"/>
    <mergeCell ref="H74:K74"/>
    <mergeCell ref="E65:G65"/>
    <mergeCell ref="H65:K65"/>
    <mergeCell ref="E66:G66"/>
    <mergeCell ref="H66:K66"/>
    <mergeCell ref="E67:G67"/>
    <mergeCell ref="H67:K67"/>
    <mergeCell ref="E68:G68"/>
    <mergeCell ref="H68:K68"/>
    <mergeCell ref="E69:G69"/>
    <mergeCell ref="H69:K69"/>
    <mergeCell ref="E60:G60"/>
    <mergeCell ref="H60:K60"/>
    <mergeCell ref="E61:G61"/>
    <mergeCell ref="H61:K61"/>
    <mergeCell ref="E62:G62"/>
    <mergeCell ref="H62:K62"/>
    <mergeCell ref="E63:G63"/>
    <mergeCell ref="H63:K63"/>
    <mergeCell ref="E64:G64"/>
    <mergeCell ref="H64:K64"/>
    <mergeCell ref="E55:G55"/>
    <mergeCell ref="H55:K55"/>
    <mergeCell ref="E56:G56"/>
    <mergeCell ref="H56:K56"/>
    <mergeCell ref="E57:G57"/>
    <mergeCell ref="H57:K57"/>
    <mergeCell ref="E58:G58"/>
    <mergeCell ref="H58:K58"/>
    <mergeCell ref="E59:G59"/>
    <mergeCell ref="H59:K59"/>
    <mergeCell ref="E50:G50"/>
    <mergeCell ref="H50:K50"/>
    <mergeCell ref="E51:G51"/>
    <mergeCell ref="H51:K51"/>
    <mergeCell ref="E52:G52"/>
    <mergeCell ref="H52:K52"/>
    <mergeCell ref="E53:G53"/>
    <mergeCell ref="H53:K53"/>
    <mergeCell ref="E54:G54"/>
    <mergeCell ref="H54:K54"/>
    <mergeCell ref="E47:G47"/>
    <mergeCell ref="H47:K47"/>
    <mergeCell ref="E48:G48"/>
    <mergeCell ref="H48:K48"/>
    <mergeCell ref="E49:G49"/>
    <mergeCell ref="H49:K49"/>
    <mergeCell ref="E15:G15"/>
    <mergeCell ref="H26:K26"/>
    <mergeCell ref="H42:K42"/>
    <mergeCell ref="H39:K39"/>
    <mergeCell ref="H30:K30"/>
    <mergeCell ref="E27:G27"/>
    <mergeCell ref="H32:K32"/>
    <mergeCell ref="E20:G20"/>
    <mergeCell ref="E29:G29"/>
    <mergeCell ref="E37:G37"/>
    <mergeCell ref="H21:K21"/>
    <mergeCell ref="E25:G25"/>
    <mergeCell ref="H22:K22"/>
    <mergeCell ref="E39:G39"/>
    <mergeCell ref="H16:K16"/>
    <mergeCell ref="E43:G43"/>
    <mergeCell ref="E33:G33"/>
    <mergeCell ref="E42:G42"/>
    <mergeCell ref="E21:G21"/>
    <mergeCell ref="E26:G26"/>
    <mergeCell ref="H25:K25"/>
    <mergeCell ref="B3:K3"/>
    <mergeCell ref="H27:K27"/>
    <mergeCell ref="E24:G24"/>
    <mergeCell ref="E22:G22"/>
    <mergeCell ref="E14:G14"/>
    <mergeCell ref="E13:G13"/>
    <mergeCell ref="H17:K17"/>
    <mergeCell ref="E19:G19"/>
    <mergeCell ref="H9:K9"/>
    <mergeCell ref="E18:G18"/>
    <mergeCell ref="H11:K11"/>
    <mergeCell ref="H10:K10"/>
    <mergeCell ref="H40:K40"/>
    <mergeCell ref="E23:G23"/>
    <mergeCell ref="E38:G38"/>
    <mergeCell ref="E16:G16"/>
    <mergeCell ref="H35:K35"/>
    <mergeCell ref="B1:K1"/>
    <mergeCell ref="H13:K13"/>
    <mergeCell ref="E9:G9"/>
    <mergeCell ref="E30:G30"/>
    <mergeCell ref="H15:K15"/>
    <mergeCell ref="H23:K23"/>
    <mergeCell ref="E11:G11"/>
    <mergeCell ref="E35:G35"/>
    <mergeCell ref="E12:G12"/>
    <mergeCell ref="B2:K2"/>
    <mergeCell ref="E17:G17"/>
    <mergeCell ref="H19:K19"/>
    <mergeCell ref="H28:K28"/>
    <mergeCell ref="E10:G10"/>
    <mergeCell ref="B4:K5"/>
    <mergeCell ref="H12:K12"/>
    <mergeCell ref="E34:G34"/>
    <mergeCell ref="H14:K14"/>
    <mergeCell ref="B6:F6"/>
    <mergeCell ref="E46:G46"/>
    <mergeCell ref="H41:K41"/>
    <mergeCell ref="H43:K43"/>
    <mergeCell ref="E31:G31"/>
    <mergeCell ref="E40:G40"/>
    <mergeCell ref="H24:K24"/>
    <mergeCell ref="H18:K18"/>
    <mergeCell ref="H33:K33"/>
    <mergeCell ref="H46:K46"/>
    <mergeCell ref="H45:K45"/>
    <mergeCell ref="E45:G45"/>
    <mergeCell ref="E32:G32"/>
    <mergeCell ref="H34:K34"/>
    <mergeCell ref="H44:K44"/>
    <mergeCell ref="E44:G44"/>
    <mergeCell ref="E41:G41"/>
    <mergeCell ref="H20:K20"/>
    <mergeCell ref="H29:K29"/>
    <mergeCell ref="H37:K37"/>
    <mergeCell ref="E36:G36"/>
    <mergeCell ref="H38:K38"/>
    <mergeCell ref="H31:K31"/>
    <mergeCell ref="E28:G28"/>
    <mergeCell ref="H36:K36"/>
  </mergeCells>
  <dataValidations count="1">
    <dataValidation type="list" allowBlank="1" showInputMessage="1" showErrorMessage="1" prompt="Select Yes or No" sqref="G6:G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K84"/>
  <sheetViews>
    <sheetView showGridLines="0" showWhiteSpace="0" topLeftCell="A58" zoomScaleNormal="100" zoomScaleSheetLayoutView="120" workbookViewId="0">
      <selection activeCell="O30" sqref="O30"/>
    </sheetView>
  </sheetViews>
  <sheetFormatPr defaultColWidth="8.85546875" defaultRowHeight="15" x14ac:dyDescent="0.25"/>
  <cols>
    <col min="1" max="1" width="2" customWidth="1"/>
    <col min="4" max="4" width="17.42578125" customWidth="1"/>
    <col min="10" max="11" width="18.85546875" customWidth="1"/>
  </cols>
  <sheetData>
    <row r="1" spans="2:11" ht="17.25" customHeight="1" x14ac:dyDescent="0.25">
      <c r="B1" s="7"/>
      <c r="C1" s="7"/>
      <c r="D1" s="7"/>
      <c r="E1" s="7"/>
      <c r="F1" s="7"/>
      <c r="G1" s="7"/>
      <c r="H1" s="7"/>
      <c r="I1" s="7"/>
      <c r="J1" s="7"/>
      <c r="K1" s="7"/>
    </row>
    <row r="2" spans="2:11" ht="17.25" customHeight="1" x14ac:dyDescent="0.25">
      <c r="B2" s="311" t="s">
        <v>9</v>
      </c>
      <c r="C2" s="272"/>
      <c r="D2" s="272"/>
      <c r="E2" s="272"/>
      <c r="F2" s="272"/>
      <c r="G2" s="272"/>
      <c r="H2" s="272"/>
      <c r="I2" s="272"/>
      <c r="J2" s="272"/>
      <c r="K2" s="51"/>
    </row>
    <row r="3" spans="2:11" ht="17.45" customHeight="1" x14ac:dyDescent="0.25">
      <c r="B3" s="315" t="s">
        <v>10</v>
      </c>
      <c r="C3" s="272"/>
      <c r="D3" s="272"/>
      <c r="E3" s="272"/>
      <c r="F3" s="272"/>
      <c r="G3" s="272"/>
      <c r="H3" s="272"/>
      <c r="I3" s="272"/>
      <c r="J3" s="272"/>
      <c r="K3" s="52"/>
    </row>
    <row r="4" spans="2:11" ht="17.45" customHeight="1" x14ac:dyDescent="0.25">
      <c r="B4" s="267" t="s">
        <v>11</v>
      </c>
      <c r="C4" s="258"/>
      <c r="D4" s="259"/>
      <c r="E4" s="268" t="s">
        <v>12</v>
      </c>
      <c r="F4" s="288"/>
      <c r="G4" s="288"/>
      <c r="H4" s="288"/>
      <c r="I4" s="288"/>
      <c r="J4" s="289"/>
      <c r="K4" s="54"/>
    </row>
    <row r="5" spans="2:11" ht="20.25" customHeight="1" x14ac:dyDescent="0.25">
      <c r="B5" s="267" t="s">
        <v>13</v>
      </c>
      <c r="C5" s="258"/>
      <c r="D5" s="259"/>
      <c r="E5" s="262" t="s">
        <v>14</v>
      </c>
      <c r="F5" s="263"/>
      <c r="G5" s="263"/>
      <c r="H5" s="263"/>
      <c r="I5" s="263"/>
      <c r="J5" s="264"/>
      <c r="K5" s="2"/>
    </row>
    <row r="6" spans="2:11" ht="33" customHeight="1" x14ac:dyDescent="0.25">
      <c r="B6" s="314" t="s">
        <v>15</v>
      </c>
      <c r="C6" s="258"/>
      <c r="D6" s="259"/>
      <c r="E6" s="274" t="s">
        <v>16</v>
      </c>
      <c r="F6" s="263"/>
      <c r="G6" s="263"/>
      <c r="H6" s="263"/>
      <c r="I6" s="263"/>
      <c r="J6" s="264"/>
      <c r="K6" s="2"/>
    </row>
    <row r="7" spans="2:11" ht="17.45" customHeight="1" x14ac:dyDescent="0.25">
      <c r="B7" s="267" t="s">
        <v>17</v>
      </c>
      <c r="C7" s="258"/>
      <c r="D7" s="259"/>
      <c r="E7" s="268" t="s">
        <v>18</v>
      </c>
      <c r="F7" s="258"/>
      <c r="G7" s="258"/>
      <c r="H7" s="258"/>
      <c r="I7" s="258"/>
      <c r="J7" s="259"/>
      <c r="K7" s="55"/>
    </row>
    <row r="8" spans="2:11" ht="17.45" customHeight="1" x14ac:dyDescent="0.25">
      <c r="B8" s="267" t="s">
        <v>19</v>
      </c>
      <c r="C8" s="258"/>
      <c r="D8" s="259"/>
      <c r="E8" s="261">
        <v>10528</v>
      </c>
      <c r="F8" s="278"/>
      <c r="G8" s="278"/>
      <c r="H8" s="278"/>
      <c r="I8" s="278"/>
      <c r="J8" s="279"/>
      <c r="K8" s="55"/>
    </row>
    <row r="9" spans="2:11" ht="19.5" customHeight="1" x14ac:dyDescent="0.25">
      <c r="B9" s="267" t="s">
        <v>20</v>
      </c>
      <c r="C9" s="258"/>
      <c r="D9" s="259"/>
      <c r="E9" s="268" t="s">
        <v>21</v>
      </c>
      <c r="F9" s="288"/>
      <c r="G9" s="288"/>
      <c r="H9" s="288"/>
      <c r="I9" s="288"/>
      <c r="J9" s="289"/>
      <c r="K9" s="54"/>
    </row>
    <row r="10" spans="2:11" ht="19.5" customHeight="1" x14ac:dyDescent="0.25">
      <c r="B10" s="267" t="s">
        <v>22</v>
      </c>
      <c r="C10" s="258"/>
      <c r="D10" s="259"/>
      <c r="E10" s="312" t="s">
        <v>23</v>
      </c>
      <c r="F10" s="258"/>
      <c r="G10" s="258"/>
      <c r="H10" s="258"/>
      <c r="I10" s="258"/>
      <c r="J10" s="259"/>
      <c r="K10" s="54"/>
    </row>
    <row r="11" spans="2:11" ht="17.45" customHeight="1" x14ac:dyDescent="0.25">
      <c r="B11" s="267" t="s">
        <v>24</v>
      </c>
      <c r="C11" s="258"/>
      <c r="D11" s="259"/>
      <c r="E11" s="268" t="s">
        <v>25</v>
      </c>
      <c r="F11" s="258"/>
      <c r="G11" s="258"/>
      <c r="H11" s="258"/>
      <c r="I11" s="258"/>
      <c r="J11" s="259"/>
      <c r="K11" s="55"/>
    </row>
    <row r="12" spans="2:11" ht="17.45" customHeight="1" x14ac:dyDescent="0.25">
      <c r="B12" s="267" t="s">
        <v>26</v>
      </c>
      <c r="C12" s="258"/>
      <c r="D12" s="259"/>
      <c r="E12" s="268" t="s">
        <v>27</v>
      </c>
      <c r="F12" s="258"/>
      <c r="G12" s="258"/>
      <c r="H12" s="258"/>
      <c r="I12" s="258"/>
      <c r="J12" s="259"/>
      <c r="K12" s="55"/>
    </row>
    <row r="13" spans="2:11" ht="17.45" customHeight="1" x14ac:dyDescent="0.25">
      <c r="B13" s="290" t="s">
        <v>28</v>
      </c>
      <c r="C13" s="272"/>
      <c r="D13" s="272"/>
      <c r="E13" s="272"/>
      <c r="F13" s="272"/>
      <c r="G13" s="272"/>
      <c r="H13" s="272"/>
      <c r="I13" s="272"/>
      <c r="J13" s="272"/>
      <c r="K13" s="53"/>
    </row>
    <row r="14" spans="2:11" ht="17.45" customHeight="1" x14ac:dyDescent="0.25">
      <c r="B14" s="267" t="s">
        <v>29</v>
      </c>
      <c r="C14" s="258"/>
      <c r="D14" s="259"/>
      <c r="E14" s="254">
        <v>44658</v>
      </c>
      <c r="F14" s="278"/>
      <c r="G14" s="278"/>
      <c r="H14" s="278"/>
      <c r="I14" s="278"/>
      <c r="J14" s="279"/>
      <c r="K14" s="56"/>
    </row>
    <row r="15" spans="2:11" ht="15.95" customHeight="1" x14ac:dyDescent="0.25">
      <c r="B15" s="267" t="s">
        <v>30</v>
      </c>
      <c r="C15" s="258"/>
      <c r="D15" s="259"/>
      <c r="E15" s="254">
        <v>44700</v>
      </c>
      <c r="F15" s="269"/>
      <c r="G15" s="269"/>
      <c r="H15" s="269"/>
      <c r="I15" s="269"/>
      <c r="J15" s="270"/>
      <c r="K15" s="57"/>
    </row>
    <row r="16" spans="2:11" ht="16.5" customHeight="1" x14ac:dyDescent="0.25">
      <c r="B16" s="267" t="s">
        <v>31</v>
      </c>
      <c r="C16" s="258"/>
      <c r="D16" s="259"/>
      <c r="E16" s="277">
        <v>44945</v>
      </c>
      <c r="F16" s="278"/>
      <c r="G16" s="278"/>
      <c r="H16" s="278"/>
      <c r="I16" s="278"/>
      <c r="J16" s="279"/>
      <c r="K16" s="58"/>
    </row>
    <row r="17" spans="2:11" ht="15.95" customHeight="1" x14ac:dyDescent="0.25">
      <c r="B17" s="267" t="s">
        <v>32</v>
      </c>
      <c r="C17" s="258"/>
      <c r="D17" s="259"/>
      <c r="E17" s="254">
        <v>45077</v>
      </c>
      <c r="F17" s="255"/>
      <c r="G17" s="255"/>
      <c r="H17" s="255"/>
      <c r="I17" s="255"/>
      <c r="J17" s="256"/>
      <c r="K17" s="59"/>
    </row>
    <row r="18" spans="2:11" ht="18" customHeight="1" x14ac:dyDescent="0.25">
      <c r="B18" s="257" t="s">
        <v>33</v>
      </c>
      <c r="C18" s="258"/>
      <c r="D18" s="259"/>
      <c r="E18" s="254">
        <v>46405</v>
      </c>
      <c r="F18" s="278"/>
      <c r="G18" s="278"/>
      <c r="H18" s="278"/>
      <c r="I18" s="278"/>
      <c r="J18" s="279"/>
      <c r="K18" s="56"/>
    </row>
    <row r="19" spans="2:11" ht="29.45" customHeight="1" x14ac:dyDescent="0.25">
      <c r="B19" s="267" t="s">
        <v>34</v>
      </c>
      <c r="C19" s="258"/>
      <c r="D19" s="259"/>
      <c r="E19" s="305" t="s">
        <v>35</v>
      </c>
      <c r="F19" s="258"/>
      <c r="G19" s="258"/>
      <c r="H19" s="258"/>
      <c r="I19" s="258"/>
      <c r="J19" s="259"/>
      <c r="K19" s="56"/>
    </row>
    <row r="20" spans="2:11" ht="14.45" customHeight="1" x14ac:dyDescent="0.25">
      <c r="B20" s="267" t="s">
        <v>36</v>
      </c>
      <c r="C20" s="258"/>
      <c r="D20" s="259"/>
      <c r="E20" s="268" t="s">
        <v>35</v>
      </c>
      <c r="F20" s="269"/>
      <c r="G20" s="269"/>
      <c r="H20" s="269"/>
      <c r="I20" s="269"/>
      <c r="J20" s="270"/>
      <c r="K20" s="55"/>
    </row>
    <row r="21" spans="2:11" ht="14.45" customHeight="1" x14ac:dyDescent="0.25">
      <c r="B21" s="267" t="s">
        <v>37</v>
      </c>
      <c r="C21" s="258"/>
      <c r="D21" s="259"/>
      <c r="E21" s="254">
        <v>46770</v>
      </c>
      <c r="F21" s="255"/>
      <c r="G21" s="255"/>
      <c r="H21" s="255"/>
      <c r="I21" s="255"/>
      <c r="J21" s="256"/>
      <c r="K21" s="55"/>
    </row>
    <row r="22" spans="2:11" ht="17.45" customHeight="1" x14ac:dyDescent="0.25">
      <c r="B22" s="296" t="s">
        <v>38</v>
      </c>
      <c r="C22" s="272"/>
      <c r="D22" s="272"/>
      <c r="E22" s="272"/>
      <c r="F22" s="272"/>
      <c r="G22" s="272"/>
      <c r="H22" s="272"/>
      <c r="I22" s="272"/>
      <c r="J22" s="20"/>
      <c r="K22" s="20"/>
    </row>
    <row r="23" spans="2:11" ht="15" customHeight="1" x14ac:dyDescent="0.25">
      <c r="B23" s="267" t="s">
        <v>39</v>
      </c>
      <c r="C23" s="258"/>
      <c r="D23" s="259"/>
      <c r="E23" s="287">
        <v>4000000</v>
      </c>
      <c r="F23" s="278"/>
      <c r="G23" s="278"/>
      <c r="H23" s="278"/>
      <c r="I23" s="278"/>
      <c r="J23" s="279"/>
      <c r="K23" s="60"/>
    </row>
    <row r="24" spans="2:11" ht="28.5" customHeight="1" x14ac:dyDescent="0.25">
      <c r="B24" s="267" t="s">
        <v>40</v>
      </c>
      <c r="C24" s="258"/>
      <c r="D24" s="259"/>
      <c r="E24" s="287">
        <v>1928999.72</v>
      </c>
      <c r="F24" s="316"/>
      <c r="G24" s="316"/>
      <c r="H24" s="316"/>
      <c r="I24" s="316"/>
      <c r="J24" s="317"/>
      <c r="K24" s="59"/>
    </row>
    <row r="25" spans="2:11" ht="15" customHeight="1" x14ac:dyDescent="0.25">
      <c r="B25" s="267" t="s">
        <v>41</v>
      </c>
      <c r="C25" s="258"/>
      <c r="D25" s="259"/>
      <c r="E25" s="287">
        <f>'13. Co-Financing Table'!K19</f>
        <v>29045442</v>
      </c>
      <c r="F25" s="278"/>
      <c r="G25" s="278"/>
      <c r="H25" s="278"/>
      <c r="I25" s="278"/>
      <c r="J25" s="279"/>
      <c r="K25" s="60"/>
    </row>
    <row r="26" spans="2:11" ht="31.5" customHeight="1" x14ac:dyDescent="0.25">
      <c r="B26" s="267" t="s">
        <v>42</v>
      </c>
      <c r="C26" s="258"/>
      <c r="D26" s="259"/>
      <c r="E26" s="275">
        <f>'13. Co-Financing Table'!N19</f>
        <v>10171953</v>
      </c>
      <c r="F26" s="258"/>
      <c r="G26" s="258"/>
      <c r="H26" s="258"/>
      <c r="I26" s="258"/>
      <c r="J26" s="259"/>
      <c r="K26" s="60"/>
    </row>
    <row r="27" spans="2:11" ht="17.45" customHeight="1" x14ac:dyDescent="0.25">
      <c r="B27" s="296" t="s">
        <v>43</v>
      </c>
      <c r="C27" s="272"/>
      <c r="D27" s="272"/>
      <c r="E27" s="272"/>
      <c r="F27" s="272"/>
      <c r="G27" s="272"/>
      <c r="H27" s="272"/>
      <c r="I27" s="272"/>
      <c r="J27" s="21"/>
      <c r="K27" s="21"/>
    </row>
    <row r="28" spans="2:11" ht="27.75" customHeight="1" x14ac:dyDescent="0.25">
      <c r="B28" s="267" t="s">
        <v>44</v>
      </c>
      <c r="C28" s="258"/>
      <c r="D28" s="259"/>
      <c r="E28" s="306" t="s">
        <v>45</v>
      </c>
      <c r="F28" s="307"/>
      <c r="G28" s="307"/>
      <c r="H28" s="307"/>
      <c r="I28" s="307"/>
      <c r="J28" s="308"/>
      <c r="K28" s="56"/>
    </row>
    <row r="29" spans="2:11" ht="17.45" customHeight="1" x14ac:dyDescent="0.25">
      <c r="B29" s="267" t="s">
        <v>46</v>
      </c>
      <c r="C29" s="258"/>
      <c r="D29" s="259"/>
      <c r="E29" s="273"/>
      <c r="F29" s="258"/>
      <c r="G29" s="258"/>
      <c r="H29" s="258"/>
      <c r="I29" s="258"/>
      <c r="J29" s="259"/>
      <c r="K29" s="55"/>
    </row>
    <row r="30" spans="2:11" ht="27.75" customHeight="1" x14ac:dyDescent="0.25">
      <c r="B30" s="267" t="s">
        <v>47</v>
      </c>
      <c r="C30" s="258"/>
      <c r="D30" s="259"/>
      <c r="E30" s="254">
        <v>45765</v>
      </c>
      <c r="F30" s="255"/>
      <c r="G30" s="255"/>
      <c r="H30" s="255"/>
      <c r="I30" s="255"/>
      <c r="J30" s="256"/>
      <c r="K30" s="55"/>
    </row>
    <row r="31" spans="2:11" ht="21" customHeight="1" x14ac:dyDescent="0.25">
      <c r="B31" s="267" t="s">
        <v>48</v>
      </c>
      <c r="C31" s="258"/>
      <c r="D31" s="259"/>
      <c r="E31" s="254">
        <v>46221</v>
      </c>
      <c r="F31" s="255"/>
      <c r="G31" s="255"/>
      <c r="H31" s="255"/>
      <c r="I31" s="255"/>
      <c r="J31" s="256"/>
      <c r="K31" s="61"/>
    </row>
    <row r="32" spans="2:11" ht="20.25" customHeight="1" x14ac:dyDescent="0.25">
      <c r="B32" s="271" t="s">
        <v>49</v>
      </c>
      <c r="C32" s="272"/>
      <c r="D32" s="272"/>
      <c r="E32" s="272"/>
      <c r="F32" s="272"/>
      <c r="G32" s="272"/>
      <c r="H32" s="272"/>
      <c r="I32" s="272"/>
      <c r="J32" s="18"/>
      <c r="K32" s="18"/>
    </row>
    <row r="33" spans="2:11" ht="27.75" customHeight="1" x14ac:dyDescent="0.25">
      <c r="B33" s="267" t="s">
        <v>50</v>
      </c>
      <c r="C33" s="258"/>
      <c r="D33" s="259"/>
      <c r="E33" s="261" t="str">
        <f ca="1">_xlfn.XLOOKUP(DevScore, NumRating, TxtRating, "Not Rated")</f>
        <v>Moderately Satisfactory (MS)</v>
      </c>
      <c r="F33" s="258"/>
      <c r="G33" s="258"/>
      <c r="H33" s="258"/>
      <c r="I33" s="258"/>
      <c r="J33" s="259"/>
      <c r="K33" s="62"/>
    </row>
    <row r="34" spans="2:11" ht="21" customHeight="1" x14ac:dyDescent="0.25">
      <c r="B34" s="267" t="s">
        <v>51</v>
      </c>
      <c r="C34" s="258"/>
      <c r="D34" s="259"/>
      <c r="E34" s="261" t="s">
        <v>52</v>
      </c>
      <c r="F34" s="288"/>
      <c r="G34" s="288"/>
      <c r="H34" s="288"/>
      <c r="I34" s="288"/>
      <c r="J34" s="289"/>
      <c r="K34" s="62"/>
    </row>
    <row r="35" spans="2:11" ht="21" customHeight="1" x14ac:dyDescent="0.25">
      <c r="B35" s="267" t="s">
        <v>53</v>
      </c>
      <c r="C35" s="258"/>
      <c r="D35" s="259"/>
      <c r="E35" s="261" t="str">
        <f>'6. Risks to the Project'!C62</f>
        <v>Low</v>
      </c>
      <c r="F35" s="258"/>
      <c r="G35" s="258"/>
      <c r="H35" s="258"/>
      <c r="I35" s="258"/>
      <c r="J35" s="259"/>
      <c r="K35" s="62"/>
    </row>
    <row r="36" spans="2:11" ht="17.45" customHeight="1" x14ac:dyDescent="0.25">
      <c r="B36" s="271" t="s">
        <v>54</v>
      </c>
      <c r="C36" s="272"/>
      <c r="D36" s="272"/>
      <c r="E36" s="272"/>
      <c r="F36" s="272"/>
      <c r="G36" s="272"/>
      <c r="H36" s="272"/>
      <c r="I36" s="272"/>
      <c r="J36" s="15"/>
      <c r="K36" s="15"/>
    </row>
    <row r="37" spans="2:11" ht="27.75" customHeight="1" x14ac:dyDescent="0.25">
      <c r="B37" s="267" t="s">
        <v>55</v>
      </c>
      <c r="C37" s="258"/>
      <c r="D37" s="259"/>
      <c r="E37" s="266" t="s">
        <v>56</v>
      </c>
      <c r="F37" s="258"/>
      <c r="G37" s="258"/>
      <c r="H37" s="258"/>
      <c r="I37" s="258"/>
      <c r="J37" s="259"/>
      <c r="K37" s="19"/>
    </row>
    <row r="38" spans="2:11" ht="24.75" customHeight="1" x14ac:dyDescent="0.25">
      <c r="C38" s="40"/>
      <c r="D38" s="23"/>
      <c r="E38" s="23"/>
      <c r="F38" s="38"/>
      <c r="G38" s="38"/>
      <c r="H38" s="38"/>
      <c r="I38" s="38"/>
      <c r="J38" s="38"/>
      <c r="K38" s="38"/>
    </row>
    <row r="39" spans="2:11" ht="24.75" customHeight="1" x14ac:dyDescent="0.25">
      <c r="C39" s="39"/>
      <c r="D39" s="39"/>
      <c r="E39" s="39"/>
      <c r="F39" s="39"/>
      <c r="G39" s="39"/>
      <c r="H39" s="39"/>
      <c r="I39" s="39"/>
      <c r="J39" s="39"/>
      <c r="K39" s="39"/>
    </row>
    <row r="40" spans="2:11" ht="24.75" customHeight="1" x14ac:dyDescent="0.25">
      <c r="B40" s="276" t="s">
        <v>57</v>
      </c>
      <c r="C40" s="272"/>
      <c r="D40" s="272"/>
      <c r="E40" s="272"/>
      <c r="F40" s="272"/>
      <c r="G40" s="272"/>
      <c r="H40" s="272"/>
      <c r="I40" s="272"/>
      <c r="J40" s="272"/>
      <c r="K40" s="39"/>
    </row>
    <row r="41" spans="2:11" ht="24.75" customHeight="1" x14ac:dyDescent="0.25">
      <c r="B41" s="272"/>
      <c r="C41" s="272"/>
      <c r="D41" s="272"/>
      <c r="E41" s="272"/>
      <c r="F41" s="272"/>
      <c r="G41" s="272"/>
      <c r="H41" s="272"/>
      <c r="I41" s="272"/>
      <c r="J41" s="272"/>
      <c r="K41" s="39"/>
    </row>
    <row r="42" spans="2:11" ht="103.5" customHeight="1" x14ac:dyDescent="0.25">
      <c r="B42" s="272"/>
      <c r="C42" s="272"/>
      <c r="D42" s="272"/>
      <c r="E42" s="272"/>
      <c r="F42" s="272"/>
      <c r="G42" s="272"/>
      <c r="H42" s="272"/>
      <c r="I42" s="272"/>
      <c r="J42" s="272"/>
      <c r="K42" s="39"/>
    </row>
    <row r="43" spans="2:11" ht="17.25" customHeight="1" x14ac:dyDescent="0.25">
      <c r="B43" s="16"/>
      <c r="C43" s="16"/>
      <c r="D43" s="16"/>
      <c r="E43" s="16"/>
      <c r="F43" s="16"/>
      <c r="G43" s="16"/>
      <c r="H43" s="16"/>
      <c r="I43" s="16"/>
      <c r="J43" s="16"/>
      <c r="K43" s="16"/>
    </row>
    <row r="44" spans="2:11" ht="17.25" customHeight="1" x14ac:dyDescent="0.25">
      <c r="B44" s="16"/>
      <c r="C44" s="16"/>
      <c r="D44" s="16"/>
      <c r="E44" s="16"/>
      <c r="F44" s="16"/>
      <c r="G44" s="16"/>
      <c r="H44" s="16"/>
      <c r="I44" s="16"/>
      <c r="J44" s="16"/>
      <c r="K44" s="16"/>
    </row>
    <row r="45" spans="2:11" ht="17.45" customHeight="1" x14ac:dyDescent="0.25">
      <c r="B45" s="271" t="s">
        <v>58</v>
      </c>
      <c r="C45" s="272"/>
      <c r="D45" s="272"/>
      <c r="E45" s="272"/>
      <c r="F45" s="272"/>
      <c r="G45" s="272"/>
      <c r="H45" s="272"/>
      <c r="I45" s="272"/>
      <c r="J45" s="15"/>
      <c r="K45" s="15"/>
    </row>
    <row r="46" spans="2:11" ht="17.45" customHeight="1" x14ac:dyDescent="0.25">
      <c r="B46" s="265" t="s">
        <v>59</v>
      </c>
      <c r="C46" s="258"/>
      <c r="D46" s="259"/>
      <c r="E46" s="265" t="s">
        <v>60</v>
      </c>
      <c r="F46" s="258"/>
      <c r="G46" s="258"/>
      <c r="H46" s="259"/>
      <c r="I46" s="265" t="s">
        <v>61</v>
      </c>
      <c r="J46" s="259"/>
      <c r="K46" s="39"/>
    </row>
    <row r="47" spans="2:11" ht="17.45" customHeight="1" x14ac:dyDescent="0.25">
      <c r="B47" s="280" t="s">
        <v>62</v>
      </c>
      <c r="C47" s="258"/>
      <c r="D47" s="259"/>
      <c r="E47" s="268" t="s">
        <v>63</v>
      </c>
      <c r="F47" s="293"/>
      <c r="G47" s="293"/>
      <c r="H47" s="294"/>
      <c r="I47" s="266" t="s">
        <v>64</v>
      </c>
      <c r="J47" s="259"/>
      <c r="K47" s="19"/>
    </row>
    <row r="48" spans="2:11" ht="17.45" customHeight="1" x14ac:dyDescent="0.25">
      <c r="B48" s="280" t="s">
        <v>65</v>
      </c>
      <c r="C48" s="258"/>
      <c r="D48" s="259"/>
      <c r="E48" s="268" t="s">
        <v>66</v>
      </c>
      <c r="F48" s="293"/>
      <c r="G48" s="293"/>
      <c r="H48" s="294"/>
      <c r="I48" s="266" t="s">
        <v>67</v>
      </c>
      <c r="J48" s="259"/>
      <c r="K48" s="19"/>
    </row>
    <row r="49" spans="2:11" ht="55.5" customHeight="1" x14ac:dyDescent="0.25">
      <c r="B49" s="280" t="s">
        <v>68</v>
      </c>
      <c r="C49" s="258"/>
      <c r="D49" s="259"/>
      <c r="E49" s="268" t="s">
        <v>69</v>
      </c>
      <c r="F49" s="293"/>
      <c r="G49" s="293"/>
      <c r="H49" s="294"/>
      <c r="I49" s="266" t="s">
        <v>70</v>
      </c>
      <c r="J49" s="259"/>
      <c r="K49" s="19"/>
    </row>
    <row r="50" spans="2:11" ht="59.25" customHeight="1" x14ac:dyDescent="0.25">
      <c r="B50" s="280" t="s">
        <v>71</v>
      </c>
      <c r="C50" s="258"/>
      <c r="D50" s="259"/>
      <c r="E50" s="298" t="s">
        <v>72</v>
      </c>
      <c r="F50" s="299"/>
      <c r="G50" s="299"/>
      <c r="H50" s="299"/>
      <c r="I50" s="266" t="s">
        <v>73</v>
      </c>
      <c r="J50" s="259"/>
      <c r="K50" s="19"/>
    </row>
    <row r="51" spans="2:11" ht="36.75" customHeight="1" x14ac:dyDescent="0.25">
      <c r="B51" s="280" t="s">
        <v>74</v>
      </c>
      <c r="C51" s="258"/>
      <c r="D51" s="259"/>
      <c r="E51" s="268" t="s">
        <v>75</v>
      </c>
      <c r="F51" s="293"/>
      <c r="G51" s="293"/>
      <c r="H51" s="294"/>
      <c r="I51" s="266" t="s">
        <v>76</v>
      </c>
      <c r="J51" s="259"/>
      <c r="K51" s="19"/>
    </row>
    <row r="52" spans="2:11" ht="17.45" customHeight="1" x14ac:dyDescent="0.25">
      <c r="B52" s="17"/>
      <c r="C52" s="17"/>
      <c r="D52" s="17"/>
      <c r="E52" s="17"/>
      <c r="F52" s="17"/>
      <c r="G52" s="19"/>
      <c r="H52" s="19"/>
      <c r="I52" s="19"/>
      <c r="J52" s="19"/>
      <c r="K52" s="19"/>
    </row>
    <row r="53" spans="2:11" ht="17.45" customHeight="1" x14ac:dyDescent="0.25">
      <c r="B53" s="17"/>
      <c r="C53" s="17"/>
      <c r="D53" s="17"/>
      <c r="E53" s="17"/>
      <c r="F53" s="17"/>
      <c r="G53" s="19"/>
      <c r="H53" s="19"/>
      <c r="I53" s="19"/>
      <c r="J53" s="19"/>
      <c r="K53" s="19"/>
    </row>
    <row r="54" spans="2:11" ht="15.75" customHeight="1" x14ac:dyDescent="0.25">
      <c r="B54" s="313" t="s">
        <v>77</v>
      </c>
      <c r="C54" s="251"/>
      <c r="D54" s="251"/>
      <c r="E54" s="251"/>
      <c r="F54" s="251"/>
      <c r="G54" s="251"/>
      <c r="H54" s="251"/>
      <c r="I54" s="251"/>
      <c r="J54" s="251"/>
      <c r="K54" s="63"/>
    </row>
    <row r="55" spans="2:11" ht="14.45" customHeight="1" x14ac:dyDescent="0.25">
      <c r="B55" s="27"/>
      <c r="C55" s="27"/>
      <c r="D55" s="27"/>
      <c r="E55" s="27"/>
      <c r="F55" s="27"/>
      <c r="G55" s="27"/>
      <c r="H55" s="27"/>
      <c r="I55" s="27"/>
      <c r="J55" s="27"/>
      <c r="K55" s="27"/>
    </row>
    <row r="56" spans="2:11" ht="14.45" customHeight="1" x14ac:dyDescent="0.25">
      <c r="B56" s="304" t="s">
        <v>78</v>
      </c>
      <c r="C56" s="292"/>
      <c r="D56" s="292"/>
      <c r="E56" s="292"/>
      <c r="F56" s="292"/>
      <c r="G56" s="292"/>
      <c r="H56" s="292"/>
      <c r="I56" s="292"/>
      <c r="J56" s="292"/>
      <c r="K56" s="2"/>
    </row>
    <row r="57" spans="2:11" ht="17.25" customHeight="1" x14ac:dyDescent="0.25">
      <c r="B57" s="292"/>
      <c r="C57" s="292"/>
      <c r="D57" s="292"/>
      <c r="E57" s="292"/>
      <c r="F57" s="292"/>
      <c r="G57" s="292"/>
      <c r="H57" s="292"/>
      <c r="I57" s="292"/>
      <c r="J57" s="292"/>
      <c r="K57" s="2"/>
    </row>
    <row r="58" spans="2:11" ht="17.25" customHeight="1" x14ac:dyDescent="0.25">
      <c r="B58" s="326"/>
      <c r="C58" s="292"/>
      <c r="D58" s="292"/>
      <c r="E58" s="292"/>
      <c r="F58" s="292"/>
      <c r="G58" s="292"/>
      <c r="H58" s="292"/>
      <c r="I58" s="292"/>
      <c r="J58" s="292"/>
      <c r="K58" s="2"/>
    </row>
    <row r="59" spans="2:11" ht="15" customHeight="1" x14ac:dyDescent="0.25">
      <c r="B59" s="291" t="s">
        <v>79</v>
      </c>
      <c r="C59" s="292"/>
      <c r="D59" s="292"/>
      <c r="E59" s="297" t="s">
        <v>80</v>
      </c>
      <c r="F59" s="291" t="s">
        <v>81</v>
      </c>
      <c r="G59" s="292"/>
      <c r="H59" s="292"/>
      <c r="I59" s="292"/>
      <c r="J59" s="291" t="s">
        <v>82</v>
      </c>
      <c r="K59" s="2"/>
    </row>
    <row r="60" spans="2:11" ht="17.45" customHeight="1" x14ac:dyDescent="0.25">
      <c r="B60" s="292"/>
      <c r="C60" s="292"/>
      <c r="D60" s="292"/>
      <c r="E60" s="292"/>
      <c r="F60" s="292"/>
      <c r="G60" s="292"/>
      <c r="H60" s="292"/>
      <c r="I60" s="292"/>
      <c r="J60" s="292"/>
      <c r="K60" s="2"/>
    </row>
    <row r="61" spans="2:11" ht="26.25" customHeight="1" x14ac:dyDescent="0.25">
      <c r="B61" s="260" t="s">
        <v>83</v>
      </c>
      <c r="C61" s="260"/>
      <c r="D61" s="260"/>
      <c r="E61" s="295" t="s">
        <v>84</v>
      </c>
      <c r="F61" s="260" t="s">
        <v>85</v>
      </c>
      <c r="G61" s="260"/>
      <c r="H61" s="260"/>
      <c r="I61" s="260"/>
      <c r="J61" s="260" t="s">
        <v>86</v>
      </c>
      <c r="K61" s="22"/>
    </row>
    <row r="62" spans="2:11" ht="17.25" customHeight="1" x14ac:dyDescent="0.25">
      <c r="B62" s="260"/>
      <c r="C62" s="260"/>
      <c r="D62" s="260"/>
      <c r="E62" s="295"/>
      <c r="F62" s="260"/>
      <c r="G62" s="260"/>
      <c r="H62" s="260"/>
      <c r="I62" s="260"/>
      <c r="J62" s="260"/>
      <c r="K62" s="22"/>
    </row>
    <row r="63" spans="2:11" ht="17.25" customHeight="1" x14ac:dyDescent="0.25">
      <c r="B63" s="260" t="s">
        <v>87</v>
      </c>
      <c r="C63" s="260"/>
      <c r="D63" s="260"/>
      <c r="E63" s="295" t="s">
        <v>84</v>
      </c>
      <c r="F63" s="260" t="s">
        <v>88</v>
      </c>
      <c r="G63" s="260"/>
      <c r="H63" s="260"/>
      <c r="I63" s="260"/>
      <c r="J63" s="260" t="s">
        <v>86</v>
      </c>
      <c r="K63" s="22"/>
    </row>
    <row r="64" spans="2:11" ht="17.25" customHeight="1" x14ac:dyDescent="0.25">
      <c r="B64" s="260"/>
      <c r="C64" s="260"/>
      <c r="D64" s="260"/>
      <c r="E64" s="295"/>
      <c r="F64" s="260"/>
      <c r="G64" s="260"/>
      <c r="H64" s="260"/>
      <c r="I64" s="260"/>
      <c r="J64" s="260"/>
      <c r="K64" s="22"/>
    </row>
    <row r="65" spans="2:11" ht="17.25" customHeight="1" x14ac:dyDescent="0.25">
      <c r="B65" s="260" t="s">
        <v>89</v>
      </c>
      <c r="C65" s="260"/>
      <c r="D65" s="260"/>
      <c r="E65" s="295" t="s">
        <v>84</v>
      </c>
      <c r="F65" s="260" t="s">
        <v>90</v>
      </c>
      <c r="G65" s="260"/>
      <c r="H65" s="260"/>
      <c r="I65" s="260"/>
      <c r="J65" s="260" t="s">
        <v>91</v>
      </c>
      <c r="K65" s="22"/>
    </row>
    <row r="66" spans="2:11" ht="17.25" customHeight="1" x14ac:dyDescent="0.25">
      <c r="B66" s="260"/>
      <c r="C66" s="260"/>
      <c r="D66" s="260"/>
      <c r="E66" s="295"/>
      <c r="F66" s="260"/>
      <c r="G66" s="260"/>
      <c r="H66" s="260"/>
      <c r="I66" s="260"/>
      <c r="J66" s="260"/>
      <c r="K66" s="22"/>
    </row>
    <row r="67" spans="2:11" ht="17.25" customHeight="1" x14ac:dyDescent="0.25">
      <c r="B67" s="281" t="s">
        <v>92</v>
      </c>
      <c r="C67" s="282"/>
      <c r="D67" s="283"/>
      <c r="E67" s="300" t="s">
        <v>84</v>
      </c>
      <c r="F67" s="320">
        <v>44986</v>
      </c>
      <c r="G67" s="321"/>
      <c r="H67" s="321"/>
      <c r="I67" s="322"/>
      <c r="J67" s="302" t="s">
        <v>93</v>
      </c>
      <c r="K67" s="22"/>
    </row>
    <row r="68" spans="2:11" ht="17.25" customHeight="1" x14ac:dyDescent="0.25">
      <c r="B68" s="284"/>
      <c r="C68" s="285"/>
      <c r="D68" s="286"/>
      <c r="E68" s="301"/>
      <c r="F68" s="323"/>
      <c r="G68" s="324"/>
      <c r="H68" s="324"/>
      <c r="I68" s="325"/>
      <c r="J68" s="303"/>
      <c r="K68" s="22"/>
    </row>
    <row r="69" spans="2:11" ht="17.25" customHeight="1" x14ac:dyDescent="0.25">
      <c r="B69" s="281" t="s">
        <v>94</v>
      </c>
      <c r="C69" s="282"/>
      <c r="D69" s="283"/>
      <c r="E69" s="300" t="s">
        <v>84</v>
      </c>
      <c r="F69" s="281" t="s">
        <v>95</v>
      </c>
      <c r="G69" s="282"/>
      <c r="H69" s="282"/>
      <c r="I69" s="283"/>
      <c r="J69" s="309" t="s">
        <v>86</v>
      </c>
      <c r="K69" s="22"/>
    </row>
    <row r="70" spans="2:11" ht="17.25" customHeight="1" x14ac:dyDescent="0.25">
      <c r="B70" s="284"/>
      <c r="C70" s="285"/>
      <c r="D70" s="286"/>
      <c r="E70" s="301"/>
      <c r="F70" s="284"/>
      <c r="G70" s="285"/>
      <c r="H70" s="285"/>
      <c r="I70" s="286"/>
      <c r="J70" s="310"/>
      <c r="K70" s="22"/>
    </row>
    <row r="71" spans="2:11" ht="17.25" customHeight="1" x14ac:dyDescent="0.25">
      <c r="B71" s="281" t="s">
        <v>96</v>
      </c>
      <c r="C71" s="282"/>
      <c r="D71" s="283"/>
      <c r="E71" s="300" t="s">
        <v>84</v>
      </c>
      <c r="F71" s="281" t="s">
        <v>97</v>
      </c>
      <c r="G71" s="282"/>
      <c r="H71" s="282"/>
      <c r="I71" s="283"/>
      <c r="J71" s="309" t="s">
        <v>86</v>
      </c>
      <c r="K71" s="22"/>
    </row>
    <row r="72" spans="2:11" ht="17.25" customHeight="1" x14ac:dyDescent="0.25">
      <c r="B72" s="284"/>
      <c r="C72" s="285"/>
      <c r="D72" s="286"/>
      <c r="E72" s="301"/>
      <c r="F72" s="284"/>
      <c r="G72" s="285"/>
      <c r="H72" s="285"/>
      <c r="I72" s="286"/>
      <c r="J72" s="310"/>
      <c r="K72" s="22"/>
    </row>
    <row r="73" spans="2:11" ht="17.25" customHeight="1" x14ac:dyDescent="0.25">
      <c r="B73" s="281" t="s">
        <v>98</v>
      </c>
      <c r="C73" s="282"/>
      <c r="D73" s="283"/>
      <c r="E73" s="302" t="s">
        <v>84</v>
      </c>
      <c r="F73" s="281" t="s">
        <v>99</v>
      </c>
      <c r="G73" s="282"/>
      <c r="H73" s="282"/>
      <c r="I73" s="283"/>
      <c r="J73" s="318" t="s">
        <v>100</v>
      </c>
      <c r="K73" s="22"/>
    </row>
    <row r="74" spans="2:11" ht="17.25" customHeight="1" x14ac:dyDescent="0.25">
      <c r="B74" s="284"/>
      <c r="C74" s="285"/>
      <c r="D74" s="286"/>
      <c r="E74" s="303"/>
      <c r="F74" s="284"/>
      <c r="G74" s="285"/>
      <c r="H74" s="285"/>
      <c r="I74" s="286"/>
      <c r="J74" s="319"/>
      <c r="K74" s="22"/>
    </row>
    <row r="75" spans="2:11" x14ac:dyDescent="0.25">
      <c r="B75" s="18"/>
      <c r="C75" s="18"/>
      <c r="D75" s="18"/>
      <c r="E75" s="18"/>
      <c r="F75" s="18"/>
      <c r="G75" s="18"/>
      <c r="H75" s="18"/>
      <c r="I75" s="18"/>
      <c r="J75" s="18"/>
      <c r="K75" s="18"/>
    </row>
    <row r="76" spans="2:11" x14ac:dyDescent="0.25">
      <c r="B76" s="18"/>
      <c r="C76" s="18"/>
      <c r="D76" s="18"/>
      <c r="E76" s="18"/>
      <c r="F76" s="18"/>
      <c r="G76" s="18"/>
      <c r="H76" s="18"/>
      <c r="I76" s="18"/>
      <c r="J76" s="18"/>
      <c r="K76" s="18"/>
    </row>
    <row r="77" spans="2:11" x14ac:dyDescent="0.25">
      <c r="B77" s="18"/>
      <c r="C77" s="18"/>
      <c r="D77" s="18"/>
      <c r="E77" s="18"/>
      <c r="F77" s="18"/>
      <c r="G77" s="18"/>
      <c r="H77" s="18"/>
      <c r="I77" s="18"/>
      <c r="J77" s="18"/>
      <c r="K77" s="18"/>
    </row>
    <row r="78" spans="2:11" x14ac:dyDescent="0.25">
      <c r="B78" s="18"/>
      <c r="C78" s="18"/>
      <c r="D78" s="18"/>
      <c r="E78" s="18"/>
      <c r="F78" s="18"/>
      <c r="G78" s="18"/>
      <c r="H78" s="18"/>
      <c r="I78" s="18"/>
      <c r="J78" s="18"/>
      <c r="K78" s="18"/>
    </row>
    <row r="79" spans="2:11" x14ac:dyDescent="0.25">
      <c r="B79" s="18"/>
      <c r="C79" s="18"/>
      <c r="D79" s="18"/>
      <c r="E79" s="18"/>
      <c r="F79" s="18"/>
      <c r="G79" s="18"/>
      <c r="H79" s="18"/>
      <c r="I79" s="18"/>
      <c r="J79" s="18"/>
      <c r="K79" s="18"/>
    </row>
    <row r="80" spans="2:11" x14ac:dyDescent="0.25">
      <c r="B80" s="18"/>
      <c r="C80" s="18"/>
      <c r="D80" s="18"/>
      <c r="E80" s="18"/>
      <c r="F80" s="18"/>
      <c r="G80" s="18"/>
      <c r="H80" s="18"/>
      <c r="I80" s="18"/>
      <c r="J80" s="18"/>
      <c r="K80" s="18"/>
    </row>
    <row r="81" spans="2:11" x14ac:dyDescent="0.25">
      <c r="B81" s="18"/>
      <c r="C81" s="18"/>
      <c r="D81" s="18"/>
      <c r="E81" s="18"/>
      <c r="F81" s="18"/>
      <c r="G81" s="18"/>
      <c r="H81" s="18"/>
      <c r="I81" s="18"/>
      <c r="J81" s="18"/>
      <c r="K81" s="18"/>
    </row>
    <row r="82" spans="2:11" x14ac:dyDescent="0.25">
      <c r="B82" s="18"/>
      <c r="C82" s="18"/>
      <c r="D82" s="18"/>
      <c r="E82" s="18"/>
      <c r="F82" s="18"/>
      <c r="G82" s="18"/>
      <c r="H82" s="18"/>
      <c r="I82" s="18"/>
      <c r="J82" s="18"/>
      <c r="K82" s="18"/>
    </row>
    <row r="83" spans="2:11" x14ac:dyDescent="0.25">
      <c r="B83" s="18"/>
      <c r="C83" s="18"/>
      <c r="D83" s="18"/>
      <c r="E83" s="18"/>
      <c r="F83" s="18"/>
      <c r="G83" s="18"/>
      <c r="H83" s="18"/>
      <c r="I83" s="18"/>
      <c r="J83" s="18"/>
      <c r="K83" s="18"/>
    </row>
    <row r="84" spans="2:11" x14ac:dyDescent="0.25">
      <c r="B84" s="18"/>
      <c r="C84" s="18"/>
      <c r="D84" s="18"/>
      <c r="E84" s="18"/>
      <c r="F84" s="18"/>
      <c r="G84" s="18"/>
      <c r="H84" s="18"/>
      <c r="I84" s="18"/>
      <c r="J84" s="18"/>
      <c r="K84" s="18"/>
    </row>
  </sheetData>
  <sheetProtection sheet="1" objects="1" scenarios="1" formatColumns="0" formatRows="0"/>
  <mergeCells count="120">
    <mergeCell ref="B6:D6"/>
    <mergeCell ref="B20:D20"/>
    <mergeCell ref="B4:D4"/>
    <mergeCell ref="E51:H51"/>
    <mergeCell ref="F61:I62"/>
    <mergeCell ref="J71:J72"/>
    <mergeCell ref="B3:J3"/>
    <mergeCell ref="E24:J24"/>
    <mergeCell ref="J73:J74"/>
    <mergeCell ref="E8:J8"/>
    <mergeCell ref="B36:I36"/>
    <mergeCell ref="B45:I45"/>
    <mergeCell ref="E49:H49"/>
    <mergeCell ref="B67:D68"/>
    <mergeCell ref="B69:D70"/>
    <mergeCell ref="F67:I68"/>
    <mergeCell ref="F69:I70"/>
    <mergeCell ref="E4:J4"/>
    <mergeCell ref="B58:J58"/>
    <mergeCell ref="B48:D48"/>
    <mergeCell ref="E67:E68"/>
    <mergeCell ref="B14:D14"/>
    <mergeCell ref="B23:D23"/>
    <mergeCell ref="E69:E70"/>
    <mergeCell ref="B2:J2"/>
    <mergeCell ref="E10:J10"/>
    <mergeCell ref="I46:J46"/>
    <mergeCell ref="B63:D64"/>
    <mergeCell ref="B8:D8"/>
    <mergeCell ref="F65:I66"/>
    <mergeCell ref="B17:D17"/>
    <mergeCell ref="B22:I22"/>
    <mergeCell ref="E34:J34"/>
    <mergeCell ref="B10:D10"/>
    <mergeCell ref="B19:D19"/>
    <mergeCell ref="B9:D9"/>
    <mergeCell ref="E48:H48"/>
    <mergeCell ref="B5:D5"/>
    <mergeCell ref="E37:J37"/>
    <mergeCell ref="E12:J12"/>
    <mergeCell ref="E21:J21"/>
    <mergeCell ref="B47:D47"/>
    <mergeCell ref="B54:J54"/>
    <mergeCell ref="B31:D31"/>
    <mergeCell ref="B46:D46"/>
    <mergeCell ref="E14:J14"/>
    <mergeCell ref="E23:J23"/>
    <mergeCell ref="B21:D21"/>
    <mergeCell ref="B73:D74"/>
    <mergeCell ref="B35:D35"/>
    <mergeCell ref="B50:D50"/>
    <mergeCell ref="E18:J18"/>
    <mergeCell ref="B25:D25"/>
    <mergeCell ref="I51:J51"/>
    <mergeCell ref="E71:E72"/>
    <mergeCell ref="J67:J68"/>
    <mergeCell ref="J61:J62"/>
    <mergeCell ref="F59:I60"/>
    <mergeCell ref="B56:J57"/>
    <mergeCell ref="J63:J64"/>
    <mergeCell ref="E61:E62"/>
    <mergeCell ref="F71:I72"/>
    <mergeCell ref="F73:I74"/>
    <mergeCell ref="E19:J19"/>
    <mergeCell ref="E28:J28"/>
    <mergeCell ref="E73:E74"/>
    <mergeCell ref="J69:J70"/>
    <mergeCell ref="J59:J60"/>
    <mergeCell ref="E63:E64"/>
    <mergeCell ref="E30:J30"/>
    <mergeCell ref="B34:D34"/>
    <mergeCell ref="B28:D28"/>
    <mergeCell ref="B26:D26"/>
    <mergeCell ref="B7:D7"/>
    <mergeCell ref="I48:J48"/>
    <mergeCell ref="B16:D16"/>
    <mergeCell ref="E33:J33"/>
    <mergeCell ref="B49:D49"/>
    <mergeCell ref="B71:D72"/>
    <mergeCell ref="B51:D51"/>
    <mergeCell ref="E25:J25"/>
    <mergeCell ref="B11:D11"/>
    <mergeCell ref="E9:J9"/>
    <mergeCell ref="B13:J13"/>
    <mergeCell ref="E11:J11"/>
    <mergeCell ref="B37:D37"/>
    <mergeCell ref="B59:D60"/>
    <mergeCell ref="E47:H47"/>
    <mergeCell ref="E65:E66"/>
    <mergeCell ref="B30:D30"/>
    <mergeCell ref="B61:D62"/>
    <mergeCell ref="B27:I27"/>
    <mergeCell ref="J65:J66"/>
    <mergeCell ref="E59:E60"/>
    <mergeCell ref="I47:J47"/>
    <mergeCell ref="E50:H50"/>
    <mergeCell ref="E17:J17"/>
    <mergeCell ref="B18:D18"/>
    <mergeCell ref="B65:D66"/>
    <mergeCell ref="E35:J35"/>
    <mergeCell ref="F63:I64"/>
    <mergeCell ref="E5:J5"/>
    <mergeCell ref="E46:H46"/>
    <mergeCell ref="I50:J50"/>
    <mergeCell ref="B12:D12"/>
    <mergeCell ref="E20:J20"/>
    <mergeCell ref="B32:I32"/>
    <mergeCell ref="E29:J29"/>
    <mergeCell ref="I49:J49"/>
    <mergeCell ref="E31:J31"/>
    <mergeCell ref="B29:D29"/>
    <mergeCell ref="E6:J6"/>
    <mergeCell ref="E15:J15"/>
    <mergeCell ref="E26:J26"/>
    <mergeCell ref="B40:J42"/>
    <mergeCell ref="B15:D15"/>
    <mergeCell ref="B24:D24"/>
    <mergeCell ref="E7:J7"/>
    <mergeCell ref="B33:D33"/>
    <mergeCell ref="E16:J16"/>
  </mergeCells>
  <dataValidations count="3">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s>
  <hyperlinks>
    <hyperlink ref="I47" r:id="rId1" xr:uid="{1EEF80DB-6903-43A1-8B0A-E4CC5D8637E7}"/>
    <hyperlink ref="I48" r:id="rId2" xr:uid="{EA08847D-5F2D-48A3-902A-F3A15FB356D4}"/>
    <hyperlink ref="I49" r:id="rId3" xr:uid="{B48C1061-56DE-4685-9A71-8779113E29B9}"/>
    <hyperlink ref="I50" r:id="rId4" xr:uid="{781C52DC-2993-4866-A863-A627EFF26A47}"/>
    <hyperlink ref="I51" r:id="rId5" xr:uid="{70161BEB-A87F-4469-9DDB-791384BE3AFA}"/>
  </hyperlinks>
  <pageMargins left="0.25" right="0.25" top="0.75" bottom="0.75" header="0.3" footer="0.3"/>
  <pageSetup paperSize="5" scale="91" pageOrder="overThenDown" orientation="portrait"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tabSelected="1" zoomScaleNormal="100" zoomScaleSheetLayoutView="140" workbookViewId="0">
      <selection activeCell="J28" sqref="J28"/>
    </sheetView>
  </sheetViews>
  <sheetFormatPr defaultColWidth="8.85546875" defaultRowHeight="15" x14ac:dyDescent="0.25"/>
  <cols>
    <col min="1" max="1" width="104.28515625" customWidth="1"/>
  </cols>
  <sheetData>
    <row r="1" spans="1:1" x14ac:dyDescent="0.25">
      <c r="A1" s="1"/>
    </row>
    <row r="2" spans="1:1" x14ac:dyDescent="0.25">
      <c r="A2" s="43" t="s">
        <v>1018</v>
      </c>
    </row>
    <row r="3" spans="1:1" x14ac:dyDescent="0.25">
      <c r="A3" s="32"/>
    </row>
    <row r="4" spans="1:1" ht="84" customHeight="1" x14ac:dyDescent="0.25">
      <c r="A4" s="44" t="s">
        <v>1019</v>
      </c>
    </row>
    <row r="5" spans="1:1" x14ac:dyDescent="0.25">
      <c r="A5" s="45" t="s">
        <v>1020</v>
      </c>
    </row>
    <row r="6" spans="1:1" x14ac:dyDescent="0.25">
      <c r="A6" s="42" t="s">
        <v>1021</v>
      </c>
    </row>
    <row r="7" spans="1:1" ht="15" customHeight="1" x14ac:dyDescent="0.25">
      <c r="A7" s="42" t="s">
        <v>1022</v>
      </c>
    </row>
    <row r="8" spans="1:1" ht="15.75" customHeight="1" x14ac:dyDescent="0.25">
      <c r="A8" s="42" t="s">
        <v>1023</v>
      </c>
    </row>
    <row r="9" spans="1:1" x14ac:dyDescent="0.25">
      <c r="A9" s="42" t="s">
        <v>1024</v>
      </c>
    </row>
    <row r="10" spans="1:1" x14ac:dyDescent="0.25">
      <c r="A10" s="8"/>
    </row>
    <row r="11" spans="1:1" x14ac:dyDescent="0.25">
      <c r="A11" s="8"/>
    </row>
    <row r="12" spans="1:1" x14ac:dyDescent="0.25">
      <c r="A12" s="8"/>
    </row>
    <row r="13" spans="1:1" x14ac:dyDescent="0.25">
      <c r="A13" s="8"/>
    </row>
    <row r="14" spans="1:1" x14ac:dyDescent="0.25">
      <c r="A14" s="1"/>
    </row>
    <row r="15" spans="1:1" x14ac:dyDescent="0.25">
      <c r="A15" s="1"/>
    </row>
    <row r="16" spans="1:1" x14ac:dyDescent="0.25">
      <c r="A16" s="1"/>
    </row>
    <row r="17" spans="1:1" x14ac:dyDescent="0.25">
      <c r="A17" s="1"/>
    </row>
    <row r="18" spans="1:1" x14ac:dyDescent="0.25">
      <c r="A18" s="1"/>
    </row>
    <row r="19" spans="1:1" x14ac:dyDescent="0.25">
      <c r="A19" s="1"/>
    </row>
    <row r="20" spans="1:1" x14ac:dyDescent="0.25">
      <c r="A20" s="1"/>
    </row>
    <row r="21" spans="1:1" x14ac:dyDescent="0.25">
      <c r="A21" s="1"/>
    </row>
    <row r="22" spans="1:1" x14ac:dyDescent="0.25">
      <c r="A22" s="1"/>
    </row>
    <row r="23" spans="1:1" x14ac:dyDescent="0.25">
      <c r="A23" s="1"/>
    </row>
    <row r="24" spans="1:1" ht="16.5" customHeight="1" x14ac:dyDescent="0.25">
      <c r="A24" s="420" t="s">
        <v>1025</v>
      </c>
    </row>
    <row r="25" spans="1:1" x14ac:dyDescent="0.25">
      <c r="A25" s="251"/>
    </row>
    <row r="26" spans="1:1" x14ac:dyDescent="0.25">
      <c r="A26" s="251"/>
    </row>
    <row r="27" spans="1:1" x14ac:dyDescent="0.25">
      <c r="A27" s="251"/>
    </row>
    <row r="28" spans="1:1" x14ac:dyDescent="0.25">
      <c r="A28" s="251"/>
    </row>
    <row r="29" spans="1:1" x14ac:dyDescent="0.25">
      <c r="A29" s="251"/>
    </row>
    <row r="30" spans="1:1" x14ac:dyDescent="0.25">
      <c r="A30" s="251"/>
    </row>
    <row r="31" spans="1:1" x14ac:dyDescent="0.25">
      <c r="A31" s="251"/>
    </row>
    <row r="32" spans="1:1" x14ac:dyDescent="0.25">
      <c r="A32" s="1"/>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workbookViewId="0">
      <selection activeCell="K22" sqref="K22"/>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28515625" customWidth="1"/>
    <col min="9" max="9" width="11.28515625" customWidth="1"/>
  </cols>
  <sheetData>
    <row r="1" spans="1:9" ht="30" customHeight="1" x14ac:dyDescent="0.25">
      <c r="A1" s="89" t="s">
        <v>101</v>
      </c>
      <c r="B1" s="90" t="s">
        <v>102</v>
      </c>
    </row>
    <row r="2" spans="1:9" ht="23.25" customHeight="1" x14ac:dyDescent="0.25">
      <c r="A2" s="69" t="s">
        <v>103</v>
      </c>
      <c r="B2" s="71">
        <v>1</v>
      </c>
    </row>
    <row r="3" spans="1:9" ht="19.5" customHeight="1" x14ac:dyDescent="0.25">
      <c r="A3" s="69" t="s">
        <v>104</v>
      </c>
      <c r="B3" s="71">
        <v>2</v>
      </c>
    </row>
    <row r="4" spans="1:9" ht="17.25" customHeight="1" x14ac:dyDescent="0.25">
      <c r="A4" s="69" t="s">
        <v>105</v>
      </c>
      <c r="B4" s="71">
        <v>3</v>
      </c>
    </row>
    <row r="5" spans="1:9" ht="18" customHeight="1" x14ac:dyDescent="0.25">
      <c r="A5" s="69" t="s">
        <v>52</v>
      </c>
      <c r="B5" s="71">
        <v>4</v>
      </c>
    </row>
    <row r="6" spans="1:9" ht="19.5" customHeight="1" x14ac:dyDescent="0.25">
      <c r="A6" s="69" t="s">
        <v>106</v>
      </c>
      <c r="B6" s="71">
        <v>5</v>
      </c>
    </row>
    <row r="7" spans="1:9" ht="18" customHeight="1" x14ac:dyDescent="0.25">
      <c r="A7" s="69" t="s">
        <v>107</v>
      </c>
      <c r="B7" s="71">
        <v>6</v>
      </c>
    </row>
    <row r="8" spans="1:9" ht="18" customHeight="1" x14ac:dyDescent="0.25">
      <c r="A8" s="69" t="s">
        <v>108</v>
      </c>
      <c r="B8" s="71">
        <v>0</v>
      </c>
    </row>
    <row r="9" spans="1:9" ht="18.75" customHeight="1" thickBot="1" x14ac:dyDescent="0.3">
      <c r="A9" s="70" t="s">
        <v>109</v>
      </c>
      <c r="B9" s="72">
        <v>0</v>
      </c>
    </row>
    <row r="10" spans="1:9" ht="18.75" customHeight="1" x14ac:dyDescent="0.25">
      <c r="A10" s="41"/>
      <c r="B10" s="41"/>
    </row>
    <row r="11" spans="1:9" ht="18.75" customHeight="1" thickBot="1" x14ac:dyDescent="0.3">
      <c r="A11" s="41"/>
      <c r="B11" s="41"/>
    </row>
    <row r="12" spans="1:9" x14ac:dyDescent="0.25">
      <c r="D12" s="91" t="s">
        <v>110</v>
      </c>
      <c r="E12" s="85"/>
      <c r="F12" s="85"/>
      <c r="G12" s="85"/>
      <c r="H12" s="85"/>
      <c r="I12" s="86"/>
    </row>
    <row r="13" spans="1:9" x14ac:dyDescent="0.25">
      <c r="D13" s="73" t="s">
        <v>111</v>
      </c>
      <c r="E13" s="87" t="s">
        <v>112</v>
      </c>
      <c r="F13" s="87" t="s">
        <v>113</v>
      </c>
      <c r="G13" s="87" t="s">
        <v>114</v>
      </c>
      <c r="H13" s="87" t="s">
        <v>115</v>
      </c>
      <c r="I13" s="88" t="s">
        <v>116</v>
      </c>
    </row>
    <row r="14" spans="1:9" ht="15" customHeight="1" thickBot="1" x14ac:dyDescent="0.3">
      <c r="D14" s="74" t="s">
        <v>117</v>
      </c>
      <c r="E14" s="75">
        <v>20</v>
      </c>
      <c r="F14" s="75">
        <v>25</v>
      </c>
      <c r="G14" s="75">
        <v>25</v>
      </c>
      <c r="H14" s="75">
        <v>0</v>
      </c>
      <c r="I14" s="76">
        <v>30</v>
      </c>
    </row>
    <row r="15" spans="1:9" x14ac:dyDescent="0.25">
      <c r="D15" s="92" t="s">
        <v>118</v>
      </c>
      <c r="E15" s="77"/>
      <c r="F15" s="77"/>
      <c r="G15" s="77"/>
      <c r="H15" s="78"/>
    </row>
    <row r="16" spans="1:9" ht="20.25" customHeight="1" x14ac:dyDescent="0.25">
      <c r="D16" s="79" t="s">
        <v>111</v>
      </c>
      <c r="E16" s="83" t="s">
        <v>112</v>
      </c>
      <c r="F16" s="83" t="s">
        <v>114</v>
      </c>
      <c r="G16" s="83" t="s">
        <v>115</v>
      </c>
      <c r="H16" s="84" t="s">
        <v>116</v>
      </c>
    </row>
    <row r="17" spans="1:8" ht="15" customHeight="1" thickBot="1" x14ac:dyDescent="0.3">
      <c r="D17" s="80" t="s">
        <v>117</v>
      </c>
      <c r="E17" s="81">
        <v>25</v>
      </c>
      <c r="F17" s="81">
        <v>35</v>
      </c>
      <c r="G17" s="81">
        <v>0</v>
      </c>
      <c r="H17" s="82">
        <v>40</v>
      </c>
    </row>
    <row r="18" spans="1:8" ht="15" customHeight="1" thickBot="1" x14ac:dyDescent="0.3"/>
    <row r="19" spans="1:8" ht="15" customHeight="1" thickBot="1" x14ac:dyDescent="0.3">
      <c r="A19" s="93" t="s">
        <v>119</v>
      </c>
      <c r="B19" s="94"/>
      <c r="C19" s="94"/>
      <c r="D19" s="94"/>
      <c r="E19" s="95"/>
    </row>
    <row r="20" spans="1:8" ht="15" customHeight="1" thickBot="1" x14ac:dyDescent="0.3">
      <c r="A20" s="96" t="s">
        <v>120</v>
      </c>
      <c r="B20" s="97"/>
      <c r="C20" s="97"/>
      <c r="D20" s="98"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4</v>
      </c>
      <c r="E20" s="99"/>
    </row>
    <row r="21" spans="1:8" ht="15" customHeight="1" thickBot="1" x14ac:dyDescent="0.3">
      <c r="A21" s="96"/>
      <c r="B21" s="97"/>
      <c r="C21" s="97"/>
      <c r="D21" s="100" cm="1">
        <f t="array" ref="D21">ROUND(
  SUMPRODUCT(
      _xlfn.XLOOKUP(
        CHOOSE({1,2,3,4},
          '3. Implementation Progress'!D139,
          '3. Implementation Progress'!F139,
          '3. Implementation Progress'!H139,
          '3. Implementation Progress'!J139
        ),
        TxtRating, NumRating, 0
      ),
      Weights2
  ) / SUM(Weights2),   0)</f>
        <v>2</v>
      </c>
      <c r="E21" s="99"/>
    </row>
    <row r="22" spans="1:8" ht="15" customHeight="1" thickBot="1" x14ac:dyDescent="0.3">
      <c r="A22" s="101"/>
      <c r="B22" s="102"/>
      <c r="C22" s="102"/>
      <c r="D22" s="102"/>
      <c r="E22" s="10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7109375" customWidth="1"/>
  </cols>
  <sheetData>
    <row r="1" spans="1:1" ht="15" customHeight="1" thickBot="1" x14ac:dyDescent="0.3">
      <c r="A1" s="4" t="s">
        <v>121</v>
      </c>
    </row>
    <row r="2" spans="1:1" ht="15" customHeight="1" thickBot="1" x14ac:dyDescent="0.3">
      <c r="A2" s="5" t="s">
        <v>122</v>
      </c>
    </row>
    <row r="3" spans="1:1" ht="15" customHeight="1" thickBot="1" x14ac:dyDescent="0.3">
      <c r="A3" s="6" t="s">
        <v>123</v>
      </c>
    </row>
    <row r="4" spans="1:1" ht="15" customHeight="1" thickBot="1" x14ac:dyDescent="0.3">
      <c r="A4" s="5" t="s">
        <v>124</v>
      </c>
    </row>
    <row r="5" spans="1:1" ht="15" customHeight="1" thickBot="1" x14ac:dyDescent="0.3">
      <c r="A5" s="6" t="s">
        <v>125</v>
      </c>
    </row>
    <row r="6" spans="1:1" ht="15.75" customHeight="1" thickBot="1" x14ac:dyDescent="0.3">
      <c r="A6" s="5" t="s">
        <v>126</v>
      </c>
    </row>
    <row r="7" spans="1:1" ht="15" customHeight="1" thickBot="1" x14ac:dyDescent="0.3">
      <c r="A7" s="6" t="s">
        <v>127</v>
      </c>
    </row>
    <row r="8" spans="1:1" ht="15" customHeight="1" thickBot="1" x14ac:dyDescent="0.3">
      <c r="A8" s="5" t="s">
        <v>128</v>
      </c>
    </row>
    <row r="9" spans="1:1" ht="15" customHeight="1" thickBot="1" x14ac:dyDescent="0.3">
      <c r="A9" s="6" t="s">
        <v>129</v>
      </c>
    </row>
    <row r="10" spans="1:1" ht="15" customHeight="1" thickBot="1" x14ac:dyDescent="0.3">
      <c r="A10" s="5" t="s">
        <v>130</v>
      </c>
    </row>
    <row r="11" spans="1:1" ht="18.75" customHeight="1" thickBot="1" x14ac:dyDescent="0.3">
      <c r="A11" s="6" t="s">
        <v>131</v>
      </c>
    </row>
    <row r="12" spans="1:1" ht="15" customHeight="1" thickBot="1" x14ac:dyDescent="0.3">
      <c r="A12" s="5" t="s">
        <v>132</v>
      </c>
    </row>
    <row r="13" spans="1:1" ht="15" customHeight="1" thickBot="1" x14ac:dyDescent="0.3">
      <c r="A13" s="6" t="s">
        <v>133</v>
      </c>
    </row>
    <row r="14" spans="1:1" ht="15" customHeight="1" thickBot="1" x14ac:dyDescent="0.3">
      <c r="A14" s="5" t="s">
        <v>134</v>
      </c>
    </row>
    <row r="15" spans="1:1" ht="15" customHeight="1" thickBot="1" x14ac:dyDescent="0.3">
      <c r="A15" s="6" t="s">
        <v>135</v>
      </c>
    </row>
    <row r="16" spans="1:1" ht="15" customHeight="1" thickBot="1" x14ac:dyDescent="0.3">
      <c r="A16" s="5" t="s">
        <v>136</v>
      </c>
    </row>
    <row r="17" spans="1:1" ht="15" customHeight="1" thickBot="1" x14ac:dyDescent="0.3">
      <c r="A17" s="6" t="s">
        <v>137</v>
      </c>
    </row>
    <row r="18" spans="1:1" ht="15" customHeight="1" thickBot="1" x14ac:dyDescent="0.3">
      <c r="A18" s="5" t="s">
        <v>138</v>
      </c>
    </row>
    <row r="19" spans="1:1" ht="15" customHeight="1" thickBot="1" x14ac:dyDescent="0.3">
      <c r="A19" s="6" t="s">
        <v>139</v>
      </c>
    </row>
    <row r="20" spans="1:1" ht="15" customHeight="1" thickBot="1" x14ac:dyDescent="0.3">
      <c r="A20" s="5" t="s">
        <v>140</v>
      </c>
    </row>
    <row r="21" spans="1:1" ht="15" customHeight="1" thickBot="1" x14ac:dyDescent="0.3">
      <c r="A21" s="6" t="s">
        <v>141</v>
      </c>
    </row>
    <row r="22" spans="1:1" ht="15" customHeight="1" thickBot="1" x14ac:dyDescent="0.3">
      <c r="A22" s="5" t="s">
        <v>142</v>
      </c>
    </row>
    <row r="23" spans="1:1" ht="15" customHeight="1" thickBot="1" x14ac:dyDescent="0.3">
      <c r="A23" s="6" t="s">
        <v>143</v>
      </c>
    </row>
    <row r="24" spans="1:1" ht="15" customHeight="1" thickBot="1" x14ac:dyDescent="0.3">
      <c r="A24" s="5" t="s">
        <v>144</v>
      </c>
    </row>
    <row r="25" spans="1:1" ht="15" customHeight="1" thickBot="1" x14ac:dyDescent="0.3">
      <c r="A25" s="6" t="s">
        <v>145</v>
      </c>
    </row>
    <row r="26" spans="1:1" ht="15" customHeight="1" thickBot="1" x14ac:dyDescent="0.3">
      <c r="A26" s="5" t="s">
        <v>146</v>
      </c>
    </row>
    <row r="27" spans="1:1" ht="15" customHeight="1" thickBot="1" x14ac:dyDescent="0.3">
      <c r="A27" s="6" t="s">
        <v>147</v>
      </c>
    </row>
    <row r="28" spans="1:1" ht="15" customHeight="1" thickBot="1" x14ac:dyDescent="0.3">
      <c r="A28" s="5" t="s">
        <v>148</v>
      </c>
    </row>
    <row r="29" spans="1:1" ht="24.75" customHeight="1" thickBot="1" x14ac:dyDescent="0.3">
      <c r="A29" s="6" t="s">
        <v>149</v>
      </c>
    </row>
    <row r="30" spans="1:1" ht="18.75" customHeight="1" thickBot="1" x14ac:dyDescent="0.3">
      <c r="A30" s="5" t="s">
        <v>150</v>
      </c>
    </row>
    <row r="31" spans="1:1" ht="15" customHeight="1" thickBot="1" x14ac:dyDescent="0.3">
      <c r="A31" s="6" t="s">
        <v>151</v>
      </c>
    </row>
    <row r="32" spans="1:1" ht="15" customHeight="1" thickBot="1" x14ac:dyDescent="0.3">
      <c r="A32" s="5" t="s">
        <v>152</v>
      </c>
    </row>
    <row r="33" spans="1:1" ht="15" customHeight="1" thickBot="1" x14ac:dyDescent="0.3">
      <c r="A33" s="6" t="s">
        <v>153</v>
      </c>
    </row>
    <row r="34" spans="1:1" ht="20.25" customHeight="1" thickBot="1" x14ac:dyDescent="0.3">
      <c r="A34" s="5" t="s">
        <v>154</v>
      </c>
    </row>
    <row r="35" spans="1:1" ht="19.5" customHeight="1" thickBot="1" x14ac:dyDescent="0.3">
      <c r="A35" s="6" t="s">
        <v>155</v>
      </c>
    </row>
    <row r="36" spans="1:1" ht="18" customHeight="1" thickBot="1" x14ac:dyDescent="0.3">
      <c r="A36" s="5" t="s">
        <v>156</v>
      </c>
    </row>
    <row r="37" spans="1:1" ht="15" customHeight="1" thickBot="1" x14ac:dyDescent="0.3">
      <c r="A37" s="6" t="s">
        <v>157</v>
      </c>
    </row>
    <row r="38" spans="1:1" ht="15" customHeight="1" thickBot="1" x14ac:dyDescent="0.3">
      <c r="A38" s="5" t="s">
        <v>158</v>
      </c>
    </row>
    <row r="39" spans="1:1" ht="15" customHeight="1" thickBot="1" x14ac:dyDescent="0.3">
      <c r="A39" s="6" t="s">
        <v>159</v>
      </c>
    </row>
    <row r="40" spans="1:1" ht="15" customHeight="1" thickBot="1" x14ac:dyDescent="0.3">
      <c r="A40" s="5" t="s">
        <v>160</v>
      </c>
    </row>
    <row r="41" spans="1:1" ht="15" customHeight="1" thickBot="1" x14ac:dyDescent="0.3">
      <c r="A41" s="6" t="s">
        <v>161</v>
      </c>
    </row>
    <row r="42" spans="1:1" ht="15" customHeight="1" thickBot="1" x14ac:dyDescent="0.3">
      <c r="A42" s="5" t="s">
        <v>162</v>
      </c>
    </row>
    <row r="43" spans="1:1" ht="15" customHeight="1" thickBot="1" x14ac:dyDescent="0.3">
      <c r="A43" s="6" t="s">
        <v>163</v>
      </c>
    </row>
    <row r="44" spans="1:1" ht="15" customHeight="1" thickBot="1" x14ac:dyDescent="0.3">
      <c r="A44" s="5" t="s">
        <v>164</v>
      </c>
    </row>
    <row r="45" spans="1:1" ht="15" customHeight="1" thickBot="1" x14ac:dyDescent="0.3">
      <c r="A45" s="6" t="s">
        <v>165</v>
      </c>
    </row>
    <row r="46" spans="1:1" ht="15" customHeight="1" thickBot="1" x14ac:dyDescent="0.3">
      <c r="A46" s="5" t="s">
        <v>166</v>
      </c>
    </row>
    <row r="47" spans="1:1" ht="15" customHeight="1" thickBot="1" x14ac:dyDescent="0.3">
      <c r="A47" s="6" t="s">
        <v>167</v>
      </c>
    </row>
    <row r="48" spans="1:1" ht="15" customHeight="1" thickBot="1" x14ac:dyDescent="0.3">
      <c r="A48" s="5" t="s">
        <v>168</v>
      </c>
    </row>
    <row r="49" spans="1:1" ht="24.75" customHeight="1" thickBot="1" x14ac:dyDescent="0.3">
      <c r="A49" s="6" t="s">
        <v>169</v>
      </c>
    </row>
    <row r="50" spans="1:1" ht="24.75" customHeight="1" thickBot="1" x14ac:dyDescent="0.3">
      <c r="A50" s="5" t="s">
        <v>170</v>
      </c>
    </row>
    <row r="51" spans="1:1" ht="15" customHeight="1" thickBot="1" x14ac:dyDescent="0.3">
      <c r="A51" s="6" t="s">
        <v>171</v>
      </c>
    </row>
    <row r="52" spans="1:1" ht="15" customHeight="1" thickBot="1" x14ac:dyDescent="0.3">
      <c r="A52" s="5" t="s">
        <v>172</v>
      </c>
    </row>
    <row r="53" spans="1:1" ht="15" customHeight="1" thickBot="1" x14ac:dyDescent="0.3">
      <c r="A53" s="6" t="s">
        <v>173</v>
      </c>
    </row>
    <row r="54" spans="1:1" ht="15" customHeight="1" thickBot="1" x14ac:dyDescent="0.3">
      <c r="A54" s="5" t="s">
        <v>174</v>
      </c>
    </row>
    <row r="55" spans="1:1" ht="15" customHeight="1" thickBot="1" x14ac:dyDescent="0.3">
      <c r="A55" s="6" t="s">
        <v>175</v>
      </c>
    </row>
    <row r="56" spans="1:1" ht="15" customHeight="1" thickBot="1" x14ac:dyDescent="0.3">
      <c r="A56" s="5" t="s">
        <v>176</v>
      </c>
    </row>
    <row r="57" spans="1:1" ht="15" customHeight="1" thickBot="1" x14ac:dyDescent="0.3">
      <c r="A57" s="6" t="s">
        <v>177</v>
      </c>
    </row>
    <row r="58" spans="1:1" ht="15" customHeight="1" thickBot="1" x14ac:dyDescent="0.3">
      <c r="A58" s="5" t="s">
        <v>178</v>
      </c>
    </row>
    <row r="59" spans="1:1" ht="15" customHeight="1" thickBot="1" x14ac:dyDescent="0.3">
      <c r="A59" s="6" t="s">
        <v>179</v>
      </c>
    </row>
    <row r="60" spans="1:1" ht="15" customHeight="1" thickBot="1" x14ac:dyDescent="0.3">
      <c r="A60" s="5" t="s">
        <v>180</v>
      </c>
    </row>
    <row r="61" spans="1:1" ht="15" customHeight="1" thickBot="1" x14ac:dyDescent="0.3">
      <c r="A61" s="6" t="s">
        <v>181</v>
      </c>
    </row>
    <row r="62" spans="1:1" ht="15" customHeight="1" thickBot="1" x14ac:dyDescent="0.3">
      <c r="A62" s="5" t="s">
        <v>182</v>
      </c>
    </row>
    <row r="63" spans="1:1" ht="15" customHeight="1" thickBot="1" x14ac:dyDescent="0.3">
      <c r="A63" s="6" t="s">
        <v>183</v>
      </c>
    </row>
    <row r="64" spans="1:1" ht="24.75" customHeight="1" thickBot="1" x14ac:dyDescent="0.3">
      <c r="A64" s="5" t="s">
        <v>184</v>
      </c>
    </row>
    <row r="65" spans="1:1" ht="24.75" customHeight="1" thickBot="1" x14ac:dyDescent="0.3">
      <c r="A65" s="6" t="s">
        <v>185</v>
      </c>
    </row>
    <row r="66" spans="1:1" ht="15" customHeight="1" thickBot="1" x14ac:dyDescent="0.3">
      <c r="A66" s="5" t="s">
        <v>186</v>
      </c>
    </row>
    <row r="67" spans="1:1" ht="15" customHeight="1" thickBot="1" x14ac:dyDescent="0.3">
      <c r="A67" s="6" t="s">
        <v>187</v>
      </c>
    </row>
    <row r="68" spans="1:1" ht="15" customHeight="1" thickBot="1" x14ac:dyDescent="0.3">
      <c r="A68" s="5" t="s">
        <v>188</v>
      </c>
    </row>
    <row r="69" spans="1:1" ht="15" customHeight="1" thickBot="1" x14ac:dyDescent="0.3">
      <c r="A69" s="6" t="s">
        <v>189</v>
      </c>
    </row>
    <row r="70" spans="1:1" ht="15" customHeight="1" thickBot="1" x14ac:dyDescent="0.3">
      <c r="A70" s="5" t="s">
        <v>190</v>
      </c>
    </row>
    <row r="71" spans="1:1" ht="15" customHeight="1" thickBot="1" x14ac:dyDescent="0.3">
      <c r="A71" s="6" t="s">
        <v>191</v>
      </c>
    </row>
    <row r="72" spans="1:1" ht="15" customHeight="1" thickBot="1" x14ac:dyDescent="0.3">
      <c r="A72" s="5" t="s">
        <v>192</v>
      </c>
    </row>
    <row r="73" spans="1:1" ht="15" customHeight="1" thickBot="1" x14ac:dyDescent="0.3">
      <c r="A73" s="6" t="s">
        <v>193</v>
      </c>
    </row>
    <row r="74" spans="1:1" ht="15" customHeight="1" thickBot="1" x14ac:dyDescent="0.3">
      <c r="A74" s="5" t="s">
        <v>194</v>
      </c>
    </row>
    <row r="75" spans="1:1" ht="15" customHeight="1" thickBot="1" x14ac:dyDescent="0.3">
      <c r="A75" s="6" t="s">
        <v>195</v>
      </c>
    </row>
    <row r="76" spans="1:1" ht="15" customHeight="1" thickBot="1" x14ac:dyDescent="0.3">
      <c r="A76" s="5" t="s">
        <v>196</v>
      </c>
    </row>
    <row r="77" spans="1:1" ht="15" customHeight="1" thickBot="1" x14ac:dyDescent="0.3">
      <c r="A77" s="6" t="s">
        <v>197</v>
      </c>
    </row>
    <row r="78" spans="1:1" ht="15" customHeight="1" thickBot="1" x14ac:dyDescent="0.3">
      <c r="A78" s="5" t="s">
        <v>198</v>
      </c>
    </row>
    <row r="79" spans="1:1" ht="15" customHeight="1" thickBot="1" x14ac:dyDescent="0.3">
      <c r="A79" s="6" t="s">
        <v>199</v>
      </c>
    </row>
    <row r="80" spans="1:1" ht="15" customHeight="1" thickBot="1" x14ac:dyDescent="0.3">
      <c r="A80" s="5" t="s">
        <v>200</v>
      </c>
    </row>
    <row r="81" spans="1:1" ht="15" customHeight="1" thickBot="1" x14ac:dyDescent="0.3">
      <c r="A81" s="6" t="s">
        <v>201</v>
      </c>
    </row>
    <row r="82" spans="1:1" ht="15" customHeight="1" thickBot="1" x14ac:dyDescent="0.3">
      <c r="A82" s="5" t="s">
        <v>202</v>
      </c>
    </row>
    <row r="83" spans="1:1" ht="15" customHeight="1" thickBot="1" x14ac:dyDescent="0.3">
      <c r="A83" s="6" t="s">
        <v>203</v>
      </c>
    </row>
    <row r="84" spans="1:1" ht="15" customHeight="1" thickBot="1" x14ac:dyDescent="0.3">
      <c r="A84" s="5" t="s">
        <v>204</v>
      </c>
    </row>
    <row r="85" spans="1:1" ht="15" customHeight="1" thickBot="1" x14ac:dyDescent="0.3">
      <c r="A85" s="6" t="s">
        <v>205</v>
      </c>
    </row>
    <row r="86" spans="1:1" ht="15" customHeight="1" thickBot="1" x14ac:dyDescent="0.3">
      <c r="A86" s="5" t="s">
        <v>206</v>
      </c>
    </row>
    <row r="87" spans="1:1" ht="15" customHeight="1" thickBot="1" x14ac:dyDescent="0.3">
      <c r="A87" s="6" t="s">
        <v>207</v>
      </c>
    </row>
    <row r="88" spans="1:1" ht="15" customHeight="1" thickBot="1" x14ac:dyDescent="0.3">
      <c r="A88" s="5" t="s">
        <v>208</v>
      </c>
    </row>
    <row r="89" spans="1:1" ht="15" customHeight="1" thickBot="1" x14ac:dyDescent="0.3">
      <c r="A89" s="6" t="s">
        <v>209</v>
      </c>
    </row>
    <row r="90" spans="1:1" ht="15" customHeight="1" thickBot="1" x14ac:dyDescent="0.3">
      <c r="A90" s="5" t="s">
        <v>210</v>
      </c>
    </row>
    <row r="91" spans="1:1" ht="15" customHeight="1" thickBot="1" x14ac:dyDescent="0.3">
      <c r="A91" s="6" t="s">
        <v>211</v>
      </c>
    </row>
    <row r="92" spans="1:1" ht="15" customHeight="1" thickBot="1" x14ac:dyDescent="0.3">
      <c r="A92" s="5" t="s">
        <v>212</v>
      </c>
    </row>
    <row r="93" spans="1:1" ht="15" customHeight="1" thickBot="1" x14ac:dyDescent="0.3">
      <c r="A93" s="6" t="s">
        <v>213</v>
      </c>
    </row>
    <row r="94" spans="1:1" ht="15" customHeight="1" thickBot="1" x14ac:dyDescent="0.3">
      <c r="A94" s="5" t="s">
        <v>214</v>
      </c>
    </row>
    <row r="95" spans="1:1" ht="15" customHeight="1" thickBot="1" x14ac:dyDescent="0.3">
      <c r="A95" s="6" t="s">
        <v>215</v>
      </c>
    </row>
    <row r="96" spans="1:1" ht="15" customHeight="1" thickBot="1" x14ac:dyDescent="0.3">
      <c r="A96" s="5" t="s">
        <v>216</v>
      </c>
    </row>
    <row r="97" spans="1:1" ht="15" customHeight="1" thickBot="1" x14ac:dyDescent="0.3">
      <c r="A97" s="6" t="s">
        <v>217</v>
      </c>
    </row>
    <row r="98" spans="1:1" ht="15" customHeight="1" thickBot="1" x14ac:dyDescent="0.3">
      <c r="A98" s="5" t="s">
        <v>218</v>
      </c>
    </row>
    <row r="99" spans="1:1" ht="15" customHeight="1" thickBot="1" x14ac:dyDescent="0.3">
      <c r="A99" s="6" t="s">
        <v>219</v>
      </c>
    </row>
    <row r="100" spans="1:1" ht="15" customHeight="1" thickBot="1" x14ac:dyDescent="0.3">
      <c r="A100" s="5" t="s">
        <v>220</v>
      </c>
    </row>
    <row r="101" spans="1:1" ht="15" customHeight="1" thickBot="1" x14ac:dyDescent="0.3">
      <c r="A101" s="6" t="s">
        <v>221</v>
      </c>
    </row>
    <row r="102" spans="1:1" ht="15" customHeight="1" thickBot="1" x14ac:dyDescent="0.3">
      <c r="A102" s="5" t="s">
        <v>222</v>
      </c>
    </row>
    <row r="103" spans="1:1" ht="24.75" customHeight="1" thickBot="1" x14ac:dyDescent="0.3">
      <c r="A103" s="6" t="s">
        <v>223</v>
      </c>
    </row>
    <row r="104" spans="1:1" ht="15" customHeight="1" thickBot="1" x14ac:dyDescent="0.3">
      <c r="A104" s="5" t="s">
        <v>224</v>
      </c>
    </row>
    <row r="105" spans="1:1" ht="15" customHeight="1" thickBot="1" x14ac:dyDescent="0.3">
      <c r="A105" s="6" t="s">
        <v>225</v>
      </c>
    </row>
    <row r="106" spans="1:1" ht="15" customHeight="1" thickBot="1" x14ac:dyDescent="0.3">
      <c r="A106" s="5" t="s">
        <v>226</v>
      </c>
    </row>
    <row r="107" spans="1:1" ht="15" customHeight="1" thickBot="1" x14ac:dyDescent="0.3">
      <c r="A107" s="6" t="s">
        <v>227</v>
      </c>
    </row>
    <row r="108" spans="1:1" ht="15" customHeight="1" thickBot="1" x14ac:dyDescent="0.3">
      <c r="A108" s="5" t="s">
        <v>228</v>
      </c>
    </row>
    <row r="109" spans="1:1" ht="15" customHeight="1" thickBot="1" x14ac:dyDescent="0.3">
      <c r="A109" s="6" t="s">
        <v>229</v>
      </c>
    </row>
    <row r="110" spans="1:1" ht="15" customHeight="1" thickBot="1" x14ac:dyDescent="0.3">
      <c r="A110" s="5" t="s">
        <v>230</v>
      </c>
    </row>
    <row r="111" spans="1:1" ht="15" customHeight="1" thickBot="1" x14ac:dyDescent="0.3">
      <c r="A111" s="6" t="s">
        <v>231</v>
      </c>
    </row>
    <row r="112" spans="1:1" ht="15" customHeight="1" thickBot="1" x14ac:dyDescent="0.3">
      <c r="A112" s="5" t="s">
        <v>232</v>
      </c>
    </row>
    <row r="113" spans="1:1" ht="15" customHeight="1" thickBot="1" x14ac:dyDescent="0.3">
      <c r="A113" s="6" t="s">
        <v>233</v>
      </c>
    </row>
    <row r="114" spans="1:1" ht="15" customHeight="1" thickBot="1" x14ac:dyDescent="0.3">
      <c r="A114" s="5" t="s">
        <v>234</v>
      </c>
    </row>
    <row r="115" spans="1:1" ht="15" customHeight="1" thickBot="1" x14ac:dyDescent="0.3">
      <c r="A115" s="6" t="s">
        <v>235</v>
      </c>
    </row>
    <row r="116" spans="1:1" ht="15" customHeight="1" thickBot="1" x14ac:dyDescent="0.3">
      <c r="A116" s="5" t="s">
        <v>236</v>
      </c>
    </row>
    <row r="117" spans="1:1" ht="15" customHeight="1" thickBot="1" x14ac:dyDescent="0.3">
      <c r="A117" s="6" t="s">
        <v>237</v>
      </c>
    </row>
    <row r="118" spans="1:1" ht="15" customHeight="1" thickBot="1" x14ac:dyDescent="0.3">
      <c r="A118" s="5" t="s">
        <v>238</v>
      </c>
    </row>
    <row r="119" spans="1:1" ht="15" customHeight="1" thickBot="1" x14ac:dyDescent="0.3">
      <c r="A119" s="6" t="s">
        <v>14</v>
      </c>
    </row>
    <row r="120" spans="1:1" ht="15" customHeight="1" thickBot="1" x14ac:dyDescent="0.3">
      <c r="A120" s="5" t="s">
        <v>239</v>
      </c>
    </row>
    <row r="121" spans="1:1" ht="15" customHeight="1" thickBot="1" x14ac:dyDescent="0.3">
      <c r="A121" s="6" t="s">
        <v>240</v>
      </c>
    </row>
    <row r="122" spans="1:1" ht="15" customHeight="1" thickBot="1" x14ac:dyDescent="0.3">
      <c r="A122" s="5" t="s">
        <v>241</v>
      </c>
    </row>
    <row r="123" spans="1:1" ht="15" customHeight="1" thickBot="1" x14ac:dyDescent="0.3">
      <c r="A123" s="6" t="s">
        <v>242</v>
      </c>
    </row>
    <row r="124" spans="1:1" ht="15" customHeight="1" thickBot="1" x14ac:dyDescent="0.3">
      <c r="A124" s="5" t="s">
        <v>243</v>
      </c>
    </row>
    <row r="125" spans="1:1" ht="24.75" customHeight="1" thickBot="1" x14ac:dyDescent="0.3">
      <c r="A125" s="6" t="s">
        <v>244</v>
      </c>
    </row>
    <row r="126" spans="1:1" ht="15" customHeight="1" thickBot="1" x14ac:dyDescent="0.3">
      <c r="A126" s="5" t="s">
        <v>245</v>
      </c>
    </row>
    <row r="127" spans="1:1" ht="15" customHeight="1" thickBot="1" x14ac:dyDescent="0.3">
      <c r="A127" s="6" t="s">
        <v>246</v>
      </c>
    </row>
    <row r="128" spans="1:1" ht="15" customHeight="1" thickBot="1" x14ac:dyDescent="0.3">
      <c r="A128" s="5" t="s">
        <v>247</v>
      </c>
    </row>
    <row r="129" spans="1:1" ht="15" customHeight="1" thickBot="1" x14ac:dyDescent="0.3">
      <c r="A129" s="6" t="s">
        <v>248</v>
      </c>
    </row>
    <row r="130" spans="1:1" ht="15" customHeight="1" thickBot="1" x14ac:dyDescent="0.3">
      <c r="A130" s="5" t="s">
        <v>249</v>
      </c>
    </row>
    <row r="131" spans="1:1" ht="15" customHeight="1" thickBot="1" x14ac:dyDescent="0.3">
      <c r="A131" s="6" t="s">
        <v>250</v>
      </c>
    </row>
    <row r="132" spans="1:1" ht="15" customHeight="1" thickBot="1" x14ac:dyDescent="0.3">
      <c r="A132" s="5" t="s">
        <v>251</v>
      </c>
    </row>
    <row r="133" spans="1:1" ht="15" customHeight="1" thickBot="1" x14ac:dyDescent="0.3">
      <c r="A133" s="6" t="s">
        <v>252</v>
      </c>
    </row>
    <row r="134" spans="1:1" ht="15" customHeight="1" thickBot="1" x14ac:dyDescent="0.3">
      <c r="A134" s="5" t="s">
        <v>253</v>
      </c>
    </row>
    <row r="135" spans="1:1" ht="15" customHeight="1" thickBot="1" x14ac:dyDescent="0.3">
      <c r="A135" s="6" t="s">
        <v>254</v>
      </c>
    </row>
    <row r="136" spans="1:1" ht="15" customHeight="1" thickBot="1" x14ac:dyDescent="0.3">
      <c r="A136" s="5" t="s">
        <v>255</v>
      </c>
    </row>
    <row r="137" spans="1:1" ht="15" customHeight="1" thickBot="1" x14ac:dyDescent="0.3">
      <c r="A137" s="6" t="s">
        <v>256</v>
      </c>
    </row>
    <row r="138" spans="1:1" ht="15" customHeight="1" thickBot="1" x14ac:dyDescent="0.3">
      <c r="A138" s="5" t="s">
        <v>257</v>
      </c>
    </row>
    <row r="139" spans="1:1" ht="15" customHeight="1" thickBot="1" x14ac:dyDescent="0.3">
      <c r="A139" s="6" t="s">
        <v>258</v>
      </c>
    </row>
    <row r="140" spans="1:1" ht="15" customHeight="1" thickBot="1" x14ac:dyDescent="0.3">
      <c r="A140" s="5" t="s">
        <v>259</v>
      </c>
    </row>
    <row r="141" spans="1:1" ht="15" customHeight="1" thickBot="1" x14ac:dyDescent="0.3">
      <c r="A141" s="6" t="s">
        <v>260</v>
      </c>
    </row>
    <row r="142" spans="1:1" ht="15" customHeight="1" thickBot="1" x14ac:dyDescent="0.3">
      <c r="A142" s="5" t="s">
        <v>261</v>
      </c>
    </row>
    <row r="143" spans="1:1" ht="15" customHeight="1" thickBot="1" x14ac:dyDescent="0.3">
      <c r="A143" s="6" t="s">
        <v>262</v>
      </c>
    </row>
    <row r="144" spans="1:1" ht="15" customHeight="1" thickBot="1" x14ac:dyDescent="0.3">
      <c r="A144" s="5" t="s">
        <v>263</v>
      </c>
    </row>
    <row r="145" spans="1:1" ht="15" customHeight="1" thickBot="1" x14ac:dyDescent="0.3">
      <c r="A145" s="6" t="s">
        <v>264</v>
      </c>
    </row>
    <row r="146" spans="1:1" ht="24.75" customHeight="1" thickBot="1" x14ac:dyDescent="0.3">
      <c r="A146" s="5" t="s">
        <v>265</v>
      </c>
    </row>
    <row r="147" spans="1:1" ht="15" customHeight="1" thickBot="1" x14ac:dyDescent="0.3">
      <c r="A147" s="6" t="s">
        <v>266</v>
      </c>
    </row>
    <row r="148" spans="1:1" ht="15" customHeight="1" thickBot="1" x14ac:dyDescent="0.3">
      <c r="A148" s="5" t="s">
        <v>267</v>
      </c>
    </row>
    <row r="149" spans="1:1" ht="15" customHeight="1" thickBot="1" x14ac:dyDescent="0.3">
      <c r="A149" s="6" t="s">
        <v>268</v>
      </c>
    </row>
    <row r="150" spans="1:1" ht="15" customHeight="1" thickBot="1" x14ac:dyDescent="0.3">
      <c r="A150" s="5" t="s">
        <v>269</v>
      </c>
    </row>
    <row r="151" spans="1:1" ht="15" customHeight="1" thickBot="1" x14ac:dyDescent="0.3">
      <c r="A151" s="6" t="s">
        <v>270</v>
      </c>
    </row>
    <row r="152" spans="1:1" ht="15" customHeight="1" thickBot="1" x14ac:dyDescent="0.3">
      <c r="A152" s="5" t="s">
        <v>271</v>
      </c>
    </row>
    <row r="153" spans="1:1" ht="15" customHeight="1" thickBot="1" x14ac:dyDescent="0.3">
      <c r="A153" s="6" t="s">
        <v>272</v>
      </c>
    </row>
    <row r="154" spans="1:1" ht="15" customHeight="1" thickBot="1" x14ac:dyDescent="0.3">
      <c r="A154" s="5" t="s">
        <v>273</v>
      </c>
    </row>
    <row r="155" spans="1:1" ht="15" customHeight="1" thickBot="1" x14ac:dyDescent="0.3">
      <c r="A155" s="6" t="s">
        <v>274</v>
      </c>
    </row>
    <row r="156" spans="1:1" ht="15" customHeight="1" thickBot="1" x14ac:dyDescent="0.3">
      <c r="A156" s="5" t="s">
        <v>275</v>
      </c>
    </row>
    <row r="157" spans="1:1" ht="15" customHeight="1" thickBot="1" x14ac:dyDescent="0.3">
      <c r="A157" s="6" t="s">
        <v>276</v>
      </c>
    </row>
    <row r="158" spans="1:1" ht="15" customHeight="1" thickBot="1" x14ac:dyDescent="0.3">
      <c r="A158" s="5" t="s">
        <v>277</v>
      </c>
    </row>
    <row r="159" spans="1:1" ht="15" customHeight="1" thickBot="1" x14ac:dyDescent="0.3">
      <c r="A159" s="6" t="s">
        <v>278</v>
      </c>
    </row>
    <row r="160" spans="1:1" ht="15" customHeight="1" thickBot="1" x14ac:dyDescent="0.3">
      <c r="A160" s="5" t="s">
        <v>279</v>
      </c>
    </row>
    <row r="161" spans="1:1" ht="15" customHeight="1" thickBot="1" x14ac:dyDescent="0.3">
      <c r="A161" s="6" t="s">
        <v>280</v>
      </c>
    </row>
    <row r="162" spans="1:1" ht="15" customHeight="1" thickBot="1" x14ac:dyDescent="0.3">
      <c r="A162" s="5" t="s">
        <v>281</v>
      </c>
    </row>
    <row r="163" spans="1:1" ht="15" customHeight="1" thickBot="1" x14ac:dyDescent="0.3">
      <c r="A163" s="6" t="s">
        <v>282</v>
      </c>
    </row>
    <row r="164" spans="1:1" ht="15" customHeight="1" thickBot="1" x14ac:dyDescent="0.3">
      <c r="A164" s="5" t="s">
        <v>283</v>
      </c>
    </row>
    <row r="165" spans="1:1" ht="15" customHeight="1" thickBot="1" x14ac:dyDescent="0.3">
      <c r="A165" s="6" t="s">
        <v>284</v>
      </c>
    </row>
    <row r="166" spans="1:1" ht="15" customHeight="1" thickBot="1" x14ac:dyDescent="0.3">
      <c r="A166" s="5" t="s">
        <v>285</v>
      </c>
    </row>
    <row r="167" spans="1:1" ht="15" customHeight="1" thickBot="1" x14ac:dyDescent="0.3">
      <c r="A167" s="6" t="s">
        <v>286</v>
      </c>
    </row>
    <row r="168" spans="1:1" ht="15" customHeight="1" thickBot="1" x14ac:dyDescent="0.3">
      <c r="A168" s="5" t="s">
        <v>287</v>
      </c>
    </row>
    <row r="169" spans="1:1" ht="15" customHeight="1" thickBot="1" x14ac:dyDescent="0.3">
      <c r="A169" s="6" t="s">
        <v>288</v>
      </c>
    </row>
    <row r="170" spans="1:1" ht="15" customHeight="1" thickBot="1" x14ac:dyDescent="0.3">
      <c r="A170" s="5" t="s">
        <v>289</v>
      </c>
    </row>
    <row r="171" spans="1:1" ht="15" customHeight="1" thickBot="1" x14ac:dyDescent="0.3">
      <c r="A171" s="6" t="s">
        <v>290</v>
      </c>
    </row>
    <row r="172" spans="1:1" ht="15" customHeight="1" thickBot="1" x14ac:dyDescent="0.3">
      <c r="A172" s="5" t="s">
        <v>291</v>
      </c>
    </row>
    <row r="173" spans="1:1" ht="15" customHeight="1" thickBot="1" x14ac:dyDescent="0.3">
      <c r="A173" s="6" t="s">
        <v>292</v>
      </c>
    </row>
    <row r="174" spans="1:1" ht="15" customHeight="1" thickBot="1" x14ac:dyDescent="0.3">
      <c r="A174" s="5" t="s">
        <v>293</v>
      </c>
    </row>
    <row r="175" spans="1:1" ht="15" customHeight="1" thickBot="1" x14ac:dyDescent="0.3">
      <c r="A175" s="6" t="s">
        <v>294</v>
      </c>
    </row>
    <row r="176" spans="1:1" ht="15" customHeight="1" thickBot="1" x14ac:dyDescent="0.3">
      <c r="A176" s="5" t="s">
        <v>295</v>
      </c>
    </row>
    <row r="177" spans="1:1" ht="15" customHeight="1" thickBot="1" x14ac:dyDescent="0.3">
      <c r="A177" s="6" t="s">
        <v>296</v>
      </c>
    </row>
    <row r="178" spans="1:1" ht="15" customHeight="1" thickBot="1" x14ac:dyDescent="0.3">
      <c r="A178" s="5" t="s">
        <v>297</v>
      </c>
    </row>
    <row r="179" spans="1:1" ht="15" customHeight="1" thickBot="1" x14ac:dyDescent="0.3">
      <c r="A179" s="6" t="s">
        <v>298</v>
      </c>
    </row>
    <row r="180" spans="1:1" ht="15" customHeight="1" thickBot="1" x14ac:dyDescent="0.3">
      <c r="A180" s="5" t="s">
        <v>299</v>
      </c>
    </row>
    <row r="181" spans="1:1" ht="15" customHeight="1" thickBot="1" x14ac:dyDescent="0.3">
      <c r="A181" s="6" t="s">
        <v>300</v>
      </c>
    </row>
    <row r="182" spans="1:1" ht="15" customHeight="1" thickBot="1" x14ac:dyDescent="0.3">
      <c r="A182" s="5" t="s">
        <v>301</v>
      </c>
    </row>
    <row r="183" spans="1:1" ht="15" customHeight="1" thickBot="1" x14ac:dyDescent="0.3">
      <c r="A183" s="6" t="s">
        <v>302</v>
      </c>
    </row>
    <row r="184" spans="1:1" ht="15" customHeight="1" thickBot="1" x14ac:dyDescent="0.3">
      <c r="A184" s="5" t="s">
        <v>303</v>
      </c>
    </row>
    <row r="185" spans="1:1" ht="15" customHeight="1" thickBot="1" x14ac:dyDescent="0.3">
      <c r="A185" s="6" t="s">
        <v>304</v>
      </c>
    </row>
    <row r="186" spans="1:1" ht="15" customHeight="1" thickBot="1" x14ac:dyDescent="0.3">
      <c r="A186" s="5" t="s">
        <v>305</v>
      </c>
    </row>
    <row r="187" spans="1:1" ht="15" customHeight="1" thickBot="1" x14ac:dyDescent="0.3">
      <c r="A187" s="6" t="s">
        <v>306</v>
      </c>
    </row>
    <row r="188" spans="1:1" ht="15" customHeight="1" thickBot="1" x14ac:dyDescent="0.3">
      <c r="A188" s="5" t="s">
        <v>307</v>
      </c>
    </row>
    <row r="189" spans="1:1" ht="15" customHeight="1" thickBot="1" x14ac:dyDescent="0.3">
      <c r="A189" s="6" t="s">
        <v>308</v>
      </c>
    </row>
    <row r="190" spans="1:1" ht="15" customHeight="1" thickBot="1" x14ac:dyDescent="0.3">
      <c r="A190" s="5" t="s">
        <v>309</v>
      </c>
    </row>
    <row r="191" spans="1:1" ht="15" customHeight="1" thickBot="1" x14ac:dyDescent="0.3">
      <c r="A191" s="6" t="s">
        <v>310</v>
      </c>
    </row>
    <row r="192" spans="1:1" ht="15" customHeight="1" thickBot="1" x14ac:dyDescent="0.3">
      <c r="A192" s="5" t="s">
        <v>311</v>
      </c>
    </row>
    <row r="193" spans="1:1" ht="24.75" customHeight="1" thickBot="1" x14ac:dyDescent="0.3">
      <c r="A193" s="6" t="s">
        <v>312</v>
      </c>
    </row>
    <row r="194" spans="1:1" ht="15" customHeight="1" thickBot="1" x14ac:dyDescent="0.3">
      <c r="A194" s="6" t="s">
        <v>313</v>
      </c>
    </row>
    <row r="195" spans="1:1" ht="15" customHeight="1" thickBot="1" x14ac:dyDescent="0.3">
      <c r="A195" s="5" t="s">
        <v>314</v>
      </c>
    </row>
    <row r="196" spans="1:1" ht="15" customHeight="1" thickBot="1" x14ac:dyDescent="0.3">
      <c r="A196" s="6" t="s">
        <v>315</v>
      </c>
    </row>
    <row r="197" spans="1:1" ht="15" customHeight="1" thickBot="1" x14ac:dyDescent="0.3">
      <c r="A197" s="5" t="s">
        <v>316</v>
      </c>
    </row>
    <row r="198" spans="1:1" ht="15" customHeight="1" thickBot="1" x14ac:dyDescent="0.3">
      <c r="A198" s="6" t="s">
        <v>317</v>
      </c>
    </row>
    <row r="199" spans="1:1" ht="15" customHeight="1" thickBot="1" x14ac:dyDescent="0.3">
      <c r="A199" s="5" t="s">
        <v>318</v>
      </c>
    </row>
    <row r="200" spans="1:1" ht="15" customHeight="1" thickBot="1" x14ac:dyDescent="0.3">
      <c r="A200" s="6" t="s">
        <v>319</v>
      </c>
    </row>
    <row r="201" spans="1:1" ht="15" customHeight="1" thickBot="1" x14ac:dyDescent="0.3">
      <c r="A201" s="5" t="s">
        <v>320</v>
      </c>
    </row>
    <row r="202" spans="1:1" ht="15" customHeight="1" thickBot="1" x14ac:dyDescent="0.3">
      <c r="A202" s="6" t="s">
        <v>321</v>
      </c>
    </row>
    <row r="203" spans="1:1" ht="15" customHeight="1" thickBot="1" x14ac:dyDescent="0.3">
      <c r="A203" s="5" t="s">
        <v>322</v>
      </c>
    </row>
    <row r="204" spans="1:1" ht="15" customHeight="1" thickBot="1" x14ac:dyDescent="0.3">
      <c r="A204" s="6" t="s">
        <v>323</v>
      </c>
    </row>
    <row r="205" spans="1:1" ht="15" customHeight="1" thickBot="1" x14ac:dyDescent="0.3">
      <c r="A205" s="5" t="s">
        <v>324</v>
      </c>
    </row>
    <row r="206" spans="1:1" ht="15" customHeight="1" thickBot="1" x14ac:dyDescent="0.3">
      <c r="A206" s="6" t="s">
        <v>325</v>
      </c>
    </row>
    <row r="207" spans="1:1" ht="15" customHeight="1" thickBot="1" x14ac:dyDescent="0.3">
      <c r="A207" s="5" t="s">
        <v>326</v>
      </c>
    </row>
    <row r="208" spans="1:1" ht="15" customHeight="1" thickBot="1" x14ac:dyDescent="0.3">
      <c r="A208" s="6" t="s">
        <v>327</v>
      </c>
    </row>
    <row r="209" spans="1:1" ht="15" customHeight="1" thickBot="1" x14ac:dyDescent="0.3">
      <c r="A209" s="5" t="s">
        <v>328</v>
      </c>
    </row>
    <row r="210" spans="1:1" ht="24.75" customHeight="1" thickBot="1" x14ac:dyDescent="0.3">
      <c r="A210" s="6" t="s">
        <v>329</v>
      </c>
    </row>
    <row r="211" spans="1:1" ht="15" customHeight="1" thickBot="1" x14ac:dyDescent="0.3">
      <c r="A211" s="5" t="s">
        <v>330</v>
      </c>
    </row>
    <row r="212" spans="1:1" ht="15" customHeight="1" thickBot="1" x14ac:dyDescent="0.3">
      <c r="A212" s="6" t="s">
        <v>331</v>
      </c>
    </row>
    <row r="213" spans="1:1" ht="15" customHeight="1" thickBot="1" x14ac:dyDescent="0.3">
      <c r="A213" s="5" t="s">
        <v>332</v>
      </c>
    </row>
    <row r="214" spans="1:1" ht="15" customHeight="1" thickBot="1" x14ac:dyDescent="0.3">
      <c r="A214" s="6" t="s">
        <v>333</v>
      </c>
    </row>
    <row r="215" spans="1:1" ht="15" customHeight="1" thickBot="1" x14ac:dyDescent="0.3">
      <c r="A215" s="5" t="s">
        <v>334</v>
      </c>
    </row>
    <row r="216" spans="1:1" ht="15" customHeight="1" thickBot="1" x14ac:dyDescent="0.3">
      <c r="A216" s="6" t="s">
        <v>335</v>
      </c>
    </row>
    <row r="217" spans="1:1" ht="24.75" customHeight="1" thickBot="1" x14ac:dyDescent="0.3">
      <c r="A217" s="5" t="s">
        <v>336</v>
      </c>
    </row>
    <row r="218" spans="1:1" ht="15" customHeight="1" thickBot="1" x14ac:dyDescent="0.3">
      <c r="A218" s="6" t="s">
        <v>337</v>
      </c>
    </row>
    <row r="219" spans="1:1" ht="15" customHeight="1" thickBot="1" x14ac:dyDescent="0.3">
      <c r="A219" s="5" t="s">
        <v>338</v>
      </c>
    </row>
    <row r="220" spans="1:1" ht="15" customHeight="1" thickBot="1" x14ac:dyDescent="0.3">
      <c r="A220" s="6" t="s">
        <v>339</v>
      </c>
    </row>
    <row r="221" spans="1:1" ht="15" customHeight="1" thickBot="1" x14ac:dyDescent="0.3">
      <c r="A221" s="5" t="s">
        <v>340</v>
      </c>
    </row>
    <row r="222" spans="1:1" ht="15" customHeight="1" thickBot="1" x14ac:dyDescent="0.3">
      <c r="A222" s="6" t="s">
        <v>341</v>
      </c>
    </row>
    <row r="223" spans="1:1" ht="15" customHeight="1" thickBot="1" x14ac:dyDescent="0.3">
      <c r="A223" s="5" t="s">
        <v>342</v>
      </c>
    </row>
    <row r="224" spans="1:1" ht="15" customHeight="1" thickBot="1" x14ac:dyDescent="0.3">
      <c r="A224" s="6" t="s">
        <v>343</v>
      </c>
    </row>
    <row r="225" spans="1:1" ht="15" customHeight="1" thickBot="1" x14ac:dyDescent="0.3">
      <c r="A225" s="5" t="s">
        <v>344</v>
      </c>
    </row>
    <row r="226" spans="1:1" ht="15" customHeight="1" thickBot="1" x14ac:dyDescent="0.3">
      <c r="A226" s="6" t="s">
        <v>345</v>
      </c>
    </row>
    <row r="227" spans="1:1" ht="15" customHeight="1" thickBot="1" x14ac:dyDescent="0.3">
      <c r="A227" s="5" t="s">
        <v>346</v>
      </c>
    </row>
    <row r="228" spans="1:1" ht="15" customHeight="1" thickBot="1" x14ac:dyDescent="0.3">
      <c r="A228" s="6" t="s">
        <v>347</v>
      </c>
    </row>
    <row r="229" spans="1:1" ht="15" customHeight="1" thickBot="1" x14ac:dyDescent="0.3">
      <c r="A229" s="5" t="s">
        <v>348</v>
      </c>
    </row>
    <row r="230" spans="1:1" ht="15" customHeight="1" thickBot="1" x14ac:dyDescent="0.3">
      <c r="A230" s="6" t="s">
        <v>349</v>
      </c>
    </row>
    <row r="231" spans="1:1" ht="15" customHeight="1" thickBot="1" x14ac:dyDescent="0.3">
      <c r="A231" s="5" t="s">
        <v>350</v>
      </c>
    </row>
    <row r="232" spans="1:1" ht="15" customHeight="1" thickBot="1" x14ac:dyDescent="0.3">
      <c r="A232" s="6" t="s">
        <v>351</v>
      </c>
    </row>
    <row r="233" spans="1:1" ht="15" customHeight="1" thickBot="1" x14ac:dyDescent="0.3">
      <c r="A233" s="5" t="s">
        <v>352</v>
      </c>
    </row>
    <row r="234" spans="1:1" ht="15" customHeight="1" thickBot="1" x14ac:dyDescent="0.3">
      <c r="A234" s="6" t="s">
        <v>353</v>
      </c>
    </row>
    <row r="235" spans="1:1" ht="15" customHeight="1" thickBot="1" x14ac:dyDescent="0.3">
      <c r="A235" s="5" t="s">
        <v>354</v>
      </c>
    </row>
    <row r="236" spans="1:1" ht="24.75" customHeight="1" thickBot="1" x14ac:dyDescent="0.3">
      <c r="A236" s="6" t="s">
        <v>355</v>
      </c>
    </row>
    <row r="237" spans="1:1" ht="15" customHeight="1" thickBot="1" x14ac:dyDescent="0.3">
      <c r="A237" s="5" t="s">
        <v>356</v>
      </c>
    </row>
    <row r="238" spans="1:1" ht="24.75" customHeight="1" thickBot="1" x14ac:dyDescent="0.3">
      <c r="A238" s="6" t="s">
        <v>357</v>
      </c>
    </row>
    <row r="239" spans="1:1" ht="15" customHeight="1" thickBot="1" x14ac:dyDescent="0.3">
      <c r="A239" s="5" t="s">
        <v>358</v>
      </c>
    </row>
    <row r="240" spans="1:1" ht="15" customHeight="1" thickBot="1" x14ac:dyDescent="0.3">
      <c r="A240" s="6" t="s">
        <v>359</v>
      </c>
    </row>
    <row r="241" spans="1:1" ht="15" customHeight="1" thickBot="1" x14ac:dyDescent="0.3">
      <c r="A241" s="5" t="s">
        <v>360</v>
      </c>
    </row>
    <row r="242" spans="1:1" ht="15" customHeight="1" thickBot="1" x14ac:dyDescent="0.3">
      <c r="A242" s="6" t="s">
        <v>361</v>
      </c>
    </row>
    <row r="243" spans="1:1" ht="15" customHeight="1" thickBot="1" x14ac:dyDescent="0.3">
      <c r="A243" s="5" t="s">
        <v>362</v>
      </c>
    </row>
    <row r="244" spans="1:1" ht="24.75" customHeight="1" thickBot="1" x14ac:dyDescent="0.3">
      <c r="A244" s="6" t="s">
        <v>363</v>
      </c>
    </row>
    <row r="245" spans="1:1" ht="15" customHeight="1" thickBot="1" x14ac:dyDescent="0.3">
      <c r="A245" s="5" t="s">
        <v>364</v>
      </c>
    </row>
    <row r="246" spans="1:1" ht="15" customHeight="1" thickBot="1" x14ac:dyDescent="0.3">
      <c r="A246" s="6" t="s">
        <v>365</v>
      </c>
    </row>
    <row r="247" spans="1:1" ht="15" customHeight="1" thickBot="1" x14ac:dyDescent="0.3">
      <c r="A247" s="5" t="s">
        <v>366</v>
      </c>
    </row>
    <row r="248" spans="1:1" ht="15" customHeight="1" thickBot="1" x14ac:dyDescent="0.3">
      <c r="A248" s="6" t="s">
        <v>367</v>
      </c>
    </row>
    <row r="249" spans="1:1" ht="15" customHeight="1" thickBot="1" x14ac:dyDescent="0.3">
      <c r="A249" s="5" t="s">
        <v>368</v>
      </c>
    </row>
    <row r="250" spans="1:1" x14ac:dyDescent="0.25">
      <c r="A250" s="6" t="s">
        <v>369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1" t="s">
        <v>370</v>
      </c>
    </row>
    <row r="2" spans="1:1" x14ac:dyDescent="0.25">
      <c r="A2" s="1" t="s">
        <v>371</v>
      </c>
    </row>
    <row r="3" spans="1:1" x14ac:dyDescent="0.25">
      <c r="A3" s="1" t="s">
        <v>372</v>
      </c>
    </row>
    <row r="4" spans="1:1" x14ac:dyDescent="0.25">
      <c r="A4" s="1" t="s">
        <v>373</v>
      </c>
    </row>
    <row r="5" spans="1:1" x14ac:dyDescent="0.25">
      <c r="A5" s="1" t="s">
        <v>374</v>
      </c>
    </row>
    <row r="6" spans="1:1" x14ac:dyDescent="0.25">
      <c r="A6" s="1" t="s">
        <v>375</v>
      </c>
    </row>
    <row r="7" spans="1:1" x14ac:dyDescent="0.25">
      <c r="A7" s="1" t="s">
        <v>376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28515625" customWidth="1"/>
  </cols>
  <sheetData>
    <row r="1" spans="1:1" x14ac:dyDescent="0.25">
      <c r="A1" s="37" t="s">
        <v>377</v>
      </c>
    </row>
    <row r="2" spans="1:1" x14ac:dyDescent="0.25">
      <c r="A2" s="1" t="s">
        <v>378</v>
      </c>
    </row>
    <row r="3" spans="1:1" x14ac:dyDescent="0.25">
      <c r="A3" s="1" t="s">
        <v>379</v>
      </c>
    </row>
    <row r="4" spans="1:1" x14ac:dyDescent="0.25">
      <c r="A4" s="1" t="s">
        <v>380</v>
      </c>
    </row>
    <row r="5" spans="1:1" x14ac:dyDescent="0.25">
      <c r="A5" s="1" t="s">
        <v>381</v>
      </c>
    </row>
    <row r="6" spans="1:1" x14ac:dyDescent="0.25">
      <c r="A6" s="1" t="s">
        <v>382</v>
      </c>
    </row>
    <row r="7" spans="1:1" x14ac:dyDescent="0.25">
      <c r="A7" s="1" t="s">
        <v>383</v>
      </c>
    </row>
    <row r="8" spans="1:1" x14ac:dyDescent="0.25">
      <c r="A8" s="1" t="s">
        <v>384</v>
      </c>
    </row>
    <row r="9" spans="1:1" x14ac:dyDescent="0.25">
      <c r="A9" s="1" t="s">
        <v>385</v>
      </c>
    </row>
    <row r="10" spans="1:1" x14ac:dyDescent="0.25">
      <c r="A10" s="1" t="s">
        <v>23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95"/>
  <sheetViews>
    <sheetView showGridLines="0" showWhiteSpace="0" topLeftCell="A93" zoomScale="90" zoomScaleNormal="90" zoomScaleSheetLayoutView="90" workbookViewId="0">
      <selection activeCell="C80" sqref="C80"/>
    </sheetView>
  </sheetViews>
  <sheetFormatPr defaultColWidth="8.85546875" defaultRowHeight="15" x14ac:dyDescent="0.25"/>
  <cols>
    <col min="1" max="1" width="0.7109375" customWidth="1"/>
    <col min="2" max="3" width="17.7109375" customWidth="1"/>
    <col min="4" max="4" width="36.7109375" customWidth="1"/>
    <col min="5" max="5" width="28" customWidth="1"/>
    <col min="6" max="6" width="17.7109375" bestFit="1" customWidth="1"/>
    <col min="7" max="7" width="17.7109375" customWidth="1"/>
    <col min="8" max="8" width="94.28515625" style="50" customWidth="1"/>
    <col min="9" max="10" width="17.7109375" customWidth="1"/>
    <col min="11" max="11" width="22" customWidth="1"/>
    <col min="12" max="12" width="7.42578125" customWidth="1"/>
    <col min="13" max="13" width="139" customWidth="1"/>
    <col min="14" max="14" width="50" customWidth="1"/>
  </cols>
  <sheetData>
    <row r="1" spans="1:12" ht="14.45" customHeight="1" x14ac:dyDescent="0.25">
      <c r="A1" s="22"/>
      <c r="B1" s="360" t="s">
        <v>386</v>
      </c>
      <c r="C1" s="251"/>
      <c r="D1" s="251"/>
      <c r="E1" s="251"/>
      <c r="F1" s="251"/>
      <c r="G1" s="251"/>
      <c r="H1" s="251"/>
      <c r="I1" s="251"/>
    </row>
    <row r="2" spans="1:12" x14ac:dyDescent="0.25">
      <c r="A2" s="22"/>
      <c r="B2" s="251"/>
      <c r="C2" s="251"/>
      <c r="D2" s="251"/>
      <c r="E2" s="251"/>
      <c r="F2" s="251"/>
      <c r="G2" s="251"/>
      <c r="H2" s="251"/>
      <c r="I2" s="251"/>
    </row>
    <row r="3" spans="1:12" x14ac:dyDescent="0.25">
      <c r="A3" s="22"/>
      <c r="B3" s="361" t="s">
        <v>387</v>
      </c>
      <c r="C3" s="251"/>
      <c r="D3" s="251"/>
      <c r="E3" s="251"/>
      <c r="F3" s="251"/>
      <c r="G3" s="251"/>
      <c r="H3" s="251"/>
      <c r="I3" s="251"/>
    </row>
    <row r="4" spans="1:12" ht="26.25" customHeight="1" x14ac:dyDescent="0.4">
      <c r="A4" s="22"/>
      <c r="B4" s="361"/>
      <c r="C4" s="251"/>
      <c r="D4" s="251"/>
      <c r="E4" s="251"/>
      <c r="F4" s="251"/>
      <c r="G4" s="251"/>
      <c r="H4" s="251"/>
      <c r="I4" s="251"/>
      <c r="K4" s="48"/>
    </row>
    <row r="5" spans="1:12" x14ac:dyDescent="0.25">
      <c r="A5" s="22"/>
      <c r="B5" s="68"/>
      <c r="C5" s="68"/>
      <c r="D5" s="68"/>
      <c r="E5" s="68"/>
      <c r="F5" s="68"/>
      <c r="G5" s="68"/>
      <c r="H5" s="161"/>
      <c r="I5" s="68"/>
    </row>
    <row r="6" spans="1:12" x14ac:dyDescent="0.25">
      <c r="A6" s="22"/>
      <c r="B6" s="362" t="s">
        <v>388</v>
      </c>
      <c r="C6" s="363"/>
      <c r="D6" s="363"/>
      <c r="E6" s="363"/>
      <c r="F6" s="363"/>
      <c r="G6" s="363"/>
      <c r="H6" s="363"/>
      <c r="I6" s="363"/>
      <c r="J6" s="331"/>
      <c r="K6" s="106"/>
    </row>
    <row r="7" spans="1:12" ht="45" x14ac:dyDescent="0.25">
      <c r="A7" s="22"/>
      <c r="B7" s="107" t="s">
        <v>389</v>
      </c>
      <c r="C7" s="107" t="s">
        <v>390</v>
      </c>
      <c r="D7" s="107" t="s">
        <v>391</v>
      </c>
      <c r="E7" s="107" t="s">
        <v>392</v>
      </c>
      <c r="F7" s="107" t="s">
        <v>393</v>
      </c>
      <c r="G7" s="107" t="s">
        <v>394</v>
      </c>
      <c r="H7" s="107" t="s">
        <v>395</v>
      </c>
      <c r="I7" s="107" t="s">
        <v>396</v>
      </c>
      <c r="J7" s="107" t="s">
        <v>397</v>
      </c>
      <c r="K7" s="106"/>
    </row>
    <row r="8" spans="1:12" ht="23.25" customHeight="1" x14ac:dyDescent="0.25">
      <c r="A8" s="22"/>
      <c r="B8" s="344" t="s">
        <v>16</v>
      </c>
      <c r="C8" s="336" t="s">
        <v>398</v>
      </c>
      <c r="D8" s="337"/>
      <c r="E8" s="337"/>
      <c r="F8" s="337"/>
      <c r="G8" s="337"/>
      <c r="H8" s="337"/>
      <c r="I8" s="337"/>
      <c r="J8" s="339"/>
      <c r="K8" s="106"/>
    </row>
    <row r="9" spans="1:12" ht="68.25" customHeight="1" x14ac:dyDescent="0.25">
      <c r="A9" s="22"/>
      <c r="B9" s="345"/>
      <c r="C9" s="344" t="s">
        <v>399</v>
      </c>
      <c r="D9" s="108" t="s">
        <v>400</v>
      </c>
      <c r="E9" s="118"/>
      <c r="F9" s="108" t="s">
        <v>401</v>
      </c>
      <c r="G9" s="108" t="s">
        <v>402</v>
      </c>
      <c r="H9" s="340" t="s">
        <v>403</v>
      </c>
      <c r="I9" s="109"/>
      <c r="J9" s="108" t="s">
        <v>105</v>
      </c>
      <c r="K9" s="106"/>
    </row>
    <row r="10" spans="1:12" ht="69" customHeight="1" x14ac:dyDescent="0.25">
      <c r="A10" s="22"/>
      <c r="B10" s="345"/>
      <c r="C10" s="345"/>
      <c r="D10" s="108" t="s">
        <v>404</v>
      </c>
      <c r="E10" s="108" t="s">
        <v>405</v>
      </c>
      <c r="F10" s="122" t="s">
        <v>406</v>
      </c>
      <c r="G10" s="122" t="s">
        <v>407</v>
      </c>
      <c r="H10" s="341"/>
      <c r="I10" s="109"/>
      <c r="J10" s="108" t="s">
        <v>105</v>
      </c>
      <c r="K10" s="106"/>
    </row>
    <row r="11" spans="1:12" ht="48.75" customHeight="1" x14ac:dyDescent="0.25">
      <c r="A11" s="22"/>
      <c r="B11" s="345"/>
      <c r="C11" s="345"/>
      <c r="D11" s="108" t="s">
        <v>408</v>
      </c>
      <c r="E11" s="105"/>
      <c r="F11" s="124"/>
      <c r="G11" s="124"/>
      <c r="H11" s="341"/>
      <c r="I11" s="109"/>
      <c r="J11" s="108" t="s">
        <v>105</v>
      </c>
      <c r="K11" s="106"/>
    </row>
    <row r="12" spans="1:12" ht="34.5" customHeight="1" x14ac:dyDescent="0.25">
      <c r="A12" s="22"/>
      <c r="B12" s="345"/>
      <c r="C12" s="345"/>
      <c r="D12" s="108" t="s">
        <v>409</v>
      </c>
      <c r="E12" s="104"/>
      <c r="F12" s="125"/>
      <c r="G12" s="125"/>
      <c r="H12" s="341"/>
      <c r="I12" s="109"/>
      <c r="J12" s="108" t="s">
        <v>105</v>
      </c>
      <c r="K12" s="106"/>
    </row>
    <row r="13" spans="1:12" ht="81" customHeight="1" x14ac:dyDescent="0.25">
      <c r="A13" s="22"/>
      <c r="B13" s="345"/>
      <c r="C13" s="345"/>
      <c r="D13" s="108" t="s">
        <v>410</v>
      </c>
      <c r="E13" s="127"/>
      <c r="F13" s="125"/>
      <c r="G13" s="125"/>
      <c r="H13" s="341"/>
      <c r="I13" s="109"/>
      <c r="J13" s="108" t="s">
        <v>105</v>
      </c>
      <c r="K13" s="106"/>
    </row>
    <row r="14" spans="1:12" ht="28.5" customHeight="1" x14ac:dyDescent="0.25">
      <c r="A14" s="22"/>
      <c r="B14" s="345"/>
      <c r="C14" s="345"/>
      <c r="D14" s="119" t="s">
        <v>411</v>
      </c>
      <c r="E14" s="124" t="s">
        <v>405</v>
      </c>
      <c r="F14" s="126" t="s">
        <v>412</v>
      </c>
      <c r="G14" s="123" t="s">
        <v>413</v>
      </c>
      <c r="H14" s="341"/>
      <c r="I14" s="109"/>
      <c r="J14" s="108" t="s">
        <v>105</v>
      </c>
      <c r="K14" s="106"/>
    </row>
    <row r="15" spans="1:12" ht="34.5" customHeight="1" x14ac:dyDescent="0.25">
      <c r="A15" s="22"/>
      <c r="B15" s="345"/>
      <c r="C15" s="345"/>
      <c r="D15" s="119" t="s">
        <v>414</v>
      </c>
      <c r="E15" s="125"/>
      <c r="F15" s="121" t="s">
        <v>415</v>
      </c>
      <c r="G15" s="108" t="s">
        <v>412</v>
      </c>
      <c r="H15" s="341"/>
      <c r="I15" s="109"/>
      <c r="J15" s="108" t="s">
        <v>105</v>
      </c>
      <c r="K15" s="106"/>
    </row>
    <row r="16" spans="1:12" ht="59.25" customHeight="1" x14ac:dyDescent="0.3">
      <c r="A16" s="22"/>
      <c r="B16" s="345"/>
      <c r="C16" s="345"/>
      <c r="D16" s="119" t="s">
        <v>416</v>
      </c>
      <c r="E16" s="125"/>
      <c r="F16" s="121" t="s">
        <v>417</v>
      </c>
      <c r="G16" s="108" t="s">
        <v>418</v>
      </c>
      <c r="H16" s="341"/>
      <c r="I16" s="110"/>
      <c r="J16" s="108" t="s">
        <v>105</v>
      </c>
      <c r="K16" s="111"/>
      <c r="L16" s="49"/>
    </row>
    <row r="17" spans="1:12" ht="170.25" customHeight="1" x14ac:dyDescent="0.3">
      <c r="A17" s="22"/>
      <c r="B17" s="345"/>
      <c r="C17" s="345"/>
      <c r="D17" s="108" t="s">
        <v>419</v>
      </c>
      <c r="E17" s="133"/>
      <c r="F17" s="108"/>
      <c r="G17" s="108"/>
      <c r="H17" s="342"/>
      <c r="I17" s="109"/>
      <c r="J17" s="108" t="s">
        <v>105</v>
      </c>
      <c r="K17" s="112"/>
      <c r="L17" s="49"/>
    </row>
    <row r="18" spans="1:12" ht="33" customHeight="1" x14ac:dyDescent="0.3">
      <c r="A18" s="22"/>
      <c r="B18" s="345"/>
      <c r="C18" s="345"/>
      <c r="D18" s="128" t="s">
        <v>420</v>
      </c>
      <c r="E18" s="134" t="s">
        <v>405</v>
      </c>
      <c r="F18" s="130" t="s">
        <v>421</v>
      </c>
      <c r="G18" s="108" t="s">
        <v>422</v>
      </c>
      <c r="H18" s="144">
        <v>159</v>
      </c>
      <c r="I18" s="145">
        <v>0.21</v>
      </c>
      <c r="J18" s="108" t="s">
        <v>52</v>
      </c>
      <c r="K18" s="113"/>
      <c r="L18" s="49"/>
    </row>
    <row r="19" spans="1:12" ht="36" customHeight="1" x14ac:dyDescent="0.3">
      <c r="A19" s="22"/>
      <c r="B19" s="345"/>
      <c r="C19" s="345"/>
      <c r="D19" s="129" t="s">
        <v>423</v>
      </c>
      <c r="E19" s="125"/>
      <c r="F19" s="131" t="s">
        <v>424</v>
      </c>
      <c r="G19" s="108" t="s">
        <v>425</v>
      </c>
      <c r="H19" s="144">
        <v>59</v>
      </c>
      <c r="I19" s="146">
        <v>0.24</v>
      </c>
      <c r="J19" s="108" t="s">
        <v>52</v>
      </c>
      <c r="K19" s="113"/>
      <c r="L19" s="49"/>
    </row>
    <row r="20" spans="1:12" ht="35.25" customHeight="1" x14ac:dyDescent="0.3">
      <c r="A20" s="22"/>
      <c r="B20" s="345"/>
      <c r="C20" s="345"/>
      <c r="D20" s="119" t="s">
        <v>426</v>
      </c>
      <c r="E20" s="125"/>
      <c r="F20" s="132" t="s">
        <v>427</v>
      </c>
      <c r="G20" s="108" t="s">
        <v>415</v>
      </c>
      <c r="H20" s="144">
        <v>100</v>
      </c>
      <c r="I20" s="145">
        <v>0.2</v>
      </c>
      <c r="J20" s="108" t="s">
        <v>52</v>
      </c>
      <c r="K20" s="112"/>
      <c r="L20" s="49"/>
    </row>
    <row r="21" spans="1:12" ht="39.75" customHeight="1" x14ac:dyDescent="0.3">
      <c r="A21" s="22"/>
      <c r="B21" s="345"/>
      <c r="C21" s="346"/>
      <c r="D21" s="119" t="s">
        <v>428</v>
      </c>
      <c r="E21" s="125"/>
      <c r="F21" s="135" t="s">
        <v>429</v>
      </c>
      <c r="G21" s="108" t="s">
        <v>430</v>
      </c>
      <c r="H21" s="108"/>
      <c r="I21" s="145"/>
      <c r="J21" s="108" t="s">
        <v>52</v>
      </c>
      <c r="K21" s="112"/>
      <c r="L21" s="49"/>
    </row>
    <row r="22" spans="1:12" ht="258" customHeight="1" x14ac:dyDescent="0.3">
      <c r="A22" s="22"/>
      <c r="B22" s="345"/>
      <c r="C22" s="350" t="s">
        <v>431</v>
      </c>
      <c r="D22" s="119" t="s">
        <v>432</v>
      </c>
      <c r="E22" s="35"/>
      <c r="F22" s="136" t="s">
        <v>433</v>
      </c>
      <c r="G22" s="121" t="s">
        <v>434</v>
      </c>
      <c r="H22" s="162" t="s">
        <v>435</v>
      </c>
      <c r="I22" s="145"/>
      <c r="J22" s="108" t="s">
        <v>52</v>
      </c>
      <c r="K22" s="111"/>
      <c r="L22" s="49"/>
    </row>
    <row r="23" spans="1:12" ht="105.75" customHeight="1" x14ac:dyDescent="0.3">
      <c r="A23" s="22"/>
      <c r="B23" s="345"/>
      <c r="C23" s="345"/>
      <c r="D23" s="108" t="s">
        <v>436</v>
      </c>
      <c r="E23" s="139"/>
      <c r="F23" s="125"/>
      <c r="G23" s="121" t="s">
        <v>437</v>
      </c>
      <c r="H23" s="108">
        <v>1</v>
      </c>
      <c r="I23" s="145">
        <v>0.5</v>
      </c>
      <c r="J23" s="108" t="s">
        <v>52</v>
      </c>
      <c r="K23" s="112"/>
      <c r="L23" s="49"/>
    </row>
    <row r="24" spans="1:12" ht="200.25" customHeight="1" x14ac:dyDescent="0.3">
      <c r="A24" s="22"/>
      <c r="B24" s="345"/>
      <c r="C24" s="346"/>
      <c r="D24" s="119" t="s">
        <v>438</v>
      </c>
      <c r="E24" s="124" t="s">
        <v>405</v>
      </c>
      <c r="F24" s="137"/>
      <c r="G24" s="108" t="s">
        <v>433</v>
      </c>
      <c r="H24" s="163" t="s">
        <v>439</v>
      </c>
      <c r="I24" s="145">
        <v>0.5</v>
      </c>
      <c r="J24" s="108" t="s">
        <v>52</v>
      </c>
      <c r="K24" s="112"/>
      <c r="L24" s="49"/>
    </row>
    <row r="25" spans="1:12" ht="95.25" customHeight="1" x14ac:dyDescent="0.3">
      <c r="A25" s="22"/>
      <c r="B25" s="345"/>
      <c r="C25" s="350" t="s">
        <v>440</v>
      </c>
      <c r="D25" s="119" t="s">
        <v>441</v>
      </c>
      <c r="E25" s="125"/>
      <c r="F25" s="132" t="s">
        <v>442</v>
      </c>
      <c r="G25" s="108" t="s">
        <v>443</v>
      </c>
      <c r="H25" s="108"/>
      <c r="I25" s="109"/>
      <c r="J25" s="108" t="s">
        <v>52</v>
      </c>
      <c r="K25" s="112"/>
      <c r="L25" s="49"/>
    </row>
    <row r="26" spans="1:12" ht="92.25" customHeight="1" x14ac:dyDescent="0.3">
      <c r="A26" s="22"/>
      <c r="B26" s="345"/>
      <c r="C26" s="345"/>
      <c r="D26" s="119" t="s">
        <v>444</v>
      </c>
      <c r="E26" s="125"/>
      <c r="F26" s="138" t="s">
        <v>27</v>
      </c>
      <c r="G26" s="108" t="s">
        <v>445</v>
      </c>
      <c r="H26" s="108"/>
      <c r="I26" s="109"/>
      <c r="J26" s="108" t="s">
        <v>52</v>
      </c>
      <c r="K26" s="112"/>
      <c r="L26" s="49"/>
    </row>
    <row r="27" spans="1:12" ht="95.25" customHeight="1" x14ac:dyDescent="0.3">
      <c r="A27" s="22"/>
      <c r="B27" s="345"/>
      <c r="C27" s="345"/>
      <c r="D27" s="119" t="s">
        <v>446</v>
      </c>
      <c r="E27" s="125"/>
      <c r="F27" s="121" t="s">
        <v>433</v>
      </c>
      <c r="G27" s="108" t="s">
        <v>434</v>
      </c>
      <c r="H27" s="108"/>
      <c r="I27" s="109"/>
      <c r="J27" s="108" t="s">
        <v>52</v>
      </c>
      <c r="K27" s="114"/>
      <c r="L27" s="49"/>
    </row>
    <row r="28" spans="1:12" ht="94.5" customHeight="1" x14ac:dyDescent="0.3">
      <c r="A28" s="22"/>
      <c r="B28" s="345"/>
      <c r="C28" s="345"/>
      <c r="D28" s="119" t="s">
        <v>447</v>
      </c>
      <c r="E28" s="125"/>
      <c r="F28" s="121" t="s">
        <v>448</v>
      </c>
      <c r="G28" s="108" t="s">
        <v>449</v>
      </c>
      <c r="H28" s="108"/>
      <c r="I28" s="145"/>
      <c r="J28" s="108" t="s">
        <v>52</v>
      </c>
      <c r="K28" s="112"/>
      <c r="L28" s="49"/>
    </row>
    <row r="29" spans="1:12" ht="93.75" customHeight="1" x14ac:dyDescent="0.3">
      <c r="A29" s="22"/>
      <c r="B29" s="345"/>
      <c r="C29" s="345"/>
      <c r="D29" s="119" t="s">
        <v>450</v>
      </c>
      <c r="E29" s="125"/>
      <c r="F29" s="121" t="s">
        <v>451</v>
      </c>
      <c r="G29" s="108" t="s">
        <v>448</v>
      </c>
      <c r="H29" s="108"/>
      <c r="I29" s="145"/>
      <c r="J29" s="108" t="s">
        <v>52</v>
      </c>
      <c r="K29" s="112"/>
      <c r="L29" s="49"/>
    </row>
    <row r="30" spans="1:12" ht="99" customHeight="1" x14ac:dyDescent="0.3">
      <c r="A30" s="22"/>
      <c r="B30" s="345"/>
      <c r="C30" s="345"/>
      <c r="D30" s="119" t="s">
        <v>452</v>
      </c>
      <c r="E30" s="125"/>
      <c r="F30" s="121" t="s">
        <v>453</v>
      </c>
      <c r="G30" s="142">
        <v>45</v>
      </c>
      <c r="H30" s="108"/>
      <c r="I30" s="145"/>
      <c r="J30" s="108" t="s">
        <v>52</v>
      </c>
      <c r="K30" s="112"/>
      <c r="L30" s="49"/>
    </row>
    <row r="31" spans="1:12" ht="142.5" customHeight="1" x14ac:dyDescent="0.3">
      <c r="A31" s="22"/>
      <c r="B31" s="345"/>
      <c r="C31" s="346"/>
      <c r="D31" s="119" t="s">
        <v>454</v>
      </c>
      <c r="E31" s="125"/>
      <c r="F31" s="121" t="s">
        <v>437</v>
      </c>
      <c r="G31" s="108" t="s">
        <v>434</v>
      </c>
      <c r="H31" s="108"/>
      <c r="I31" s="109"/>
      <c r="J31" s="108" t="s">
        <v>52</v>
      </c>
      <c r="K31" s="112"/>
      <c r="L31" s="49"/>
    </row>
    <row r="32" spans="1:12" ht="27.75" customHeight="1" x14ac:dyDescent="0.25">
      <c r="A32" s="22"/>
      <c r="B32" s="345"/>
      <c r="C32" s="352" t="s">
        <v>455</v>
      </c>
      <c r="D32" s="353"/>
      <c r="E32" s="353"/>
      <c r="F32" s="353"/>
      <c r="G32" s="353"/>
      <c r="H32" s="353"/>
      <c r="I32" s="353"/>
      <c r="J32" s="354"/>
      <c r="K32" s="106"/>
    </row>
    <row r="33" spans="1:21" ht="240" customHeight="1" x14ac:dyDescent="0.25">
      <c r="A33" s="22"/>
      <c r="B33" s="345"/>
      <c r="C33" s="344" t="s">
        <v>456</v>
      </c>
      <c r="D33" s="108" t="s">
        <v>457</v>
      </c>
      <c r="E33" s="122" t="s">
        <v>405</v>
      </c>
      <c r="F33" s="108" t="s">
        <v>458</v>
      </c>
      <c r="G33" s="108" t="s">
        <v>459</v>
      </c>
      <c r="H33" s="108" t="s">
        <v>460</v>
      </c>
      <c r="I33" s="109">
        <v>4.3999999999999997E-2</v>
      </c>
      <c r="J33" s="108" t="s">
        <v>52</v>
      </c>
      <c r="K33" s="106"/>
    </row>
    <row r="34" spans="1:21" ht="125.25" customHeight="1" x14ac:dyDescent="0.3">
      <c r="A34" s="22"/>
      <c r="B34" s="345"/>
      <c r="C34" s="345"/>
      <c r="D34" s="119" t="s">
        <v>461</v>
      </c>
      <c r="E34" s="125"/>
      <c r="F34" s="121" t="s">
        <v>462</v>
      </c>
      <c r="G34" s="108" t="s">
        <v>463</v>
      </c>
      <c r="H34" s="108">
        <v>59</v>
      </c>
      <c r="I34" s="109">
        <v>5.1999999999999998E-2</v>
      </c>
      <c r="J34" s="108" t="s">
        <v>52</v>
      </c>
      <c r="K34" s="112"/>
    </row>
    <row r="35" spans="1:21" ht="129.75" customHeight="1" x14ac:dyDescent="0.25">
      <c r="A35" s="22"/>
      <c r="B35" s="345"/>
      <c r="C35" s="345"/>
      <c r="D35" s="119" t="s">
        <v>464</v>
      </c>
      <c r="E35" s="125"/>
      <c r="F35" s="143">
        <v>625</v>
      </c>
      <c r="G35" s="142">
        <v>1125</v>
      </c>
      <c r="H35" s="108">
        <v>41</v>
      </c>
      <c r="I35" s="109">
        <v>3.5999999999999997E-2</v>
      </c>
      <c r="J35" s="108" t="s">
        <v>52</v>
      </c>
      <c r="K35" s="106"/>
    </row>
    <row r="36" spans="1:21" ht="88.5" customHeight="1" x14ac:dyDescent="0.25">
      <c r="A36" s="22"/>
      <c r="B36" s="345"/>
      <c r="C36" s="345"/>
      <c r="D36" s="119" t="s">
        <v>465</v>
      </c>
      <c r="E36" s="125"/>
      <c r="F36" s="124"/>
      <c r="G36" s="121" t="s">
        <v>466</v>
      </c>
      <c r="H36" s="108"/>
      <c r="I36" s="109"/>
      <c r="J36" s="108"/>
      <c r="K36" s="106"/>
    </row>
    <row r="37" spans="1:21" ht="60.75" customHeight="1" x14ac:dyDescent="0.25">
      <c r="A37" s="22"/>
      <c r="B37" s="345"/>
      <c r="C37" s="345"/>
      <c r="D37" s="119" t="s">
        <v>467</v>
      </c>
      <c r="E37" s="125"/>
      <c r="F37" s="125"/>
      <c r="G37" s="121" t="s">
        <v>468</v>
      </c>
      <c r="H37" s="108"/>
      <c r="I37" s="109"/>
      <c r="J37" s="108"/>
      <c r="K37" s="106"/>
    </row>
    <row r="38" spans="1:21" ht="77.25" customHeight="1" x14ac:dyDescent="0.25">
      <c r="A38" s="22"/>
      <c r="B38" s="345"/>
      <c r="C38" s="345"/>
      <c r="D38" s="119" t="s">
        <v>469</v>
      </c>
      <c r="E38" s="125"/>
      <c r="F38" s="125"/>
      <c r="G38" s="121" t="s">
        <v>470</v>
      </c>
      <c r="H38" s="108"/>
      <c r="I38" s="109"/>
      <c r="J38" s="108"/>
      <c r="K38" s="106"/>
    </row>
    <row r="39" spans="1:21" ht="79.5" customHeight="1" x14ac:dyDescent="0.25">
      <c r="A39" s="22"/>
      <c r="B39" s="345"/>
      <c r="C39" s="345"/>
      <c r="D39" s="119" t="s">
        <v>471</v>
      </c>
      <c r="E39" s="125"/>
      <c r="F39" s="125"/>
      <c r="G39" s="121" t="s">
        <v>472</v>
      </c>
      <c r="H39" s="108"/>
      <c r="I39" s="109"/>
      <c r="J39" s="108"/>
      <c r="K39" s="106"/>
    </row>
    <row r="40" spans="1:21" ht="54.75" customHeight="1" x14ac:dyDescent="0.25">
      <c r="A40" s="22"/>
      <c r="B40" s="345"/>
      <c r="C40" s="345"/>
      <c r="D40" s="119" t="s">
        <v>428</v>
      </c>
      <c r="E40" s="125"/>
      <c r="F40" s="125"/>
      <c r="G40" s="121" t="s">
        <v>473</v>
      </c>
      <c r="H40" s="108"/>
      <c r="I40" s="109"/>
      <c r="J40" s="108"/>
      <c r="K40" s="106"/>
    </row>
    <row r="41" spans="1:21" ht="83.25" customHeight="1" x14ac:dyDescent="0.25">
      <c r="A41" s="22"/>
      <c r="B41" s="345"/>
      <c r="C41" s="345"/>
      <c r="D41" s="119" t="s">
        <v>474</v>
      </c>
      <c r="E41" s="125"/>
      <c r="F41" s="126" t="s">
        <v>475</v>
      </c>
      <c r="G41" s="108" t="s">
        <v>468</v>
      </c>
      <c r="H41" s="108"/>
      <c r="I41" s="109"/>
      <c r="J41" s="108"/>
      <c r="K41" s="106"/>
    </row>
    <row r="42" spans="1:21" ht="84.75" customHeight="1" x14ac:dyDescent="0.25">
      <c r="A42" s="22"/>
      <c r="B42" s="345"/>
      <c r="C42" s="345"/>
      <c r="D42" s="119" t="s">
        <v>476</v>
      </c>
      <c r="E42" s="125"/>
      <c r="F42" s="339" t="s">
        <v>458</v>
      </c>
      <c r="G42" s="344" t="s">
        <v>470</v>
      </c>
      <c r="H42" s="108"/>
      <c r="I42" s="109"/>
      <c r="J42" s="108"/>
      <c r="K42" s="106"/>
    </row>
    <row r="43" spans="1:21" ht="84.75" customHeight="1" x14ac:dyDescent="0.25">
      <c r="A43" s="22"/>
      <c r="B43" s="345"/>
      <c r="C43" s="346"/>
      <c r="D43" s="119" t="s">
        <v>477</v>
      </c>
      <c r="E43" s="125"/>
      <c r="F43" s="359"/>
      <c r="G43" s="346"/>
      <c r="H43" s="108"/>
      <c r="I43" s="109"/>
      <c r="J43" s="108"/>
      <c r="K43" s="106"/>
    </row>
    <row r="44" spans="1:21" ht="105.75" customHeight="1" x14ac:dyDescent="0.25">
      <c r="A44" s="22"/>
      <c r="B44" s="345"/>
      <c r="C44" s="344" t="s">
        <v>478</v>
      </c>
      <c r="D44" s="119" t="s">
        <v>479</v>
      </c>
      <c r="E44" s="125"/>
      <c r="F44" s="121" t="s">
        <v>433</v>
      </c>
      <c r="G44" s="108" t="s">
        <v>434</v>
      </c>
      <c r="H44" s="108" t="s">
        <v>480</v>
      </c>
      <c r="I44" s="109"/>
      <c r="J44" s="108" t="s">
        <v>52</v>
      </c>
      <c r="K44" s="106"/>
    </row>
    <row r="45" spans="1:21" ht="158.25" customHeight="1" x14ac:dyDescent="0.25">
      <c r="A45" s="22"/>
      <c r="B45" s="345"/>
      <c r="C45" s="345"/>
      <c r="D45" s="119" t="s">
        <v>481</v>
      </c>
      <c r="E45" s="125"/>
      <c r="F45" s="121" t="s">
        <v>437</v>
      </c>
      <c r="G45" s="108" t="s">
        <v>27</v>
      </c>
      <c r="H45" s="340" t="s">
        <v>482</v>
      </c>
      <c r="I45" s="109"/>
      <c r="J45" s="108" t="s">
        <v>52</v>
      </c>
      <c r="K45" s="106"/>
    </row>
    <row r="46" spans="1:21" ht="111" customHeight="1" x14ac:dyDescent="0.25">
      <c r="A46" s="22"/>
      <c r="B46" s="345"/>
      <c r="C46" s="345"/>
      <c r="D46" s="119" t="s">
        <v>483</v>
      </c>
      <c r="E46" s="125"/>
      <c r="F46" s="140" t="s">
        <v>458</v>
      </c>
      <c r="G46" s="122" t="s">
        <v>475</v>
      </c>
      <c r="H46" s="341"/>
      <c r="I46" s="109"/>
      <c r="J46" s="108" t="s">
        <v>52</v>
      </c>
      <c r="K46" s="106"/>
    </row>
    <row r="47" spans="1:21" ht="95.25" customHeight="1" x14ac:dyDescent="0.25">
      <c r="A47" s="22"/>
      <c r="B47" s="345"/>
      <c r="C47" s="345"/>
      <c r="D47" s="119" t="s">
        <v>484</v>
      </c>
      <c r="E47" s="125"/>
      <c r="F47" s="124" t="s">
        <v>462</v>
      </c>
      <c r="G47" s="124" t="s">
        <v>458</v>
      </c>
      <c r="H47" s="341"/>
      <c r="I47" s="109"/>
      <c r="J47" s="108" t="s">
        <v>52</v>
      </c>
      <c r="K47" s="115"/>
    </row>
    <row r="48" spans="1:21" ht="96" customHeight="1" x14ac:dyDescent="0.25">
      <c r="A48" s="22"/>
      <c r="B48" s="345"/>
      <c r="C48" s="345"/>
      <c r="D48" s="119" t="s">
        <v>485</v>
      </c>
      <c r="E48" s="125"/>
      <c r="F48" s="125"/>
      <c r="G48" s="125"/>
      <c r="H48" s="341"/>
      <c r="I48" s="109"/>
      <c r="J48" s="108" t="s">
        <v>52</v>
      </c>
      <c r="K48" s="351"/>
      <c r="L48" s="251"/>
      <c r="M48" s="251"/>
      <c r="N48" s="251"/>
      <c r="O48" s="251"/>
      <c r="P48" s="251"/>
      <c r="Q48" s="251"/>
      <c r="R48" s="251"/>
      <c r="S48" s="251"/>
      <c r="T48" s="251"/>
      <c r="U48" s="251"/>
    </row>
    <row r="49" spans="1:21" ht="69" customHeight="1" x14ac:dyDescent="0.25">
      <c r="A49" s="22"/>
      <c r="B49" s="345"/>
      <c r="C49" s="345"/>
      <c r="D49" s="119" t="s">
        <v>486</v>
      </c>
      <c r="E49" s="125"/>
      <c r="F49" s="126" t="s">
        <v>487</v>
      </c>
      <c r="G49" s="123" t="s">
        <v>488</v>
      </c>
      <c r="H49" s="341"/>
      <c r="I49" s="109"/>
      <c r="J49" s="108" t="s">
        <v>52</v>
      </c>
      <c r="K49" s="335"/>
      <c r="L49" s="251"/>
      <c r="M49" s="333"/>
      <c r="N49" s="251"/>
      <c r="O49" s="251"/>
      <c r="P49" s="251"/>
      <c r="Q49" s="251"/>
      <c r="R49" s="251"/>
      <c r="S49" s="251"/>
      <c r="T49" s="251"/>
      <c r="U49" s="251"/>
    </row>
    <row r="50" spans="1:21" ht="55.5" customHeight="1" x14ac:dyDescent="0.25">
      <c r="A50" s="22"/>
      <c r="B50" s="345"/>
      <c r="C50" s="345"/>
      <c r="D50" s="119" t="s">
        <v>489</v>
      </c>
      <c r="E50" s="125"/>
      <c r="F50" s="121" t="s">
        <v>490</v>
      </c>
      <c r="G50" s="122" t="s">
        <v>491</v>
      </c>
      <c r="H50" s="341"/>
      <c r="I50" s="109"/>
      <c r="J50" s="108" t="s">
        <v>52</v>
      </c>
      <c r="K50" s="335"/>
      <c r="L50" s="251"/>
      <c r="M50" s="333"/>
      <c r="N50" s="251"/>
      <c r="O50" s="251"/>
      <c r="P50" s="251"/>
      <c r="Q50" s="251"/>
      <c r="R50" s="251"/>
      <c r="S50" s="251"/>
      <c r="T50" s="251"/>
      <c r="U50" s="251"/>
    </row>
    <row r="51" spans="1:21" ht="67.5" customHeight="1" x14ac:dyDescent="0.25">
      <c r="A51" s="22"/>
      <c r="B51" s="345"/>
      <c r="C51" s="345"/>
      <c r="D51" s="119" t="s">
        <v>492</v>
      </c>
      <c r="E51" s="125"/>
      <c r="F51" s="120" t="s">
        <v>493</v>
      </c>
      <c r="G51" s="124" t="s">
        <v>494</v>
      </c>
      <c r="H51" s="341"/>
      <c r="I51" s="109"/>
      <c r="J51" s="108" t="s">
        <v>52</v>
      </c>
      <c r="K51" s="335"/>
      <c r="L51" s="251"/>
      <c r="M51" s="333"/>
      <c r="N51" s="251"/>
      <c r="O51" s="251"/>
      <c r="P51" s="251"/>
      <c r="Q51" s="251"/>
      <c r="R51" s="251"/>
      <c r="S51" s="251"/>
      <c r="T51" s="251"/>
      <c r="U51" s="251"/>
    </row>
    <row r="52" spans="1:21" ht="66.75" customHeight="1" x14ac:dyDescent="0.25">
      <c r="A52" s="22"/>
      <c r="B52" s="345"/>
      <c r="C52" s="345"/>
      <c r="D52" s="119" t="s">
        <v>495</v>
      </c>
      <c r="E52" s="125"/>
      <c r="F52" s="120" t="s">
        <v>445</v>
      </c>
      <c r="G52" s="125"/>
      <c r="H52" s="341"/>
      <c r="I52" s="109"/>
      <c r="J52" s="108" t="s">
        <v>52</v>
      </c>
      <c r="K52" s="335"/>
      <c r="L52" s="251"/>
      <c r="M52" s="333"/>
      <c r="N52" s="251"/>
      <c r="O52" s="251"/>
      <c r="P52" s="251"/>
      <c r="Q52" s="251"/>
      <c r="R52" s="251"/>
      <c r="S52" s="251"/>
      <c r="T52" s="251"/>
      <c r="U52" s="251"/>
    </row>
    <row r="53" spans="1:21" ht="69" customHeight="1" x14ac:dyDescent="0.25">
      <c r="A53" s="22"/>
      <c r="B53" s="345"/>
      <c r="C53" s="345"/>
      <c r="D53" s="119" t="s">
        <v>496</v>
      </c>
      <c r="E53" s="125"/>
      <c r="F53" s="121" t="s">
        <v>490</v>
      </c>
      <c r="G53" s="123" t="s">
        <v>497</v>
      </c>
      <c r="H53" s="341"/>
      <c r="I53" s="109"/>
      <c r="J53" s="108" t="s">
        <v>52</v>
      </c>
      <c r="K53" s="335"/>
      <c r="L53" s="251"/>
      <c r="M53" s="333"/>
      <c r="N53" s="251"/>
      <c r="O53" s="251"/>
      <c r="P53" s="251"/>
      <c r="Q53" s="251"/>
      <c r="R53" s="251"/>
      <c r="S53" s="251"/>
      <c r="T53" s="251"/>
      <c r="U53" s="251"/>
    </row>
    <row r="54" spans="1:21" ht="64.5" customHeight="1" x14ac:dyDescent="0.25">
      <c r="A54" s="22"/>
      <c r="B54" s="345"/>
      <c r="C54" s="345"/>
      <c r="D54" s="108" t="s">
        <v>498</v>
      </c>
      <c r="E54" s="117"/>
      <c r="F54" s="108" t="s">
        <v>445</v>
      </c>
      <c r="G54" s="344" t="s">
        <v>494</v>
      </c>
      <c r="H54" s="341"/>
      <c r="I54" s="109"/>
      <c r="J54" s="108" t="s">
        <v>52</v>
      </c>
      <c r="K54" s="335"/>
      <c r="L54" s="251"/>
      <c r="M54" s="333"/>
      <c r="N54" s="251"/>
      <c r="O54" s="251"/>
      <c r="P54" s="251"/>
      <c r="Q54" s="251"/>
      <c r="R54" s="251"/>
      <c r="S54" s="251"/>
      <c r="T54" s="251"/>
      <c r="U54" s="251"/>
    </row>
    <row r="55" spans="1:21" ht="67.5" customHeight="1" x14ac:dyDescent="0.25">
      <c r="A55" s="22"/>
      <c r="B55" s="345"/>
      <c r="C55" s="346"/>
      <c r="D55" s="108" t="s">
        <v>499</v>
      </c>
      <c r="E55" s="118"/>
      <c r="F55" s="108" t="s">
        <v>493</v>
      </c>
      <c r="G55" s="346"/>
      <c r="H55" s="342"/>
      <c r="I55" s="109"/>
      <c r="J55" s="108" t="s">
        <v>52</v>
      </c>
      <c r="K55" s="106"/>
    </row>
    <row r="56" spans="1:21" ht="24" customHeight="1" x14ac:dyDescent="0.25">
      <c r="A56" s="22"/>
      <c r="B56" s="345"/>
      <c r="C56" s="336" t="s">
        <v>500</v>
      </c>
      <c r="D56" s="337"/>
      <c r="E56" s="338"/>
      <c r="F56" s="338"/>
      <c r="G56" s="338"/>
      <c r="H56" s="338"/>
      <c r="I56" s="337"/>
      <c r="J56" s="339"/>
      <c r="K56" s="106"/>
    </row>
    <row r="57" spans="1:21" ht="78" customHeight="1" x14ac:dyDescent="0.25">
      <c r="A57" s="22"/>
      <c r="B57" s="345"/>
      <c r="C57" s="344" t="s">
        <v>501</v>
      </c>
      <c r="D57" s="119" t="s">
        <v>502</v>
      </c>
      <c r="E57" s="124" t="s">
        <v>405</v>
      </c>
      <c r="F57" s="125"/>
      <c r="G57" s="124" t="s">
        <v>433</v>
      </c>
      <c r="H57" s="356" t="s">
        <v>503</v>
      </c>
      <c r="I57" s="138"/>
      <c r="J57" s="108" t="s">
        <v>52</v>
      </c>
      <c r="K57" s="106"/>
    </row>
    <row r="58" spans="1:21" ht="54" customHeight="1" x14ac:dyDescent="0.25">
      <c r="A58" s="22"/>
      <c r="B58" s="345"/>
      <c r="C58" s="345"/>
      <c r="D58" s="119" t="s">
        <v>504</v>
      </c>
      <c r="E58" s="125"/>
      <c r="F58" s="125"/>
      <c r="G58" s="125"/>
      <c r="H58" s="357"/>
      <c r="I58" s="138"/>
      <c r="J58" s="108" t="s">
        <v>52</v>
      </c>
      <c r="K58" s="106"/>
    </row>
    <row r="59" spans="1:21" ht="69.75" customHeight="1" x14ac:dyDescent="0.25">
      <c r="A59" s="22"/>
      <c r="B59" s="345"/>
      <c r="C59" s="345"/>
      <c r="D59" s="119" t="s">
        <v>505</v>
      </c>
      <c r="E59" s="125"/>
      <c r="F59" s="125"/>
      <c r="G59" s="124" t="s">
        <v>434</v>
      </c>
      <c r="H59" s="357"/>
      <c r="I59" s="138"/>
      <c r="J59" s="108" t="s">
        <v>52</v>
      </c>
      <c r="K59" s="106"/>
    </row>
    <row r="60" spans="1:21" ht="84.75" customHeight="1" x14ac:dyDescent="0.25">
      <c r="A60" s="22"/>
      <c r="B60" s="345"/>
      <c r="C60" s="345"/>
      <c r="D60" s="119" t="s">
        <v>506</v>
      </c>
      <c r="E60" s="125"/>
      <c r="F60" s="125"/>
      <c r="G60" s="347" t="s">
        <v>433</v>
      </c>
      <c r="H60" s="357"/>
      <c r="I60" s="138"/>
      <c r="J60" s="108" t="s">
        <v>52</v>
      </c>
      <c r="K60" s="106"/>
    </row>
    <row r="61" spans="1:21" ht="111.75" customHeight="1" x14ac:dyDescent="0.25">
      <c r="A61" s="22"/>
      <c r="B61" s="346"/>
      <c r="C61" s="346"/>
      <c r="D61" s="119" t="s">
        <v>507</v>
      </c>
      <c r="E61" s="125"/>
      <c r="F61" s="125"/>
      <c r="G61" s="348"/>
      <c r="H61" s="358"/>
      <c r="I61" s="138"/>
      <c r="J61" s="108" t="s">
        <v>52</v>
      </c>
      <c r="K61" s="106"/>
    </row>
    <row r="62" spans="1:21" x14ac:dyDescent="0.25">
      <c r="A62" s="22"/>
      <c r="B62" s="106"/>
      <c r="C62" s="106"/>
      <c r="D62" s="106"/>
      <c r="E62" s="106"/>
      <c r="F62" s="106"/>
      <c r="G62" s="106"/>
      <c r="H62" s="164"/>
      <c r="I62" s="106"/>
      <c r="J62" s="106"/>
    </row>
    <row r="63" spans="1:21" ht="99.95" customHeight="1" x14ac:dyDescent="0.25">
      <c r="A63" s="22"/>
      <c r="B63" s="107" t="s">
        <v>508</v>
      </c>
      <c r="C63" s="107" t="s">
        <v>509</v>
      </c>
      <c r="D63" s="107" t="s">
        <v>510</v>
      </c>
      <c r="E63" s="106"/>
      <c r="F63" s="106"/>
      <c r="G63" s="106"/>
      <c r="H63" s="164"/>
      <c r="I63" s="106"/>
      <c r="J63" s="106"/>
    </row>
    <row r="64" spans="1:21" x14ac:dyDescent="0.25">
      <c r="A64" s="22"/>
      <c r="B64" s="116">
        <f>IFERROR(AVERAGE(I8:I61),"")</f>
        <v>0.22275</v>
      </c>
      <c r="C64" s="116">
        <f ca="1">IF(OR('1. Basic project data'!E16="",'1. Basic project data'!E18=""),"",(TODAY()-'1. Basic project data'!E16)/('1. Basic project data'!E18-'1. Basic project data'!E16))</f>
        <v>0.65958904109589045</v>
      </c>
      <c r="D64" s="116">
        <f>IF('1. Basic project data'!E23=0,"",'1. Basic project data'!E24/'1. Basic project data'!E23)</f>
        <v>0.48224992999999999</v>
      </c>
      <c r="E64" s="106"/>
      <c r="F64" s="106"/>
      <c r="G64" s="106"/>
      <c r="H64" s="164"/>
      <c r="I64" s="106"/>
      <c r="J64" s="106"/>
    </row>
    <row r="65" spans="1:10" x14ac:dyDescent="0.25">
      <c r="A65" s="22"/>
      <c r="B65" s="106"/>
      <c r="C65" s="106"/>
      <c r="D65" s="106"/>
      <c r="E65" s="106"/>
      <c r="F65" s="106"/>
      <c r="G65" s="106"/>
      <c r="H65" s="164"/>
      <c r="I65" s="106"/>
      <c r="J65" s="106"/>
    </row>
    <row r="66" spans="1:10" x14ac:dyDescent="0.25">
      <c r="A66" s="22"/>
      <c r="B66" s="106"/>
      <c r="C66" s="106"/>
      <c r="D66" s="106"/>
      <c r="E66" s="106"/>
      <c r="F66" s="106"/>
      <c r="G66" s="106"/>
      <c r="H66" s="164"/>
      <c r="I66" s="106"/>
      <c r="J66" s="106"/>
    </row>
    <row r="67" spans="1:10" x14ac:dyDescent="0.25">
      <c r="A67" s="22"/>
      <c r="B67" s="106"/>
      <c r="C67" s="106"/>
      <c r="D67" s="106"/>
      <c r="E67" s="106"/>
      <c r="F67" s="106"/>
      <c r="G67" s="106"/>
      <c r="H67" s="164"/>
      <c r="I67" s="106"/>
      <c r="J67" s="106"/>
    </row>
    <row r="68" spans="1:10" x14ac:dyDescent="0.25">
      <c r="A68" s="22"/>
      <c r="B68" s="106"/>
      <c r="C68" s="106"/>
      <c r="D68" s="106"/>
      <c r="E68" s="106"/>
      <c r="F68" s="106"/>
      <c r="G68" s="106"/>
      <c r="H68" s="164"/>
      <c r="I68" s="106"/>
      <c r="J68" s="106"/>
    </row>
    <row r="69" spans="1:10" x14ac:dyDescent="0.25">
      <c r="A69" s="22"/>
      <c r="B69" s="106"/>
      <c r="C69" s="106"/>
      <c r="D69" s="106"/>
      <c r="E69" s="106"/>
      <c r="F69" s="106"/>
      <c r="G69" s="106"/>
      <c r="H69" s="164"/>
      <c r="I69" s="106"/>
      <c r="J69" s="106"/>
    </row>
    <row r="70" spans="1:10" x14ac:dyDescent="0.25">
      <c r="A70" s="22"/>
      <c r="B70" s="106"/>
      <c r="C70" s="106"/>
      <c r="D70" s="106"/>
      <c r="E70" s="106"/>
      <c r="F70" s="106"/>
      <c r="G70" s="106"/>
      <c r="H70" s="164"/>
      <c r="I70" s="106"/>
      <c r="J70" s="106"/>
    </row>
    <row r="71" spans="1:10" x14ac:dyDescent="0.25">
      <c r="A71" s="22"/>
      <c r="B71" s="106"/>
      <c r="C71" s="106"/>
      <c r="D71" s="106"/>
      <c r="E71" s="106"/>
      <c r="F71" s="106"/>
      <c r="G71" s="106"/>
      <c r="H71" s="164"/>
      <c r="I71" s="106"/>
      <c r="J71" s="106"/>
    </row>
    <row r="72" spans="1:10" x14ac:dyDescent="0.25">
      <c r="A72" s="22"/>
      <c r="B72" s="106"/>
      <c r="C72" s="106"/>
      <c r="D72" s="106"/>
      <c r="E72" s="106"/>
      <c r="F72" s="106"/>
      <c r="G72" s="106"/>
      <c r="H72" s="164"/>
      <c r="I72" s="106"/>
      <c r="J72" s="106"/>
    </row>
    <row r="73" spans="1:10" x14ac:dyDescent="0.25">
      <c r="A73" s="22"/>
      <c r="B73" s="106"/>
      <c r="C73" s="106"/>
      <c r="D73" s="106"/>
      <c r="E73" s="106"/>
      <c r="F73" s="106"/>
      <c r="G73" s="106"/>
      <c r="H73" s="164"/>
      <c r="I73" s="106"/>
      <c r="J73" s="106"/>
    </row>
    <row r="74" spans="1:10" x14ac:dyDescent="0.25">
      <c r="A74" s="22"/>
      <c r="B74" s="106"/>
      <c r="C74" s="106"/>
      <c r="D74" s="106"/>
      <c r="E74" s="106"/>
      <c r="F74" s="106"/>
      <c r="G74" s="106"/>
      <c r="H74" s="164"/>
      <c r="I74" s="106"/>
      <c r="J74" s="106"/>
    </row>
    <row r="75" spans="1:10" x14ac:dyDescent="0.25">
      <c r="A75" s="22"/>
      <c r="B75" s="334" t="s">
        <v>511</v>
      </c>
      <c r="C75" s="251"/>
      <c r="D75" s="251"/>
      <c r="E75" s="251"/>
      <c r="F75" s="251"/>
      <c r="G75" s="251"/>
      <c r="H75" s="251"/>
      <c r="I75" s="251"/>
      <c r="J75" s="251"/>
    </row>
    <row r="76" spans="1:10" ht="50.25" customHeight="1" x14ac:dyDescent="0.25">
      <c r="A76" s="22"/>
      <c r="B76" s="349" t="s">
        <v>512</v>
      </c>
      <c r="C76" s="251"/>
      <c r="D76" s="251"/>
      <c r="E76" s="251"/>
      <c r="F76" s="251"/>
      <c r="G76" s="251"/>
      <c r="H76" s="251"/>
      <c r="I76" s="251"/>
      <c r="J76" s="251"/>
    </row>
    <row r="77" spans="1:10" x14ac:dyDescent="0.25">
      <c r="A77" s="22"/>
      <c r="B77" s="106"/>
      <c r="C77" s="106"/>
      <c r="D77" s="106"/>
      <c r="E77" s="106"/>
      <c r="F77" s="106"/>
      <c r="G77" s="106"/>
      <c r="H77" s="164"/>
      <c r="I77" s="106"/>
      <c r="J77" s="106"/>
    </row>
    <row r="78" spans="1:10" ht="60" customHeight="1" x14ac:dyDescent="0.25">
      <c r="A78" s="22"/>
      <c r="B78" s="106"/>
      <c r="C78" s="332" t="s">
        <v>513</v>
      </c>
      <c r="D78" s="107" t="s">
        <v>514</v>
      </c>
      <c r="E78" s="107" t="s">
        <v>113</v>
      </c>
      <c r="F78" s="107" t="s">
        <v>515</v>
      </c>
      <c r="G78" s="107" t="s">
        <v>516</v>
      </c>
      <c r="H78" s="107" t="s">
        <v>74</v>
      </c>
      <c r="I78" s="106"/>
      <c r="J78" s="106"/>
    </row>
    <row r="79" spans="1:10" ht="45" customHeight="1" x14ac:dyDescent="0.25">
      <c r="A79" s="22"/>
      <c r="B79" s="106"/>
      <c r="C79" s="346"/>
      <c r="D79" s="160" t="s">
        <v>52</v>
      </c>
      <c r="E79" s="105" t="s">
        <v>52</v>
      </c>
      <c r="F79" s="160" t="s">
        <v>52</v>
      </c>
      <c r="G79" s="105"/>
      <c r="H79" s="165" t="s">
        <v>52</v>
      </c>
      <c r="I79" s="106"/>
      <c r="J79" s="106"/>
    </row>
    <row r="80" spans="1:10" ht="409.5" customHeight="1" x14ac:dyDescent="0.25">
      <c r="A80" s="22"/>
      <c r="B80" s="106"/>
      <c r="C80" s="355" t="s">
        <v>517</v>
      </c>
      <c r="D80" s="173" t="s">
        <v>518</v>
      </c>
      <c r="E80" s="147" t="s">
        <v>519</v>
      </c>
      <c r="F80" s="166" t="s">
        <v>520</v>
      </c>
      <c r="G80" s="105"/>
      <c r="H80" s="168" t="s">
        <v>521</v>
      </c>
      <c r="I80" s="106"/>
      <c r="J80" s="106"/>
    </row>
    <row r="81" spans="1:10" x14ac:dyDescent="0.25">
      <c r="A81" s="22"/>
      <c r="B81" s="106"/>
      <c r="C81" s="106"/>
      <c r="D81" s="106"/>
      <c r="E81" s="106"/>
      <c r="F81" s="106"/>
      <c r="G81" s="106"/>
      <c r="H81" s="167"/>
      <c r="I81" s="106"/>
      <c r="J81" s="106"/>
    </row>
    <row r="82" spans="1:10" x14ac:dyDescent="0.25">
      <c r="A82" s="22"/>
      <c r="B82" s="106"/>
      <c r="C82" s="106"/>
      <c r="D82" s="106"/>
      <c r="E82" s="106"/>
      <c r="F82" s="106"/>
      <c r="G82" s="106"/>
      <c r="H82" s="164"/>
      <c r="I82" s="106"/>
      <c r="J82" s="106"/>
    </row>
    <row r="83" spans="1:10" x14ac:dyDescent="0.25">
      <c r="A83" s="22"/>
      <c r="B83" s="106"/>
      <c r="C83" s="106"/>
      <c r="D83" s="106"/>
      <c r="E83" s="106"/>
      <c r="F83" s="106"/>
      <c r="G83" s="106"/>
      <c r="H83" s="164"/>
      <c r="I83" s="106"/>
      <c r="J83" s="106"/>
    </row>
    <row r="84" spans="1:10" x14ac:dyDescent="0.25">
      <c r="A84" s="22"/>
      <c r="B84" s="106"/>
      <c r="C84" s="106"/>
      <c r="D84" s="106"/>
      <c r="E84" s="106"/>
      <c r="F84" s="106"/>
      <c r="G84" s="106"/>
      <c r="H84" s="164"/>
      <c r="I84" s="106"/>
      <c r="J84" s="106"/>
    </row>
    <row r="85" spans="1:10" x14ac:dyDescent="0.25">
      <c r="A85" s="22"/>
      <c r="B85" s="334" t="s">
        <v>522</v>
      </c>
      <c r="C85" s="251"/>
      <c r="D85" s="251"/>
      <c r="E85" s="251"/>
      <c r="F85" s="251"/>
      <c r="G85" s="251"/>
      <c r="H85" s="251"/>
      <c r="I85" s="251"/>
      <c r="J85" s="106"/>
    </row>
    <row r="86" spans="1:10" x14ac:dyDescent="0.25">
      <c r="A86" s="22"/>
      <c r="B86" s="106"/>
      <c r="C86" s="106"/>
      <c r="D86" s="106"/>
      <c r="E86" s="106"/>
      <c r="F86" s="106"/>
      <c r="G86" s="106"/>
      <c r="H86" s="164"/>
      <c r="I86" s="106"/>
      <c r="J86" s="106"/>
    </row>
    <row r="87" spans="1:10" x14ac:dyDescent="0.25">
      <c r="A87" s="22"/>
      <c r="B87" s="106"/>
      <c r="C87" s="106"/>
      <c r="D87" s="106"/>
      <c r="E87" s="106"/>
      <c r="F87" s="106"/>
      <c r="G87" s="106"/>
      <c r="H87" s="164"/>
      <c r="I87" s="106"/>
      <c r="J87" s="106"/>
    </row>
    <row r="88" spans="1:10" ht="45" customHeight="1" x14ac:dyDescent="0.25">
      <c r="A88" s="22"/>
      <c r="B88" s="332" t="s">
        <v>523</v>
      </c>
      <c r="C88" s="331"/>
      <c r="D88" s="332" t="s">
        <v>524</v>
      </c>
      <c r="E88" s="331"/>
      <c r="F88" s="332" t="s">
        <v>525</v>
      </c>
      <c r="G88" s="331"/>
      <c r="H88" s="332" t="s">
        <v>526</v>
      </c>
      <c r="I88" s="331"/>
      <c r="J88" s="106"/>
    </row>
    <row r="89" spans="1:10" ht="106.5" customHeight="1" x14ac:dyDescent="0.25">
      <c r="A89" s="22"/>
      <c r="B89" s="329" t="s">
        <v>399</v>
      </c>
      <c r="C89" s="330"/>
      <c r="D89" s="327" t="s">
        <v>527</v>
      </c>
      <c r="E89" s="328"/>
      <c r="F89" s="292" t="s">
        <v>528</v>
      </c>
      <c r="G89" s="331"/>
      <c r="H89" s="292" t="s">
        <v>529</v>
      </c>
      <c r="I89" s="331"/>
      <c r="J89" s="106"/>
    </row>
    <row r="90" spans="1:10" ht="111" customHeight="1" x14ac:dyDescent="0.25">
      <c r="A90" s="22"/>
      <c r="B90" s="329" t="s">
        <v>530</v>
      </c>
      <c r="C90" s="330"/>
      <c r="D90" s="327" t="s">
        <v>531</v>
      </c>
      <c r="E90" s="328"/>
      <c r="F90" s="292" t="s">
        <v>528</v>
      </c>
      <c r="G90" s="331"/>
      <c r="H90" s="292" t="s">
        <v>532</v>
      </c>
      <c r="I90" s="331"/>
      <c r="J90" s="106"/>
    </row>
    <row r="91" spans="1:10" ht="67.5" customHeight="1" x14ac:dyDescent="0.25">
      <c r="A91" s="22"/>
      <c r="B91" s="329" t="s">
        <v>440</v>
      </c>
      <c r="C91" s="330"/>
      <c r="D91" s="327" t="s">
        <v>533</v>
      </c>
      <c r="E91" s="328"/>
      <c r="F91" s="292" t="s">
        <v>534</v>
      </c>
      <c r="G91" s="331"/>
      <c r="H91" s="292" t="s">
        <v>532</v>
      </c>
      <c r="I91" s="331"/>
      <c r="J91" s="106"/>
    </row>
    <row r="92" spans="1:10" ht="100.5" customHeight="1" x14ac:dyDescent="0.25">
      <c r="A92" s="22"/>
      <c r="B92" s="329" t="s">
        <v>535</v>
      </c>
      <c r="C92" s="330"/>
      <c r="D92" s="327" t="s">
        <v>536</v>
      </c>
      <c r="E92" s="331"/>
      <c r="F92" s="292" t="s">
        <v>534</v>
      </c>
      <c r="G92" s="331"/>
      <c r="H92" s="292" t="s">
        <v>537</v>
      </c>
      <c r="I92" s="331"/>
      <c r="J92" s="106"/>
    </row>
    <row r="93" spans="1:10" ht="206.25" customHeight="1" x14ac:dyDescent="0.25">
      <c r="A93" s="22"/>
      <c r="B93" s="329" t="s">
        <v>538</v>
      </c>
      <c r="C93" s="330"/>
      <c r="D93" s="327" t="s">
        <v>539</v>
      </c>
      <c r="E93" s="328"/>
      <c r="F93" s="292" t="s">
        <v>528</v>
      </c>
      <c r="G93" s="331"/>
      <c r="H93" s="292" t="s">
        <v>529</v>
      </c>
      <c r="I93" s="331"/>
      <c r="J93" s="106"/>
    </row>
    <row r="94" spans="1:10" ht="144.94999999999999" customHeight="1" x14ac:dyDescent="0.25">
      <c r="A94" s="22"/>
      <c r="B94" s="329" t="s">
        <v>540</v>
      </c>
      <c r="C94" s="330"/>
      <c r="D94" s="327" t="s">
        <v>541</v>
      </c>
      <c r="E94" s="328"/>
      <c r="F94" s="327" t="s">
        <v>542</v>
      </c>
      <c r="G94" s="331"/>
      <c r="H94" s="327" t="s">
        <v>543</v>
      </c>
      <c r="I94" s="331"/>
      <c r="J94" s="106"/>
    </row>
    <row r="95" spans="1:10" ht="81.95" customHeight="1" x14ac:dyDescent="0.25">
      <c r="A95" s="22"/>
      <c r="B95" s="343" t="s">
        <v>544</v>
      </c>
      <c r="C95" s="251"/>
      <c r="D95" s="251"/>
      <c r="E95" s="251"/>
      <c r="F95" s="251"/>
      <c r="G95" s="251"/>
      <c r="H95" s="251"/>
      <c r="I95" s="251"/>
      <c r="J95" s="251"/>
    </row>
  </sheetData>
  <sheetProtection sheet="1" objects="1" scenarios="1" formatColumns="0" formatRows="0"/>
  <mergeCells count="68">
    <mergeCell ref="K50:L50"/>
    <mergeCell ref="F42:F43"/>
    <mergeCell ref="H9:H17"/>
    <mergeCell ref="B1:I2"/>
    <mergeCell ref="G42:G43"/>
    <mergeCell ref="B3:I3"/>
    <mergeCell ref="B4:I4"/>
    <mergeCell ref="C8:J8"/>
    <mergeCell ref="B6:J6"/>
    <mergeCell ref="C22:C24"/>
    <mergeCell ref="C9:C21"/>
    <mergeCell ref="H89:I89"/>
    <mergeCell ref="K49:L49"/>
    <mergeCell ref="C25:C31"/>
    <mergeCell ref="B88:C88"/>
    <mergeCell ref="H88:I88"/>
    <mergeCell ref="K48:U48"/>
    <mergeCell ref="K53:L53"/>
    <mergeCell ref="C32:J32"/>
    <mergeCell ref="B89:C89"/>
    <mergeCell ref="M53:U53"/>
    <mergeCell ref="M50:U50"/>
    <mergeCell ref="C80"/>
    <mergeCell ref="F89:G89"/>
    <mergeCell ref="K54:L54"/>
    <mergeCell ref="H57:H61"/>
    <mergeCell ref="K51:L51"/>
    <mergeCell ref="B95:J95"/>
    <mergeCell ref="C44:C55"/>
    <mergeCell ref="B8:B61"/>
    <mergeCell ref="G60:G61"/>
    <mergeCell ref="B76:J76"/>
    <mergeCell ref="F90:G90"/>
    <mergeCell ref="C78:C79"/>
    <mergeCell ref="H90:I90"/>
    <mergeCell ref="H94:I94"/>
    <mergeCell ref="B75:J75"/>
    <mergeCell ref="G54:G55"/>
    <mergeCell ref="C33:C43"/>
    <mergeCell ref="D93:E93"/>
    <mergeCell ref="F93:G93"/>
    <mergeCell ref="C57:C61"/>
    <mergeCell ref="D94:E94"/>
    <mergeCell ref="F94:G94"/>
    <mergeCell ref="D88:E88"/>
    <mergeCell ref="M49:U49"/>
    <mergeCell ref="D89:E89"/>
    <mergeCell ref="M52:U52"/>
    <mergeCell ref="B85:I85"/>
    <mergeCell ref="F88:G88"/>
    <mergeCell ref="K52:L52"/>
    <mergeCell ref="B93:C93"/>
    <mergeCell ref="M51:U51"/>
    <mergeCell ref="H93:I93"/>
    <mergeCell ref="M54:U54"/>
    <mergeCell ref="B90:C90"/>
    <mergeCell ref="C56:J56"/>
    <mergeCell ref="B94:C94"/>
    <mergeCell ref="H45:H55"/>
    <mergeCell ref="D90:E90"/>
    <mergeCell ref="B92:C92"/>
    <mergeCell ref="D92:E92"/>
    <mergeCell ref="F92:G92"/>
    <mergeCell ref="H92:I92"/>
    <mergeCell ref="B91:C91"/>
    <mergeCell ref="D91:E91"/>
    <mergeCell ref="F91:G91"/>
    <mergeCell ref="H91:I91"/>
  </mergeCells>
  <dataValidations count="1">
    <dataValidation type="list" allowBlank="1" sqref="D79:H79 J33:J55 J9:J31 J57:J61"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6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M168"/>
  <sheetViews>
    <sheetView showGridLines="0" topLeftCell="A135" zoomScaleNormal="100" zoomScaleSheetLayoutView="100" workbookViewId="0">
      <selection activeCell="F9" sqref="F9:K13"/>
    </sheetView>
  </sheetViews>
  <sheetFormatPr defaultColWidth="8.85546875" defaultRowHeight="15" x14ac:dyDescent="0.25"/>
  <cols>
    <col min="1" max="1" width="1.42578125" customWidth="1"/>
    <col min="3" max="3" width="7.28515625" customWidth="1"/>
    <col min="4" max="4" width="27.140625" customWidth="1"/>
    <col min="5" max="5" width="18" style="159" customWidth="1"/>
    <col min="7" max="7" width="24.28515625" customWidth="1"/>
    <col min="9" max="9" width="25.85546875" customWidth="1"/>
    <col min="11" max="11" width="10" customWidth="1"/>
    <col min="13" max="13" width="14.28515625" customWidth="1"/>
  </cols>
  <sheetData>
    <row r="1" spans="1:13" ht="14.45" customHeight="1" x14ac:dyDescent="0.25">
      <c r="A1" s="1"/>
      <c r="B1" s="421" t="s">
        <v>545</v>
      </c>
      <c r="C1" s="251"/>
      <c r="D1" s="251"/>
      <c r="E1" s="251"/>
      <c r="F1" s="251"/>
      <c r="G1" s="251"/>
      <c r="H1" s="251"/>
      <c r="I1" s="251"/>
      <c r="J1" s="251"/>
      <c r="K1" s="251"/>
      <c r="L1" s="251"/>
      <c r="M1" s="251"/>
    </row>
    <row r="2" spans="1:13" ht="26.25" customHeight="1" x14ac:dyDescent="0.25">
      <c r="A2" s="1"/>
      <c r="B2" s="251"/>
      <c r="C2" s="251"/>
      <c r="D2" s="251"/>
      <c r="E2" s="251"/>
      <c r="F2" s="251"/>
      <c r="G2" s="251"/>
      <c r="H2" s="251"/>
      <c r="I2" s="251"/>
      <c r="J2" s="251"/>
      <c r="K2" s="251"/>
      <c r="L2" s="251"/>
      <c r="M2" s="251"/>
    </row>
    <row r="3" spans="1:13" x14ac:dyDescent="0.25">
      <c r="A3" s="1"/>
      <c r="B3" s="428" t="s">
        <v>546</v>
      </c>
      <c r="C3" s="251"/>
      <c r="D3" s="251"/>
      <c r="E3" s="251"/>
      <c r="F3" s="251"/>
      <c r="G3" s="251"/>
      <c r="H3" s="251"/>
      <c r="I3" s="251"/>
      <c r="J3" s="251"/>
      <c r="K3" s="251"/>
      <c r="L3" s="251"/>
      <c r="M3" s="251"/>
    </row>
    <row r="4" spans="1:13" ht="8.25" customHeight="1" x14ac:dyDescent="0.25">
      <c r="A4" s="1"/>
      <c r="B4" s="24"/>
      <c r="C4" s="24"/>
      <c r="D4" s="24"/>
      <c r="E4" s="157"/>
      <c r="F4" s="24"/>
      <c r="G4" s="24"/>
      <c r="H4" s="24"/>
      <c r="I4" s="24"/>
      <c r="J4" s="24"/>
      <c r="K4" s="24"/>
      <c r="L4" s="24"/>
      <c r="M4" s="24"/>
    </row>
    <row r="5" spans="1:13" ht="14.45" customHeight="1" x14ac:dyDescent="0.25">
      <c r="A5" s="1"/>
      <c r="B5" s="422" t="s">
        <v>547</v>
      </c>
      <c r="C5" s="423"/>
      <c r="D5" s="425" t="s">
        <v>548</v>
      </c>
      <c r="E5" s="423"/>
      <c r="F5" s="425" t="s">
        <v>549</v>
      </c>
      <c r="G5" s="426"/>
      <c r="H5" s="426"/>
      <c r="I5" s="426"/>
      <c r="J5" s="426"/>
      <c r="K5" s="423"/>
      <c r="L5" s="425" t="s">
        <v>550</v>
      </c>
      <c r="M5" s="423"/>
    </row>
    <row r="6" spans="1:13" ht="23.25" customHeight="1" thickBot="1" x14ac:dyDescent="0.3">
      <c r="A6" s="1"/>
      <c r="B6" s="424"/>
      <c r="C6" s="374"/>
      <c r="D6" s="373"/>
      <c r="E6" s="374"/>
      <c r="F6" s="373"/>
      <c r="G6" s="427"/>
      <c r="H6" s="427"/>
      <c r="I6" s="427"/>
      <c r="J6" s="427"/>
      <c r="K6" s="374"/>
      <c r="L6" s="373"/>
      <c r="M6" s="374"/>
    </row>
    <row r="7" spans="1:13" ht="15.75" thickBot="1" x14ac:dyDescent="0.3">
      <c r="A7" s="1"/>
      <c r="B7" s="429" t="s">
        <v>551</v>
      </c>
      <c r="C7" s="430"/>
      <c r="D7" s="430"/>
      <c r="E7" s="430"/>
      <c r="F7" s="430"/>
      <c r="G7" s="430"/>
      <c r="H7" s="430"/>
      <c r="I7" s="430"/>
      <c r="J7" s="430"/>
      <c r="K7" s="430"/>
      <c r="L7" s="430"/>
      <c r="M7" s="432"/>
    </row>
    <row r="8" spans="1:13" ht="17.25" customHeight="1" thickBot="1" x14ac:dyDescent="0.3">
      <c r="A8" s="1"/>
      <c r="B8" s="404" t="s">
        <v>552</v>
      </c>
      <c r="C8" s="405"/>
      <c r="D8" s="405"/>
      <c r="E8" s="405"/>
      <c r="F8" s="405"/>
      <c r="G8" s="405"/>
      <c r="H8" s="405"/>
      <c r="I8" s="405"/>
      <c r="J8" s="405"/>
      <c r="K8" s="405"/>
      <c r="L8" s="405"/>
      <c r="M8" s="406"/>
    </row>
    <row r="9" spans="1:13" ht="41.25" customHeight="1" x14ac:dyDescent="0.25">
      <c r="A9" s="1"/>
      <c r="B9" s="364" t="s">
        <v>553</v>
      </c>
      <c r="C9" s="366"/>
      <c r="D9" s="176" t="s">
        <v>554</v>
      </c>
      <c r="E9" s="177" t="s">
        <v>555</v>
      </c>
      <c r="F9" s="417" t="s">
        <v>556</v>
      </c>
      <c r="G9" s="439"/>
      <c r="H9" s="439"/>
      <c r="I9" s="439"/>
      <c r="J9" s="439"/>
      <c r="K9" s="419"/>
      <c r="L9" s="364"/>
      <c r="M9" s="366"/>
    </row>
    <row r="10" spans="1:13" ht="49.5" customHeight="1" x14ac:dyDescent="0.25">
      <c r="A10" s="1"/>
      <c r="B10" s="367"/>
      <c r="C10" s="366"/>
      <c r="D10" s="179" t="s">
        <v>557</v>
      </c>
      <c r="E10" s="180">
        <v>107571</v>
      </c>
      <c r="F10" s="417"/>
      <c r="G10" s="439"/>
      <c r="H10" s="439"/>
      <c r="I10" s="439"/>
      <c r="J10" s="439"/>
      <c r="K10" s="419"/>
      <c r="L10" s="367"/>
      <c r="M10" s="366"/>
    </row>
    <row r="11" spans="1:13" ht="72" customHeight="1" x14ac:dyDescent="0.25">
      <c r="A11" s="1"/>
      <c r="B11" s="367"/>
      <c r="C11" s="366"/>
      <c r="D11" s="172" t="s">
        <v>558</v>
      </c>
      <c r="E11" s="181"/>
      <c r="F11" s="417"/>
      <c r="G11" s="439"/>
      <c r="H11" s="439"/>
      <c r="I11" s="439"/>
      <c r="J11" s="439"/>
      <c r="K11" s="419"/>
      <c r="L11" s="367"/>
      <c r="M11" s="366"/>
    </row>
    <row r="12" spans="1:13" ht="42" customHeight="1" x14ac:dyDescent="0.25">
      <c r="A12" s="1"/>
      <c r="B12" s="367"/>
      <c r="C12" s="366"/>
      <c r="D12" s="172" t="s">
        <v>559</v>
      </c>
      <c r="E12" s="182">
        <v>3</v>
      </c>
      <c r="F12" s="417"/>
      <c r="G12" s="439"/>
      <c r="H12" s="439"/>
      <c r="I12" s="439"/>
      <c r="J12" s="439"/>
      <c r="K12" s="419"/>
      <c r="L12" s="367"/>
      <c r="M12" s="366"/>
    </row>
    <row r="13" spans="1:13" ht="66" customHeight="1" thickBot="1" x14ac:dyDescent="0.3">
      <c r="A13" s="1"/>
      <c r="B13" s="373"/>
      <c r="C13" s="374"/>
      <c r="D13" s="183" t="s">
        <v>560</v>
      </c>
      <c r="E13" s="184">
        <v>3</v>
      </c>
      <c r="F13" s="440"/>
      <c r="G13" s="441"/>
      <c r="H13" s="441"/>
      <c r="I13" s="441"/>
      <c r="J13" s="441"/>
      <c r="K13" s="442"/>
      <c r="L13" s="373"/>
      <c r="M13" s="374"/>
    </row>
    <row r="14" spans="1:13" ht="63" customHeight="1" x14ac:dyDescent="0.25">
      <c r="A14" s="1"/>
      <c r="B14" s="368" t="s">
        <v>561</v>
      </c>
      <c r="C14" s="371"/>
      <c r="D14" s="185" t="s">
        <v>562</v>
      </c>
      <c r="E14" s="186" t="s">
        <v>563</v>
      </c>
      <c r="F14" s="436" t="s">
        <v>564</v>
      </c>
      <c r="G14" s="437"/>
      <c r="H14" s="437"/>
      <c r="I14" s="437"/>
      <c r="J14" s="437"/>
      <c r="K14" s="438"/>
      <c r="L14" s="368"/>
      <c r="M14" s="371"/>
    </row>
    <row r="15" spans="1:13" ht="51.75" customHeight="1" x14ac:dyDescent="0.25">
      <c r="A15" s="1"/>
      <c r="B15" s="367"/>
      <c r="C15" s="366"/>
      <c r="D15" s="171" t="s">
        <v>565</v>
      </c>
      <c r="E15" s="182">
        <v>10</v>
      </c>
      <c r="F15" s="417"/>
      <c r="G15" s="439"/>
      <c r="H15" s="439"/>
      <c r="I15" s="439"/>
      <c r="J15" s="439"/>
      <c r="K15" s="419"/>
      <c r="L15" s="367"/>
      <c r="M15" s="366"/>
    </row>
    <row r="16" spans="1:13" ht="64.5" customHeight="1" x14ac:dyDescent="0.25">
      <c r="A16" s="1"/>
      <c r="B16" s="367"/>
      <c r="C16" s="366"/>
      <c r="D16" s="171" t="s">
        <v>566</v>
      </c>
      <c r="E16" s="182">
        <v>1</v>
      </c>
      <c r="F16" s="417"/>
      <c r="G16" s="439"/>
      <c r="H16" s="439"/>
      <c r="I16" s="439"/>
      <c r="J16" s="439"/>
      <c r="K16" s="419"/>
      <c r="L16" s="367"/>
      <c r="M16" s="366"/>
    </row>
    <row r="17" spans="1:13" ht="80.25" customHeight="1" thickBot="1" x14ac:dyDescent="0.3">
      <c r="A17" s="1"/>
      <c r="B17" s="373"/>
      <c r="C17" s="374"/>
      <c r="D17" s="187" t="s">
        <v>567</v>
      </c>
      <c r="E17" s="188">
        <v>10</v>
      </c>
      <c r="F17" s="440"/>
      <c r="G17" s="441"/>
      <c r="H17" s="441"/>
      <c r="I17" s="441"/>
      <c r="J17" s="441"/>
      <c r="K17" s="442"/>
      <c r="L17" s="373"/>
      <c r="M17" s="374"/>
    </row>
    <row r="18" spans="1:13" ht="230.25" customHeight="1" x14ac:dyDescent="0.25">
      <c r="A18" s="1"/>
      <c r="B18" s="368" t="s">
        <v>568</v>
      </c>
      <c r="C18" s="371"/>
      <c r="D18" s="189" t="s">
        <v>569</v>
      </c>
      <c r="E18" s="190"/>
      <c r="F18" s="446" t="s">
        <v>570</v>
      </c>
      <c r="G18" s="437"/>
      <c r="H18" s="437"/>
      <c r="I18" s="437"/>
      <c r="J18" s="437"/>
      <c r="K18" s="438"/>
      <c r="L18" s="368"/>
      <c r="M18" s="371"/>
    </row>
    <row r="19" spans="1:13" ht="23.25" customHeight="1" x14ac:dyDescent="0.25">
      <c r="A19" s="1"/>
      <c r="B19" s="372"/>
      <c r="C19" s="366"/>
      <c r="D19" s="189" t="s">
        <v>571</v>
      </c>
      <c r="E19" s="190">
        <v>10</v>
      </c>
      <c r="F19" s="417"/>
      <c r="G19" s="439"/>
      <c r="H19" s="439"/>
      <c r="I19" s="439"/>
      <c r="J19" s="439"/>
      <c r="K19" s="419"/>
      <c r="L19" s="372"/>
      <c r="M19" s="366"/>
    </row>
    <row r="20" spans="1:13" ht="18.75" customHeight="1" x14ac:dyDescent="0.25">
      <c r="A20" s="1"/>
      <c r="B20" s="367"/>
      <c r="C20" s="366"/>
      <c r="D20" s="191" t="s">
        <v>572</v>
      </c>
      <c r="E20" s="192"/>
      <c r="F20" s="417"/>
      <c r="G20" s="439"/>
      <c r="H20" s="439"/>
      <c r="I20" s="439"/>
      <c r="J20" s="439"/>
      <c r="K20" s="419"/>
      <c r="L20" s="367"/>
      <c r="M20" s="366"/>
    </row>
    <row r="21" spans="1:13" ht="55.5" customHeight="1" x14ac:dyDescent="0.25">
      <c r="A21" s="1"/>
      <c r="B21" s="367"/>
      <c r="C21" s="366"/>
      <c r="D21" s="191" t="s">
        <v>573</v>
      </c>
      <c r="E21" s="192">
        <v>5</v>
      </c>
      <c r="F21" s="417"/>
      <c r="G21" s="439"/>
      <c r="H21" s="439"/>
      <c r="I21" s="439"/>
      <c r="J21" s="439"/>
      <c r="K21" s="419"/>
      <c r="L21" s="367"/>
      <c r="M21" s="366"/>
    </row>
    <row r="22" spans="1:13" ht="132.75" customHeight="1" thickBot="1" x14ac:dyDescent="0.3">
      <c r="A22" s="1"/>
      <c r="B22" s="373"/>
      <c r="C22" s="374"/>
      <c r="D22" s="193" t="s">
        <v>574</v>
      </c>
      <c r="E22" s="192">
        <v>107571</v>
      </c>
      <c r="F22" s="417"/>
      <c r="G22" s="418"/>
      <c r="H22" s="418"/>
      <c r="I22" s="418"/>
      <c r="J22" s="418"/>
      <c r="K22" s="419"/>
      <c r="L22" s="373"/>
      <c r="M22" s="374"/>
    </row>
    <row r="23" spans="1:13" ht="96.75" customHeight="1" x14ac:dyDescent="0.25">
      <c r="A23" s="1"/>
      <c r="B23" s="368" t="s">
        <v>575</v>
      </c>
      <c r="C23" s="371"/>
      <c r="D23" s="176"/>
      <c r="E23" s="194" t="s">
        <v>576</v>
      </c>
      <c r="F23" s="450" t="s">
        <v>577</v>
      </c>
      <c r="G23" s="415"/>
      <c r="H23" s="415"/>
      <c r="I23" s="415"/>
      <c r="J23" s="415"/>
      <c r="K23" s="451"/>
      <c r="L23" s="460"/>
      <c r="M23" s="371"/>
    </row>
    <row r="24" spans="1:13" ht="121.5" customHeight="1" x14ac:dyDescent="0.25">
      <c r="A24" s="1"/>
      <c r="B24" s="372"/>
      <c r="C24" s="366"/>
      <c r="D24" s="189" t="s">
        <v>578</v>
      </c>
      <c r="E24" s="195">
        <v>6</v>
      </c>
      <c r="F24" s="452"/>
      <c r="G24" s="418"/>
      <c r="H24" s="418"/>
      <c r="I24" s="418"/>
      <c r="J24" s="418"/>
      <c r="K24" s="453"/>
      <c r="L24" s="461"/>
      <c r="M24" s="366"/>
    </row>
    <row r="25" spans="1:13" ht="98.25" customHeight="1" x14ac:dyDescent="0.25">
      <c r="A25" s="1"/>
      <c r="B25" s="372"/>
      <c r="C25" s="366"/>
      <c r="D25" s="172" t="s">
        <v>579</v>
      </c>
      <c r="E25" s="196">
        <v>750</v>
      </c>
      <c r="F25" s="452"/>
      <c r="G25" s="418"/>
      <c r="H25" s="418"/>
      <c r="I25" s="418"/>
      <c r="J25" s="418"/>
      <c r="K25" s="453"/>
      <c r="L25" s="461"/>
      <c r="M25" s="366"/>
    </row>
    <row r="26" spans="1:13" ht="96" customHeight="1" x14ac:dyDescent="0.25">
      <c r="A26" s="1"/>
      <c r="B26" s="372"/>
      <c r="C26" s="366"/>
      <c r="D26" s="183" t="s">
        <v>580</v>
      </c>
      <c r="E26" s="195">
        <v>250</v>
      </c>
      <c r="F26" s="452"/>
      <c r="G26" s="418"/>
      <c r="H26" s="418"/>
      <c r="I26" s="418"/>
      <c r="J26" s="418"/>
      <c r="K26" s="453"/>
      <c r="L26" s="461"/>
      <c r="M26" s="366"/>
    </row>
    <row r="27" spans="1:13" ht="66.75" customHeight="1" x14ac:dyDescent="0.25">
      <c r="A27" s="1"/>
      <c r="B27" s="372"/>
      <c r="C27" s="366"/>
      <c r="D27" s="183" t="s">
        <v>581</v>
      </c>
      <c r="E27" s="195">
        <v>500</v>
      </c>
      <c r="F27" s="452"/>
      <c r="G27" s="418"/>
      <c r="H27" s="418"/>
      <c r="I27" s="418"/>
      <c r="J27" s="418"/>
      <c r="K27" s="453"/>
      <c r="L27" s="461"/>
      <c r="M27" s="366"/>
    </row>
    <row r="28" spans="1:13" ht="84" customHeight="1" x14ac:dyDescent="0.25">
      <c r="A28" s="1"/>
      <c r="B28" s="367"/>
      <c r="C28" s="366"/>
      <c r="D28" s="183" t="s">
        <v>582</v>
      </c>
      <c r="E28" s="196"/>
      <c r="F28" s="452"/>
      <c r="G28" s="418"/>
      <c r="H28" s="418"/>
      <c r="I28" s="418"/>
      <c r="J28" s="418"/>
      <c r="K28" s="453"/>
      <c r="L28" s="409"/>
      <c r="M28" s="366"/>
    </row>
    <row r="29" spans="1:13" ht="71.25" customHeight="1" x14ac:dyDescent="0.25">
      <c r="A29" s="1"/>
      <c r="B29" s="367"/>
      <c r="C29" s="366"/>
      <c r="D29" s="198" t="s">
        <v>583</v>
      </c>
      <c r="E29" s="195">
        <v>2000</v>
      </c>
      <c r="F29" s="452"/>
      <c r="G29" s="418"/>
      <c r="H29" s="418"/>
      <c r="I29" s="418"/>
      <c r="J29" s="418"/>
      <c r="K29" s="453"/>
      <c r="L29" s="409"/>
      <c r="M29" s="366"/>
    </row>
    <row r="30" spans="1:13" ht="53.25" customHeight="1" x14ac:dyDescent="0.25">
      <c r="A30" s="1"/>
      <c r="B30" s="373"/>
      <c r="C30" s="374"/>
      <c r="D30" s="171" t="s">
        <v>584</v>
      </c>
      <c r="E30" s="199">
        <v>8000</v>
      </c>
      <c r="F30" s="454"/>
      <c r="G30" s="448"/>
      <c r="H30" s="448"/>
      <c r="I30" s="448"/>
      <c r="J30" s="448"/>
      <c r="K30" s="455"/>
      <c r="L30" s="427"/>
      <c r="M30" s="374"/>
    </row>
    <row r="31" spans="1:13" ht="17.25" customHeight="1" thickBot="1" x14ac:dyDescent="0.3">
      <c r="A31" s="1"/>
      <c r="B31" s="404" t="s">
        <v>585</v>
      </c>
      <c r="C31" s="405"/>
      <c r="D31" s="405"/>
      <c r="E31" s="405"/>
      <c r="F31" s="405"/>
      <c r="G31" s="405"/>
      <c r="H31" s="405"/>
      <c r="I31" s="405"/>
      <c r="J31" s="405"/>
      <c r="K31" s="405"/>
      <c r="L31" s="405"/>
      <c r="M31" s="406"/>
    </row>
    <row r="32" spans="1:13" ht="53.25" customHeight="1" x14ac:dyDescent="0.25">
      <c r="A32" s="1"/>
      <c r="B32" s="368" t="s">
        <v>586</v>
      </c>
      <c r="C32" s="371"/>
      <c r="D32" s="200"/>
      <c r="E32" s="201" t="s">
        <v>587</v>
      </c>
      <c r="F32" s="446" t="s">
        <v>588</v>
      </c>
      <c r="G32" s="437"/>
      <c r="H32" s="437"/>
      <c r="I32" s="437"/>
      <c r="J32" s="437"/>
      <c r="K32" s="438"/>
      <c r="L32" s="368"/>
      <c r="M32" s="371"/>
    </row>
    <row r="33" spans="1:13" ht="51" customHeight="1" x14ac:dyDescent="0.25">
      <c r="A33" s="1"/>
      <c r="B33" s="372"/>
      <c r="C33" s="366"/>
      <c r="D33" s="202" t="s">
        <v>589</v>
      </c>
      <c r="E33" s="203">
        <v>1</v>
      </c>
      <c r="F33" s="417"/>
      <c r="G33" s="439"/>
      <c r="H33" s="439"/>
      <c r="I33" s="439"/>
      <c r="J33" s="439"/>
      <c r="K33" s="419"/>
      <c r="L33" s="372"/>
      <c r="M33" s="366"/>
    </row>
    <row r="34" spans="1:13" ht="78" customHeight="1" x14ac:dyDescent="0.25">
      <c r="A34" s="1"/>
      <c r="B34" s="367"/>
      <c r="C34" s="366"/>
      <c r="D34" s="204" t="s">
        <v>590</v>
      </c>
      <c r="E34" s="181">
        <v>1</v>
      </c>
      <c r="F34" s="417"/>
      <c r="G34" s="439"/>
      <c r="H34" s="439"/>
      <c r="I34" s="439"/>
      <c r="J34" s="439"/>
      <c r="K34" s="419"/>
      <c r="L34" s="367"/>
      <c r="M34" s="366"/>
    </row>
    <row r="35" spans="1:13" ht="30" customHeight="1" x14ac:dyDescent="0.25">
      <c r="A35" s="1"/>
      <c r="B35" s="367"/>
      <c r="C35" s="366"/>
      <c r="D35" s="205" t="s">
        <v>591</v>
      </c>
      <c r="E35" s="181">
        <v>2</v>
      </c>
      <c r="F35" s="417"/>
      <c r="G35" s="439"/>
      <c r="H35" s="439"/>
      <c r="I35" s="439"/>
      <c r="J35" s="439"/>
      <c r="K35" s="419"/>
      <c r="L35" s="367"/>
      <c r="M35" s="366"/>
    </row>
    <row r="36" spans="1:13" ht="267.75" customHeight="1" thickBot="1" x14ac:dyDescent="0.3">
      <c r="A36" s="1"/>
      <c r="B36" s="373"/>
      <c r="C36" s="374"/>
      <c r="D36" s="204" t="s">
        <v>592</v>
      </c>
      <c r="E36" s="181">
        <v>2</v>
      </c>
      <c r="F36" s="440"/>
      <c r="G36" s="441"/>
      <c r="H36" s="441"/>
      <c r="I36" s="441"/>
      <c r="J36" s="441"/>
      <c r="K36" s="442"/>
      <c r="L36" s="373"/>
      <c r="M36" s="374"/>
    </row>
    <row r="37" spans="1:13" ht="30" customHeight="1" x14ac:dyDescent="0.25">
      <c r="A37" s="1"/>
      <c r="B37" s="407" t="s">
        <v>593</v>
      </c>
      <c r="C37" s="408"/>
      <c r="D37" s="200"/>
      <c r="E37" s="206" t="s">
        <v>594</v>
      </c>
      <c r="F37" s="446" t="s">
        <v>595</v>
      </c>
      <c r="G37" s="437"/>
      <c r="H37" s="437"/>
      <c r="I37" s="437"/>
      <c r="J37" s="437"/>
      <c r="K37" s="481"/>
      <c r="L37" s="400" t="s">
        <v>596</v>
      </c>
      <c r="M37" s="401"/>
    </row>
    <row r="38" spans="1:13" ht="75" customHeight="1" x14ac:dyDescent="0.25">
      <c r="A38" s="1"/>
      <c r="B38" s="372"/>
      <c r="C38" s="409"/>
      <c r="D38" s="202" t="s">
        <v>597</v>
      </c>
      <c r="E38" s="203">
        <v>8</v>
      </c>
      <c r="F38" s="417"/>
      <c r="G38" s="439"/>
      <c r="H38" s="439"/>
      <c r="I38" s="439"/>
      <c r="J38" s="439"/>
      <c r="K38" s="453"/>
      <c r="L38" s="402"/>
      <c r="M38" s="403"/>
    </row>
    <row r="39" spans="1:13" ht="90" customHeight="1" x14ac:dyDescent="0.25">
      <c r="A39" s="1"/>
      <c r="B39" s="372"/>
      <c r="C39" s="409"/>
      <c r="D39" s="31" t="s">
        <v>598</v>
      </c>
      <c r="E39" s="207"/>
      <c r="F39" s="417"/>
      <c r="G39" s="439"/>
      <c r="H39" s="439"/>
      <c r="I39" s="439"/>
      <c r="J39" s="439"/>
      <c r="K39" s="453"/>
      <c r="L39" s="174"/>
      <c r="M39" s="175"/>
    </row>
    <row r="40" spans="1:13" ht="92.25" customHeight="1" thickBot="1" x14ac:dyDescent="0.3">
      <c r="A40" s="1"/>
      <c r="B40" s="372"/>
      <c r="C40" s="409"/>
      <c r="D40" s="208" t="s">
        <v>599</v>
      </c>
      <c r="E40" s="209"/>
      <c r="F40" s="482"/>
      <c r="G40" s="483"/>
      <c r="H40" s="483"/>
      <c r="I40" s="483"/>
      <c r="J40" s="483"/>
      <c r="K40" s="484"/>
      <c r="L40" s="174"/>
      <c r="M40" s="175"/>
    </row>
    <row r="41" spans="1:13" ht="50.25" customHeight="1" x14ac:dyDescent="0.25">
      <c r="A41" s="1"/>
      <c r="B41" s="410" t="s">
        <v>600</v>
      </c>
      <c r="C41" s="411"/>
      <c r="D41" s="200"/>
      <c r="E41" s="210" t="s">
        <v>601</v>
      </c>
      <c r="F41" s="396" t="s">
        <v>602</v>
      </c>
      <c r="G41" s="397"/>
      <c r="H41" s="397"/>
      <c r="I41" s="397"/>
      <c r="J41" s="397"/>
      <c r="K41" s="398"/>
      <c r="L41" s="367"/>
      <c r="M41" s="366"/>
    </row>
    <row r="42" spans="1:13" ht="50.25" customHeight="1" x14ac:dyDescent="0.25">
      <c r="A42" s="1"/>
      <c r="B42" s="412"/>
      <c r="C42" s="413"/>
      <c r="D42" s="202" t="s">
        <v>603</v>
      </c>
      <c r="E42" s="211">
        <v>4</v>
      </c>
      <c r="F42" s="378"/>
      <c r="G42" s="399"/>
      <c r="H42" s="399"/>
      <c r="I42" s="399"/>
      <c r="J42" s="399"/>
      <c r="K42" s="380"/>
      <c r="L42" s="367"/>
      <c r="M42" s="366"/>
    </row>
    <row r="43" spans="1:13" ht="50.25" customHeight="1" x14ac:dyDescent="0.25">
      <c r="A43" s="1"/>
      <c r="B43" s="412"/>
      <c r="C43" s="413"/>
      <c r="D43" s="204" t="s">
        <v>604</v>
      </c>
      <c r="E43" s="207">
        <v>4</v>
      </c>
      <c r="F43" s="378"/>
      <c r="G43" s="399"/>
      <c r="H43" s="399"/>
      <c r="I43" s="399"/>
      <c r="J43" s="399"/>
      <c r="K43" s="380"/>
      <c r="L43" s="367"/>
      <c r="M43" s="366"/>
    </row>
    <row r="44" spans="1:13" ht="50.25" customHeight="1" x14ac:dyDescent="0.25">
      <c r="A44" s="1"/>
      <c r="B44" s="412"/>
      <c r="C44" s="413"/>
      <c r="D44" s="202" t="s">
        <v>605</v>
      </c>
      <c r="E44" s="207">
        <v>1</v>
      </c>
      <c r="F44" s="378"/>
      <c r="G44" s="399"/>
      <c r="H44" s="399"/>
      <c r="I44" s="399"/>
      <c r="J44" s="399"/>
      <c r="K44" s="380"/>
      <c r="L44" s="367"/>
      <c r="M44" s="366"/>
    </row>
    <row r="45" spans="1:13" ht="42.75" customHeight="1" thickBot="1" x14ac:dyDescent="0.3">
      <c r="A45" s="1"/>
      <c r="B45" s="412"/>
      <c r="C45" s="413"/>
      <c r="D45" s="212" t="s">
        <v>606</v>
      </c>
      <c r="E45" s="213">
        <v>1</v>
      </c>
      <c r="F45" s="381"/>
      <c r="G45" s="382"/>
      <c r="H45" s="382"/>
      <c r="I45" s="382"/>
      <c r="J45" s="382"/>
      <c r="K45" s="383"/>
      <c r="L45" s="373"/>
      <c r="M45" s="374"/>
    </row>
    <row r="46" spans="1:13" ht="210.75" customHeight="1" x14ac:dyDescent="0.25">
      <c r="A46" s="1"/>
      <c r="B46" s="407" t="s">
        <v>607</v>
      </c>
      <c r="C46" s="408"/>
      <c r="D46" s="200" t="s">
        <v>608</v>
      </c>
      <c r="E46" s="214" t="s">
        <v>609</v>
      </c>
      <c r="F46" s="368"/>
      <c r="G46" s="408"/>
      <c r="H46" s="408"/>
      <c r="I46" s="408"/>
      <c r="J46" s="408"/>
      <c r="K46" s="371"/>
      <c r="L46" s="368"/>
      <c r="M46" s="371"/>
    </row>
    <row r="47" spans="1:13" x14ac:dyDescent="0.25">
      <c r="A47" s="1"/>
      <c r="B47" s="372"/>
      <c r="C47" s="409"/>
      <c r="D47" s="202" t="s">
        <v>608</v>
      </c>
      <c r="E47" s="181"/>
      <c r="F47" s="372"/>
      <c r="G47" s="409"/>
      <c r="H47" s="409"/>
      <c r="I47" s="409"/>
      <c r="J47" s="409"/>
      <c r="K47" s="366"/>
      <c r="L47" s="372"/>
      <c r="M47" s="366"/>
    </row>
    <row r="48" spans="1:13" ht="36" x14ac:dyDescent="0.25">
      <c r="A48" s="1"/>
      <c r="B48" s="372"/>
      <c r="C48" s="409"/>
      <c r="D48" s="204" t="s">
        <v>610</v>
      </c>
      <c r="E48" s="181"/>
      <c r="F48" s="372"/>
      <c r="G48" s="409"/>
      <c r="H48" s="409"/>
      <c r="I48" s="409"/>
      <c r="J48" s="409"/>
      <c r="K48" s="366"/>
      <c r="L48" s="372"/>
      <c r="M48" s="366"/>
    </row>
    <row r="49" spans="1:13" x14ac:dyDescent="0.25">
      <c r="A49" s="1"/>
      <c r="B49" s="372"/>
      <c r="C49" s="409"/>
      <c r="D49" s="204" t="s">
        <v>611</v>
      </c>
      <c r="E49" s="181"/>
      <c r="F49" s="372"/>
      <c r="G49" s="409"/>
      <c r="H49" s="409"/>
      <c r="I49" s="409"/>
      <c r="J49" s="409"/>
      <c r="K49" s="366"/>
      <c r="L49" s="372"/>
      <c r="M49" s="366"/>
    </row>
    <row r="50" spans="1:13" ht="24" x14ac:dyDescent="0.25">
      <c r="A50" s="1"/>
      <c r="B50" s="367"/>
      <c r="C50" s="365"/>
      <c r="D50" s="204" t="s">
        <v>612</v>
      </c>
      <c r="E50" s="181"/>
      <c r="F50" s="367"/>
      <c r="G50" s="365"/>
      <c r="H50" s="365"/>
      <c r="I50" s="365"/>
      <c r="J50" s="365"/>
      <c r="K50" s="366"/>
      <c r="L50" s="367"/>
      <c r="M50" s="366"/>
    </row>
    <row r="51" spans="1:13" ht="17.25" customHeight="1" thickBot="1" x14ac:dyDescent="0.3">
      <c r="A51" s="1"/>
      <c r="B51" s="404" t="s">
        <v>613</v>
      </c>
      <c r="C51" s="405"/>
      <c r="D51" s="405"/>
      <c r="E51" s="405"/>
      <c r="F51" s="405"/>
      <c r="G51" s="405"/>
      <c r="H51" s="405"/>
      <c r="I51" s="405"/>
      <c r="J51" s="405"/>
      <c r="K51" s="405"/>
      <c r="L51" s="405"/>
      <c r="M51" s="406"/>
    </row>
    <row r="52" spans="1:13" ht="53.25" customHeight="1" x14ac:dyDescent="0.25">
      <c r="A52" s="1"/>
      <c r="B52" s="368" t="s">
        <v>614</v>
      </c>
      <c r="C52" s="371"/>
      <c r="D52" s="215"/>
      <c r="E52" s="216"/>
      <c r="F52" s="414" t="s">
        <v>615</v>
      </c>
      <c r="G52" s="415"/>
      <c r="H52" s="415"/>
      <c r="I52" s="415"/>
      <c r="J52" s="415"/>
      <c r="K52" s="416"/>
      <c r="L52" s="368"/>
      <c r="M52" s="371"/>
    </row>
    <row r="53" spans="1:13" ht="85.5" customHeight="1" x14ac:dyDescent="0.25">
      <c r="A53" s="1"/>
      <c r="B53" s="372"/>
      <c r="C53" s="366"/>
      <c r="D53" s="217" t="s">
        <v>616</v>
      </c>
      <c r="E53" s="181">
        <v>3</v>
      </c>
      <c r="F53" s="417"/>
      <c r="G53" s="418"/>
      <c r="H53" s="418"/>
      <c r="I53" s="418"/>
      <c r="J53" s="418"/>
      <c r="K53" s="419"/>
      <c r="L53" s="372"/>
      <c r="M53" s="366"/>
    </row>
    <row r="54" spans="1:13" ht="62.25" customHeight="1" x14ac:dyDescent="0.25">
      <c r="A54" s="1"/>
      <c r="B54" s="367"/>
      <c r="C54" s="366"/>
      <c r="D54" s="218" t="s">
        <v>617</v>
      </c>
      <c r="E54" s="181"/>
      <c r="F54" s="417"/>
      <c r="G54" s="418"/>
      <c r="H54" s="418"/>
      <c r="I54" s="418"/>
      <c r="J54" s="418"/>
      <c r="K54" s="419"/>
      <c r="L54" s="367"/>
      <c r="M54" s="366"/>
    </row>
    <row r="55" spans="1:13" ht="54" customHeight="1" x14ac:dyDescent="0.25">
      <c r="A55" s="1"/>
      <c r="B55" s="367"/>
      <c r="C55" s="366"/>
      <c r="D55" s="219" t="s">
        <v>618</v>
      </c>
      <c r="E55" s="220"/>
      <c r="F55" s="417"/>
      <c r="G55" s="418"/>
      <c r="H55" s="418"/>
      <c r="I55" s="418"/>
      <c r="J55" s="418"/>
      <c r="K55" s="419"/>
      <c r="L55" s="367"/>
      <c r="M55" s="366"/>
    </row>
    <row r="56" spans="1:13" ht="55.5" customHeight="1" x14ac:dyDescent="0.25">
      <c r="A56" s="1"/>
      <c r="B56" s="407" t="s">
        <v>619</v>
      </c>
      <c r="C56" s="408"/>
      <c r="D56" s="163" t="s">
        <v>620</v>
      </c>
      <c r="E56" s="248">
        <v>90</v>
      </c>
      <c r="F56" s="370" t="s">
        <v>621</v>
      </c>
      <c r="G56" s="370"/>
      <c r="H56" s="370"/>
      <c r="I56" s="370"/>
      <c r="J56" s="370"/>
      <c r="K56" s="370"/>
      <c r="L56" s="197"/>
      <c r="M56" s="175"/>
    </row>
    <row r="57" spans="1:13" ht="51" customHeight="1" x14ac:dyDescent="0.25">
      <c r="A57" s="1"/>
      <c r="B57" s="372"/>
      <c r="C57" s="409"/>
      <c r="D57" s="163" t="s">
        <v>622</v>
      </c>
      <c r="E57" s="248">
        <v>45</v>
      </c>
      <c r="F57" s="370"/>
      <c r="G57" s="370"/>
      <c r="H57" s="370"/>
      <c r="I57" s="370"/>
      <c r="J57" s="370"/>
      <c r="K57" s="370"/>
      <c r="L57" s="197"/>
      <c r="M57" s="175"/>
    </row>
    <row r="58" spans="1:13" ht="53.25" customHeight="1" x14ac:dyDescent="0.25">
      <c r="A58" s="1"/>
      <c r="B58" s="372"/>
      <c r="C58" s="409"/>
      <c r="D58" s="163" t="s">
        <v>623</v>
      </c>
      <c r="E58" s="248">
        <v>45</v>
      </c>
      <c r="F58" s="370"/>
      <c r="G58" s="370"/>
      <c r="H58" s="370"/>
      <c r="I58" s="370"/>
      <c r="J58" s="370"/>
      <c r="K58" s="370"/>
      <c r="L58" s="197"/>
      <c r="M58" s="175"/>
    </row>
    <row r="59" spans="1:13" ht="58.5" customHeight="1" x14ac:dyDescent="0.25">
      <c r="A59" s="1"/>
      <c r="B59" s="372"/>
      <c r="C59" s="409"/>
      <c r="D59" s="163" t="s">
        <v>624</v>
      </c>
      <c r="E59" s="248">
        <v>15</v>
      </c>
      <c r="F59" s="370"/>
      <c r="G59" s="370"/>
      <c r="H59" s="370"/>
      <c r="I59" s="370"/>
      <c r="J59" s="370"/>
      <c r="K59" s="370"/>
      <c r="L59" s="197"/>
      <c r="M59" s="175"/>
    </row>
    <row r="60" spans="1:13" ht="54" customHeight="1" x14ac:dyDescent="0.25">
      <c r="A60" s="1"/>
      <c r="B60" s="372"/>
      <c r="C60" s="409"/>
      <c r="D60" s="163" t="s">
        <v>624</v>
      </c>
      <c r="E60" s="248">
        <v>7</v>
      </c>
      <c r="F60" s="370"/>
      <c r="G60" s="370"/>
      <c r="H60" s="370"/>
      <c r="I60" s="370"/>
      <c r="J60" s="370"/>
      <c r="K60" s="370"/>
      <c r="L60" s="197"/>
      <c r="M60" s="175"/>
    </row>
    <row r="61" spans="1:13" ht="51" customHeight="1" thickBot="1" x14ac:dyDescent="0.3">
      <c r="A61" s="1"/>
      <c r="B61" s="372"/>
      <c r="C61" s="409"/>
      <c r="D61" s="163" t="s">
        <v>624</v>
      </c>
      <c r="E61" s="248">
        <v>8</v>
      </c>
      <c r="F61" s="370"/>
      <c r="G61" s="370"/>
      <c r="H61" s="370"/>
      <c r="I61" s="370"/>
      <c r="J61" s="370"/>
      <c r="K61" s="370"/>
      <c r="L61" s="249"/>
      <c r="M61" s="175"/>
    </row>
    <row r="62" spans="1:13" ht="29.25" customHeight="1" thickBot="1" x14ac:dyDescent="0.3">
      <c r="A62" s="1"/>
      <c r="B62" s="429" t="s">
        <v>625</v>
      </c>
      <c r="C62" s="430"/>
      <c r="D62" s="431"/>
      <c r="E62" s="431"/>
      <c r="F62" s="431"/>
      <c r="G62" s="431"/>
      <c r="H62" s="431"/>
      <c r="I62" s="431"/>
      <c r="J62" s="431"/>
      <c r="K62" s="431"/>
      <c r="L62" s="431"/>
      <c r="M62" s="432"/>
    </row>
    <row r="63" spans="1:13" ht="36.75" customHeight="1" x14ac:dyDescent="0.25">
      <c r="A63" s="1"/>
      <c r="B63" s="456" t="s">
        <v>626</v>
      </c>
      <c r="C63" s="457"/>
      <c r="D63" s="458"/>
      <c r="E63" s="458"/>
      <c r="F63" s="457"/>
      <c r="G63" s="457"/>
      <c r="H63" s="457"/>
      <c r="I63" s="457"/>
      <c r="J63" s="457"/>
      <c r="K63" s="457"/>
      <c r="L63" s="457"/>
      <c r="M63" s="459"/>
    </row>
    <row r="64" spans="1:13" ht="15" customHeight="1" x14ac:dyDescent="0.25">
      <c r="A64" s="1"/>
      <c r="B64" s="364" t="s">
        <v>627</v>
      </c>
      <c r="C64" s="409"/>
      <c r="D64" s="222"/>
      <c r="E64" s="222" t="s">
        <v>628</v>
      </c>
      <c r="F64" s="399" t="s">
        <v>480</v>
      </c>
      <c r="G64" s="379"/>
      <c r="H64" s="379"/>
      <c r="I64" s="379"/>
      <c r="J64" s="379"/>
      <c r="K64" s="380"/>
      <c r="L64" s="364"/>
      <c r="M64" s="366"/>
    </row>
    <row r="65" spans="1:13" ht="41.25" customHeight="1" x14ac:dyDescent="0.25">
      <c r="A65" s="1"/>
      <c r="B65" s="372"/>
      <c r="C65" s="409"/>
      <c r="D65" s="222" t="s">
        <v>629</v>
      </c>
      <c r="E65" s="221">
        <v>5</v>
      </c>
      <c r="F65" s="399"/>
      <c r="G65" s="379"/>
      <c r="H65" s="379"/>
      <c r="I65" s="379"/>
      <c r="J65" s="379"/>
      <c r="K65" s="380"/>
      <c r="L65" s="372"/>
      <c r="M65" s="366"/>
    </row>
    <row r="66" spans="1:13" ht="32.25" customHeight="1" x14ac:dyDescent="0.25">
      <c r="A66" s="1"/>
      <c r="B66" s="372"/>
      <c r="C66" s="409"/>
      <c r="D66" s="223" t="s">
        <v>630</v>
      </c>
      <c r="E66" s="224">
        <v>5000</v>
      </c>
      <c r="F66" s="399"/>
      <c r="G66" s="379"/>
      <c r="H66" s="379"/>
      <c r="I66" s="379"/>
      <c r="J66" s="379"/>
      <c r="K66" s="380"/>
      <c r="L66" s="372"/>
      <c r="M66" s="366"/>
    </row>
    <row r="67" spans="1:13" ht="18" customHeight="1" x14ac:dyDescent="0.25">
      <c r="A67" s="1"/>
      <c r="B67" s="372"/>
      <c r="C67" s="409"/>
      <c r="D67" s="223" t="s">
        <v>631</v>
      </c>
      <c r="E67" s="224">
        <v>2000</v>
      </c>
      <c r="F67" s="399"/>
      <c r="G67" s="379"/>
      <c r="H67" s="379"/>
      <c r="I67" s="379"/>
      <c r="J67" s="379"/>
      <c r="K67" s="380"/>
      <c r="L67" s="372"/>
      <c r="M67" s="366"/>
    </row>
    <row r="68" spans="1:13" ht="15" customHeight="1" x14ac:dyDescent="0.25">
      <c r="A68" s="1"/>
      <c r="B68" s="372"/>
      <c r="C68" s="409"/>
      <c r="D68" s="223" t="s">
        <v>632</v>
      </c>
      <c r="E68" s="224">
        <v>10000</v>
      </c>
      <c r="F68" s="399"/>
      <c r="G68" s="379"/>
      <c r="H68" s="379"/>
      <c r="I68" s="379"/>
      <c r="J68" s="379"/>
      <c r="K68" s="380"/>
      <c r="L68" s="372"/>
      <c r="M68" s="366"/>
    </row>
    <row r="69" spans="1:13" ht="30" customHeight="1" x14ac:dyDescent="0.25">
      <c r="A69" s="1"/>
      <c r="B69" s="372"/>
      <c r="C69" s="409"/>
      <c r="D69" s="223" t="s">
        <v>633</v>
      </c>
      <c r="E69" s="224">
        <v>5000</v>
      </c>
      <c r="F69" s="399"/>
      <c r="G69" s="379"/>
      <c r="H69" s="379"/>
      <c r="I69" s="379"/>
      <c r="J69" s="379"/>
      <c r="K69" s="380"/>
      <c r="L69" s="372"/>
      <c r="M69" s="366"/>
    </row>
    <row r="70" spans="1:13" ht="27" customHeight="1" x14ac:dyDescent="0.25">
      <c r="A70" s="1"/>
      <c r="B70" s="372"/>
      <c r="C70" s="409"/>
      <c r="D70" s="222" t="s">
        <v>634</v>
      </c>
      <c r="E70" s="225">
        <v>3</v>
      </c>
      <c r="F70" s="399"/>
      <c r="G70" s="379"/>
      <c r="H70" s="379"/>
      <c r="I70" s="379"/>
      <c r="J70" s="379"/>
      <c r="K70" s="380"/>
      <c r="L70" s="372"/>
      <c r="M70" s="366"/>
    </row>
    <row r="71" spans="1:13" ht="66" customHeight="1" x14ac:dyDescent="0.25">
      <c r="A71" s="1"/>
      <c r="B71" s="372"/>
      <c r="C71" s="409"/>
      <c r="D71" s="223" t="s">
        <v>635</v>
      </c>
      <c r="E71" s="224">
        <v>10000</v>
      </c>
      <c r="F71" s="399"/>
      <c r="G71" s="379"/>
      <c r="H71" s="379"/>
      <c r="I71" s="379"/>
      <c r="J71" s="379"/>
      <c r="K71" s="380"/>
      <c r="L71" s="372"/>
      <c r="M71" s="366"/>
    </row>
    <row r="72" spans="1:13" ht="71.25" customHeight="1" x14ac:dyDescent="0.25">
      <c r="A72" s="1"/>
      <c r="B72" s="372"/>
      <c r="C72" s="409"/>
      <c r="D72" s="223" t="s">
        <v>636</v>
      </c>
      <c r="E72" s="224">
        <v>5000</v>
      </c>
      <c r="F72" s="399"/>
      <c r="G72" s="379"/>
      <c r="H72" s="379"/>
      <c r="I72" s="379"/>
      <c r="J72" s="379"/>
      <c r="K72" s="380"/>
      <c r="L72" s="372"/>
      <c r="M72" s="366"/>
    </row>
    <row r="73" spans="1:13" ht="68.25" customHeight="1" x14ac:dyDescent="0.25">
      <c r="A73" s="1"/>
      <c r="B73" s="372"/>
      <c r="C73" s="409"/>
      <c r="D73" s="223" t="s">
        <v>637</v>
      </c>
      <c r="E73" s="224">
        <v>5000</v>
      </c>
      <c r="F73" s="399"/>
      <c r="G73" s="379"/>
      <c r="H73" s="379"/>
      <c r="I73" s="379"/>
      <c r="J73" s="379"/>
      <c r="K73" s="380"/>
      <c r="L73" s="372"/>
      <c r="M73" s="366"/>
    </row>
    <row r="74" spans="1:13" ht="45" customHeight="1" x14ac:dyDescent="0.25">
      <c r="A74" s="1"/>
      <c r="B74" s="368" t="s">
        <v>638</v>
      </c>
      <c r="C74" s="371"/>
      <c r="D74" s="226"/>
      <c r="E74" s="226" t="s">
        <v>639</v>
      </c>
      <c r="F74" s="375" t="s">
        <v>640</v>
      </c>
      <c r="G74" s="376"/>
      <c r="H74" s="376"/>
      <c r="I74" s="376"/>
      <c r="J74" s="376"/>
      <c r="K74" s="485"/>
      <c r="L74" s="368"/>
      <c r="M74" s="371"/>
    </row>
    <row r="75" spans="1:13" ht="87" customHeight="1" x14ac:dyDescent="0.25">
      <c r="A75" s="1"/>
      <c r="B75" s="372"/>
      <c r="C75" s="366"/>
      <c r="D75" s="226" t="s">
        <v>641</v>
      </c>
      <c r="E75" s="226"/>
      <c r="F75" s="378"/>
      <c r="G75" s="379"/>
      <c r="H75" s="379"/>
      <c r="I75" s="379"/>
      <c r="J75" s="379"/>
      <c r="K75" s="486"/>
      <c r="L75" s="372"/>
      <c r="M75" s="366"/>
    </row>
    <row r="76" spans="1:13" ht="62.25" customHeight="1" x14ac:dyDescent="0.25">
      <c r="A76" s="1"/>
      <c r="B76" s="372"/>
      <c r="C76" s="366"/>
      <c r="D76" s="227" t="s">
        <v>642</v>
      </c>
      <c r="E76" s="228">
        <v>20</v>
      </c>
      <c r="F76" s="378"/>
      <c r="G76" s="379"/>
      <c r="H76" s="379"/>
      <c r="I76" s="379"/>
      <c r="J76" s="379"/>
      <c r="K76" s="486"/>
      <c r="L76" s="372"/>
      <c r="M76" s="366"/>
    </row>
    <row r="77" spans="1:13" ht="74.25" customHeight="1" x14ac:dyDescent="0.25">
      <c r="A77" s="1"/>
      <c r="B77" s="372"/>
      <c r="C77" s="366"/>
      <c r="D77" s="229" t="s">
        <v>643</v>
      </c>
      <c r="E77" s="230">
        <v>2250</v>
      </c>
      <c r="F77" s="378"/>
      <c r="G77" s="379"/>
      <c r="H77" s="379"/>
      <c r="I77" s="379"/>
      <c r="J77" s="379"/>
      <c r="K77" s="486"/>
      <c r="L77" s="372"/>
      <c r="M77" s="366"/>
    </row>
    <row r="78" spans="1:13" ht="65.25" customHeight="1" x14ac:dyDescent="0.25">
      <c r="A78" s="1"/>
      <c r="B78" s="372"/>
      <c r="C78" s="366"/>
      <c r="D78" s="205" t="s">
        <v>644</v>
      </c>
      <c r="E78" s="230">
        <v>1125</v>
      </c>
      <c r="F78" s="378"/>
      <c r="G78" s="379"/>
      <c r="H78" s="379"/>
      <c r="I78" s="379"/>
      <c r="J78" s="379"/>
      <c r="K78" s="486"/>
      <c r="L78" s="372"/>
      <c r="M78" s="366"/>
    </row>
    <row r="79" spans="1:13" ht="65.25" customHeight="1" x14ac:dyDescent="0.25">
      <c r="A79" s="1"/>
      <c r="B79" s="372"/>
      <c r="C79" s="366"/>
      <c r="D79" s="231" t="s">
        <v>645</v>
      </c>
      <c r="E79" s="230">
        <v>1125</v>
      </c>
      <c r="F79" s="378"/>
      <c r="G79" s="379"/>
      <c r="H79" s="379"/>
      <c r="I79" s="379"/>
      <c r="J79" s="379"/>
      <c r="K79" s="486"/>
      <c r="L79" s="372"/>
      <c r="M79" s="366"/>
    </row>
    <row r="80" spans="1:13" ht="45" customHeight="1" x14ac:dyDescent="0.25">
      <c r="A80" s="1"/>
      <c r="B80" s="367"/>
      <c r="C80" s="366"/>
      <c r="D80" s="229" t="s">
        <v>646</v>
      </c>
      <c r="E80" s="232"/>
      <c r="F80" s="378"/>
      <c r="G80" s="379"/>
      <c r="H80" s="379"/>
      <c r="I80" s="379"/>
      <c r="J80" s="379"/>
      <c r="K80" s="486"/>
      <c r="L80" s="367"/>
      <c r="M80" s="366"/>
    </row>
    <row r="81" spans="1:13" ht="56.25" customHeight="1" x14ac:dyDescent="0.25">
      <c r="A81" s="1"/>
      <c r="B81" s="367"/>
      <c r="C81" s="366"/>
      <c r="D81" s="178"/>
      <c r="E81" s="232"/>
      <c r="F81" s="378"/>
      <c r="G81" s="379"/>
      <c r="H81" s="379"/>
      <c r="I81" s="379"/>
      <c r="J81" s="379"/>
      <c r="K81" s="486"/>
      <c r="L81" s="367"/>
      <c r="M81" s="366"/>
    </row>
    <row r="82" spans="1:13" ht="63.75" customHeight="1" thickBot="1" x14ac:dyDescent="0.3">
      <c r="A82" s="1"/>
      <c r="B82" s="373"/>
      <c r="C82" s="374"/>
      <c r="D82" s="174"/>
      <c r="E82" s="233"/>
      <c r="F82" s="487"/>
      <c r="G82" s="488"/>
      <c r="H82" s="488"/>
      <c r="I82" s="488"/>
      <c r="J82" s="488"/>
      <c r="K82" s="489"/>
      <c r="L82" s="373"/>
      <c r="M82" s="374"/>
    </row>
    <row r="83" spans="1:13" x14ac:dyDescent="0.25">
      <c r="A83" s="1"/>
      <c r="B83" s="368" t="s">
        <v>647</v>
      </c>
      <c r="C83" s="371"/>
      <c r="D83" s="200"/>
      <c r="E83" s="201"/>
      <c r="F83" s="375" t="s">
        <v>648</v>
      </c>
      <c r="G83" s="376"/>
      <c r="H83" s="376"/>
      <c r="I83" s="376"/>
      <c r="J83" s="376"/>
      <c r="K83" s="377"/>
      <c r="L83" s="368"/>
      <c r="M83" s="371"/>
    </row>
    <row r="84" spans="1:13" ht="48" x14ac:dyDescent="0.25">
      <c r="A84" s="1"/>
      <c r="B84" s="372"/>
      <c r="C84" s="366"/>
      <c r="D84" s="202" t="s">
        <v>649</v>
      </c>
      <c r="E84" s="211"/>
      <c r="F84" s="378"/>
      <c r="G84" s="379"/>
      <c r="H84" s="379"/>
      <c r="I84" s="379"/>
      <c r="J84" s="379"/>
      <c r="K84" s="380"/>
      <c r="L84" s="372"/>
      <c r="M84" s="366"/>
    </row>
    <row r="85" spans="1:13" ht="36" x14ac:dyDescent="0.25">
      <c r="A85" s="1"/>
      <c r="B85" s="372"/>
      <c r="C85" s="366"/>
      <c r="D85" s="204" t="s">
        <v>650</v>
      </c>
      <c r="E85" s="207">
        <v>2</v>
      </c>
      <c r="F85" s="378"/>
      <c r="G85" s="379"/>
      <c r="H85" s="379"/>
      <c r="I85" s="379"/>
      <c r="J85" s="379"/>
      <c r="K85" s="380"/>
      <c r="L85" s="372"/>
      <c r="M85" s="366"/>
    </row>
    <row r="86" spans="1:13" ht="48" x14ac:dyDescent="0.25">
      <c r="A86" s="1"/>
      <c r="B86" s="372"/>
      <c r="C86" s="366"/>
      <c r="D86" s="202" t="s">
        <v>651</v>
      </c>
      <c r="E86" s="211">
        <v>2</v>
      </c>
      <c r="F86" s="378"/>
      <c r="G86" s="379"/>
      <c r="H86" s="379"/>
      <c r="I86" s="379"/>
      <c r="J86" s="379"/>
      <c r="K86" s="380"/>
      <c r="L86" s="372"/>
      <c r="M86" s="366"/>
    </row>
    <row r="87" spans="1:13" ht="36" x14ac:dyDescent="0.25">
      <c r="A87" s="1"/>
      <c r="B87" s="372"/>
      <c r="C87" s="366"/>
      <c r="D87" s="204" t="s">
        <v>652</v>
      </c>
      <c r="E87" s="207">
        <v>2</v>
      </c>
      <c r="F87" s="378"/>
      <c r="G87" s="379"/>
      <c r="H87" s="379"/>
      <c r="I87" s="379"/>
      <c r="J87" s="379"/>
      <c r="K87" s="380"/>
      <c r="L87" s="372"/>
      <c r="M87" s="366"/>
    </row>
    <row r="88" spans="1:13" ht="48" x14ac:dyDescent="0.25">
      <c r="A88" s="1"/>
      <c r="B88" s="372"/>
      <c r="C88" s="366"/>
      <c r="D88" s="202" t="s">
        <v>653</v>
      </c>
      <c r="E88" s="211">
        <v>2</v>
      </c>
      <c r="F88" s="378"/>
      <c r="G88" s="379"/>
      <c r="H88" s="379"/>
      <c r="I88" s="379"/>
      <c r="J88" s="379"/>
      <c r="K88" s="380"/>
      <c r="L88" s="372"/>
      <c r="M88" s="366"/>
    </row>
    <row r="89" spans="1:13" ht="36" x14ac:dyDescent="0.25">
      <c r="A89" s="1"/>
      <c r="B89" s="372"/>
      <c r="C89" s="366"/>
      <c r="D89" s="204" t="s">
        <v>654</v>
      </c>
      <c r="E89" s="207">
        <v>2</v>
      </c>
      <c r="F89" s="378"/>
      <c r="G89" s="379"/>
      <c r="H89" s="379"/>
      <c r="I89" s="379"/>
      <c r="J89" s="379"/>
      <c r="K89" s="380"/>
      <c r="L89" s="372"/>
      <c r="M89" s="366"/>
    </row>
    <row r="90" spans="1:13" ht="60" x14ac:dyDescent="0.25">
      <c r="A90" s="1"/>
      <c r="B90" s="372"/>
      <c r="C90" s="366"/>
      <c r="D90" s="202" t="s">
        <v>655</v>
      </c>
      <c r="E90" s="211">
        <v>2</v>
      </c>
      <c r="F90" s="378"/>
      <c r="G90" s="379"/>
      <c r="H90" s="379"/>
      <c r="I90" s="379"/>
      <c r="J90" s="379"/>
      <c r="K90" s="380"/>
      <c r="L90" s="372"/>
      <c r="M90" s="366"/>
    </row>
    <row r="91" spans="1:13" ht="185.25" customHeight="1" x14ac:dyDescent="0.25">
      <c r="A91" s="1"/>
      <c r="B91" s="372"/>
      <c r="C91" s="366"/>
      <c r="D91" s="204" t="s">
        <v>656</v>
      </c>
      <c r="E91" s="207">
        <v>3</v>
      </c>
      <c r="F91" s="378"/>
      <c r="G91" s="379"/>
      <c r="H91" s="379"/>
      <c r="I91" s="379"/>
      <c r="J91" s="379"/>
      <c r="K91" s="380"/>
      <c r="L91" s="372"/>
      <c r="M91" s="366"/>
    </row>
    <row r="92" spans="1:13" ht="36" x14ac:dyDescent="0.25">
      <c r="A92" s="1"/>
      <c r="B92" s="372"/>
      <c r="C92" s="366"/>
      <c r="D92" s="202" t="s">
        <v>657</v>
      </c>
      <c r="E92" s="211"/>
      <c r="F92" s="378"/>
      <c r="G92" s="379"/>
      <c r="H92" s="379"/>
      <c r="I92" s="379"/>
      <c r="J92" s="379"/>
      <c r="K92" s="380"/>
      <c r="L92" s="372"/>
      <c r="M92" s="366"/>
    </row>
    <row r="93" spans="1:13" ht="36" x14ac:dyDescent="0.25">
      <c r="A93" s="1"/>
      <c r="B93" s="372"/>
      <c r="C93" s="366"/>
      <c r="D93" s="229" t="s">
        <v>658</v>
      </c>
      <c r="E93" s="234">
        <v>250</v>
      </c>
      <c r="F93" s="378"/>
      <c r="G93" s="379"/>
      <c r="H93" s="379"/>
      <c r="I93" s="379"/>
      <c r="J93" s="379"/>
      <c r="K93" s="380"/>
      <c r="L93" s="372"/>
      <c r="M93" s="366"/>
    </row>
    <row r="94" spans="1:13" ht="36" x14ac:dyDescent="0.25">
      <c r="A94" s="1"/>
      <c r="B94" s="372"/>
      <c r="C94" s="366"/>
      <c r="D94" s="229" t="s">
        <v>659</v>
      </c>
      <c r="E94" s="235">
        <v>125</v>
      </c>
      <c r="F94" s="378"/>
      <c r="G94" s="379"/>
      <c r="H94" s="379"/>
      <c r="I94" s="379"/>
      <c r="J94" s="379"/>
      <c r="K94" s="380"/>
      <c r="L94" s="372"/>
      <c r="M94" s="366"/>
    </row>
    <row r="95" spans="1:13" ht="36" x14ac:dyDescent="0.25">
      <c r="A95" s="1"/>
      <c r="B95" s="372"/>
      <c r="C95" s="366"/>
      <c r="D95" s="231" t="s">
        <v>660</v>
      </c>
      <c r="E95" s="236">
        <v>125</v>
      </c>
      <c r="F95" s="378"/>
      <c r="G95" s="379"/>
      <c r="H95" s="379"/>
      <c r="I95" s="379"/>
      <c r="J95" s="379"/>
      <c r="K95" s="380"/>
      <c r="L95" s="372"/>
      <c r="M95" s="366"/>
    </row>
    <row r="96" spans="1:13" ht="24" x14ac:dyDescent="0.25">
      <c r="A96" s="1"/>
      <c r="B96" s="372"/>
      <c r="C96" s="366"/>
      <c r="D96" s="202" t="s">
        <v>661</v>
      </c>
      <c r="E96" s="211"/>
      <c r="F96" s="378"/>
      <c r="G96" s="379"/>
      <c r="H96" s="379"/>
      <c r="I96" s="379"/>
      <c r="J96" s="379"/>
      <c r="K96" s="380"/>
      <c r="L96" s="372"/>
      <c r="M96" s="366"/>
    </row>
    <row r="97" spans="1:13" x14ac:dyDescent="0.25">
      <c r="A97" s="1"/>
      <c r="B97" s="372"/>
      <c r="C97" s="366"/>
      <c r="D97" s="204" t="s">
        <v>662</v>
      </c>
      <c r="E97" s="207"/>
      <c r="F97" s="378"/>
      <c r="G97" s="379"/>
      <c r="H97" s="379"/>
      <c r="I97" s="379"/>
      <c r="J97" s="379"/>
      <c r="K97" s="380"/>
      <c r="L97" s="372"/>
      <c r="M97" s="366"/>
    </row>
    <row r="98" spans="1:13" x14ac:dyDescent="0.25">
      <c r="A98" s="1"/>
      <c r="B98" s="367"/>
      <c r="C98" s="366"/>
      <c r="D98" s="178"/>
      <c r="E98" s="232"/>
      <c r="F98" s="378"/>
      <c r="G98" s="379"/>
      <c r="H98" s="379"/>
      <c r="I98" s="379"/>
      <c r="J98" s="379"/>
      <c r="K98" s="380"/>
      <c r="L98" s="367"/>
      <c r="M98" s="366"/>
    </row>
    <row r="99" spans="1:13" x14ac:dyDescent="0.25">
      <c r="A99" s="1"/>
      <c r="B99" s="367"/>
      <c r="C99" s="366"/>
      <c r="D99" s="178"/>
      <c r="E99" s="232"/>
      <c r="F99" s="378"/>
      <c r="G99" s="379"/>
      <c r="H99" s="379"/>
      <c r="I99" s="379"/>
      <c r="J99" s="379"/>
      <c r="K99" s="380"/>
      <c r="L99" s="367"/>
      <c r="M99" s="366"/>
    </row>
    <row r="100" spans="1:13" ht="15.75" thickBot="1" x14ac:dyDescent="0.3">
      <c r="A100" s="1"/>
      <c r="B100" s="373"/>
      <c r="C100" s="374"/>
      <c r="D100" s="174"/>
      <c r="E100" s="233"/>
      <c r="F100" s="381"/>
      <c r="G100" s="382"/>
      <c r="H100" s="382"/>
      <c r="I100" s="382"/>
      <c r="J100" s="382"/>
      <c r="K100" s="383"/>
      <c r="L100" s="373"/>
      <c r="M100" s="374"/>
    </row>
    <row r="101" spans="1:13" ht="84" x14ac:dyDescent="0.25">
      <c r="A101" s="1"/>
      <c r="B101" s="368" t="s">
        <v>663</v>
      </c>
      <c r="C101" s="371"/>
      <c r="D101" s="237" t="s">
        <v>664</v>
      </c>
      <c r="E101" s="433" t="s">
        <v>665</v>
      </c>
      <c r="F101" s="375" t="s">
        <v>621</v>
      </c>
      <c r="G101" s="376"/>
      <c r="H101" s="376"/>
      <c r="I101" s="376"/>
      <c r="J101" s="376"/>
      <c r="K101" s="377"/>
      <c r="L101" s="368"/>
      <c r="M101" s="371"/>
    </row>
    <row r="102" spans="1:13" ht="36" x14ac:dyDescent="0.25">
      <c r="A102" s="1"/>
      <c r="B102" s="367"/>
      <c r="C102" s="366"/>
      <c r="D102" s="227" t="s">
        <v>666</v>
      </c>
      <c r="E102" s="434"/>
      <c r="F102" s="378"/>
      <c r="G102" s="379"/>
      <c r="H102" s="379"/>
      <c r="I102" s="379"/>
      <c r="J102" s="379"/>
      <c r="K102" s="380"/>
      <c r="L102" s="367"/>
      <c r="M102" s="366"/>
    </row>
    <row r="103" spans="1:13" ht="48" x14ac:dyDescent="0.25">
      <c r="A103" s="1"/>
      <c r="B103" s="367"/>
      <c r="C103" s="366"/>
      <c r="D103" s="227" t="s">
        <v>667</v>
      </c>
      <c r="E103" s="434"/>
      <c r="F103" s="378"/>
      <c r="G103" s="379"/>
      <c r="H103" s="379"/>
      <c r="I103" s="379"/>
      <c r="J103" s="379"/>
      <c r="K103" s="380"/>
      <c r="L103" s="367"/>
      <c r="M103" s="366"/>
    </row>
    <row r="104" spans="1:13" ht="60" x14ac:dyDescent="0.25">
      <c r="A104" s="1"/>
      <c r="B104" s="373"/>
      <c r="C104" s="374"/>
      <c r="D104" s="238" t="s">
        <v>668</v>
      </c>
      <c r="E104" s="435"/>
      <c r="F104" s="381"/>
      <c r="G104" s="382"/>
      <c r="H104" s="382"/>
      <c r="I104" s="382"/>
      <c r="J104" s="382"/>
      <c r="K104" s="383"/>
      <c r="L104" s="373"/>
      <c r="M104" s="374"/>
    </row>
    <row r="105" spans="1:13" ht="15.75" thickBot="1" x14ac:dyDescent="0.3">
      <c r="A105" s="1"/>
      <c r="B105" s="443" t="s">
        <v>669</v>
      </c>
      <c r="C105" s="444"/>
      <c r="D105" s="444"/>
      <c r="E105" s="444"/>
      <c r="F105" s="444"/>
      <c r="G105" s="444"/>
      <c r="H105" s="444"/>
      <c r="I105" s="444"/>
      <c r="J105" s="444"/>
      <c r="K105" s="444"/>
      <c r="L105" s="444"/>
      <c r="M105" s="445"/>
    </row>
    <row r="106" spans="1:13" ht="36" x14ac:dyDescent="0.25">
      <c r="A106" s="1"/>
      <c r="B106" s="368" t="s">
        <v>670</v>
      </c>
      <c r="C106" s="371"/>
      <c r="D106" s="200" t="s">
        <v>671</v>
      </c>
      <c r="E106" s="476" t="s">
        <v>672</v>
      </c>
      <c r="F106" s="446" t="s">
        <v>621</v>
      </c>
      <c r="G106" s="437"/>
      <c r="H106" s="437"/>
      <c r="I106" s="437"/>
      <c r="J106" s="437"/>
      <c r="K106" s="438"/>
      <c r="L106" s="368"/>
      <c r="M106" s="371"/>
    </row>
    <row r="107" spans="1:13" ht="36" x14ac:dyDescent="0.25">
      <c r="A107" s="1"/>
      <c r="B107" s="367"/>
      <c r="C107" s="366"/>
      <c r="D107" s="204" t="s">
        <v>673</v>
      </c>
      <c r="E107" s="434"/>
      <c r="F107" s="417"/>
      <c r="G107" s="439"/>
      <c r="H107" s="439"/>
      <c r="I107" s="439"/>
      <c r="J107" s="439"/>
      <c r="K107" s="419"/>
      <c r="L107" s="367"/>
      <c r="M107" s="366"/>
    </row>
    <row r="108" spans="1:13" ht="36" x14ac:dyDescent="0.25">
      <c r="A108" s="1"/>
      <c r="B108" s="367"/>
      <c r="C108" s="366"/>
      <c r="D108" s="239" t="s">
        <v>674</v>
      </c>
      <c r="E108" s="435"/>
      <c r="F108" s="417"/>
      <c r="G108" s="439"/>
      <c r="H108" s="439"/>
      <c r="I108" s="439"/>
      <c r="J108" s="439"/>
      <c r="K108" s="419"/>
      <c r="L108" s="367"/>
      <c r="M108" s="366"/>
    </row>
    <row r="109" spans="1:13" ht="15.75" thickBot="1" x14ac:dyDescent="0.3">
      <c r="A109" s="1"/>
      <c r="B109" s="373"/>
      <c r="C109" s="374"/>
      <c r="D109" s="174"/>
      <c r="E109" s="233"/>
      <c r="F109" s="440"/>
      <c r="G109" s="441"/>
      <c r="H109" s="441"/>
      <c r="I109" s="441"/>
      <c r="J109" s="441"/>
      <c r="K109" s="442"/>
      <c r="L109" s="373"/>
      <c r="M109" s="374"/>
    </row>
    <row r="110" spans="1:13" ht="45" customHeight="1" x14ac:dyDescent="0.25">
      <c r="A110" s="1"/>
      <c r="B110" s="368" t="s">
        <v>675</v>
      </c>
      <c r="C110" s="371"/>
      <c r="D110" s="200" t="s">
        <v>676</v>
      </c>
      <c r="E110" s="237"/>
      <c r="F110" s="446" t="s">
        <v>677</v>
      </c>
      <c r="G110" s="437"/>
      <c r="H110" s="437"/>
      <c r="I110" s="437"/>
      <c r="J110" s="437"/>
      <c r="K110" s="438"/>
      <c r="L110" s="368"/>
      <c r="M110" s="371"/>
    </row>
    <row r="111" spans="1:13" ht="45" customHeight="1" x14ac:dyDescent="0.25">
      <c r="A111" s="1"/>
      <c r="B111" s="367"/>
      <c r="C111" s="366"/>
      <c r="D111" s="204" t="s">
        <v>678</v>
      </c>
      <c r="E111" s="240">
        <v>2</v>
      </c>
      <c r="F111" s="417"/>
      <c r="G111" s="418"/>
      <c r="H111" s="418"/>
      <c r="I111" s="418"/>
      <c r="J111" s="418"/>
      <c r="K111" s="419"/>
      <c r="L111" s="367"/>
      <c r="M111" s="366"/>
    </row>
    <row r="112" spans="1:13" ht="45" customHeight="1" x14ac:dyDescent="0.25">
      <c r="A112" s="1"/>
      <c r="B112" s="367"/>
      <c r="C112" s="366"/>
      <c r="D112" s="204" t="s">
        <v>679</v>
      </c>
      <c r="E112" s="240">
        <v>4</v>
      </c>
      <c r="F112" s="417"/>
      <c r="G112" s="418"/>
      <c r="H112" s="418"/>
      <c r="I112" s="418"/>
      <c r="J112" s="418"/>
      <c r="K112" s="419"/>
      <c r="L112" s="367"/>
      <c r="M112" s="366"/>
    </row>
    <row r="113" spans="1:13" ht="165" customHeight="1" thickBot="1" x14ac:dyDescent="0.3">
      <c r="A113" s="1"/>
      <c r="B113" s="373"/>
      <c r="C113" s="374"/>
      <c r="D113" s="208" t="s">
        <v>680</v>
      </c>
      <c r="E113" s="241" t="s">
        <v>681</v>
      </c>
      <c r="F113" s="440"/>
      <c r="G113" s="441"/>
      <c r="H113" s="441"/>
      <c r="I113" s="441"/>
      <c r="J113" s="441"/>
      <c r="K113" s="442"/>
      <c r="L113" s="373"/>
      <c r="M113" s="374"/>
    </row>
    <row r="114" spans="1:13" ht="48" x14ac:dyDescent="0.25">
      <c r="A114" s="1"/>
      <c r="B114" s="368" t="s">
        <v>682</v>
      </c>
      <c r="C114" s="371"/>
      <c r="D114" s="202" t="s">
        <v>683</v>
      </c>
      <c r="E114" s="242" t="s">
        <v>684</v>
      </c>
      <c r="F114" s="446" t="s">
        <v>685</v>
      </c>
      <c r="G114" s="437"/>
      <c r="H114" s="437"/>
      <c r="I114" s="437"/>
      <c r="J114" s="437"/>
      <c r="K114" s="438"/>
      <c r="L114" s="368"/>
      <c r="M114" s="371"/>
    </row>
    <row r="115" spans="1:13" ht="36" x14ac:dyDescent="0.25">
      <c r="A115" s="1"/>
      <c r="B115" s="372"/>
      <c r="C115" s="366"/>
      <c r="D115" s="202" t="s">
        <v>686</v>
      </c>
      <c r="E115" s="243">
        <v>0.5</v>
      </c>
      <c r="F115" s="417"/>
      <c r="G115" s="418"/>
      <c r="H115" s="418"/>
      <c r="I115" s="418"/>
      <c r="J115" s="418"/>
      <c r="K115" s="419"/>
      <c r="L115" s="372"/>
      <c r="M115" s="366"/>
    </row>
    <row r="116" spans="1:13" ht="24" x14ac:dyDescent="0.25">
      <c r="A116" s="1"/>
      <c r="B116" s="372"/>
      <c r="C116" s="366"/>
      <c r="D116" s="202" t="s">
        <v>687</v>
      </c>
      <c r="E116" s="244" t="s">
        <v>688</v>
      </c>
      <c r="F116" s="417"/>
      <c r="G116" s="418"/>
      <c r="H116" s="418"/>
      <c r="I116" s="418"/>
      <c r="J116" s="418"/>
      <c r="K116" s="419"/>
      <c r="L116" s="372"/>
      <c r="M116" s="366"/>
    </row>
    <row r="117" spans="1:13" ht="24" x14ac:dyDescent="0.25">
      <c r="A117" s="1"/>
      <c r="B117" s="372"/>
      <c r="C117" s="366"/>
      <c r="D117" s="204" t="s">
        <v>689</v>
      </c>
      <c r="E117" s="227"/>
      <c r="F117" s="417"/>
      <c r="G117" s="418"/>
      <c r="H117" s="418"/>
      <c r="I117" s="418"/>
      <c r="J117" s="418"/>
      <c r="K117" s="419"/>
      <c r="L117" s="372"/>
      <c r="M117" s="366"/>
    </row>
    <row r="118" spans="1:13" ht="36" x14ac:dyDescent="0.25">
      <c r="A118" s="1"/>
      <c r="B118" s="372"/>
      <c r="C118" s="366"/>
      <c r="D118" s="204" t="s">
        <v>690</v>
      </c>
      <c r="E118" s="227"/>
      <c r="F118" s="417"/>
      <c r="G118" s="418"/>
      <c r="H118" s="418"/>
      <c r="I118" s="418"/>
      <c r="J118" s="418"/>
      <c r="K118" s="419"/>
      <c r="L118" s="372"/>
      <c r="M118" s="366"/>
    </row>
    <row r="119" spans="1:13" ht="48" x14ac:dyDescent="0.25">
      <c r="A119" s="1"/>
      <c r="B119" s="367"/>
      <c r="C119" s="366"/>
      <c r="D119" s="204" t="s">
        <v>691</v>
      </c>
      <c r="E119" s="227"/>
      <c r="F119" s="417"/>
      <c r="G119" s="418"/>
      <c r="H119" s="418"/>
      <c r="I119" s="418"/>
      <c r="J119" s="418"/>
      <c r="K119" s="419"/>
      <c r="L119" s="367"/>
      <c r="M119" s="366"/>
    </row>
    <row r="120" spans="1:13" ht="24.75" thickBot="1" x14ac:dyDescent="0.3">
      <c r="A120" s="1"/>
      <c r="B120" s="367"/>
      <c r="C120" s="366"/>
      <c r="D120" s="208" t="s">
        <v>692</v>
      </c>
      <c r="E120" s="245"/>
      <c r="F120" s="417"/>
      <c r="G120" s="418"/>
      <c r="H120" s="418"/>
      <c r="I120" s="418"/>
      <c r="J120" s="418"/>
      <c r="K120" s="419"/>
      <c r="L120" s="367"/>
      <c r="M120" s="366"/>
    </row>
    <row r="121" spans="1:13" x14ac:dyDescent="0.25">
      <c r="A121" s="1"/>
      <c r="B121" s="373"/>
      <c r="C121" s="374"/>
      <c r="D121" s="174"/>
      <c r="E121" s="233"/>
      <c r="F121" s="447"/>
      <c r="G121" s="448"/>
      <c r="H121" s="448"/>
      <c r="I121" s="448"/>
      <c r="J121" s="448"/>
      <c r="K121" s="449"/>
      <c r="L121" s="373"/>
      <c r="M121" s="374"/>
    </row>
    <row r="122" spans="1:13" ht="15.75" thickBot="1" x14ac:dyDescent="0.3">
      <c r="A122" s="1"/>
      <c r="B122" s="443" t="s">
        <v>693</v>
      </c>
      <c r="C122" s="444"/>
      <c r="D122" s="444"/>
      <c r="E122" s="444"/>
      <c r="F122" s="444"/>
      <c r="G122" s="444"/>
      <c r="H122" s="444"/>
      <c r="I122" s="444"/>
      <c r="J122" s="444"/>
      <c r="K122" s="444"/>
      <c r="L122" s="444"/>
      <c r="M122" s="445"/>
    </row>
    <row r="123" spans="1:13" ht="24.75" thickBot="1" x14ac:dyDescent="0.3">
      <c r="A123" s="1"/>
      <c r="B123" s="364" t="s">
        <v>694</v>
      </c>
      <c r="C123" s="366"/>
      <c r="D123" s="246" t="s">
        <v>695</v>
      </c>
      <c r="E123" s="232"/>
      <c r="F123" s="364" t="s">
        <v>1028</v>
      </c>
      <c r="G123" s="365"/>
      <c r="H123" s="365"/>
      <c r="I123" s="365"/>
      <c r="J123" s="365"/>
      <c r="K123" s="366"/>
      <c r="L123" s="364"/>
      <c r="M123" s="366"/>
    </row>
    <row r="124" spans="1:13" x14ac:dyDescent="0.25">
      <c r="A124" s="1"/>
      <c r="B124" s="367"/>
      <c r="C124" s="366"/>
      <c r="D124" s="247"/>
      <c r="E124" s="232"/>
      <c r="F124" s="367"/>
      <c r="G124" s="365"/>
      <c r="H124" s="365"/>
      <c r="I124" s="365"/>
      <c r="J124" s="365"/>
      <c r="K124" s="366"/>
      <c r="L124" s="367"/>
      <c r="M124" s="366"/>
    </row>
    <row r="125" spans="1:13" ht="15.75" thickBot="1" x14ac:dyDescent="0.3">
      <c r="A125" s="1"/>
      <c r="B125" s="367"/>
      <c r="C125" s="366"/>
      <c r="D125" s="178"/>
      <c r="E125" s="232"/>
      <c r="F125" s="367"/>
      <c r="G125" s="365"/>
      <c r="H125" s="365"/>
      <c r="I125" s="365"/>
      <c r="J125" s="365"/>
      <c r="K125" s="366"/>
      <c r="L125" s="367"/>
      <c r="M125" s="366"/>
    </row>
    <row r="126" spans="1:13" ht="48" x14ac:dyDescent="0.25">
      <c r="A126" s="1"/>
      <c r="B126" s="368" t="s">
        <v>696</v>
      </c>
      <c r="C126" s="371"/>
      <c r="D126" s="194" t="s">
        <v>697</v>
      </c>
      <c r="E126" s="435" t="s">
        <v>698</v>
      </c>
      <c r="F126" s="471" t="s">
        <v>699</v>
      </c>
      <c r="G126" s="408"/>
      <c r="H126" s="408"/>
      <c r="I126" s="408"/>
      <c r="J126" s="408"/>
      <c r="K126" s="371"/>
      <c r="L126" s="368"/>
      <c r="M126" s="371"/>
    </row>
    <row r="127" spans="1:13" ht="15.75" customHeight="1" x14ac:dyDescent="0.25">
      <c r="A127" s="1"/>
      <c r="B127" s="367"/>
      <c r="C127" s="366"/>
      <c r="D127" s="178"/>
      <c r="E127" s="479"/>
      <c r="F127" s="367"/>
      <c r="G127" s="365"/>
      <c r="H127" s="365"/>
      <c r="I127" s="365"/>
      <c r="J127" s="365"/>
      <c r="K127" s="366"/>
      <c r="L127" s="367"/>
      <c r="M127" s="366"/>
    </row>
    <row r="128" spans="1:13" ht="15.75" customHeight="1" thickBot="1" x14ac:dyDescent="0.3">
      <c r="A128" s="1"/>
      <c r="B128" s="367"/>
      <c r="C128" s="366"/>
      <c r="D128" s="178"/>
      <c r="E128" s="480"/>
      <c r="F128" s="367"/>
      <c r="G128" s="365"/>
      <c r="H128" s="365"/>
      <c r="I128" s="365"/>
      <c r="J128" s="365"/>
      <c r="K128" s="366"/>
      <c r="L128" s="367"/>
      <c r="M128" s="366"/>
    </row>
    <row r="129" spans="1:13" ht="48" x14ac:dyDescent="0.25">
      <c r="A129" s="1"/>
      <c r="B129" s="368" t="s">
        <v>700</v>
      </c>
      <c r="C129" s="369"/>
      <c r="D129" s="237" t="s">
        <v>701</v>
      </c>
      <c r="E129" s="226" t="s">
        <v>702</v>
      </c>
      <c r="F129" s="375" t="s">
        <v>703</v>
      </c>
      <c r="G129" s="376"/>
      <c r="H129" s="376"/>
      <c r="I129" s="376"/>
      <c r="J129" s="376"/>
      <c r="K129" s="377"/>
      <c r="L129" s="368"/>
      <c r="M129" s="371"/>
    </row>
    <row r="130" spans="1:13" ht="24" x14ac:dyDescent="0.25">
      <c r="A130" s="1"/>
      <c r="B130" s="369"/>
      <c r="C130" s="369"/>
      <c r="D130" s="205" t="s">
        <v>704</v>
      </c>
      <c r="E130" s="477" t="s">
        <v>1027</v>
      </c>
      <c r="F130" s="378"/>
      <c r="G130" s="399"/>
      <c r="H130" s="399"/>
      <c r="I130" s="399"/>
      <c r="J130" s="399"/>
      <c r="K130" s="380"/>
      <c r="L130" s="367"/>
      <c r="M130" s="366"/>
    </row>
    <row r="131" spans="1:13" ht="36.75" thickBot="1" x14ac:dyDescent="0.3">
      <c r="A131" s="1"/>
      <c r="B131" s="369"/>
      <c r="C131" s="369"/>
      <c r="D131" s="208" t="s">
        <v>705</v>
      </c>
      <c r="E131" s="478"/>
      <c r="F131" s="381"/>
      <c r="G131" s="382"/>
      <c r="H131" s="382"/>
      <c r="I131" s="382"/>
      <c r="J131" s="382"/>
      <c r="K131" s="383"/>
      <c r="L131" s="373"/>
      <c r="M131" s="374"/>
    </row>
    <row r="132" spans="1:13" ht="15.95" customHeight="1" x14ac:dyDescent="0.25">
      <c r="A132" s="1"/>
      <c r="B132" s="22"/>
      <c r="C132" s="22"/>
      <c r="D132" s="8"/>
      <c r="E132" s="158"/>
      <c r="F132" s="8"/>
      <c r="G132" s="8"/>
      <c r="H132" s="8"/>
      <c r="I132" s="8"/>
      <c r="J132" s="8"/>
      <c r="K132" s="8"/>
      <c r="L132" s="8"/>
      <c r="M132" s="8"/>
    </row>
    <row r="133" spans="1:13" ht="15.95" customHeight="1" x14ac:dyDescent="0.25">
      <c r="A133" s="1"/>
      <c r="B133" s="475" t="s">
        <v>706</v>
      </c>
      <c r="C133" s="251"/>
      <c r="D133" s="251"/>
      <c r="E133" s="251"/>
      <c r="F133" s="251"/>
      <c r="G133" s="251"/>
      <c r="H133" s="251"/>
      <c r="I133" s="251"/>
      <c r="J133" s="251"/>
      <c r="K133" s="251"/>
      <c r="L133" s="251"/>
      <c r="M133" s="251"/>
    </row>
    <row r="134" spans="1:13" ht="15.95" customHeight="1" x14ac:dyDescent="0.25">
      <c r="A134" s="1"/>
      <c r="B134" s="251"/>
      <c r="C134" s="251"/>
      <c r="D134" s="251"/>
      <c r="E134" s="251"/>
      <c r="F134" s="251"/>
      <c r="G134" s="251"/>
      <c r="H134" s="251"/>
      <c r="I134" s="251"/>
      <c r="J134" s="251"/>
      <c r="K134" s="251"/>
      <c r="L134" s="251"/>
      <c r="M134" s="251"/>
    </row>
    <row r="135" spans="1:13" ht="28.5" customHeight="1" x14ac:dyDescent="0.25">
      <c r="A135" s="1"/>
      <c r="B135" s="474" t="s">
        <v>1026</v>
      </c>
      <c r="C135" s="251"/>
      <c r="D135" s="251"/>
      <c r="E135" s="251"/>
      <c r="F135" s="251"/>
      <c r="G135" s="251"/>
      <c r="H135" s="251"/>
      <c r="I135" s="251"/>
      <c r="J135" s="251"/>
      <c r="K135" s="251"/>
      <c r="L135" s="251"/>
      <c r="M135" s="251"/>
    </row>
    <row r="136" spans="1:13" ht="15.75" customHeight="1" x14ac:dyDescent="0.25">
      <c r="A136" s="1"/>
      <c r="B136" s="9"/>
      <c r="C136" s="22"/>
      <c r="D136" s="391" t="s">
        <v>514</v>
      </c>
      <c r="E136" s="392"/>
      <c r="F136" s="391" t="s">
        <v>707</v>
      </c>
      <c r="G136" s="392"/>
      <c r="H136" s="472" t="s">
        <v>113</v>
      </c>
      <c r="I136" s="463"/>
      <c r="J136" s="391" t="s">
        <v>708</v>
      </c>
      <c r="K136" s="392"/>
      <c r="L136" s="391" t="s">
        <v>74</v>
      </c>
      <c r="M136" s="392"/>
    </row>
    <row r="137" spans="1:13" ht="15.95" customHeight="1" x14ac:dyDescent="0.25">
      <c r="A137" s="1"/>
      <c r="B137" s="9"/>
      <c r="C137" s="22"/>
      <c r="D137" s="393"/>
      <c r="E137" s="394"/>
      <c r="F137" s="393"/>
      <c r="G137" s="394"/>
      <c r="H137" s="251"/>
      <c r="I137" s="385"/>
      <c r="J137" s="393"/>
      <c r="K137" s="394"/>
      <c r="L137" s="393"/>
      <c r="M137" s="394"/>
    </row>
    <row r="138" spans="1:13" ht="15.95" customHeight="1" x14ac:dyDescent="0.25">
      <c r="A138" s="1"/>
      <c r="B138" s="9"/>
      <c r="C138" s="22"/>
      <c r="D138" s="395"/>
      <c r="E138" s="359"/>
      <c r="F138" s="395"/>
      <c r="G138" s="359"/>
      <c r="H138" s="473"/>
      <c r="I138" s="388"/>
      <c r="J138" s="395"/>
      <c r="K138" s="359"/>
      <c r="L138" s="395"/>
      <c r="M138" s="359"/>
    </row>
    <row r="139" spans="1:13" ht="15.95" customHeight="1" x14ac:dyDescent="0.25">
      <c r="A139" s="1"/>
      <c r="B139" s="462" t="s">
        <v>709</v>
      </c>
      <c r="C139" s="463"/>
      <c r="D139" s="464" t="s">
        <v>52</v>
      </c>
      <c r="E139" s="385"/>
      <c r="F139" s="464" t="s">
        <v>52</v>
      </c>
      <c r="G139" s="385"/>
      <c r="H139" s="464" t="s">
        <v>52</v>
      </c>
      <c r="I139" s="385"/>
      <c r="J139" s="384"/>
      <c r="K139" s="385"/>
      <c r="L139" s="389" t="s">
        <v>52</v>
      </c>
      <c r="M139" s="390"/>
    </row>
    <row r="140" spans="1:13" ht="15.95" customHeight="1" x14ac:dyDescent="0.25">
      <c r="A140" s="1"/>
      <c r="B140" s="386"/>
      <c r="C140" s="385"/>
      <c r="D140" s="386"/>
      <c r="E140" s="385"/>
      <c r="F140" s="386"/>
      <c r="G140" s="385"/>
      <c r="H140" s="386"/>
      <c r="I140" s="385"/>
      <c r="J140" s="386"/>
      <c r="K140" s="385"/>
      <c r="L140" s="386"/>
      <c r="M140" s="385"/>
    </row>
    <row r="141" spans="1:13" ht="15.95" customHeight="1" x14ac:dyDescent="0.25">
      <c r="A141" s="1"/>
      <c r="B141" s="387"/>
      <c r="C141" s="388"/>
      <c r="D141" s="387"/>
      <c r="E141" s="388"/>
      <c r="F141" s="387"/>
      <c r="G141" s="388"/>
      <c r="H141" s="387"/>
      <c r="I141" s="388"/>
      <c r="J141" s="387"/>
      <c r="K141" s="388"/>
      <c r="L141" s="387"/>
      <c r="M141" s="388"/>
    </row>
    <row r="142" spans="1:13" ht="15.95" customHeight="1" x14ac:dyDescent="0.25">
      <c r="A142" s="1"/>
      <c r="B142" s="462" t="s">
        <v>710</v>
      </c>
      <c r="C142" s="463"/>
      <c r="D142" s="465" t="s">
        <v>518</v>
      </c>
      <c r="E142" s="466"/>
      <c r="F142" s="465" t="s">
        <v>519</v>
      </c>
      <c r="G142" s="466"/>
      <c r="H142" s="465" t="s">
        <v>711</v>
      </c>
      <c r="I142" s="466"/>
      <c r="J142" s="465" t="s">
        <v>712</v>
      </c>
      <c r="K142" s="466"/>
      <c r="L142" s="465" t="s">
        <v>713</v>
      </c>
      <c r="M142" s="466"/>
    </row>
    <row r="143" spans="1:13" ht="15.95" customHeight="1" x14ac:dyDescent="0.25">
      <c r="A143" s="1"/>
      <c r="B143" s="386"/>
      <c r="C143" s="385"/>
      <c r="D143" s="467"/>
      <c r="E143" s="468"/>
      <c r="F143" s="467"/>
      <c r="G143" s="468"/>
      <c r="H143" s="467"/>
      <c r="I143" s="468"/>
      <c r="J143" s="467"/>
      <c r="K143" s="468"/>
      <c r="L143" s="467"/>
      <c r="M143" s="468"/>
    </row>
    <row r="144" spans="1:13" ht="15.95" customHeight="1" x14ac:dyDescent="0.25">
      <c r="A144" s="1"/>
      <c r="B144" s="386"/>
      <c r="C144" s="385"/>
      <c r="D144" s="467"/>
      <c r="E144" s="468"/>
      <c r="F144" s="467"/>
      <c r="G144" s="468"/>
      <c r="H144" s="467"/>
      <c r="I144" s="468"/>
      <c r="J144" s="467"/>
      <c r="K144" s="468"/>
      <c r="L144" s="467"/>
      <c r="M144" s="468"/>
    </row>
    <row r="145" spans="1:13" ht="15.95" customHeight="1" x14ac:dyDescent="0.25">
      <c r="A145" s="1"/>
      <c r="B145" s="386"/>
      <c r="C145" s="385"/>
      <c r="D145" s="467"/>
      <c r="E145" s="468"/>
      <c r="F145" s="467"/>
      <c r="G145" s="468"/>
      <c r="H145" s="467"/>
      <c r="I145" s="468"/>
      <c r="J145" s="467"/>
      <c r="K145" s="468"/>
      <c r="L145" s="467"/>
      <c r="M145" s="468"/>
    </row>
    <row r="146" spans="1:13" ht="15.95" customHeight="1" x14ac:dyDescent="0.25">
      <c r="A146" s="1"/>
      <c r="B146" s="386"/>
      <c r="C146" s="385"/>
      <c r="D146" s="467"/>
      <c r="E146" s="468"/>
      <c r="F146" s="467"/>
      <c r="G146" s="468"/>
      <c r="H146" s="467"/>
      <c r="I146" s="468"/>
      <c r="J146" s="467"/>
      <c r="K146" s="468"/>
      <c r="L146" s="467"/>
      <c r="M146" s="468"/>
    </row>
    <row r="147" spans="1:13" ht="15.95" customHeight="1" x14ac:dyDescent="0.25">
      <c r="A147" s="1"/>
      <c r="B147" s="386"/>
      <c r="C147" s="385"/>
      <c r="D147" s="467"/>
      <c r="E147" s="468"/>
      <c r="F147" s="467"/>
      <c r="G147" s="468"/>
      <c r="H147" s="467"/>
      <c r="I147" s="468"/>
      <c r="J147" s="467"/>
      <c r="K147" s="468"/>
      <c r="L147" s="467"/>
      <c r="M147" s="468"/>
    </row>
    <row r="148" spans="1:13" ht="15.95" customHeight="1" x14ac:dyDescent="0.25">
      <c r="A148" s="1"/>
      <c r="B148" s="386"/>
      <c r="C148" s="385"/>
      <c r="D148" s="467"/>
      <c r="E148" s="468"/>
      <c r="F148" s="467"/>
      <c r="G148" s="468"/>
      <c r="H148" s="467"/>
      <c r="I148" s="468"/>
      <c r="J148" s="467"/>
      <c r="K148" s="468"/>
      <c r="L148" s="467"/>
      <c r="M148" s="468"/>
    </row>
    <row r="149" spans="1:13" ht="15.95" customHeight="1" x14ac:dyDescent="0.25">
      <c r="A149" s="1"/>
      <c r="B149" s="386"/>
      <c r="C149" s="385"/>
      <c r="D149" s="467"/>
      <c r="E149" s="468"/>
      <c r="F149" s="467"/>
      <c r="G149" s="468"/>
      <c r="H149" s="467"/>
      <c r="I149" s="468"/>
      <c r="J149" s="467"/>
      <c r="K149" s="468"/>
      <c r="L149" s="467"/>
      <c r="M149" s="468"/>
    </row>
    <row r="150" spans="1:13" ht="15.95" customHeight="1" x14ac:dyDescent="0.25">
      <c r="A150" s="1"/>
      <c r="B150" s="386"/>
      <c r="C150" s="385"/>
      <c r="D150" s="467"/>
      <c r="E150" s="468"/>
      <c r="F150" s="467"/>
      <c r="G150" s="468"/>
      <c r="H150" s="467"/>
      <c r="I150" s="468"/>
      <c r="J150" s="467"/>
      <c r="K150" s="468"/>
      <c r="L150" s="467"/>
      <c r="M150" s="468"/>
    </row>
    <row r="151" spans="1:13" ht="15.95" customHeight="1" x14ac:dyDescent="0.25">
      <c r="A151" s="1"/>
      <c r="B151" s="386"/>
      <c r="C151" s="385"/>
      <c r="D151" s="467"/>
      <c r="E151" s="468"/>
      <c r="F151" s="467"/>
      <c r="G151" s="468"/>
      <c r="H151" s="467"/>
      <c r="I151" s="468"/>
      <c r="J151" s="467"/>
      <c r="K151" s="468"/>
      <c r="L151" s="467"/>
      <c r="M151" s="468"/>
    </row>
    <row r="152" spans="1:13" ht="15.95" customHeight="1" x14ac:dyDescent="0.25">
      <c r="A152" s="1"/>
      <c r="B152" s="386"/>
      <c r="C152" s="385"/>
      <c r="D152" s="467"/>
      <c r="E152" s="468"/>
      <c r="F152" s="467"/>
      <c r="G152" s="468"/>
      <c r="H152" s="467"/>
      <c r="I152" s="468"/>
      <c r="J152" s="467"/>
      <c r="K152" s="468"/>
      <c r="L152" s="467"/>
      <c r="M152" s="468"/>
    </row>
    <row r="153" spans="1:13" ht="15.95" customHeight="1" x14ac:dyDescent="0.25">
      <c r="A153" s="1"/>
      <c r="B153" s="386"/>
      <c r="C153" s="385"/>
      <c r="D153" s="467"/>
      <c r="E153" s="468"/>
      <c r="F153" s="467"/>
      <c r="G153" s="468"/>
      <c r="H153" s="467"/>
      <c r="I153" s="468"/>
      <c r="J153" s="467"/>
      <c r="K153" s="468"/>
      <c r="L153" s="467"/>
      <c r="M153" s="468"/>
    </row>
    <row r="154" spans="1:13" ht="15.95" customHeight="1" x14ac:dyDescent="0.25">
      <c r="A154" s="1"/>
      <c r="B154" s="386"/>
      <c r="C154" s="385"/>
      <c r="D154" s="467"/>
      <c r="E154" s="468"/>
      <c r="F154" s="467"/>
      <c r="G154" s="468"/>
      <c r="H154" s="467"/>
      <c r="I154" s="468"/>
      <c r="J154" s="467"/>
      <c r="K154" s="468"/>
      <c r="L154" s="467"/>
      <c r="M154" s="468"/>
    </row>
    <row r="155" spans="1:13" ht="15.95" customHeight="1" x14ac:dyDescent="0.25">
      <c r="A155" s="1"/>
      <c r="B155" s="386"/>
      <c r="C155" s="385"/>
      <c r="D155" s="467"/>
      <c r="E155" s="468"/>
      <c r="F155" s="467"/>
      <c r="G155" s="468"/>
      <c r="H155" s="467"/>
      <c r="I155" s="468"/>
      <c r="J155" s="467"/>
      <c r="K155" s="468"/>
      <c r="L155" s="467"/>
      <c r="M155" s="468"/>
    </row>
    <row r="156" spans="1:13" ht="15.95" customHeight="1" x14ac:dyDescent="0.25">
      <c r="A156" s="1"/>
      <c r="B156" s="386"/>
      <c r="C156" s="385"/>
      <c r="D156" s="467"/>
      <c r="E156" s="468"/>
      <c r="F156" s="467"/>
      <c r="G156" s="468"/>
      <c r="H156" s="467"/>
      <c r="I156" s="468"/>
      <c r="J156" s="467"/>
      <c r="K156" s="468"/>
      <c r="L156" s="467"/>
      <c r="M156" s="468"/>
    </row>
    <row r="157" spans="1:13" ht="15.95" customHeight="1" x14ac:dyDescent="0.25">
      <c r="A157" s="1"/>
      <c r="B157" s="386"/>
      <c r="C157" s="385"/>
      <c r="D157" s="467"/>
      <c r="E157" s="468"/>
      <c r="F157" s="467"/>
      <c r="G157" s="468"/>
      <c r="H157" s="467"/>
      <c r="I157" s="468"/>
      <c r="J157" s="467"/>
      <c r="K157" s="468"/>
      <c r="L157" s="467"/>
      <c r="M157" s="468"/>
    </row>
    <row r="158" spans="1:13" ht="15.95" customHeight="1" x14ac:dyDescent="0.25">
      <c r="A158" s="1"/>
      <c r="B158" s="387"/>
      <c r="C158" s="388"/>
      <c r="D158" s="469"/>
      <c r="E158" s="470"/>
      <c r="F158" s="469"/>
      <c r="G158" s="470"/>
      <c r="H158" s="469"/>
      <c r="I158" s="470"/>
      <c r="J158" s="469"/>
      <c r="K158" s="470"/>
      <c r="L158" s="469"/>
      <c r="M158" s="470"/>
    </row>
    <row r="159" spans="1:13" ht="20.25" customHeight="1" x14ac:dyDescent="0.25">
      <c r="A159" s="1"/>
      <c r="B159" s="420" t="s">
        <v>714</v>
      </c>
      <c r="C159" s="251"/>
      <c r="D159" s="251"/>
      <c r="E159" s="251"/>
      <c r="F159" s="251"/>
      <c r="G159" s="251"/>
      <c r="H159" s="251"/>
      <c r="I159" s="251"/>
      <c r="J159" s="251"/>
      <c r="K159" s="251"/>
      <c r="L159" s="251"/>
      <c r="M159" s="251"/>
    </row>
    <row r="160" spans="1:13" ht="20.25" customHeight="1" x14ac:dyDescent="0.25">
      <c r="A160" s="1"/>
      <c r="B160" s="251"/>
      <c r="C160" s="251"/>
      <c r="D160" s="251"/>
      <c r="E160" s="251"/>
      <c r="F160" s="251"/>
      <c r="G160" s="251"/>
      <c r="H160" s="251"/>
      <c r="I160" s="251"/>
      <c r="J160" s="251"/>
      <c r="K160" s="251"/>
      <c r="L160" s="251"/>
      <c r="M160" s="251"/>
    </row>
    <row r="161" spans="1:13" ht="20.25" customHeight="1" x14ac:dyDescent="0.25">
      <c r="A161" s="1"/>
      <c r="B161" s="251"/>
      <c r="C161" s="251"/>
      <c r="D161" s="251"/>
      <c r="E161" s="251"/>
      <c r="F161" s="251"/>
      <c r="G161" s="251"/>
      <c r="H161" s="251"/>
      <c r="I161" s="251"/>
      <c r="J161" s="251"/>
      <c r="K161" s="251"/>
      <c r="L161" s="251"/>
      <c r="M161" s="251"/>
    </row>
    <row r="162" spans="1:13" ht="20.25" customHeight="1" x14ac:dyDescent="0.25">
      <c r="A162" s="1"/>
      <c r="B162" s="251"/>
      <c r="C162" s="251"/>
      <c r="D162" s="251"/>
      <c r="E162" s="251"/>
      <c r="F162" s="251"/>
      <c r="G162" s="251"/>
      <c r="H162" s="251"/>
      <c r="I162" s="251"/>
      <c r="J162" s="251"/>
      <c r="K162" s="251"/>
      <c r="L162" s="251"/>
      <c r="M162" s="251"/>
    </row>
    <row r="163" spans="1:13" ht="20.25" customHeight="1" x14ac:dyDescent="0.25">
      <c r="A163" s="1"/>
      <c r="B163" s="251"/>
      <c r="C163" s="251"/>
      <c r="D163" s="251"/>
      <c r="E163" s="251"/>
      <c r="F163" s="251"/>
      <c r="G163" s="251"/>
      <c r="H163" s="251"/>
      <c r="I163" s="251"/>
      <c r="J163" s="251"/>
      <c r="K163" s="251"/>
      <c r="L163" s="251"/>
      <c r="M163" s="251"/>
    </row>
    <row r="164" spans="1:13" ht="21.95" customHeight="1" x14ac:dyDescent="0.25">
      <c r="A164" s="1"/>
      <c r="B164" s="251"/>
      <c r="C164" s="251"/>
      <c r="D164" s="251"/>
      <c r="E164" s="251"/>
      <c r="F164" s="251"/>
      <c r="G164" s="251"/>
      <c r="H164" s="251"/>
      <c r="I164" s="251"/>
      <c r="J164" s="251"/>
      <c r="K164" s="251"/>
      <c r="L164" s="251"/>
      <c r="M164" s="251"/>
    </row>
    <row r="165" spans="1:13" ht="15" customHeight="1" x14ac:dyDescent="0.25"/>
    <row r="166" spans="1:13" ht="15" customHeight="1" x14ac:dyDescent="0.25"/>
    <row r="167" spans="1:13" ht="15" customHeight="1" x14ac:dyDescent="0.25"/>
    <row r="168" spans="1:13" ht="15" customHeight="1" x14ac:dyDescent="0.25"/>
  </sheetData>
  <sheetProtection sheet="1" objects="1" scenarios="1" formatColumns="0" formatRows="0"/>
  <mergeCells count="97">
    <mergeCell ref="B8:M8"/>
    <mergeCell ref="L106:M109"/>
    <mergeCell ref="F32:K36"/>
    <mergeCell ref="B23:C30"/>
    <mergeCell ref="L129:M131"/>
    <mergeCell ref="B14:C17"/>
    <mergeCell ref="L14:M17"/>
    <mergeCell ref="F129:K131"/>
    <mergeCell ref="L101:M104"/>
    <mergeCell ref="B122:M122"/>
    <mergeCell ref="L114:M121"/>
    <mergeCell ref="E106:E108"/>
    <mergeCell ref="E130:E131"/>
    <mergeCell ref="E126:E128"/>
    <mergeCell ref="F37:K40"/>
    <mergeCell ref="L9:M13"/>
    <mergeCell ref="F142:G158"/>
    <mergeCell ref="H142:I158"/>
    <mergeCell ref="F126:K128"/>
    <mergeCell ref="B123:C125"/>
    <mergeCell ref="L123:M125"/>
    <mergeCell ref="F139:G141"/>
    <mergeCell ref="H139:I141"/>
    <mergeCell ref="H136:I138"/>
    <mergeCell ref="J142:K158"/>
    <mergeCell ref="B135:M135"/>
    <mergeCell ref="L142:M158"/>
    <mergeCell ref="B142:C158"/>
    <mergeCell ref="D142:E158"/>
    <mergeCell ref="B133:M134"/>
    <mergeCell ref="D136:E138"/>
    <mergeCell ref="L18:M22"/>
    <mergeCell ref="L23:M30"/>
    <mergeCell ref="B139:C141"/>
    <mergeCell ref="J136:K138"/>
    <mergeCell ref="D139:E141"/>
    <mergeCell ref="L136:M138"/>
    <mergeCell ref="F110:K113"/>
    <mergeCell ref="B46:C50"/>
    <mergeCell ref="F74:K82"/>
    <mergeCell ref="F18:K22"/>
    <mergeCell ref="L83:M100"/>
    <mergeCell ref="B7:M7"/>
    <mergeCell ref="E101:E104"/>
    <mergeCell ref="B18:C22"/>
    <mergeCell ref="F14:K17"/>
    <mergeCell ref="F83:K100"/>
    <mergeCell ref="L46:M50"/>
    <mergeCell ref="F46:K50"/>
    <mergeCell ref="B32:C36"/>
    <mergeCell ref="B74:C82"/>
    <mergeCell ref="B64:C73"/>
    <mergeCell ref="F9:K13"/>
    <mergeCell ref="F23:K30"/>
    <mergeCell ref="F64:K73"/>
    <mergeCell ref="B101:C104"/>
    <mergeCell ref="B83:C100"/>
    <mergeCell ref="B63:M63"/>
    <mergeCell ref="B159:M164"/>
    <mergeCell ref="B1:M2"/>
    <mergeCell ref="B126:C128"/>
    <mergeCell ref="L110:M113"/>
    <mergeCell ref="L126:M128"/>
    <mergeCell ref="L74:M82"/>
    <mergeCell ref="B5:C6"/>
    <mergeCell ref="D5:E6"/>
    <mergeCell ref="F5:K6"/>
    <mergeCell ref="B3:M3"/>
    <mergeCell ref="L64:M73"/>
    <mergeCell ref="B9:C13"/>
    <mergeCell ref="L5:M6"/>
    <mergeCell ref="L52:M55"/>
    <mergeCell ref="B56:C61"/>
    <mergeCell ref="B62:M62"/>
    <mergeCell ref="B31:M31"/>
    <mergeCell ref="B37:C40"/>
    <mergeCell ref="B41:C45"/>
    <mergeCell ref="B51:M51"/>
    <mergeCell ref="B52:C55"/>
    <mergeCell ref="F52:K55"/>
    <mergeCell ref="J139:K141"/>
    <mergeCell ref="L139:M141"/>
    <mergeCell ref="F136:G138"/>
    <mergeCell ref="F41:K45"/>
    <mergeCell ref="L37:M38"/>
    <mergeCell ref="L41:M45"/>
    <mergeCell ref="B105:M105"/>
    <mergeCell ref="B114:C121"/>
    <mergeCell ref="F114:K121"/>
    <mergeCell ref="F106:K109"/>
    <mergeCell ref="B110:C113"/>
    <mergeCell ref="B106:C109"/>
    <mergeCell ref="F123:K125"/>
    <mergeCell ref="B129:C131"/>
    <mergeCell ref="F56:K61"/>
    <mergeCell ref="L32:M36"/>
    <mergeCell ref="F101:K104"/>
  </mergeCells>
  <conditionalFormatting sqref="E56:E61">
    <cfRule type="cellIs" dxfId="4" priority="6" operator="equal">
      <formula>0</formula>
    </cfRule>
  </conditionalFormatting>
  <conditionalFormatting sqref="E65:E69">
    <cfRule type="cellIs" dxfId="3" priority="3" operator="equal">
      <formula>0</formula>
    </cfRule>
  </conditionalFormatting>
  <conditionalFormatting sqref="E71:E73">
    <cfRule type="cellIs" dxfId="2" priority="4" operator="equal">
      <formula>0</formula>
    </cfRule>
  </conditionalFormatting>
  <conditionalFormatting sqref="E77:E79">
    <cfRule type="cellIs" dxfId="1" priority="2" operator="equal">
      <formula>0</formula>
    </cfRule>
  </conditionalFormatting>
  <conditionalFormatting sqref="E93:E95">
    <cfRule type="cellIs" dxfId="0" priority="1" operator="equal">
      <formula>0</formula>
    </cfRule>
  </conditionalFormatting>
  <dataValidations count="1">
    <dataValidation type="list" allowBlank="1" showInputMessage="1" showErrorMessage="1" prompt="Select Rating" sqref="D139:I141 J139 L139" xr:uid="{00000000-0002-0000-0700-000000000000}">
      <formula1>"Highly Satisfactory (HS), Satisfactory (S), Moderately Satisfactory (MS), Moderately Unsatisfactory (MU), Unsatisfactory (U), Highly Unsatisfactory (HU), Not Rated"</formula1>
    </dataValidation>
  </dataValidations>
  <pageMargins left="0.23622047244094491" right="0.23622047244094491" top="0.74803149606299213" bottom="0.74803149606299213" header="0.31496062992125984" footer="0.31496062992125984"/>
  <pageSetup paperSize="5" orientation="landscape" r:id="rId1"/>
  <rowBreaks count="1" manualBreakCount="1">
    <brk id="63"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L35"/>
  <sheetViews>
    <sheetView showGridLines="0" topLeftCell="A33" zoomScaleNormal="100" zoomScaleSheetLayoutView="100" workbookViewId="0">
      <selection activeCell="U15" sqref="U15"/>
    </sheetView>
  </sheetViews>
  <sheetFormatPr defaultColWidth="8.7109375" defaultRowHeight="12" x14ac:dyDescent="0.2"/>
  <cols>
    <col min="1" max="1" width="1.7109375" style="1" customWidth="1"/>
    <col min="2" max="6" width="8.7109375" style="1" customWidth="1"/>
    <col min="7" max="7" width="7.7109375" style="1" customWidth="1"/>
    <col min="8" max="11" width="8.7109375" style="1" customWidth="1"/>
    <col min="12" max="12" width="12" style="1" customWidth="1"/>
    <col min="13" max="16384" width="8.7109375" style="1"/>
  </cols>
  <sheetData>
    <row r="2" spans="2:12" ht="26.25" customHeight="1" x14ac:dyDescent="0.2">
      <c r="B2" s="421" t="s">
        <v>715</v>
      </c>
      <c r="C2" s="365"/>
      <c r="D2" s="365"/>
      <c r="E2" s="365"/>
      <c r="F2" s="365"/>
      <c r="G2" s="365"/>
      <c r="H2" s="365"/>
      <c r="I2" s="365"/>
      <c r="J2" s="365"/>
      <c r="K2" s="365"/>
      <c r="L2" s="365"/>
    </row>
    <row r="3" spans="2:12" ht="18.95" customHeight="1" x14ac:dyDescent="0.2">
      <c r="B3" s="503" t="s">
        <v>716</v>
      </c>
      <c r="C3" s="504"/>
      <c r="D3" s="504"/>
      <c r="E3" s="504"/>
      <c r="F3" s="504"/>
      <c r="G3" s="504"/>
      <c r="H3" s="504"/>
      <c r="I3" s="504"/>
      <c r="J3" s="504"/>
      <c r="K3" s="504"/>
      <c r="L3" s="392"/>
    </row>
    <row r="4" spans="2:12" ht="21.95" customHeight="1" x14ac:dyDescent="0.2">
      <c r="B4" s="393"/>
      <c r="C4" s="365"/>
      <c r="D4" s="365"/>
      <c r="E4" s="365"/>
      <c r="F4" s="365"/>
      <c r="G4" s="365"/>
      <c r="H4" s="365"/>
      <c r="I4" s="365"/>
      <c r="J4" s="365"/>
      <c r="K4" s="365"/>
      <c r="L4" s="394"/>
    </row>
    <row r="5" spans="2:12" ht="15.75" customHeight="1" x14ac:dyDescent="0.2">
      <c r="B5" s="505" t="s">
        <v>717</v>
      </c>
      <c r="C5" s="506"/>
      <c r="D5" s="506"/>
      <c r="E5" s="506"/>
      <c r="F5" s="506"/>
      <c r="G5" s="506"/>
      <c r="H5" s="506"/>
      <c r="I5" s="506"/>
      <c r="J5" s="506"/>
      <c r="K5" s="506"/>
      <c r="L5" s="507"/>
    </row>
    <row r="6" spans="2:12" ht="21" customHeight="1" x14ac:dyDescent="0.2">
      <c r="B6" s="508"/>
      <c r="C6" s="509"/>
      <c r="D6" s="509"/>
      <c r="E6" s="509"/>
      <c r="F6" s="509"/>
      <c r="G6" s="509"/>
      <c r="H6" s="509"/>
      <c r="I6" s="509"/>
      <c r="J6" s="509"/>
      <c r="K6" s="509"/>
      <c r="L6" s="510"/>
    </row>
    <row r="7" spans="2:12" ht="21" customHeight="1" x14ac:dyDescent="0.2">
      <c r="B7" s="508"/>
      <c r="C7" s="509"/>
      <c r="D7" s="509"/>
      <c r="E7" s="509"/>
      <c r="F7" s="509"/>
      <c r="G7" s="509"/>
      <c r="H7" s="509"/>
      <c r="I7" s="509"/>
      <c r="J7" s="509"/>
      <c r="K7" s="509"/>
      <c r="L7" s="510"/>
    </row>
    <row r="8" spans="2:12" ht="21" customHeight="1" x14ac:dyDescent="0.2">
      <c r="B8" s="508"/>
      <c r="C8" s="509"/>
      <c r="D8" s="509"/>
      <c r="E8" s="509"/>
      <c r="F8" s="509"/>
      <c r="G8" s="509"/>
      <c r="H8" s="509"/>
      <c r="I8" s="509"/>
      <c r="J8" s="509"/>
      <c r="K8" s="509"/>
      <c r="L8" s="510"/>
    </row>
    <row r="9" spans="2:12" ht="21" customHeight="1" x14ac:dyDescent="0.2">
      <c r="B9" s="508"/>
      <c r="C9" s="509"/>
      <c r="D9" s="509"/>
      <c r="E9" s="509"/>
      <c r="F9" s="509"/>
      <c r="G9" s="509"/>
      <c r="H9" s="509"/>
      <c r="I9" s="509"/>
      <c r="J9" s="509"/>
      <c r="K9" s="509"/>
      <c r="L9" s="510"/>
    </row>
    <row r="10" spans="2:12" ht="21" customHeight="1" x14ac:dyDescent="0.2">
      <c r="B10" s="508"/>
      <c r="C10" s="509"/>
      <c r="D10" s="509"/>
      <c r="E10" s="509"/>
      <c r="F10" s="509"/>
      <c r="G10" s="509"/>
      <c r="H10" s="509"/>
      <c r="I10" s="509"/>
      <c r="J10" s="509"/>
      <c r="K10" s="509"/>
      <c r="L10" s="510"/>
    </row>
    <row r="11" spans="2:12" ht="21" customHeight="1" x14ac:dyDescent="0.2">
      <c r="B11" s="508"/>
      <c r="C11" s="509"/>
      <c r="D11" s="509"/>
      <c r="E11" s="509"/>
      <c r="F11" s="509"/>
      <c r="G11" s="509"/>
      <c r="H11" s="509"/>
      <c r="I11" s="509"/>
      <c r="J11" s="509"/>
      <c r="K11" s="509"/>
      <c r="L11" s="510"/>
    </row>
    <row r="12" spans="2:12" ht="21" customHeight="1" x14ac:dyDescent="0.2">
      <c r="B12" s="508"/>
      <c r="C12" s="509"/>
      <c r="D12" s="509"/>
      <c r="E12" s="509"/>
      <c r="F12" s="509"/>
      <c r="G12" s="509"/>
      <c r="H12" s="509"/>
      <c r="I12" s="509"/>
      <c r="J12" s="509"/>
      <c r="K12" s="509"/>
      <c r="L12" s="510"/>
    </row>
    <row r="13" spans="2:12" ht="21" customHeight="1" x14ac:dyDescent="0.2">
      <c r="B13" s="508"/>
      <c r="C13" s="509"/>
      <c r="D13" s="509"/>
      <c r="E13" s="509"/>
      <c r="F13" s="509"/>
      <c r="G13" s="509"/>
      <c r="H13" s="509"/>
      <c r="I13" s="509"/>
      <c r="J13" s="509"/>
      <c r="K13" s="509"/>
      <c r="L13" s="510"/>
    </row>
    <row r="14" spans="2:12" ht="21" customHeight="1" x14ac:dyDescent="0.2">
      <c r="B14" s="508"/>
      <c r="C14" s="509"/>
      <c r="D14" s="509"/>
      <c r="E14" s="509"/>
      <c r="F14" s="509"/>
      <c r="G14" s="509"/>
      <c r="H14" s="509"/>
      <c r="I14" s="509"/>
      <c r="J14" s="509"/>
      <c r="K14" s="509"/>
      <c r="L14" s="510"/>
    </row>
    <row r="15" spans="2:12" ht="164.25" customHeight="1" x14ac:dyDescent="0.2">
      <c r="B15" s="511"/>
      <c r="C15" s="512"/>
      <c r="D15" s="512"/>
      <c r="E15" s="512"/>
      <c r="F15" s="512"/>
      <c r="G15" s="512"/>
      <c r="H15" s="512"/>
      <c r="I15" s="512"/>
      <c r="J15" s="512"/>
      <c r="K15" s="512"/>
      <c r="L15" s="513"/>
    </row>
    <row r="16" spans="2:12" ht="21" customHeight="1" x14ac:dyDescent="0.2"/>
    <row r="17" spans="1:12" ht="15" customHeight="1" x14ac:dyDescent="0.2">
      <c r="B17" s="503" t="s">
        <v>718</v>
      </c>
      <c r="C17" s="504"/>
      <c r="D17" s="504"/>
      <c r="E17" s="504"/>
      <c r="F17" s="504"/>
      <c r="G17" s="504"/>
      <c r="H17" s="504"/>
      <c r="I17" s="504"/>
      <c r="J17" s="504"/>
      <c r="K17" s="504"/>
      <c r="L17" s="392"/>
    </row>
    <row r="18" spans="1:12" ht="21" customHeight="1" x14ac:dyDescent="0.2">
      <c r="B18" s="393"/>
      <c r="C18" s="365"/>
      <c r="D18" s="365"/>
      <c r="E18" s="365"/>
      <c r="F18" s="365"/>
      <c r="G18" s="365"/>
      <c r="H18" s="365"/>
      <c r="I18" s="365"/>
      <c r="J18" s="365"/>
      <c r="K18" s="365"/>
      <c r="L18" s="394"/>
    </row>
    <row r="19" spans="1:12" ht="21" customHeight="1" x14ac:dyDescent="0.2">
      <c r="B19" s="465" t="s">
        <v>719</v>
      </c>
      <c r="C19" s="465"/>
      <c r="D19" s="465"/>
      <c r="E19" s="465"/>
      <c r="F19" s="465"/>
      <c r="G19" s="465"/>
      <c r="H19" s="465"/>
      <c r="I19" s="465"/>
      <c r="J19" s="465"/>
      <c r="K19" s="465"/>
      <c r="L19" s="465"/>
    </row>
    <row r="20" spans="1:12" ht="45" customHeight="1" x14ac:dyDescent="0.2">
      <c r="B20" s="465"/>
      <c r="C20" s="465"/>
      <c r="D20" s="465"/>
      <c r="E20" s="465"/>
      <c r="F20" s="465"/>
      <c r="G20" s="465"/>
      <c r="H20" s="465"/>
      <c r="I20" s="465"/>
      <c r="J20" s="465"/>
      <c r="K20" s="465"/>
      <c r="L20" s="465"/>
    </row>
    <row r="21" spans="1:12" ht="20.25" customHeight="1" x14ac:dyDescent="0.2">
      <c r="B21" s="465"/>
      <c r="C21" s="465"/>
      <c r="D21" s="465"/>
      <c r="E21" s="465"/>
      <c r="F21" s="465"/>
      <c r="G21" s="465"/>
      <c r="H21" s="465"/>
      <c r="I21" s="465"/>
      <c r="J21" s="465"/>
      <c r="K21" s="465"/>
      <c r="L21" s="465"/>
    </row>
    <row r="22" spans="1:12" ht="31.5" customHeight="1" x14ac:dyDescent="0.2">
      <c r="B22" s="465"/>
      <c r="C22" s="465"/>
      <c r="D22" s="465"/>
      <c r="E22" s="465"/>
      <c r="F22" s="465"/>
      <c r="G22" s="465"/>
      <c r="H22" s="465"/>
      <c r="I22" s="465"/>
      <c r="J22" s="465"/>
      <c r="K22" s="465"/>
      <c r="L22" s="465"/>
    </row>
    <row r="23" spans="1:12" ht="21" customHeight="1" x14ac:dyDescent="0.2">
      <c r="B23" s="465"/>
      <c r="C23" s="465"/>
      <c r="D23" s="465"/>
      <c r="E23" s="465"/>
      <c r="F23" s="465"/>
      <c r="G23" s="465"/>
      <c r="H23" s="465"/>
      <c r="I23" s="465"/>
      <c r="J23" s="465"/>
      <c r="K23" s="465"/>
      <c r="L23" s="465"/>
    </row>
    <row r="24" spans="1:12" ht="51" customHeight="1" x14ac:dyDescent="0.2">
      <c r="B24" s="465"/>
      <c r="C24" s="465"/>
      <c r="D24" s="465"/>
      <c r="E24" s="465"/>
      <c r="F24" s="465"/>
      <c r="G24" s="465"/>
      <c r="H24" s="465"/>
      <c r="I24" s="465"/>
      <c r="J24" s="465"/>
      <c r="K24" s="465"/>
      <c r="L24" s="465"/>
    </row>
    <row r="25" spans="1:12" ht="21" customHeight="1" x14ac:dyDescent="0.25">
      <c r="B25" s="501" t="s">
        <v>720</v>
      </c>
      <c r="C25" s="409"/>
      <c r="D25" s="409"/>
      <c r="E25" s="409"/>
      <c r="F25" s="409"/>
      <c r="G25" s="409"/>
      <c r="H25" s="409"/>
      <c r="I25" s="409"/>
      <c r="J25" s="409"/>
      <c r="K25" s="409"/>
      <c r="L25" s="409"/>
    </row>
    <row r="26" spans="1:12" ht="21" customHeight="1" x14ac:dyDescent="0.2"/>
    <row r="27" spans="1:12" ht="49.5" customHeight="1" x14ac:dyDescent="0.2">
      <c r="A27" s="22"/>
      <c r="B27" s="490" t="s">
        <v>721</v>
      </c>
      <c r="C27" s="491"/>
      <c r="D27" s="491"/>
      <c r="E27" s="463"/>
      <c r="F27" s="492" t="s">
        <v>722</v>
      </c>
      <c r="G27" s="493"/>
      <c r="H27" s="493"/>
      <c r="I27" s="493"/>
      <c r="J27" s="493"/>
      <c r="K27" s="493"/>
      <c r="L27" s="494"/>
    </row>
    <row r="28" spans="1:12" ht="42" customHeight="1" x14ac:dyDescent="0.2">
      <c r="A28" s="22"/>
      <c r="B28" s="386"/>
      <c r="C28" s="365"/>
      <c r="D28" s="365"/>
      <c r="E28" s="385"/>
      <c r="F28" s="495"/>
      <c r="G28" s="496"/>
      <c r="H28" s="496"/>
      <c r="I28" s="496"/>
      <c r="J28" s="496"/>
      <c r="K28" s="496"/>
      <c r="L28" s="497"/>
    </row>
    <row r="29" spans="1:12" ht="264.75" customHeight="1" x14ac:dyDescent="0.2">
      <c r="A29" s="22"/>
      <c r="B29" s="387"/>
      <c r="C29" s="473"/>
      <c r="D29" s="473"/>
      <c r="E29" s="388"/>
      <c r="F29" s="498"/>
      <c r="G29" s="499"/>
      <c r="H29" s="499"/>
      <c r="I29" s="499"/>
      <c r="J29" s="499"/>
      <c r="K29" s="499"/>
      <c r="L29" s="500"/>
    </row>
    <row r="30" spans="1:12" ht="21" customHeight="1" x14ac:dyDescent="0.2">
      <c r="B30" s="502" t="s">
        <v>723</v>
      </c>
      <c r="C30" s="491"/>
      <c r="D30" s="491"/>
      <c r="E30" s="463"/>
      <c r="F30" s="492" t="s">
        <v>724</v>
      </c>
      <c r="G30" s="493"/>
      <c r="H30" s="493"/>
      <c r="I30" s="493"/>
      <c r="J30" s="493"/>
      <c r="K30" s="493"/>
      <c r="L30" s="494"/>
    </row>
    <row r="31" spans="1:12" ht="96.75" customHeight="1" x14ac:dyDescent="0.2">
      <c r="B31" s="386"/>
      <c r="C31" s="365"/>
      <c r="D31" s="365"/>
      <c r="E31" s="385"/>
      <c r="F31" s="495"/>
      <c r="G31" s="496"/>
      <c r="H31" s="496"/>
      <c r="I31" s="496"/>
      <c r="J31" s="496"/>
      <c r="K31" s="496"/>
      <c r="L31" s="497"/>
    </row>
    <row r="32" spans="1:12" ht="123.75" customHeight="1" x14ac:dyDescent="0.2">
      <c r="B32" s="386"/>
      <c r="C32" s="365"/>
      <c r="D32" s="365"/>
      <c r="E32" s="385"/>
      <c r="F32" s="495"/>
      <c r="G32" s="496"/>
      <c r="H32" s="496"/>
      <c r="I32" s="496"/>
      <c r="J32" s="496"/>
      <c r="K32" s="496"/>
      <c r="L32" s="497"/>
    </row>
    <row r="33" spans="2:12" ht="271.5" customHeight="1" x14ac:dyDescent="0.2">
      <c r="B33" s="387"/>
      <c r="C33" s="473"/>
      <c r="D33" s="473"/>
      <c r="E33" s="388"/>
      <c r="F33" s="498"/>
      <c r="G33" s="499"/>
      <c r="H33" s="499"/>
      <c r="I33" s="499"/>
      <c r="J33" s="499"/>
      <c r="K33" s="499"/>
      <c r="L33" s="500"/>
    </row>
    <row r="34" spans="2:12" ht="15.75" customHeight="1" x14ac:dyDescent="0.2"/>
    <row r="35" spans="2:12" ht="15.75" customHeight="1" x14ac:dyDescent="0.2"/>
  </sheetData>
  <sheetProtection sheet="1" objects="1" scenarios="1" formatColumns="0" formatRows="0"/>
  <mergeCells count="10">
    <mergeCell ref="B2:L2"/>
    <mergeCell ref="B27:E29"/>
    <mergeCell ref="F27:L29"/>
    <mergeCell ref="F30:L33"/>
    <mergeCell ref="B25:L25"/>
    <mergeCell ref="B30:E33"/>
    <mergeCell ref="B3:L4"/>
    <mergeCell ref="B17:L18"/>
    <mergeCell ref="B5:L15"/>
    <mergeCell ref="B19:L24"/>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Jordan</GEFCountry>
    <Classification xmlns="ceb00776-aa5c-4fc8-b6fe-5f035152e4b6">Public</Classification>
    <Country1 xmlns="ceb00776-aa5c-4fc8-b6fe-5f035152e4b6" xsi:nil="true"/>
    <DocPrefix xmlns="ceb00776-aa5c-4fc8-b6fe-5f035152e4b6">Project Implementation Report (PIR)</DocPrefix>
    <GEFID xmlns="ceb00776-aa5c-4fc8-b6fe-5f035152e4b6">10528</GEFID>
    <ProjectType xmlns="ceb00776-aa5c-4fc8-b6fe-5f035152e4b6">FSP</ProjectType>
    <DocCategory xmlns="b8caa731-411c-4ce8-a2a6-5b517e250d33" xsi:nil="true"/>
    <GEFProjectID xmlns="ceb00776-aa5c-4fc8-b6fe-5f035152e4b6">36e0b8d8-c869-ea11-a811-000d3a337c9e</GEFProjectID>
    <DocActive xmlns="ceb00776-aa5c-4fc8-b6fe-5f035152e4b6">Active</DocActive>
    <DocCategory xmlns="ceb00776-aa5c-4fc8-b6fe-5f035152e4b6">M and E Document</DocCategory>
    <FocalArea xmlns="b8caa731-411c-4ce8-a2a6-5b517e250d33" xsi:nil="true"/>
    <FocalArea xmlns="ceb00776-aa5c-4fc8-b6fe-5f035152e4b6">Land Degradation</FocalArea>
    <ProjectStatus xmlns="b8caa731-411c-4ce8-a2a6-5b517e250d33">Under Implementation</ProjectStatus>
    <DocType xmlns="ceb00776-aa5c-4fc8-b6fe-5f035152e4b6">PIR 2</DocType>
    <ProjectTitle xmlns="ceb00776-aa5c-4fc8-b6fe-5f035152e4b6">Achieving land degradation neutrality targets through restoration and sustainable management of degraded land in Northern Jordan</ProjectTitle>
    <RecordStatus xmlns="b8caa731-411c-4ce8-a2a6-5b517e250d33">Active</RecordStatus>
    <TrustFundType xmlns="ceb00776-aa5c-4fc8-b6fe-5f035152e4b6">GET</TrustFundType>
    <TaxCatchAll xmlns="3e02667f-0271-471b-bd6e-11a2e16def1d" xsi:nil="true"/>
    <DocumentTitle xmlns="ceb00776-aa5c-4fc8-b6fe-5f035152e4b6">GEFID10528_2025PIR_FAO_Jordan</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9EC5BF-CE9E-445D-82F0-81EC699A59B9}">
  <ds:schemaRefs>
    <ds:schemaRef ds:uri="http://schemas.microsoft.com/office/2006/metadata/properties"/>
    <ds:schemaRef ds:uri="http://schemas.microsoft.com/office/infopath/2007/PartnerControls"/>
    <ds:schemaRef ds:uri="b8caa731-411c-4ce8-a2a6-5b517e250d33"/>
    <ds:schemaRef ds:uri="ceb00776-aa5c-4fc8-b6fe-5f035152e4b6"/>
    <ds:schemaRef ds:uri="3e02667f-0271-471b-bd6e-11a2e16def1d"/>
    <ds:schemaRef ds:uri="ff57b53f-0493-42a0-86f6-b9b1333ab06d"/>
  </ds:schemaRefs>
</ds:datastoreItem>
</file>

<file path=customXml/itemProps2.xml><?xml version="1.0" encoding="utf-8"?>
<ds:datastoreItem xmlns:ds="http://schemas.openxmlformats.org/officeDocument/2006/customXml" ds:itemID="{D935E0D8-D6AC-49E0-AFF5-DF171C6702E0}">
  <ds:schemaRefs>
    <ds:schemaRef ds:uri="http://schemas.microsoft.com/sharepoint/v3/contenttype/forms"/>
  </ds:schemaRefs>
</ds:datastoreItem>
</file>

<file path=customXml/itemProps3.xml><?xml version="1.0" encoding="utf-8"?>
<ds:datastoreItem xmlns:ds="http://schemas.openxmlformats.org/officeDocument/2006/customXml" ds:itemID="{1B838405-CE6B-4588-8BFB-226F3491E9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b00776-aa5c-4fc8-b6fe-5f035152e4b6"/>
    <ds:schemaRef ds:uri="c7ede9f9-c657-4e65-88e7-7be717847d9e"/>
    <ds:schemaRef ds:uri="3e02667f-0271-471b-bd6e-11a2e16def1d"/>
    <ds:schemaRef ds:uri="ff57b53f-0493-42a0-86f6-b9b1333ab06d"/>
    <ds:schemaRef ds:uri="b8caa731-411c-4ce8-a2a6-5b517e250d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Table of Contents</vt:lpstr>
      <vt:lpstr>1. Basic project data</vt:lpstr>
      <vt:lpstr>_Calc</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Ydidiya Abera</cp:lastModifiedBy>
  <cp:revision/>
  <dcterms:created xsi:type="dcterms:W3CDTF">2025-03-28T08:41:42Z</dcterms:created>
  <dcterms:modified xsi:type="dcterms:W3CDTF">2025-09-08T12:17:04Z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9434000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