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harts/chart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68" documentId="8_{63FC4D11-B51E-4B45-9DE8-9D77B2D28505}" xr6:coauthVersionLast="47" xr6:coauthVersionMax="47" xr10:uidLastSave="{68E4AF44-819A-4571-B2E5-07557A1DAE1B}"/>
  <bookViews>
    <workbookView xWindow="28680" yWindow="-120" windowWidth="29040" windowHeight="15720" tabRatio="775" activeTab="1"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Progress'!$D$57:$M$59</definedName>
    <definedName name="ImpRatings">'3. Implementation Progress'!$D$57:$M$59</definedName>
    <definedName name="ImpScore" localSheetId="6">#REF!</definedName>
    <definedName name="ImpScore">_Calc!$D$21</definedName>
    <definedName name="NumRating" localSheetId="6">#REF!</definedName>
    <definedName name="NumRating">_Calc!$B$2:$B$9</definedName>
    <definedName name="_xlnm.Print_Area" localSheetId="1">'1. Basic project data'!$A$1:$J$84</definedName>
    <definedName name="_xlnm.Print_Area" localSheetId="14">'10. Gender Mainstreaming'!$A$1:$K$39</definedName>
    <definedName name="_xlnm.Print_Area" localSheetId="15">'11. Knowledge Management'!$A$1:$K$54</definedName>
    <definedName name="_xlnm.Print_Area" localSheetId="16">'12. Indigenous &amp; Local Involve.'!$A$1:$K$44</definedName>
    <definedName name="_xlnm.Print_Area" localSheetId="17">'13. Co-Financing Table'!$A$1:$S$25</definedName>
    <definedName name="_xlnm.Print_Area" localSheetId="18">'14. GEO Location'!$A$1:$R$29</definedName>
    <definedName name="_xlnm.Print_Area" localSheetId="6">'2. Progress towards outcomes'!$B$1:$J$45</definedName>
    <definedName name="_xlnm.Print_Area" localSheetId="7">'3. Implementation Progress'!$A$1:$M$65</definedName>
    <definedName name="_xlnm.Print_Area" localSheetId="8">'4. Summary_Progress &amp; Challenge'!$A$1:$K$43</definedName>
    <definedName name="_xlnm.Print_Area" localSheetId="9">'5. ESS Risk'!$A$1:$K$56</definedName>
    <definedName name="_xlnm.Print_Area" localSheetId="10">'6. Risks to the Project'!$A$1:$P$57</definedName>
    <definedName name="_xlnm.Print_Area" localSheetId="11">'7. Follow-up on Mid-term review'!$A$1:$K$25</definedName>
    <definedName name="_xlnm.Print_Area" localSheetId="12">'8. Minor project amendments'!$A$1:$K$49</definedName>
    <definedName name="_xlnm.Print_Area" localSheetId="13">'9. Stakeholders'' Engagement'!$A$1:$L$30</definedName>
    <definedName name="_xlnm.Print_Area" localSheetId="19">Annex!$A$1:$A$32</definedName>
    <definedName name="_xlnm.Print_Area" localSheetId="0">'Table of Contents'!$A$1:$K$31</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8" i="18" l="1"/>
  <c r="E26" i="2" s="1"/>
  <c r="D21" i="3" a="1"/>
  <c r="D21" i="3" s="1"/>
  <c r="E34" i="2" l="1"/>
  <c r="E35" i="2"/>
  <c r="K18" i="18"/>
  <c r="E25" i="2" s="1"/>
  <c r="D24" i="7"/>
  <c r="C24" i="7"/>
  <c r="D20" i="3" s="1" a="1"/>
  <c r="D20" i="3" s="1"/>
  <c r="B24" i="7"/>
  <c r="B24" i="1"/>
  <c r="B23" i="1"/>
  <c r="B22" i="1"/>
  <c r="B21" i="1"/>
  <c r="B20" i="1"/>
  <c r="B19" i="1"/>
  <c r="B18" i="1"/>
  <c r="B17" i="1"/>
  <c r="B16" i="1"/>
  <c r="B15" i="1"/>
  <c r="B14" i="1"/>
  <c r="B13" i="1"/>
  <c r="B12" i="1"/>
  <c r="B11" i="1"/>
  <c r="B10" i="1"/>
  <c r="E33"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tc={B828068D-3A51-4207-9E2D-FA30DEE8EE75}</author>
  </authors>
  <commentList>
    <comment ref="D20" authorId="0" shapeId="0" xr:uid="{B828068D-3A51-4207-9E2D-FA30DEE8EE75}">
      <text>
        <t>[Threaded comment]
Your version of Excel allows you to read this threaded comment; however, any edits to it will get removed if the file is opened in a newer version of Excel. Learn more: https://go.microsoft.com/fwlink/?linkid=870924
Comment:
    how can be this MS with all rating mentioned are S HS?
Reply:
    Because of the formula. 2 ratings are yet to be included- GEF focal point and GEF technical officer</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<sst xmlns="http://schemas.openxmlformats.org/spreadsheetml/2006/main" count="915" uniqueCount="792">
  <si>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</si>
  <si>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</si>
  <si>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</si>
  <si>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</si>
  <si>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</si>
  <si>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</si>
  <si>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</si>
  <si>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</si>
  <si>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</si>
  <si>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</si>
  <si>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</si>
  <si>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</si>
  <si>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Africa</t>
  </si>
  <si>
    <t>Country(ies):</t>
  </si>
  <si>
    <t>Kenya</t>
  </si>
  <si>
    <t>Project Title:</t>
  </si>
  <si>
    <t xml:space="preserve">FAO Project Symbol: </t>
  </si>
  <si>
    <t>GCP/KEN/090/GFF</t>
  </si>
  <si>
    <t>GEF ID:</t>
  </si>
  <si>
    <t>Type of Trust Fund(s):</t>
  </si>
  <si>
    <t>GFF</t>
  </si>
  <si>
    <t xml:space="preserve">GEF Focal Area(s): </t>
  </si>
  <si>
    <t xml:space="preserve">Project Executing Partners: </t>
  </si>
  <si>
    <t>Kenya Forestry Research Institute (KEFRI), Kenya Forest Service (KFS), National Museums of Kenya (NMK), Northern Rangelands Trust (NRT), Laikipia Wildlife Forum (LWF)</t>
  </si>
  <si>
    <t>Initial project duration (years):</t>
  </si>
  <si>
    <t>5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</si>
  <si>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</si>
  <si>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</si>
  <si>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</si>
  <si>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</si>
  <si>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</si>
  <si>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</si>
  <si>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</si>
  <si>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</si>
  <si>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</si>
  <si>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</si>
  <si>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</si>
  <si>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</si>
  <si>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</si>
  <si>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20254:</t>
  </si>
  <si>
    <t xml:space="preserve">M &amp; E Milestones </t>
  </si>
  <si>
    <t xml:space="preserve">Date of Last Project Steering Committee (PSC) Meeting: </t>
  </si>
  <si>
    <t>17th April 2025</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</si>
  <si>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</si>
  <si>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</si>
  <si>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</si>
  <si>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</si>
  <si>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</si>
  <si>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</si>
  <si>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</si>
  <si>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</si>
  <si>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</si>
  <si>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</si>
  <si>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</si>
  <si>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</si>
  <si>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</si>
  <si>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</si>
  <si>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</si>
  <si>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Meshack Muga</t>
  </si>
  <si>
    <t>Meshack.Muga@fao.org;meshackmuga@gmail.com</t>
  </si>
  <si>
    <t>Budget Holder (BH)</t>
  </si>
  <si>
    <t>Ms. Nyabenyi Tipo</t>
  </si>
  <si>
    <t>Nyabenyi.Tipo@fao.org</t>
  </si>
  <si>
    <t>GEF Operational Focal Point (GEF OFP)</t>
  </si>
  <si>
    <t>Dr. Eng. Festus K. Ng’eno, PhD, MIEK/ Principal Secretary, State Department for Environment and Climate Change</t>
  </si>
  <si>
    <t>psoffice@environment.go.ke</t>
  </si>
  <si>
    <t>Lead Technical Officer (LTO)</t>
  </si>
  <si>
    <t>Benjamin De Ridder, Forestry Officer, Forestry Division, FAO Rome</t>
  </si>
  <si>
    <t>Benjamin.DeRidder@fao.org</t>
  </si>
  <si>
    <t>GEF Technical Officer (GTO)</t>
  </si>
  <si>
    <t>Pierre Begat</t>
  </si>
  <si>
    <t>pierre.begat@fao.org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</si>
  <si>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</si>
  <si>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</si>
  <si>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</si>
  <si>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</si>
  <si>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</si>
  <si>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</si>
  <si>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Project Coordinator</t>
  </si>
  <si>
    <t>Yes</t>
  </si>
  <si>
    <t xml:space="preserve">March 2019, Meshack Muga, Meshack.Muga@fao.org </t>
  </si>
  <si>
    <t>Business development officer</t>
  </si>
  <si>
    <t>March 2019, Elijah Mboko, Elijah.Mboko@fao.org</t>
  </si>
  <si>
    <t>Monitoring and Evaluation officer</t>
  </si>
  <si>
    <t>May 2019, Patrick Mugi, Patrick.Mugi@fao.org</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</si>
  <si>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</si>
  <si>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</si>
  <si>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</si>
  <si>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</si>
  <si>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</si>
  <si>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</si>
  <si>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</si>
  <si>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</si>
  <si>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</si>
  <si>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</si>
  <si>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</si>
  <si>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</si>
  <si>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</si>
  <si>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</si>
  <si>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</si>
  <si>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</si>
  <si>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</si>
  <si>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</si>
  <si>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</si>
  <si>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</si>
  <si>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</si>
  <si>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</si>
  <si>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</si>
  <si>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</si>
  <si>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</si>
  <si>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</si>
  <si>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</si>
  <si>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</si>
  <si>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</si>
  <si>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</si>
  <si>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</si>
  <si>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</si>
  <si>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</si>
  <si>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</si>
  <si>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</si>
  <si>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</si>
  <si>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</si>
  <si>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</si>
  <si>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</si>
  <si>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</si>
  <si>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</si>
  <si>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</si>
  <si>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</si>
  <si>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</si>
  <si>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</si>
  <si>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</si>
  <si>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</si>
  <si>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</si>
  <si>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</si>
  <si>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</si>
  <si>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</si>
  <si>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</si>
  <si>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</si>
  <si>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</si>
  <si>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</si>
  <si>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</si>
  <si>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</si>
  <si>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</si>
  <si>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</si>
  <si>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</si>
  <si>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</si>
  <si>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</si>
  <si>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</si>
  <si>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</si>
  <si>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</si>
  <si>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</si>
  <si>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</si>
  <si>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</si>
  <si>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</si>
  <si>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</si>
  <si>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</si>
  <si>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</si>
  <si>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</si>
  <si>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</si>
  <si>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</si>
  <si>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</si>
  <si>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</si>
  <si>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</si>
  <si>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</si>
  <si>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</si>
  <si>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</si>
  <si>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</si>
  <si>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</si>
  <si>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</si>
  <si>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</si>
  <si>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</si>
  <si>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</si>
  <si>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</si>
  <si>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</si>
  <si>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</si>
  <si>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</si>
  <si>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</si>
  <si>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</si>
  <si>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</si>
  <si>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</si>
  <si>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</si>
  <si>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</si>
  <si>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</si>
  <si>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</si>
  <si>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</si>
  <si>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</si>
  <si>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</si>
  <si>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</si>
  <si>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</si>
  <si>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</si>
  <si>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</si>
  <si>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</si>
  <si>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</si>
  <si>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</si>
  <si>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</si>
  <si>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</si>
  <si>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</si>
  <si>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</si>
  <si>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</si>
  <si>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</si>
  <si>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</si>
  <si>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</si>
  <si>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</si>
  <si>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</si>
  <si>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</si>
  <si>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</si>
  <si>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</si>
  <si>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</si>
  <si>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</si>
  <si>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</si>
  <si>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</si>
  <si>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</si>
  <si>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</si>
  <si>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</si>
  <si>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</si>
  <si>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</si>
  <si>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</si>
  <si>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</si>
  <si>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</si>
  <si>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</si>
  <si>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</si>
  <si>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</si>
  <si>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</si>
  <si>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</si>
  <si>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</si>
  <si>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</si>
  <si>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</si>
  <si>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</si>
  <si>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</si>
  <si>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</si>
  <si>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</si>
  <si>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</si>
  <si>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</si>
  <si>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</si>
  <si>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</si>
  <si>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</si>
  <si>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</si>
  <si>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</si>
  <si>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</si>
  <si>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</si>
  <si>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</si>
  <si>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</si>
  <si>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</si>
  <si>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</si>
  <si>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</si>
  <si>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</si>
  <si>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</si>
  <si>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</si>
  <si>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</si>
  <si>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</si>
  <si>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</si>
  <si>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</si>
  <si>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</si>
  <si>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</si>
  <si>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</si>
  <si>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</si>
  <si>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</si>
  <si>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</si>
  <si>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</si>
  <si>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</si>
  <si>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</si>
  <si>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</si>
  <si>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</si>
  <si>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</si>
  <si>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</si>
  <si>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</si>
  <si>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</si>
  <si>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</si>
  <si>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</si>
  <si>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</si>
  <si>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</si>
  <si>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</si>
  <si>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</si>
  <si>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</si>
  <si>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</si>
  <si>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</si>
  <si>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</si>
  <si>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</si>
  <si>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</si>
  <si>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</si>
  <si>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</si>
  <si>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</si>
  <si>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</si>
  <si>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</si>
  <si>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</si>
  <si>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</si>
  <si>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</si>
  <si>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</si>
  <si>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</si>
  <si>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</si>
  <si>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</si>
  <si>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</si>
  <si>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</si>
  <si>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</si>
  <si>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</si>
  <si>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</si>
  <si>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</si>
  <si>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</si>
  <si>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</si>
  <si>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</si>
  <si>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</si>
  <si>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</si>
  <si>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</si>
  <si>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</si>
  <si>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</si>
  <si>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</si>
  <si>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</si>
  <si>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</si>
  <si>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</si>
  <si>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</si>
  <si>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</si>
  <si>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</si>
  <si>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</si>
  <si>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</si>
  <si>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</si>
  <si>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</si>
  <si>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</si>
  <si>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</si>
  <si>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</si>
  <si>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</si>
  <si>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</si>
  <si>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</si>
  <si>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</si>
  <si>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</si>
  <si>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</si>
  <si>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</si>
  <si>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</si>
  <si>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</si>
  <si>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</si>
  <si>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</si>
  <si>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</si>
  <si>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</si>
  <si>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</si>
  <si>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</si>
  <si>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</si>
  <si>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</si>
  <si>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</si>
  <si>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</si>
  <si>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</si>
  <si>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</si>
  <si>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</si>
  <si>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</si>
  <si>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</si>
  <si>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</si>
  <si>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</si>
  <si>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</si>
  <si>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</si>
  <si>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</si>
  <si>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</si>
  <si>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</si>
  <si>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</si>
  <si>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</si>
  <si>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</si>
  <si>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</si>
  <si>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</si>
  <si>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</si>
  <si>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</si>
  <si>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</si>
  <si>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</si>
  <si>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</si>
  <si>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</si>
  <si>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</si>
  <si>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</si>
  <si>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</si>
  <si>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</si>
  <si>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</si>
  <si>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</si>
  <si>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</si>
  <si>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</si>
  <si>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</si>
  <si>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</si>
  <si>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</si>
  <si>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</si>
  <si>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</si>
  <si>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</si>
  <si>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</si>
  <si>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</si>
  <si>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</si>
  <si>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</si>
  <si>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</si>
  <si>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</si>
  <si>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</si>
  <si>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</si>
  <si>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</si>
  <si>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Outcome 1:
The national and county level policy and regulatory frameworks are strengthened to support forest and landscape restoration in Kenya</t>
  </si>
  <si>
    <t>Number of new or improved policies and regulatory frameworks* adopted that support forest and landscape restoration</t>
  </si>
  <si>
    <t>(i) Policy and legal framework review to guide scaling up of landscape restoration conducted in 2010 by KFS and the Kenya Landscape Restoration Technical Working Group (LRTWG), however,
i.a) no FLR related plan exists at national level.
i.b) Draft NR access and benefits sharing policy exists but had not been approved yet.
i.c) No NTFPS specific policy exists.</t>
  </si>
  <si>
    <t>i.a) Road map for developing the FLR strategy
i.b) NR access and benefits sharing policy approved
i.c) Road map for developing the NTFPS management strategy</t>
  </si>
  <si>
    <t>i) 3 types as follows: 
i.a) 1 national FLR strategy, including a financial and M&amp;E plan developed and approved.
i.b) 1 NR access and benefits sharing policy 
i.c) 1 NTFPS management strategy</t>
  </si>
  <si>
    <t>A Five-year FLR Implementation Plan (FOLAREP 2023-2027) developed and incorporated into the broader strategy (National Landscape and Ecosystem Strategy). The FOLAREP has been domesticated at county level in Laikipia, Makueni and Taita Taveta Counties.
An improved draft strategy for sustainable commercialization of Non-timber Forest Products (NTFPs) in Kenya has been developed and reviewed by the Technical Working Group and subjected to public participation
Gums and Resins Regulations have been developed and submitted to the Attorney Generals chambers by Marsabit County 
Community registration Act 30 of 2022 has been developed for registering community groups with interest in various bio-enterprises.
The Forest (Incentives and Equitable Benefit Sharing) regulations (2016) reviewed
Draft Isiolo County Climate Change Policy developed and awaiting approval by the County Assembly
3 County Environmental Action Plans (CEAPs) for Isiolo, Laikipia and Marsabit Counties 
Isiolo County Prosopis species management plan developed and operationalized. 
Isiolo County Rangeland management bill is before County Assembly for approval.
Laikipia County Rangeland bill is being developed for the management of rangelands and conservancies in the county.</t>
  </si>
  <si>
    <t>Outcome 2:
152,661 ha are under improved land management (including 8,700 ha directly restored and 55,352 ha indirectly restored)</t>
  </si>
  <si>
    <t>Area of landscapes under improved practices (hectares; excluding protected areas).</t>
  </si>
  <si>
    <t>i.a) Mt Kulal forest is not gazetted and is managed by CBO "WazeewaMazingira" (WWM). A plan for use of forest resources on Mt Kulal is being developed (draft ready by July 2017) with support from National Museums of Kenya (NMK)                                          
i.b) Mukogodo forest is managed by the ILMAMUSI Community Forest Association (CFA). Their management plan is outdated.
i.c) Lekurruki conservancy management plan drafted. Include a “rangeland conditions improvement” objective
i.d) Il Ngwesi, Oldonyiro and Leparua conservancy management plan outdated. 
(i.e) n/a
(i.f) n/a
(i.g) Makurian and 
KuriKuri group ranches have outdated management plans</t>
  </si>
  <si>
    <t>Mukogodo ILMAMUSI CFA management plan developed
Actions planned under the “rangeland conditions improvement” objective are agreed upon
Conservancies management plan developed, including rangeland restoration objectives
Management plans updated, including rangeland restoration objectives</t>
  </si>
  <si>
    <t>(i) 152,661 ha in total, as follows: 
i.a) The total Mount Kulal forest core zone is under improved management (1,100ha)
i.b) Mukugodo forest under improved management (30,189 ha total area, core zone: 2700 ha) 
i.c) Lekurruki conservancy is under improved management (15,872 ha)
i.d) Il Ngwesi conservancy is under improved management (9,470 ha) 
(i.e) Oldonyiro conservancy is under improved management (52,500 ha) 
(i.f) Leparua conservancy is under improved management (34,200 ha)
(i.g) Makurian and 
KuriKuri group ranches are under improved management</t>
  </si>
  <si>
    <t xml:space="preserve">193, 931 ha are under improved practices. Participatory Forest Management Plan (PFMP) and a Forest Management Agreement (FMA)signed for Mt. Kulal core Zone (5,700Ha) and buffer zones(46,000Ha); A PFMP and a Forest Management Agreement (FMA)signed for Mukogodo forest (30,189 Ha); Lekurruki Management plan in place(15,872 Ha), Ilngwesi Management plan in place(9,470 Ha) and Leparua Mangement plan in place(34,200Ha)
Kurikuri and Makurian group ranches transitioned to community lands and registered under the Community land Act 2016
</t>
  </si>
  <si>
    <t>Area of land undergoing restoration (hectares).</t>
  </si>
  <si>
    <t>In project implementation zone, restoration has not been implemented so far. 
Between the period of 1986 and 2014 the Mt Kulal Forest lost approximately 20% of its forest cover (Cuni Sanchez 2015).
Mukogodo forest covers an area of 30,189 ha. According to Bussmann, 2009, the remaining forest area is much smaller, 2700 ha. Surrounding conservancies (rangelands) operated under NRT umbrella cover respectively: i) Lekurruki conservancy: 15,872 ha; ii) Il Ngwesi (9,470 ha), iii) Oldonyiro conservancy (52,500 ha), and iv) Leparua conservancy (34,200 ha) and the Makurian group ranch (5,390 ha) and KuriKuri group ranch (3,340 ha).</t>
  </si>
  <si>
    <t>FLR plans validated by third quarter of Y3</t>
  </si>
  <si>
    <t>Direct restoration of 8,700 ha stratified as follows:
ii. a) Natural Forest regeneration of 1,100 ha in MKBR (including the enrichment of 200 ha of critically degraded areas within the MKBR core zone);
ii. b) 400 ha of improved grasslands in lower MKBR;
ii. c) 200 ha of agroforestry in MKBR;
ii. d) Natural forest regeneration of 1,000 ha in Mukugodo Forest;
ii. e) Enrichment of 400 ha of critically degraded areas within Mukogodo forest);
ii. f) 5,600 ha of improved grasslands in Mukogodo landscape.</t>
  </si>
  <si>
    <t xml:space="preserve">The initial 8,700 Ha target  was revised downwards to 4000Ha by the Project Steering Committee (PSC) because of challenges faced by the project including COVID, Desert Locust Invasion,flooding and drought that was declared a national disaster. 4,593.42 Ha put under direct restoration.
82 Ha of enrichment, 3,142.69 Ha improved grasslands, 1,256.99 Ha under agroforestry and tree planting
111.74 Ha  enrichment planting on critically degraded areas
</t>
  </si>
  <si>
    <t>Number of ha directly contributing to biodiversity conservation and sustainable use</t>
  </si>
  <si>
    <t>All project sites have the potential to contribute to biodiversity conservation</t>
  </si>
  <si>
    <t>75% of the draft management plans for the project sites (cf above) include biodiversity</t>
  </si>
  <si>
    <t>152,661 ha (100% of the management plans for the project sites (cf above) include biodiversity</t>
  </si>
  <si>
    <t>193,931 Ha under management plans and include biodiversity conservation</t>
  </si>
  <si>
    <t>Number of people directly benefiting from project activities (including capacity building events and trainings) (m/f)</t>
  </si>
  <si>
    <t>0</t>
  </si>
  <si>
    <t>4060 HH</t>
  </si>
  <si>
    <t>circa 8120 HH</t>
  </si>
  <si>
    <t>13,377HH
66,883 Beneficiaries
(35,375M,31,508F)</t>
  </si>
  <si>
    <t xml:space="preserve"> Level of Women and youth involvement in decision making at community level</t>
  </si>
  <si>
    <t>Qualitative indicator Included at Midterm review(MTR 2022)</t>
  </si>
  <si>
    <t>Early encouraging response to the project, initial engagement. </t>
  </si>
  <si>
    <t>Active Women and youth engagement, learning and commitment.</t>
  </si>
  <si>
    <t>Women majorly in the positions of treasurer in Mukogodo and Mt Kulal forest user groups(40%). Women take up deputy or vice positions in both ecosystems (56%) and the youth are majorly involved in secretarial duties. Ilmamusi CFA has 4 Women and 4 Youth in the CFA Board and has 11 out of 15 staff as youth. In Mt Kulal there are 14 Women and 8 youth in a management committee out of 45 members. They are referred to as elders and based on the positions they hold</t>
  </si>
  <si>
    <t>Outcome 3:
Strengthened institutional capacities and financing arrangements are in place and facilitate large scale restoration</t>
  </si>
  <si>
    <t>Number of capacity building events and number of m/f attending</t>
  </si>
  <si>
    <t>2 events, 25 people trained, 13 male, 12 female</t>
  </si>
  <si>
    <t>4 events, 50 people trained (25 male, 25 female)</t>
  </si>
  <si>
    <t>13 Events, 130 people trained (88 male, 42 female)
•	Five TRI Global events held in Kenya(2) , South Korea, Rome,South Korea and Tanzania. There was also an online engagement during COVID-19.
•	Training of 2M staff on SEPAL.
•	Training of 1M, 1F staff from TRI(FAO and KEFRI) on The EX-Ante Carbon-balance Tool (EX-ACT)
•	XV World Forestry Congress in Seoul, Korea(2M,2F)
•	16 Youth ( 11M, 6F) supported to participate in the first National Kenya Youth Conference held in Nairobi 
•	Capacity building on tools for restoration monitoring workshop25(15M,10F)
•	Training on restoration Barometer and National stock take of forest and landscape restoration initiatives18(11M,7F)
•	Local ROAM training 30(18M,12F)
•	The capacity of National, County and Community resource persons on planning, implementation, and monitoring of FLR activities built (18 M and 5 F).
•	1 ROAM training conducted by BBC International Consultants (12 M, 6F)
•	2 Biophysical data collection/Mapathon training (13 M and 5 F)</t>
  </si>
  <si>
    <t>Evidence of increased capacities of community land management committees</t>
  </si>
  <si>
    <t xml:space="preserve">30% Ave. Institutional capacity
assessment
Isiolo County Department of Environment - 24.4%
Laikipia County Department of Environment - 26.7%
Marsabit County Department of Environment - 37.8% 
ILMAMUSI  CFA - 33.3%
Mt. Kulal CFA - 26.7% </t>
  </si>
  <si>
    <t>Increased capacity level evidenced through scorecards</t>
  </si>
  <si>
    <t>Increased capacity level of community conservancies and CFAs</t>
  </si>
  <si>
    <t>Isiolo County Department of Environment - 39%
Laikipia County Department of Environment - 34 %
Marsabit County Department of Environment - 33%
ILMAMUSI  CFA - 37%
Mt. Kulal CFA - 30%</t>
  </si>
  <si>
    <t>Number of cross-sectoral government-led coordination mechanisms and/or frameworks incorporating and supporting restoration established/strengthened at national and sub-national levels in TRI countries</t>
  </si>
  <si>
    <t>While there is a FLR Working Group hosted by KFS, its aim and objectives are limited to project level activities and do not focus on policy and institutional coordination aspects</t>
  </si>
  <si>
    <t>1 National coordination mechanism in place for FLR planning, resources mobilization, coordinating of implementation and monitoring</t>
  </si>
  <si>
    <t>1 National coordination mechanism in place - FOLAREP coordination structure;
1 TWG on Non-Timber Forest Products.
1 TWG on FLR Monitoring 
1 TWG on FLR Knowledge management
FOLAREP cascaded to Laikipia, Makueni and Taita Taveta Counties and coordinating committees put in place</t>
  </si>
  <si>
    <t>Number of investment tools developed/improved to support FLR initiatives (i.e. bankable projects, credit lines to bio-enterprises, functional FMCTF)</t>
  </si>
  <si>
    <t>A Forest Conservation and Management Trust Fund (FCMTF) is being established but is not operational yet</t>
  </si>
  <si>
    <t>At least 3 investment tools are developed or improved (i.e., bankable projects, credit lines to bio-enterprises, functional FMCTF, etc.)</t>
  </si>
  <si>
    <t>14 Bankable projects developed and submitted for funding. 7 Already funded.</t>
  </si>
  <si>
    <t>Value of resources (public, private, development partners) flowing into restoration</t>
  </si>
  <si>
    <t>40,000,000 USD</t>
  </si>
  <si>
    <t>20,000,000 USD</t>
  </si>
  <si>
    <t xml:space="preserve">Total of funds reported by government and partners working in the area= USD 114,208,058 </t>
  </si>
  <si>
    <t>Outcome 4: Improved FLR monitoring, reporting and knowledge dissemination at national level (including for the NCP)</t>
  </si>
  <si>
    <t>Number of operational FLR information systems established</t>
  </si>
  <si>
    <t>Currently there is no harmonized FLR information system.</t>
  </si>
  <si>
    <t>Partnership signed with service provider by end Y1</t>
  </si>
  <si>
    <t>(i) A national FLR Knowledge Management system is developed and implemented
Info Hub for KM on FLR fully operative under DF and providing information to stakeholders Y3-Y5</t>
  </si>
  <si>
    <t xml:space="preserve">A National Knowledge Management System (KMS/Portal) for FLR https://flr.kefri.org   </t>
  </si>
  <si>
    <t>Number of Participation in TRI Annual Knowledge Sharing events, Biennial Restoration Finance events, and TRI-sponsored South-South exchanges that address restoration.</t>
  </si>
  <si>
    <t>No participation yet</t>
  </si>
  <si>
    <t>Participation in 8 events</t>
  </si>
  <si>
    <t>10 Events
XV World Forestry Congress 
3 Day - TRI Knowledge Sharing Webinar Series
1st global TRI workshop 
2nd global TRI workshop 
GEF Retreat in Nairobi 
(FLRM) Sixth Advisory Group and Knowledge sharing event 
5th TRI global event held in  Dare salaam Tanzania 
Ex-Ante Carbon Balance Tool v.9.4 training 
4th TRI Global Knowledge Sharing meeting in Nairobi 
Kenya National Landscape Restoration Scaling Conference 2022</t>
  </si>
  <si>
    <t>Number of TRI-Kenya knowledge products developed, disseminated and accessed through relevant knowledge platforms</t>
  </si>
  <si>
    <t>0 knowledge products</t>
  </si>
  <si>
    <t>5 knowledge products</t>
  </si>
  <si>
    <t>10 knowledge products</t>
  </si>
  <si>
    <t>44 Knowledge products</t>
  </si>
  <si>
    <t>Number of lessons learned on forest landscape restoration shared and accessed by stakeholders</t>
  </si>
  <si>
    <t>5</t>
  </si>
  <si>
    <t>10</t>
  </si>
  <si>
    <t xml:space="preserve">25 lessons learned documented and shared (lessons learned) </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</si>
  <si>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</si>
  <si>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</si>
  <si>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</si>
  <si>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</si>
  <si>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</si>
  <si>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</si>
  <si>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</si>
  <si>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t>
  </si>
  <si>
    <t>GEF Operational Focal Point</t>
  </si>
  <si>
    <t>Comments/reasons¹² justifying the ratings for FY2025 and any changes (positive or negative) in the ratings since the previous reporting period</t>
  </si>
  <si>
    <t>Most of the major global and national environmental objectives targeted by the project have been successfully achieved, with sustainability measures firmly established and a wide range of beneficiaries reached. Implementation across all four project components has been satisfactorily completed, with many targets surpassed despite significant challenges, including the COVID-19 pandemic, desert locust invasion, and prolonged drought. Notably, the project also met the revised restoration targets set during the Mid-Term Review (MTR), which had been adjusted in response to the extended dry spells and other external factors.</t>
  </si>
  <si>
    <t>From 2018 to 2025, the project thrived on strong partnerships and community engagement, especially in Marsabit, Isiolo, and Laikipia counties. Despite setbacks from COVID-19, climate change, and droughts, it delivered significant results across its four core components. These include micro-enterprise support, a national NTFP strategy, and strengthened value chains such as honey and indigenous fruits. Community participation, inclusion of vulnerable groups, and adaptive management were key strengths. The project has generated momentum for continued restoration and value chain development, with opportunities to explore sustainability through carbon credits and water funds. Government commitment and potential for scale-up remain strong.</t>
  </si>
  <si>
    <t>The project was implemented succesfully in collaboration with many partners (both Government and non-Government) and despite the revision of initial target for area under restoration, valuable knowledge and good practices were demonstrated and taken up by other programmes and stakeholders. The ASAL region faces multiple challenges and the project worked in collaboration with local Counties and communties to deliver tangibe results on the ground, exceeding the number of hectares under sustainable management. Key highlight was also the recognition of community land which is cruscial for long-term investment and buy-in.</t>
  </si>
  <si>
    <t> This project has successfully achieved its objectives and stands as a strong example of how integrated restoration and livelihood approaches can generate measurable environmental, social, and economic outcomes in climate-vulnerable ASAL regions. Its achievements and lessons offer a scalable model for future landscape restoration efforts across Kenya and beyond. The TRI project has made a significant contribution to both global and national environmental goals through actions aligned with international commitments and national strategies</t>
  </si>
  <si>
    <t>Project implementation has delivered against objectives, while overcoming the challenges along the way (droughts, locust invasion, pandemic, target revisions, complex stakeholder setting). The project has laid conducive groundwork for other counties and communities to replicate the approach and supported the adoption of the FOLAREP.</t>
  </si>
  <si>
    <t> </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</si>
  <si>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</si>
  <si>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</si>
  <si>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</si>
  <si>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</si>
  <si>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</si>
  <si>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</si>
  <si>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</si>
  <si>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</si>
  <si>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</si>
  <si>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</si>
  <si>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</si>
  <si>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</si>
  <si>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 The national and county level policy and regulatory frameworks are strengthened to support forest and landscape restoration in Kenya</t>
  </si>
  <si>
    <t>Output 1.1
An FLR strategy is developed, including a road-map and a monitoring framework to bridge the FLR gaps in the policy framework</t>
  </si>
  <si>
    <t>1 FLR strategy developed</t>
  </si>
  <si>
    <t>The Forest and Landscape Restoration Plans (FOLAREPs) for Laikipia, Makueni, and Taita Taveta counties were developed in alignment with the 15 Billion National Tree Growing Programme and the National Landscape and Ecosystem Restoration Strategy (2023–2032). The FOLAREPs for Makueni and Taita Taveta were officially launched.</t>
  </si>
  <si>
    <t>https://www.cifor-icraf.org/knowledge/publication/33143/</t>
  </si>
  <si>
    <t>Output 1.2
Domestication of relevant international, national NRM policies is facilitated at the county and local levels, especially as it relates to FLR</t>
  </si>
  <si>
    <t>Recommendations made towards the amendment of existing laws at the county level to address any policy gap</t>
  </si>
  <si>
    <t xml:space="preserve">Domestication of Forest and Landscape Restoration plan(FOLAREP) in Laikipia County supported by TRI while in Makueni and Taita Taveta counties was conducted through FAO collaboration with CIFOR-ICRAF through UKPACT support.
https://unfao.sharepoint.com/:b:/s/faoKE/EZnvdcVa6XxLmWNLBgYziB8B8h4doLqEJG2M2DZ29tK8qQ?e=OiprWV
https://www.facebook.com/100064769376543/posts/1143942404441395/?rdid=tMrOnFg6BC55obLF# </t>
  </si>
  <si>
    <t>https://unfao.sharepoint.com/:b:/s/faoKE/EatVNY0LQ-NLnaHbKNbQRzQB9ba5bdnaNU3PJHSJ4aaxnA?e=hNL0B4</t>
  </si>
  <si>
    <t>https://unfao.sharepoint.com/:b:/s/faoKE/EeRC8tfhqzNLkjSnESm0r1ABMGXUVfMj2-7nRvyET3uvnw?e=yo5vSH</t>
  </si>
  <si>
    <t>Output 1.3
Policy framework for management and utilization of NTFPS is developed and adopted</t>
  </si>
  <si>
    <t>Natural resources access and benefits sharing regulations developed</t>
  </si>
  <si>
    <t>An improved draft of the National Strategy for Sustainable Commercialization of Non-Timber Forest Products (NTFPs) and Services was developed following stakeholder consultations during public participation forums held in the remaining two of seven clusters—Upper Northeastern (in Garissa) and Central (in Nyeri) in October 2024. The final draft was subsequently submitted to the Ministry of Environment, Climate Change and Forestry.</t>
  </si>
  <si>
    <t>Outcome 2: 152,661 ha are under improved land management (including 8,700 ha directly restored and 55,352 ha indirectly restored)</t>
  </si>
  <si>
    <t>Output 2.1
Ecosystem services are assessed and characterized and land use and land cover changes in selected forests and rangelands are assessed</t>
  </si>
  <si>
    <t>Assessment of the level of land degradation at county/site level undertaken
Maps of local restoration opportunities for each restoration option produced</t>
  </si>
  <si>
    <t>A dossier for the designation of Mt. Kulal as an Important Bird Area (IBA)/Key Biodiversity Area (KBA) was prepared. Datasets were validated using the IBA nomination form, and approval for submission to the Global Secretariat was secured by the IBA Secretariat.
Land use and land cover changes in Mukogodo Forest for the years 2018, 2021, and 2024 were analyzed, and maps illustrating direct restoration stratified by land management practices were produced.
A carbon assessment conducted using the Forest and Landscape Restoration (FLR) Carbon Storage Calculator indicated that 100,000 tons of carbon had been sequestered over the past five years, with a projected potential of 250,000 tons to be sequestered over the next 20 years.</t>
  </si>
  <si>
    <t>Output 2.2
FLR activities are implemented in the two targeted landscapes and ecosystem management plans and community action plans for selected landscapes are developed and implemented</t>
  </si>
  <si>
    <t>Area of land restored using various restoration techniques.</t>
  </si>
  <si>
    <t>Rehabilitation of Mt. Kulal community water infrastructure was carried out. This included: repair of Karlas reservoir tank roof; repair of a reservoir tank; repair of Luai cattle trough; construction of a new small stock trough at Luai and a new spring at Ladarchap (B). 
2101.34 ha of direct restoration was undertaken
264 hectares was put under restoration and reseeded in 4 conservancies in Mukogodo landscape namely Nanapisho, Naapu, Il Ngwesi and Lekurruki.
1225.37 ha soil and water conservation through vallerani systems, semi circular bands and grass reseeding. 57.6 ha on agroforestry (12,993 fruits, 1056 other agroforestry seedlings)
3,000 seedlings  distributed to farmers and institutions to restore about 7.5 ha.</t>
  </si>
  <si>
    <t>Output 2.3
Knowledge base on NTFPS in the two targeted landscapes and their commercial potential is generated</t>
  </si>
  <si>
    <t>NTFPS value chain assessed</t>
  </si>
  <si>
    <t>No assessment targeted</t>
  </si>
  <si>
    <t>Output 2.4
Bio-enterprises products and services are promoted and commercialized.</t>
  </si>
  <si>
    <t>No and type of Bio enterprises promoted.</t>
  </si>
  <si>
    <t>Outcome 3. Strengthened institutional capacities and financing arrangements are in place and facilitate large scale restoration and maintenance of critical landscapes</t>
  </si>
  <si>
    <t>Output 3.1
Counties capacities in implementing FLR relevant policies are strengthened.</t>
  </si>
  <si>
    <t xml:space="preserve">Capacity built on FLR </t>
  </si>
  <si>
    <t>Output 3.2
Community land management committees are set-up and working in targeted project sites</t>
  </si>
  <si>
    <t>Capacity increase
In community
Land management
committees</t>
  </si>
  <si>
    <t>Output 3.3
Restoration initiatives are coordinated at the national level</t>
  </si>
  <si>
    <t>National restoration coordination
mechanism established</t>
  </si>
  <si>
    <t>7th National PSC meeting conducted and County Stakeholders forum supported and a sustainability plan with actions by the stakeholders developed</t>
  </si>
  <si>
    <t>Output 3.4: Access to climate and restoration finance is improved</t>
  </si>
  <si>
    <t>Financing Mechanisms in place</t>
  </si>
  <si>
    <t>The County Government of Laikipia secured Kshs. 12.5 million in conservation financing, while three conservancies—Lekuruki, Illigwesi, and Upper, Middle, and Lower Naibunga—each received Kshs. 42 million. Additionally, all three counties accessed funding through the Financing Locally Led Climate Action (FLLoCA) Programme, supported by the World Bank.
FAO, in collaboration with CIFOR-ICRAF and with support from UKPACT (USD 202,500), facilitated the development of Forest and Landscape Restoration Plans (FOLAREPs) for Makueni and Taita Taveta Counties, which were officially launched in June 2025.
In Marsabit County, the Voice for Climate Action (VCA) programme supported Ward Climate Change Planning Committees (WCCPCs) with Kshs. 1.8 million to establish tree nurseries.
Furthermore, the development of the Marsabit Gums and Resins Strategy was supported by the World Food Programme (WFP), GIZ, and the Marsabit County Government, with a combined contribution of Kshs. 4 million.</t>
  </si>
  <si>
    <t>Outcome 4: Improved FLR monitoring, reporting and knowledge dissemination at national level and Project implementation based on result-based management</t>
  </si>
  <si>
    <t>Output 4.1
A national FLR Knowledge Management System is developed and implemented</t>
  </si>
  <si>
    <t>Broadcast/Video on the results of the project prepared</t>
  </si>
  <si>
    <t>KEFRI finalized and launched the National Forest Landscape Restoration (FLR) Knowledge Management System through a participatory process involving diverse stakeholders. A retreat in Machakos (July–August 2024) produced a working system, later tested and finalized in January 2025 with user and admin guidelines. Hosted at https://flr.kefri.org, the platform features 6 blog posts, 48 users, 18 publications, 10 how-to guides, 8 good practices, 7 lessons learnt, and 4 project profiles. A January 2025 training built user capacity. Sustainability is supported by KEFRI’s ICT and KM teams and integrated into national FLR efforts, with stakeholders encouraged to contribute content.Six radio talks were held at Ujuzi radio with representatives from Laikipia Permaculture (LPCT) and the target groups.</t>
  </si>
  <si>
    <t>Output 4.2 Knowledge shared and received within Kenya and outside.</t>
  </si>
  <si>
    <t>Knowledge products with stakeholders from other countries shared</t>
  </si>
  <si>
    <t>A total of 44 visibility and knowledge sharing materials were produced to enhance outreach, awareness, and technical dissemination. These included: 6 newsletter articles, 1 blog post, 1 virtual tour video, 1 Important Bird Area (IBA) poster for Mt. Kulal, 1 agroforestry pamphlet, 6 radio talk shows, 2 showcases, 
1 product brochure, 4 banners developed for the four supported groups, 2 general articles, 1 monograph detailing species’ conservation status, ecological roles, and traditional uses in Mt. Kulal, 1 scientific paper, updated Red List status for over 1,000 species and 2 new plant species records for Mt. Kulal, 10 conservation action plans for ten priority plant species in Mt. Kulal,.
These materials supported awareness creation, policy dialogue, scientific research dissemination, and community engagement on biodiversity conservation and sustainable land management.</t>
  </si>
  <si>
    <t>Output 4.3
Project monitoring system providing systematic information on progress in meeting project outcomes and output targets implemented</t>
  </si>
  <si>
    <t xml:space="preserve">Results-based project monitoring system in place as well as monitoring of FPIC and community consultation processes </t>
  </si>
  <si>
    <t>Mukogodo Forest Land Cover Change (2018–2024):
A forest change map was developed to assess land cover transitions over the past six years. Key findings include:
Forest cover increased from 10,331.34 ha (2018) to 11,521.38 ha (2021) and further to 12,972.14 ha (2024), indicating a positive trend in forest restoration.
Grassland area expanded from 5,478.56 ha (2018) to 12,621.69 ha (2021) and reached 13,477.50 ha (2024), reflecting improved ground cover and rangeland health. Other lands decreased from 14,306.68 ha (2018) to 5,973.51 ha (2021) and then to 3,666.94 ha (2024), signifying reduced land degradation and better land use management.
Exit Strategy Action Plan:
A participatory process involving 38 stakeholders (13 females and 25 males) from 23 institutions led to the development of an Exit Strategy Action Plan. The plan outlines: Project achievements, Existing gaps and Recommended strategies
Clearly assigned responsibilities
There are timelines for each project outcome.This strategy is intended to ensure sustainability and continued progress beyond the project lifecycle.</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</si>
  <si>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</si>
  <si>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</si>
  <si>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</si>
  <si>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FY2025 Implementation Objective rating10</t>
  </si>
  <si>
    <t>Comments/reasons justifying the ratings for FY2025 and any changes (positive or negative) in the ratings since the previous reporting period</t>
  </si>
  <si>
    <t>All pending activities under the project's four components were satisfactorily completed, and many targets were exceeded despite the challenges posed by drought. The remaining restoration targets identified during the Mid-Term Review were also achieved. Significant progress was made in the bio-enterprise component, which enhanced community livelihoods and supported long-term sustainability. Furthermore, the project contributed to the decentralization of national restoration efforts by cascading the National Landscape and Ecosystem Restoration Strategy and the Forest and Landscape Restoration Action Plan (FOLAREP) to three counties. An exit strategy was developed to help sustain the gains achieved through the project.</t>
  </si>
  <si>
    <t>A key highlight was the substantial progress made under the bio-enterprise component, which plays a critical role in enhancing community livelihoods and ensuring the sustainability of project outcomes. Furthermore, the project made notable strides in decentralizing national strategies by cascading the national landscape and ecosystem restoration strategy and Forest and landscape Restoration Implementation Action Plan (FOLAREP) to at least three counties.</t>
  </si>
  <si>
    <t>The project recorded significant milestones by building on earlier efforts and accelerating impact across its four core components. Despite the challenges of prolonged drought and climate-related shocks, many targets were not only met but exceeded. The cascading of national restoration efforts to the counties through the FOLAREPs laid a strong foundation for county-level ownership and policy alignment. Adaptive management and robust partnerships enabled the project to overcome implementation challenges, complete all pending activities, and remain responsive to local needs and changing conditions. Continued government commitment and strong momentum at both national and county levels have positioned the initiative well for future scale-up.</t>
  </si>
  <si>
    <t>The project recorded key milestones in its final year, reinforcing earlier global and national efforts on climate and environmental action. Despite prolonged droughts and climate-related shocks, it met its objectives—reflecting strong institutional, partner, and community commitment. Its contribution to the policy environment for FLR was key. The domestication and implementation of FOLAREP laid a firm foundation for devolved ownership, better coordination, and policy alignment with national priorities such as the 15 Billion Tree Programme and the National Restoration Strategy.
mments</t>
  </si>
  <si>
    <t xml:space="preserve">The PMU and overall project taskforce managed to overcome several implementation challenges  (pandemic, droughts etc.) to deliver on intended results.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</si>
  <si>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</si>
  <si>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</si>
  <si>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</si>
  <si>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5. Environmental and Social Safeguards (ESS): risks from the project</t>
  </si>
  <si>
    <t>Initial ESS Risk Classification (at CEO Endorsement/Approval Stage)</t>
  </si>
  <si>
    <t>Moderate Risk</t>
  </si>
  <si>
    <t>New environmental and social risks.</t>
  </si>
  <si>
    <t>There was no new environmental risk and social risk identified during the reporting period. There was however some flooding occasioned by the heavy rains but not to a serious extent</t>
  </si>
  <si>
    <t>Progress made towards implementing the Enivronmental and Social Management Plan (ESMP) (only for Moderate and High Risk Projects)</t>
  </si>
  <si>
    <r>
      <rPr>
        <b/>
        <sz val="9"/>
        <color rgb="FF000000"/>
        <rFont val="Arial"/>
        <family val="2"/>
      </rPr>
      <t>Type of risks:</t>
    </r>
    <r>
      <rPr>
        <sz val="9"/>
        <color rgb="FF000000"/>
        <rFont val="Arial"/>
        <family val="2"/>
      </rPr>
      <t xml:space="preserve"> 
1. Political instability may hinder or interrupt support from the public sector for FLR
2. Political-institutional risk: Divergent priorities of projects partners and stakeholders with regards to FLR and alternative livelihoods
</t>
    </r>
    <r>
      <rPr>
        <b/>
        <sz val="9"/>
        <color rgb="FF000000"/>
        <rFont val="Arial"/>
        <family val="2"/>
      </rPr>
      <t>Mitigation Actions</t>
    </r>
    <r>
      <rPr>
        <sz val="9"/>
        <color rgb="FF000000"/>
        <rFont val="Arial"/>
        <family val="2"/>
      </rPr>
      <t xml:space="preserve">: 
1. The project will reach out to decision makers to raise awareness and interest for FLR. This will be done at all levels, to maximize the capacity of the project to reach its objectives. 
2. Project partners will undertake several consultations to reach consensus on key issues during project implementation. Main project partners will be meeting at least once a year through the project steering committee.	
</t>
    </r>
    <r>
      <rPr>
        <b/>
        <sz val="9"/>
        <color rgb="FF000000"/>
        <rFont val="Arial"/>
        <family val="2"/>
      </rPr>
      <t>Status of implementation:</t>
    </r>
    <r>
      <rPr>
        <sz val="9"/>
        <color rgb="FF000000"/>
        <rFont val="Arial"/>
        <family val="2"/>
      </rPr>
      <t xml:space="preserve"> 
1. Awareness raising has been carried out and ongoing. Engagement of local leaders in all project interventions to ensure their support; 
2. Consultations maintained with key partners in project steering committee meeting.
Quarterly review and planning meetings used as a tool to check on partner divergent views</t>
    </r>
  </si>
  <si>
    <t>Grievance Redress Mechanism (GRM)</t>
  </si>
  <si>
    <t>The community of Ilngwesi in Laikipia County had raised some concerns on how implementation by one of the LoA partners was not as per their expectation This was solved through a joint meeting and all concerns addressed and minutes of the meeting compiled.</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</si>
  <si>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</si>
  <si>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</si>
  <si>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</si>
  <si>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</si>
  <si>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</si>
  <si>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</si>
  <si>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</si>
  <si>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Environmental</t>
  </si>
  <si>
    <t>Moderate</t>
  </si>
  <si>
    <t>Drought may take place before the project has enabled communities to start diversifying their livelihoods. It may be so severe that it threatens crop, livestock survival, and forests thus curtailing the basis for development of value chains appropriate for food security.</t>
  </si>
  <si>
    <t>Budget revision has been done to include rehabilitation of more water projects
Rainfall/Weather situation continues to be monitored. Meteorological information is shared through the County environmental committee meetings and with the communities through WhatsApp groups</t>
  </si>
  <si>
    <t>Political</t>
  </si>
  <si>
    <t>Political instability may hinder or interrupt support from the public sector for FLR</t>
  </si>
  <si>
    <t>Awareness raising has been carried out and ongoing.
Engagement of local leaders in all project interventions to ensure their support</t>
  </si>
  <si>
    <t>Institutional</t>
  </si>
  <si>
    <t>Low</t>
  </si>
  <si>
    <t>Divergent priorities of projects partners and stakeholders with regards to FLR and alternative livelihoods</t>
  </si>
  <si>
    <t>Consultations maintained with key partners in project steering committee meeting.
Quarterly review and planning meetings used as a tool to check on partner divergent views</t>
  </si>
  <si>
    <t>Social</t>
  </si>
  <si>
    <t>Reluctance to participate in the project activities by communities</t>
  </si>
  <si>
    <t>The project has embraced continuous awareness and capacity development of community leaders/opinion leaders e.g. through Walk wild events
Participatory approach has been embraced in all project activities with active involvement of community representatives</t>
  </si>
  <si>
    <t>Operational &amp; Logistical</t>
  </si>
  <si>
    <t>Project management risks such as delays, overspending, lack of coordination</t>
  </si>
  <si>
    <t xml:space="preserve">Quarterly planning of travel and procurement needs is mandatory for all units
Qualified staff engaged as PMU. 
Regular consultations maintained with partners, BH, CTA and LTO </t>
  </si>
  <si>
    <t>Ecological risks posed by the implementation of environment restoration activities and water management activities</t>
  </si>
  <si>
    <t>The project is supported by KEFRI and KFS which possess a strong knowledge base on environmental management in the region so as to ensure that activities implemented do no harm.
The project is supporting the community forest association directly which has fostered great working relations</t>
  </si>
  <si>
    <t>No</t>
  </si>
  <si>
    <t>Forceful movement of people from the forest by the government may have consequences on project sustainability</t>
  </si>
  <si>
    <t>2 PFMPs for both Mukogodo and Mt Kulal signed and supported by government.
A participatory forest management approach with representation from all relevant stakeholders</t>
  </si>
  <si>
    <t>Project overall risk rating (Low, Moderate, Substantial or High):</t>
  </si>
  <si>
    <t>FY2024 rating</t>
  </si>
  <si>
    <t>FY2025 rating</t>
  </si>
  <si>
    <t>Comments/reason for the rating for FY2025 and any changes (positive or negative) in the rating since the previous reporting period</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</si>
  <si>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</si>
  <si>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</si>
  <si>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</si>
  <si>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</si>
  <si>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</si>
  <si>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in response to C1 – linked to relevance and sustainability - to FAO, national and sub-national stakeholders: the main findings and recommendations of the Total Economic Value (TEV) Study in the Mount Kulal Biosphere Reserve (MKBR) landscape and the Ecosystem Characterization Study conducted in the Mukogodo landscape should be discussed and reviewed in a workshop with selected stakeholders from the national, county and local communities to assess the ecosystem services that could be developed into voluntary payment for ecosystem services schemes (PES) to support implementation of forest management plans, in particular the Mount Kulal Ecosystem Management Plan (MKEMP) and the forest management plan of the ILMAMUSI Community Forest Association (CFA). </t>
  </si>
  <si>
    <t>Results of the TEV and the Ecosystem Characterization shared with County governments during preparation of their CIDPs. The community conservancies around Mukogodo forest have received carbon funds and are awaiting the second round of funding.
Due to the project time-frames and set targets, the development of PES to support the FLR is not feasible, however government institutions, MDAs and other partners may utilize the findings to develop such a scheme; once adopted. There is no clear policy framework on PES in the country.
Some of the recommendations from the surveys have been adopted in the development of the Mt.Kulal Ecosystem Management Plan (MKEMP) and the Mukogodo-participatory Forest Management Plan of the ILMAMUSI Community Forest Association (CFA) in Mukogodo ecosystem.</t>
  </si>
  <si>
    <t xml:space="preserve">Recommendation 2: in response to C2 – linked to effectiveness and factors affecting performance – to FAO, the PSC and the PMU: the PSC should elect at least one representative from the Ministry of Industrialization, Trade and Enterprise development (MITED) and at least one from the Private Sector Alliance, plus two from the private sector based in the ASAL region (specializing in gums and resins and hay/grass seed/medicinal plants) to become the focal points for guiding the development of the national policy on the development bio-enterprises linked to NTFPS and concentrate resources on the development of incubator services to support a selection of bio-enterprises that have the greatest potential to unite as many end beneficiaries as possible to support the development of economies of scale. It is recommended these representatives are also invited to sit on the national platform being developed to steer the implementation of the Forest Landscape Restoration Implementation Action Plan 2022-2025 (FOLAREP) and provide better guidance on securing alternative funding to donors to support the development of selected bio-enterprises (under Recommendation 1). </t>
  </si>
  <si>
    <t>The representative for the Ministry of Industrialization, Trade and Investment (MITI) is an Assistant Director named Ms.Purity Kamau. Further, Mr. Francis Oduor of CIAT was also endorsed as a PSC member. MITI  and CIAT representatives who were officially welcomed during the 5th PSC continue to come or be represented in the 6th and 7th PSC.</t>
  </si>
  <si>
    <t>Recommendation 3:in response to C3 – linked to efficiency and factors affecting performance – to FAO, the PSC and the PMU: the project should be extended by 18 months to recover delays in implementation of main activities caused by external factors. This extension should be conditional on the PMU and implementing partners carrying out a review of the activities and targets listed in the PRODOC to determine which activities should be prioritized and clustered together to promote integrated approaches to realising project outputs. All targets should be reviewed and changed where they cannot be realistically achieved according to the resources, time and capacity available now and during the proposed prolongation period. In all cases activities should be prioritised on the basis that they will add most value to the FLR process and that there is a realistic chance the bio-enterprises become viable commercial concerns in the extension period. This should be followed by a review of the budget to determine where GEF funds should be prioritized and how new sources of co-finance should be identified and targeted to improve the ASAL project’s effectiveness and efficiency.</t>
  </si>
  <si>
    <t>The request for the extension of the project period was granted and the new end date being 31st December 2024 and later a further no cost extension granted to April 2025 and then 30 June 2025 to allow for finalisation of the terminal evaluation report.</t>
  </si>
  <si>
    <t xml:space="preserve">Recommendation 4: on C4 – linked to sustainability and factors affecting performance – to FAO, the PSC, the PMU and GCP: FAO-KE should make provisions to support the ASAL Project identify an effective risk management strategy that can be fully applied (with appropriate and effective mitigation measures) in all activities planned, under implementation and subject to monitoring. This should include the application of R1-R3 proposed above and, if possible, the risk categories applied in the PIR should be harmonised with the same categories applied in the GEF-FAO Guidelines for MTRs. </t>
  </si>
  <si>
    <t>Due to project time-frame, it was agreed that we shall continue with Risk Matrix (Annex 11), developed during the project development and consider the recommendations in future assignments.
The Risk Mitigation measures were also done and thus the PMU is working to ensure, that they apply such mitigation as guided by the matrix.</t>
  </si>
  <si>
    <t xml:space="preserve">Recommendation 5 (R5)
on C5 – linked to effectiveness, efficiency, sustainability and impact – to FAO/GCU, the PSC, the PMU and GCP: the MTR team recommends all three issues are dealt with through meetings between relevant stakeholders to agree on suitable solutions to the three main issues that are affecting the project’s performance and likely to restrict its long-term impact. </t>
  </si>
  <si>
    <t>New partners negotiations are happening with organizations such as ANI/ Borana on water provision, CABI international on integrated Landscape initiative where Laikipia/Ewaso Nyiro North Ecosystem is one of the landscapes in consideration.
There has been continuous engagement with the relevant government ministries, departments and agencies with view of knowledge sharing. In this regard, the project has been working with KEFRI, KFS and NMK which are government agencies. The PMU has been conducting quarterly meetings with all implementing partners to review, evaluate lessons learned/challenges and plan together so that we achieve the desired targets.
The project exit strategy is a way to ensure sustainability is achieved to continue and replicate the results/ success.</t>
  </si>
  <si>
    <t xml:space="preserve">Recommendation 6 (R6)
on question 6 (Cross-cutting priorities) – on effectiveness and sustainability – to FAO and the PMU: the MTR team recommends a review of the Environmental and Social Management (ESM) Safeguards 2.1, 2.4, 3.2.2 and 4.7 is conducted in the next PIR, if possible, with the support of FAO’s ESM team. In addition, in support of the dialogue proposed on developing monitoring on the ecological health index of the FLR process in both project sites, discussion should include an assessment on developing indicators that would also facilitate monitoring of compliance with relevant criteria under Safeguard 2 (Protected areas, buffer zones, or natural habitats) and Safeguard 3 (Access and benefit sharing for genetic resources). </t>
  </si>
  <si>
    <t xml:space="preserve">The ESM was well articulated during the project development (Annex 12 below) and the PMU working with implementing partners are working to ensure that the recommended actions and mitigation measures in the ESM matrix are applied during implementation.
</t>
  </si>
  <si>
    <t xml:space="preserve">Recommendation 7 (R7)
on question 7 (gender) – on effectiveness and sustainability – to FAO and the PMU: the PMU should conduct a review of its monitoring of indicators on participation rates to break them down further into youth participation (male/female) and number of women/youths who, for example are members of boards of directors (including bio-enterprises), or who participate in decision-making roles 
</t>
  </si>
  <si>
    <t>Tracking of women and men already being done by all partners and going beyond and indicating the roles they are playing eg leadership roles and decision making as well as access to resources especially land and property and access to information through training.</t>
  </si>
  <si>
    <t xml:space="preserve">Recommendation 8 (R8)
on question 8 (links to the global child project) – on efficiency and effectiveness – to FAO, the PMU and GCP: the MTR team recommends that GCP provides a more proactive role in: (i) providing short-term technical assistance to support the implementation of the recommendations of the MTRs with the aim of releasing the PMU from FAO’s recruitment procedures; (ii) the GCP supports all TRI projects agree on applying a set of qualitative indicators to support learning on TRI’s main achievements and shortcomings; (iii) GCP develops a more effective networking facility that is monitored to ensure TRI projects are communicating and exchanging information with each other and, in the case of Kenya, applying synergies to promote a united message on the role of FLR in supporting CCA/disaster risk reduction (DRR), climate change mitigation (CCM)/PES and development of resilient communities and value chains. Meanwhile, the ASAL Project should provide insights into innovative approaches such as the development of linkages with credible public sector institutions (including the Kenya Wildlife Service/Ministry of Tourism and Wildlife) that can provide both technical and production skills to support the development of incubation services and ecotourism services with the private sector that demonstrate the benefits of nature-based solutions to restoration, conservation and sustainable use of forest ecosystems. 
</t>
  </si>
  <si>
    <t>The GCP has been supporting in the training of the officers in the project and MDAs. The PMU has continuously been working with county government officers to support implementation as well as tool to ensure sustainability once the project closes since they will remain on the ground with the community.
The project has undertaken a Knowledge, attitudes and practices survey after developing qualitative indicators and questions for the survey to get an understanding or learning- why implementation of some restoration activities are not taking root. These recommendations are currently being used in implementation of project activities
Linkages with county governments has been taken up and are more supportive in giving technical support in terms of training and capacity building to the communities.
E4Impact engagement with social enterprises incubator to support in the mentorship and incubation of restorative enterprises working within the project area.
Involvement of government institutions such as NMK which is actively engaged in tourism and culture ministry in promoting ecotourism in Mt Kulal.</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</si>
  <si>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</si>
  <si>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</si>
  <si>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</si>
  <si>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</si>
  <si>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</si>
  <si>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</si>
  <si>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</si>
  <si>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Addition of qualitative indicators on women and youth involvement
Revision of targets of direct restoration from 8700 Ha to 4000 Ha</t>
  </si>
  <si>
    <t>After MTR</t>
  </si>
  <si>
    <t>MTR/PSC</t>
  </si>
  <si>
    <t>Components and cost</t>
  </si>
  <si>
    <t>No change</t>
  </si>
  <si>
    <t xml:space="preserve">Institutional and implementation arrangements </t>
  </si>
  <si>
    <t xml:space="preserve"> Community groups engaged as LoA partners such as Kulal CFA, Ilmamusi CFA, Leparua and Narupa conservancies</t>
  </si>
  <si>
    <t>At different stages during project implementation, the latest entrant being Mt. Kulal CFA and East Africa Wildlife in 2024</t>
  </si>
  <si>
    <t>PSC</t>
  </si>
  <si>
    <t>Financial management</t>
  </si>
  <si>
    <t>Implementation schedule</t>
  </si>
  <si>
    <t>Budget revision undertaken</t>
  </si>
  <si>
    <t xml:space="preserve">After MTR to support the implementation of the activities to during the No Cost Extension </t>
  </si>
  <si>
    <t>MTR/PSC/GEF OCB</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</si>
  <si>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</si>
  <si>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</si>
  <si>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</si>
  <si>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</si>
  <si>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</si>
  <si>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</si>
  <si>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</si>
  <si>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</si>
  <si>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</si>
  <si>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</si>
  <si>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</si>
  <si>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</si>
  <si>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</si>
  <si>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</si>
  <si>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</si>
  <si>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</si>
  <si>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</si>
  <si>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Ministry of Environment Forestry and Climate Change</t>
  </si>
  <si>
    <t>Strategic partner</t>
  </si>
  <si>
    <t>Chair of project steering committee meetings
Lean staff and lengthy processes in policy/strategy and adoption</t>
  </si>
  <si>
    <t>Kenya Forestry research institute (KEFRI)</t>
  </si>
  <si>
    <t>Lead Implementing partner</t>
  </si>
  <si>
    <t>Engaged in project oversight at PSC
Lead in developing Forest regulations on equitable benefit sharing and strategy for sustainable commercialization of Non-timber Forest Products (NTFPs)</t>
  </si>
  <si>
    <t>Kenya Forest service (KFS)</t>
  </si>
  <si>
    <t>Implementing partner</t>
  </si>
  <si>
    <t xml:space="preserve">Sustainable development, management and utilization of the country’s forest resources
delays in reporting in the last LOA due to into the electronic Tax Invoice Management Systems
High turnovers in project focal staff </t>
  </si>
  <si>
    <t>National Museums of Kenya (NMK),</t>
  </si>
  <si>
    <t xml:space="preserve">Supporting the Mt. Kulal Biosphere Reserve Community Forest Association (KCFA) and the Mt. Kulal community to Operationalize the 2022 - 2026 Mt. Kulal Participatory Forest Management Plan”.
Registration of Kulal community forest association </t>
  </si>
  <si>
    <t>County government of Marsabit</t>
  </si>
  <si>
    <t>Member of PSC</t>
  </si>
  <si>
    <t>Development of gums and resins strategy 
Development of county Environmental action plans (CEAPs)
Limited co-funding</t>
  </si>
  <si>
    <t>County government of Laikipia</t>
  </si>
  <si>
    <t>Development of county Environmental action plans (CEAPs)
Domestication of FOLAREP</t>
  </si>
  <si>
    <t>County government of Isiolo</t>
  </si>
  <si>
    <t>Development of county Environmental action plans (CEAPs)
Development of county level policies</t>
  </si>
  <si>
    <t>NGOs</t>
  </si>
  <si>
    <t>Northern Rangelands Trust (NRT)</t>
  </si>
  <si>
    <t xml:space="preserve">Support development and operationalization of grazing and management plans for group ranches and conservancies and carry out restoration initiatives within Mukogodo forest landscapes.
Carbon credits for 4 conservancies in Mukogodo 
High turnovers in project focal staff </t>
  </si>
  <si>
    <t>Laikipia Wildlife Forum (LWF).</t>
  </si>
  <si>
    <t>Restoration of Degraded Areas and Improvement in Water Accessibility in Il Ngwesi and Shulumai Community Lands and Institutional Support to Dupoto Co-operative Society in Mukogodo landscape.
Development of 5 water infrastructure
Capacity building of dupotobeekeepers
Development of sub catchment management plan for Ngarendare WRUA</t>
  </si>
  <si>
    <t xml:space="preserve">Others </t>
  </si>
  <si>
    <t>National Community Forest Association (NACOFA)</t>
  </si>
  <si>
    <t xml:space="preserve">Collaboration in mobilization of Community Forest Associations and supported county and CFA consultations </t>
  </si>
  <si>
    <t>Private Sector entities</t>
  </si>
  <si>
    <t>Entrepreneurship for Impact(E4I) [E4 impact}</t>
  </si>
  <si>
    <t>Identification and support of entrepreneurs and other Eco-preneurs to upscale their Restoration related businesses and investments within the country</t>
  </si>
  <si>
    <t>Borana &amp; Loldaiga Conservancies/África Nature Initiative</t>
  </si>
  <si>
    <t>Establishment of Restoration Demo site in Maiyanat Conservancies and electric fencing of the demo-site; Restoration work support for Micro-catchment and reseeding in Maiyanat and supply of water through trucking for restoration support
On water development, Hydrogeological survey for the drilling of borehole</t>
  </si>
  <si>
    <t xml:space="preserve">Lake Turkana Wind Power </t>
  </si>
  <si>
    <t>Training of community on bee keeping and supply of additional apiculture equipment to enhance our contribution.
Supported the development and launch/implementation of Mt.Kulal PFMP;
Road network opening up the project site in Mt.Kulal
Additional tree seedlings and support on the distribution of seedlings to the communities in the remote areas of Mt.Kulal</t>
  </si>
  <si>
    <t>ILMAMUSI CFA</t>
  </si>
  <si>
    <t>Community 
Member of PSC</t>
  </si>
  <si>
    <t>Community-led Forest and Landscape Restoration
Tree planting, Soil and water conservation, spring protection</t>
  </si>
  <si>
    <t>Narupa conservancy</t>
  </si>
  <si>
    <t>Community conservancy</t>
  </si>
  <si>
    <t>Support of restoration of degraded in Narupa and Naapu community conservancies for improved livelihoods
Development of Oldonyiro management plan
Soil and water conservation
Bioenterprise development- Honey, Beadwork, Animal salt</t>
  </si>
  <si>
    <t>Leparua Conservancy</t>
  </si>
  <si>
    <t>Tree planting, Soil and water conservation, spring protection</t>
  </si>
  <si>
    <t>Mt Kulal CFA</t>
  </si>
  <si>
    <t xml:space="preserve">East Africa Wildlife Society </t>
  </si>
  <si>
    <t>Strengthening the Conservation and Management of Mukogodo and Mount Kulal Forests through agroforestry and Important Bird Area Listing
Project inception meetings with key stakeholders within the two landscapes held
Series of meetings held to plan on different campaign activities
Priority sites and beneficiary selection criteria developed</t>
  </si>
  <si>
    <t xml:space="preserve">Laikipia Permaculture Centre </t>
  </si>
  <si>
    <t xml:space="preserve">Training on value addition of Aloe and honey for the groups in Mukogodo Ecosystem
Bio enterprise development coaching and mentoring as well as market linkage for the products </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</si>
  <si>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</si>
  <si>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</si>
  <si>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</si>
  <si>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</si>
  <si>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</si>
  <si>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</si>
  <si>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In collaboration with the lands programme, communities where Women and youth must be represented are now owning land under the community land act. Case in point is Ilngwesi, Maiyanat community land that have a title deed and have earned carbon credits for sustainable land management</t>
  </si>
  <si>
    <t>b. Improving women's participation and decision making</t>
  </si>
  <si>
    <t>Leadership positions encouraged for all support coming from the project. Most community groups have one or two female/Youth in decision making roles especially women treasurers and youth secretaries to the groups.
All four conservancies surrounding Mukogodo landscape have gotten Carbon credits and the women and youth are equal decision makers beneficiaries of community projects to be undertaken using these funds</t>
  </si>
  <si>
    <t>c. generating socio-economic benefits or services for women</t>
  </si>
  <si>
    <t>In Bio enterprise development, women and youth are taking up businesses in Aloe, honey, and ecotourism.
Carbon credits accrued by conservancies are decided on transparently and inclusively.</t>
  </si>
  <si>
    <t>Any other good practices on gender</t>
  </si>
  <si>
    <t>M&amp;E system with gender-disaggregated data
Qualitative indicators on  level of participation of women in local governance added</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</si>
  <si>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</si>
  <si>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</si>
  <si>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</si>
  <si>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</si>
  <si>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The Kenya TRI project is part of the global TRI programme and interacts with other TRI countries and shares experiences, lessons learnt and best practices through webinars and the restoration initiative d-groups. Information is shared through quarterly TRI newsletters, the d-groups, and the annual global TRI workshops. Articles are also published and distributed/shared through FLRM Newsletters.
Good practices have been shared and published in the Framework for Ecosystem Restoration monitoring(FERM)
</t>
  </si>
  <si>
    <t xml:space="preserve"> If NO, how does the project identify, collect and document good practices? </t>
  </si>
  <si>
    <t xml:space="preserve">Please list good practices, including key-technical and/or institutional innovations, from the project thus far. </t>
  </si>
  <si>
    <t>Soil and water conservation using micro catchment technology
Seedling protection using locally available materials
Engaging local/community groups directly under LoAs to undertake restoration efforts- Brings about ownership
Multi-stakeholder partnerships in developing policies/strategies- FOLAREP, 
Policy influencing plan(PIP), National Strategy on NTFPs etc</t>
  </si>
  <si>
    <t>Communication strategy:
Does the project have a communication strategy?</t>
  </si>
  <si>
    <t xml:space="preserve"> Please provide a brief overview of the communications successes and challenges this fiscal year.</t>
  </si>
  <si>
    <t>Initiative and Good practices have been shared and published in the Framework for Ecosystem Restoration monitoring(FERM)
https://ferm.fao.org/search/initiatives/6GWfXGYqFlLkTA8RzyjH 
Partner websites and newsletters e.g. LWF Communications
FAO Quarterly reports
Social media sharing of information on project activities using the FAOKE Twitter handle. @FAOKenya
establishment of a national Knowledge Management System (KMS) for FLR https://flr.kefri.org</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</si>
  <si>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</si>
  <si>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A human story from Mukogodo landscape- Maiyanat community land
https://www.therestorationinitiative.org/project/kenya-asal/ 
In the semi-arid lands in the shadow of Mount Kenya, seasonal rains sprout grass, which feeds the cows, goats, donkeys and camels on which the Maasai people of the Maiyanat community rely.
“We neither farm nor engage in other businesses. We only depend on our livestock,” said Iratino Macharia Shuel, the leader of the Maiyanat community land management organisation. “Donkeys are our vehicles. The cows and the goats are our pillars for food and income.”
With climate change, seasonal rains became unpredictable, and drylands contending with drought suddenly also face floods. Productive soils washed off into gullies, and feeding livestock became more challenging. “Often, we do not have enough grass. Our land is small compared to our human and livestock population. In Maiyanat, there is hardly a green place. Some places are bare lands with nothing.”
“We have seen growth of grass where there was none,” said Raison Letutan, a youth leader in the Maiyanat community organization. “All we want is to see grass everywhere. That is our ultimate joy.”</t>
  </si>
  <si>
    <t>Please provide links to related website, social media account</t>
  </si>
  <si>
    <t xml:space="preserve">https://www.therestorationinitiative.org/project/kenya-asal/
</t>
  </si>
  <si>
    <t>https://www.kenyanews.go.ke/water-project-gives-sigh-of-relief-for-mukogodo-residents/</t>
  </si>
  <si>
    <t>https://www.youtube.com/watch?v=ywqol0s5x08</t>
  </si>
  <si>
    <t>https://www.youtube.com/watch?v=uhSdkP_pHoE</t>
  </si>
  <si>
    <t>https://x.com/FAOKenya/status/1663484272492134400?t=Vf-bxd3SDN4X3GEBeKm3uQ&amp;s=08</t>
  </si>
  <si>
    <t>https://unfao.sharepoint.com/:v:/s/faoKE/EWGL7Hu-jRhLikJjUTAvtHsBWsFFvJZCoB7iJbrFa8uLyw?e=0HL1ch&amp;nav=eyJyZWZlcnJhbEluZm8iOnsicmVmZXJyYWxBcHAiOiJTdHJlYW1XZWJBcHAiLCJyZWZlcnJhbFZpZXciOiJTaGFyZURpYWxvZy1MaW5rIiwicmVmZXJyYWxBcHBQbGF0Zm9ybSI6IldlYiIsInJlZmVycmFsTW9kZSI6InZpZXcifX0%3D</t>
  </si>
  <si>
    <t>https://docs.google.com/document/d/1Yg6GPURc79LuoSnaRN9Rh5W-iLIWr88e/edit#heading=h.61hv9lb9h14h</t>
  </si>
  <si>
    <t>https://www.fao.org/newsroom/story/investing-in-our-lands/en</t>
  </si>
  <si>
    <t xml:space="preserve">Please provide a list of publications, leaflets, video materials, newsletters, or other communications assets publised on the web, if any. </t>
  </si>
  <si>
    <t>https://unfao-my.sharepoint.com/:v:/g/personal/patrick_mugi_fao_org/EbOF6HoWTWROhyiT-v2xj-MBTTU1dJKwyRN-OGdc9Gb1FA?e=8hyc2T&amp;nav=eyJwbGF5YmFja09wdGlvbnMiOnt9LCJyZWZlcnJhbEluZm8iOnsicmVmZXJyYWxBcHAiOiJTdHJlYW1XZWJBcHAiLCJyZWZlcnJhbE1vZGUiOiJtaXMiLCJyZWZlcnJhbFZpZXciOiJwb3N0cm9sbC1jb3B5bGluayIsInJlZmVycmFsUGxheWJhY2tTZXNzaW9uSWQiOiJiMWU1NDI0Ny1kMzEwLTQyMDAtOTIzMi0zOWNhMjM1MDZiZjQifX0%3D</t>
  </si>
  <si>
    <t>https://unfao.sharepoint.com/sites/faoKE/Shared%20Documents/Forms/AllItems.aspx?id=%2Fsites%2FfaoKE%2FShared%20Documents%2FFAO%20Kenya%20General%20Filing%20System%2FProgramme%2FNRM%20SUB%20PROGRAMME%2FGCP%2DKEN%2D090%2DGFF%2FSUCCESS%20STORIES%2FMt%2E%20Kulal%20PFMP%20Revised%2E%20Final%20for%20Print%2Epdf&amp;parent=%2Fsites%2FfaoKE%2FShared%20Documents%2FFAO%20Kenya%20General%20Filing%20System%2FProgramme%2FNRM%20SUB%20PROGRAMME%2FGCP%2DKEN%2D090%2DGFF%2FSUCCESS%20STORIES&amp;p=true&amp;ga=1</t>
  </si>
  <si>
    <t>https://unfao.sharepoint.com/sites/faoKE/Shared%20Documents/Forms/AllItems.aspx?id=%2Fsites%2FfaoKE%2FShared%20Documents%2FFAO%20Kenya%20General%20Filing%20System%2FProgramme%2FNRM%20SUB%20PROGRAMME%2FGCP%2DKEN%2D090%2DGFF%2FSUCCESS%20STORIES%2FMukogodo%20PFMP%202023%20%2D%202027%2Epdf&amp;parent=%2Fsites%2FfaoKE%2FShared%20Documents%2FFAO%20Kenya%20General%20Filing%20System%2FProgramme%2FNRM%20SUB%20PROGRAMME%2FGCP%2DKEN%2D090%2DGFF%2FSUCCESS%20STORIES&amp;p=true&amp;ga=1</t>
  </si>
  <si>
    <t>Please indicate the Communication and/or knowledge management focal point's name and contact detais.</t>
  </si>
  <si>
    <t>Othieno, Joseph (FAOKE) Joseph.Othieno@fao.org</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</si>
  <si>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</si>
  <si>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</si>
  <si>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A Free Prior and Informed consent report on the indigenous people and forest dependent communities has already undertaken in Mt Kulal and Mukogodo landscapes of Kenya.
The FPIC process for the two landscapes (Mt Kulal and Mukogodo) was conducted in a participatory manner. The process was structured to ensure that indigenous persons and forest adjacent community were given opportunity to express their views and reassured that the project activities will respect their dignity, rights, interests, cultural specificity and that they will benefit from all the advantages of the project. The exercise was conducted to;
i.	Carry out iterative discussions through which project information was disclosed in a transparent way) 
ii.	Design a participatory communication plan
iii.	Seek consent, document Indigenous Peoples’ needs that are to be included into the project and agree on a feedback and complaints mechanism
The information was gathered through Literature review and Community consultative meetings. Effort was made to ensure equity in the selection of representatives in the FPIC discussions with emphasis on representation by elders, women groups, user groups including CFAs, the youth, and persons abled differently. The consultative sessions were aimed at (1) providing participants with comprehensive information on the TRI project, (2) participatory mapping of culturally important sites (3) Determine a communication structure and community engagement with a feedback and complaints mechanism. Participatory approaches were used to gather information during the consultation meeting with the community. This was done to ensure that the discussion agendas and control of session was fully given to local communities for a more open discourse. The communities were able to undertake participatory mapping which identified sites that are important to them and were able to clearly articulate activities permissible or not in these sites. The community were also able to outline communication structures and modes they use. They were able to articulate potential conflict that might arise during the project implementation and possible redress mechanism
Do indigenous peoples and/or local communities have an active partcipation in the project activities? If yes, briefly describe how.
A Participatory approach to all project processes and activities has been taken to ensure free and prior consent of any indigenous people who may be in the project site. The ILMAMUSI CFA in Mukogodo landscape and Wazee Wa Mazingira in Mt Kulal are the two community structures that the project is using to reach and communicate with the community. The county governments of Marsabit, Isiolo and Laikipia are also fully informed prior to any intervention by the project to build a sense of ownership and respect.
Another Indigenous community is the Ilngwesi community who reside in Ilngwesi and Makurian group ranches. The leadership of the ILMAMUSI, which is an acronym for all the group ranches within the landscape, is composed of leaders of the group ranches forming the committee and board of the CFA (Community Forest association). Their interests are thus catered for under all interventions by the project since the project uses the community structure (ILMAMUSI CFA) to reach the beneficiaries.
In case of grievances by any of the communities, they have their own local problem resolving structures that are respected by all and are very effective in resolving disputes as no one goes against them. Provincial administration for arbitration is usually the last option and is rarely taken.
After the new constitution of ILMAMUSI CFA, elections were held, and a Yaaku community member is now the secretary to the CFA.</t>
  </si>
  <si>
    <t>13. Co-Financing Table</t>
  </si>
  <si>
    <t>Sources of Co-financing</t>
  </si>
  <si>
    <t>Name of Co-financer</t>
  </si>
  <si>
    <t>Type of Co-financing</t>
  </si>
  <si>
    <t>Amount Confirmed at CEO endorsement/approval (in USD)</t>
  </si>
  <si>
    <t>Actual Amount Materialized at 30 June 2025 (in USD)</t>
  </si>
  <si>
    <t>WaTER (KEFRI)#</t>
  </si>
  <si>
    <t>KEFRI</t>
  </si>
  <si>
    <t>In-kind</t>
  </si>
  <si>
    <t>CADEP (KEFRI)#</t>
  </si>
  <si>
    <t>IPBRCC (KEFRI)#</t>
  </si>
  <si>
    <t>Land Prog. (FAO)*</t>
  </si>
  <si>
    <t>FAO</t>
  </si>
  <si>
    <t>RAELOC (FAO)*</t>
  </si>
  <si>
    <t>TWENDE</t>
  </si>
  <si>
    <t>SFS-CORREC (KEFRI)</t>
  </si>
  <si>
    <t>M-star rooted seedlings</t>
  </si>
  <si>
    <t>Others</t>
  </si>
  <si>
    <t>KOICA (FAO)</t>
  </si>
  <si>
    <t>JICA-GOK</t>
  </si>
  <si>
    <t>GOK-KEFRI</t>
  </si>
  <si>
    <t>ICRAF-UKPACT-FAO</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</si>
  <si>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</si>
  <si>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</si>
  <si>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</si>
  <si>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</si>
  <si>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</si>
  <si>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</si>
  <si>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</si>
  <si>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</si>
  <si>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</si>
  <si>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</si>
  <si>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</si>
  <si>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</si>
  <si>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</si>
  <si>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</si>
  <si>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</si>
  <si>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</si>
  <si>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</si>
  <si>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</si>
  <si>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</si>
  <si>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Biodiversity, Climate Change Mitigation, land Degradation, MFA</t>
  </si>
  <si>
    <t>N/A</t>
  </si>
  <si>
    <r>
      <rPr>
        <b/>
        <sz val="9"/>
        <color theme="1"/>
        <rFont val="Arial"/>
        <family val="2"/>
      </rPr>
      <t>Support to Value Addition, Market Linkages, and Capacity Building</t>
    </r>
    <r>
      <rPr>
        <sz val="9"/>
        <color theme="1"/>
        <rFont val="Arial"/>
        <family val="2"/>
      </rPr>
      <t xml:space="preserve">
</t>
    </r>
    <r>
      <rPr>
        <b/>
        <sz val="9"/>
        <color theme="1"/>
        <rFont val="Arial"/>
        <family val="2"/>
      </rPr>
      <t>Equipment Installation:</t>
    </r>
    <r>
      <rPr>
        <sz val="9"/>
        <color theme="1"/>
        <rFont val="Arial"/>
        <family val="2"/>
      </rPr>
      <t xml:space="preserve">
Two pasteurizers and one deep freezer were delivered and installed at the Laikipia Permaculture Centre (LPCT) to support value addition for honey and aloe products.
</t>
    </r>
    <r>
      <rPr>
        <b/>
        <sz val="9"/>
        <color theme="1"/>
        <rFont val="Arial"/>
        <family val="2"/>
      </rPr>
      <t>Market Linkages and Partnerships:</t>
    </r>
    <r>
      <rPr>
        <sz val="9"/>
        <color theme="1"/>
        <rFont val="Arial"/>
        <family val="2"/>
      </rPr>
      <t xml:space="preserve">
Four groups—Dupoto Cooperative, Nabulu Mukuri Self-Help Group, Twala Women’s Group, and Naitabaya Women’s Group—signed Memoranda of Understanding (MoUs) with LPCT for the purchase and marketing of honey and aloe products, enhancing market linkages and product commercialization.
</t>
    </r>
    <r>
      <rPr>
        <b/>
        <sz val="9"/>
        <color theme="1"/>
        <rFont val="Arial"/>
        <family val="2"/>
      </rPr>
      <t>Product Certification Efforts:</t>
    </r>
    <r>
      <rPr>
        <sz val="9"/>
        <color theme="1"/>
        <rFont val="Arial"/>
        <family val="2"/>
      </rPr>
      <t xml:space="preserve">
Eight products were submitted to the Kenya Bureau of Standards (KEBS) for certification:
Processed honey by Twala, Dupoto, Naitabaya, and LPCT
Aloe soap by Nabulu Mukuri and Naitabaya
Aloe body cream by Nabulu Mukuri
Aloe juice by LPCT
</t>
    </r>
    <r>
      <rPr>
        <b/>
        <sz val="9"/>
        <color theme="1"/>
        <rFont val="Arial"/>
        <family val="2"/>
      </rPr>
      <t>Three products were successfully certified.</t>
    </r>
    <r>
      <rPr>
        <sz val="9"/>
        <color theme="1"/>
        <rFont val="Arial"/>
        <family val="2"/>
      </rPr>
      <t xml:space="preserve"> Four honey samples initially failed to meet KEBS standards but were later resubmitted and are currently awaiting results. The aloe juice sample was submitted later and is also pending results.
</t>
    </r>
    <r>
      <rPr>
        <b/>
        <sz val="9"/>
        <color theme="1"/>
        <rFont val="Arial"/>
        <family val="2"/>
      </rPr>
      <t>Support to Gums and Resins Sector:</t>
    </r>
    <r>
      <rPr>
        <sz val="9"/>
        <color theme="1"/>
        <rFont val="Arial"/>
        <family val="2"/>
      </rPr>
      <t xml:space="preserve">
Technical support was extended to the Gum Arabic and Resins Association (GARA) to help revitalize the association and develop a concept note on gums and resins.
</t>
    </r>
    <r>
      <rPr>
        <b/>
        <sz val="9"/>
        <color theme="1"/>
        <rFont val="Arial"/>
        <family val="2"/>
      </rPr>
      <t xml:space="preserve">Capacity Building and Training:
</t>
    </r>
    <r>
      <rPr>
        <sz val="9"/>
        <color theme="1"/>
        <rFont val="Arial"/>
        <family val="2"/>
      </rPr>
      <t xml:space="preserve">Soap Making Training: 24 participants (4 men, 20 women)—six from each of the four groups—were trained at LPCT.
</t>
    </r>
    <r>
      <rPr>
        <b/>
        <sz val="9"/>
        <color theme="1"/>
        <rFont val="Arial"/>
        <family val="2"/>
      </rPr>
      <t>Honey Harvesting Training</t>
    </r>
    <r>
      <rPr>
        <sz val="9"/>
        <color theme="1"/>
        <rFont val="Arial"/>
        <family val="2"/>
      </rPr>
      <t>: 
Another 24 participants (5 men, 19 women) were trained at the Twala Tenebo Cultural Manyatta.</t>
    </r>
  </si>
  <si>
    <r>
      <t xml:space="preserve">Exit Strategy, Capacity Building, and Mentorship Support
</t>
    </r>
    <r>
      <rPr>
        <b/>
        <sz val="9"/>
        <color theme="1"/>
        <rFont val="Arial"/>
        <family val="2"/>
      </rPr>
      <t>Exit Strategy Development:</t>
    </r>
    <r>
      <rPr>
        <sz val="9"/>
        <color theme="1"/>
        <rFont val="Arial"/>
        <family val="2"/>
      </rPr>
      <t xml:space="preserve">
An Exit Strategy Action Plan was developed through a participatory process involving 23 County and National institutions. The plan outlines achievements, existing gaps, strategies, assigned responsibilities, and timelines for each project outcome to support a smooth transition and sustainability.
</t>
    </r>
    <r>
      <rPr>
        <b/>
        <sz val="9"/>
        <color theme="1"/>
        <rFont val="Arial"/>
        <family val="2"/>
      </rPr>
      <t>Capacity Building for Eco-Tourism Management:</t>
    </r>
    <r>
      <rPr>
        <sz val="9"/>
        <color theme="1"/>
        <rFont val="Arial"/>
        <family val="2"/>
      </rPr>
      <t xml:space="preserve">
Mt. Kulal Biosphere Community Forest Association (KBCFA) site managers were trained on eco-tourism management, sustainable visitor handling, and financial sustainability. This training aimed to equip them with the skills needed to manage eco-tourism activities sustainably, ensuring long-term community benefits and biodiversity conservation.
</t>
    </r>
    <r>
      <rPr>
        <b/>
        <sz val="9"/>
        <color theme="1"/>
        <rFont val="Arial"/>
        <family val="2"/>
      </rPr>
      <t>Training on Financial Management and Governance:</t>
    </r>
    <r>
      <rPr>
        <sz val="9"/>
        <color theme="1"/>
        <rFont val="Arial"/>
        <family val="2"/>
      </rPr>
      <t xml:space="preserve">
A total of 27 participants (6 men and 21 women), including 24 group representatives and 3 staff members from the Laikipia Permaculture Centre (LPCT), were trained on financial management, record keeping, and governance.
</t>
    </r>
    <r>
      <rPr>
        <b/>
        <sz val="9"/>
        <color theme="1"/>
        <rFont val="Arial"/>
        <family val="2"/>
      </rPr>
      <t>Group Mentorship and Progress Monitoring:</t>
    </r>
    <r>
      <rPr>
        <sz val="9"/>
        <color theme="1"/>
        <rFont val="Arial"/>
        <family val="2"/>
      </rPr>
      <t xml:space="preserve">
Following the training, 16 mentorship sessions were conducted for each of the four groups—Twala Women’s Group, Dupoto Cooperative, Nabulu Mukuri Self-Help Group, and Naitabaya Women’s Group—by LPCT staff at the respective group sites.
These saessions provided a crucial platform for:
Monitoring group progress
Addressing group-specific challenges
Strengthening governance structures
Enhancing financial and record-keeping practices
Identifying new opportunities for growth and sustainability</t>
    </r>
  </si>
  <si>
    <r>
      <rPr>
        <b/>
        <sz val="9"/>
        <color theme="1"/>
        <rFont val="Arial"/>
        <family val="2"/>
      </rPr>
      <t>Community Empowerment, Awareness, and Knowledge Exchange</t>
    </r>
    <r>
      <rPr>
        <sz val="9"/>
        <color theme="1"/>
        <rFont val="Arial"/>
        <family val="2"/>
      </rPr>
      <t xml:space="preserve">
</t>
    </r>
    <r>
      <rPr>
        <b/>
        <sz val="9"/>
        <color theme="1"/>
        <rFont val="Arial"/>
        <family val="2"/>
      </rPr>
      <t>Project Proposal Development:</t>
    </r>
    <r>
      <rPr>
        <sz val="9"/>
        <color theme="1"/>
        <rFont val="Arial"/>
        <family val="2"/>
      </rPr>
      <t xml:space="preserve">
Six (6) project proposals were developed and submitted for funding as follows:
Isiolo County: 1 proposal
Marsabit County: 2 proposals
Laikipia County: 2 proposals
Gum Arabic and Resins Association (GARA): 1 proposal
</t>
    </r>
    <r>
      <rPr>
        <b/>
        <sz val="9"/>
        <color theme="1"/>
        <rFont val="Arial"/>
        <family val="2"/>
      </rPr>
      <t>Walk Wild Awareness Event – Mukogodo Forest:</t>
    </r>
    <r>
      <rPr>
        <sz val="9"/>
        <color theme="1"/>
        <rFont val="Arial"/>
        <family val="2"/>
      </rPr>
      <t xml:space="preserve">
ILMAMUSI CFA successfully organized the Third Edition of the Walk Wild event, aimed at raising awareness and mobilizing resources for the conservation of Mukogodo Forest. 617 participants (271 men, 346 women) from 30 organizations attended physically. Additional outreach was achieved via digital platforms through a video clip. The first and second editions were supported by FAO under the Kenya ASAL project, while the third edition was fully organized and funded by the CFA, demonstrating increased ownership and sustainability beyond project support.
</t>
    </r>
    <r>
      <rPr>
        <b/>
        <sz val="9"/>
        <color theme="1"/>
        <rFont val="Arial"/>
        <family val="2"/>
      </rPr>
      <t>Showcasing of NTFP Products:</t>
    </r>
    <r>
      <rPr>
        <sz val="9"/>
        <color theme="1"/>
        <rFont val="Arial"/>
        <family val="2"/>
      </rPr>
      <t xml:space="preserve">
High-quality Non-Timber Forest Products (NTFPs) developed by supported groups were showcased at the Nairobi International Trade Fair and the Maa Cultural Festivals, enhancing product visibility and market access.
</t>
    </r>
    <r>
      <rPr>
        <b/>
        <sz val="9"/>
        <color theme="1"/>
        <rFont val="Arial"/>
        <family val="2"/>
      </rPr>
      <t>Training and Capacity Development:</t>
    </r>
    <r>
      <rPr>
        <sz val="9"/>
        <color theme="1"/>
        <rFont val="Arial"/>
        <family val="2"/>
      </rPr>
      <t xml:space="preserve">
11 community monitors (8 men, 3 women) were trained—5 in Mukogodo and 6 in Mt. Kulal—to strengthen local monitoring of restoration and conservation activities.
24 representatives (14 men, 10 women) from Mt. Kulal CFA were trained on tree nursery establishment and management, including grafting techniques, to enhance seedling quality and forest restoration efforts.
24 group members (5 men, 19 women) from the four targeted groups—Dupoto Cooperative, Nabulu Mukuri Self-Help Group, Twala Women’s Group, and Naitabaya Women’s Group—participated in two exchange visits held at Twala Tenebo Cultural Manyata and LPCT headquarters.
These visits promoted peer learning, knowledge sharing, and inspired participants to overcome challenges and strengthen their enterprises.</t>
    </r>
  </si>
  <si>
    <t>Please provide a summary paragraph on challenges of project implementation consistent with the information reported in section 2 and 3 of the PIR (Max 400 words) (This section will be uploaded to the GEF portal)</t>
  </si>
  <si>
    <t>Implementation of Exit Strategy</t>
  </si>
  <si>
    <t>Has the project developed an Exit Strategy? If yes, please describe the progress to implement it.</t>
  </si>
  <si>
    <t>How is the project enhancing institutional capacities to foster country ownership for more durable / sustained results?</t>
  </si>
  <si>
    <t xml:space="preserve">Yes
A stakeholders workshop was held to develop the projects exit strategy and Endorsed by the 7th Project steering committee.
Some of the agreed action plans are as below;
National validation of Incentives and Benefit Sharing Regulations, 2025, Non-Timber Forest Strategy 2024 and Gums and Resins Regulations 2025
Presentation of the final regulations to CS adoption and transmission to the AG for finalization 
Lobbying for the gazettement of the regulations 
Awareness creation on the Regulations 
Write to the COG to cascade the documents to the counties 
Launching of the FOLAREP Laikipia (aligned with the Climate Change Action plan 2022 – 2027) and dissemination
Mainstreaming the implementation within County budgets (ADPs, CIDPs)
Engage County Assembly of Isiolo and relevant committees for lobbying (committee, public participation and debate and approval)
Resource mobilization through proposal writing on different sectors e.g invasive species management-CFA/community/partners/County Government 
Lobby for integration of restoration efforts into CIDPs and ADPs-County Govt
Strengthen seedbanks to sustain grass and tree planting materials
Strengthen the community groups established
Sensitization of Stakeholders on the FLR Portal
Enhance ecotourism in Mt Kulal and Mukogodo and marketing as tourist destinations
Establishing more hay farms in the landscapes
processing machines that use energy efficient sources to be used in utilization of invasive species </t>
  </si>
  <si>
    <t>The project has built the capacity of the Community forest associations(CFAs) in both landscapes. These are the communities institutions run by elders with a representation of all members of the community living adjacent to the forest. They are the entry points of all initiatives or partners coming to work in the ecosystems hence a strong and vibrant CFA is key to ensuring continuity of project activities.
The project has also developed Participatory forest management plans for both ecosystems which act as the guiding tools for all investment coming into the ecosystems. This avoids duplicity and waste of resources.The county governments have also beeen a key part of all implementation and members of the PSC where all project decisions are made. As a sustainability mechanism, this goes a long way in ensuring the County directs all other key players/stakeholders in the most appropriate actions</t>
  </si>
  <si>
    <t>No update on the risk level in the reporting year, as no significant changes in the project's environment have been reported.</t>
  </si>
  <si>
    <t xml:space="preserve">The main challenges faced during implementation are linked to drought spells, desert locust infestation and disruptions associated with the Covid-19 pandemic. </t>
  </si>
  <si>
    <t>6th PIR</t>
  </si>
  <si>
    <t>The Food and Agriculture Organization (FAO), in collaboration with the Government of Kenya and with financial support from the Global Environment Facility (GEF-6), implemented a restoration project under The Restoration Initiative (TRI). Running from 2018 to 2025, the project targeted the Mount Kulal Biosphere Reserve (Marsabit) and Mukogodo Forest Landscape (Isiolo and Laikipia)—critical ecosystems in Kenya’s ASAL regions highly vulnerable to climate change.
The project aimed to restore degraded and deforested lands using the Forest and Landscape Restoration (FLR) approach while promoting sustainable livelihoods through the development of bio-enterprises based on Non-Timber Forest Products and Services (NTFPS). The project also sought to strengthen policy and institutional frameworks, improve land management practices, and build knowledge and monitoring systems.
A number of key achievements were realized. The project supported the development of the National Forest and Landscape Restoration Implementation Action Plan (FOLAREP) and domestication of the same in Laikipia, Makueni, and Taita Taveta counties. Key strategies and regulations were developed, including the National NTFP Strategy, the Gums and Resins Strategy for Marsabit, and national Gums and Resins Regulations. County Environment Action Plans (CEAPs) were formulated, and support was given to the Isiolo County Climate Change Policy. 
A total of 4,593 hectares were directly restored and 193,931 hectares were brought under improved land management. Forest Management Plans and conservancy management plans were developed and operationalized across the two landscapes. The project is estimated to mitigate over 1 million tons of CO₂e over 20 years.  A total of 130 stakeholders participated in training events, 14 bankable projects were developed, and 7 secured funding. Partnerships were strengthened across sectors, and co-financing contributions reached USD 114 million. The project directly benefited 66,883 individuals (35,375 men and 31,508 women) from 13,377 households. 
A national FLR Knowledge Management Portal was launched and being used for knowledge management and information sharing, and a monitoring framework for FOLAREP was also developed. Over 40 knowledge products were produced, including reports, journal articles, and policy briefs. Communities in carbon-rich landscapes earned KES 36.3 million in carbon credits. 
Lessons learned highlight the importance of site protection, addressing climatic and institutional delays, leveraging bio-enterprises for community engagement, and the need for localizing national policies. Sustainability planning and resource mobilization are critical for scaling and maintaining project impacts</t>
  </si>
  <si>
    <t>Restoration of Arid and Semi-arid lands (ASAL) of Kenya through Bio-enterprise Development and other incentives under The Restoration Initiative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</si>
</sst>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_-[$$-409]* #,##0.000000_ ;_-[$$-409]* \-#,##0.000000\ ;_-[$$-409]* &quot;-&quot;??_ ;_-@_ "/>
    <numFmt numFmtId="166" formatCode="&quot;$&quot;#,##0"/>
  </numFmts>
  <fonts count="54"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color theme="1"/>
      <name val="Arial"/>
      <family val="2"/>
    </font>
    <font>
      <b/>
      <sz val="11"/>
      <color theme="1"/>
      <name val="Arial"/>
      <family val="2"/>
    </font>
    <font>
      <b/>
      <sz val="9"/>
      <name val="Arial"/>
      <family val="2"/>
    </font>
    <font>
      <b/>
      <sz val="11"/>
      <color theme="1"/>
      <name val="Aptos Narrow"/>
      <family val="2"/>
      <scheme val="minor"/>
    </font>
    <font>
      <sz val="11"/>
      <color rgb="FFFF0000"/>
      <name val="Aptos Narrow"/>
      <family val="2"/>
      <scheme val="minor"/>
    </font>
    <font>
      <sz val="9"/>
      <color rgb="FF000000"/>
      <name val="Arial"/>
      <family val="2"/>
    </font>
    <font>
      <b/>
      <sz val="8"/>
      <color theme="1"/>
      <name val="Arial"/>
      <family val="2"/>
    </font>
    <font>
      <i/>
      <sz val="9"/>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sz val="13"/>
      <color theme="1"/>
      <name val="Aptos Narrow"/>
      <family val="2"/>
      <scheme val="minor"/>
    </font>
    <font>
      <sz val="11"/>
      <color rgb="FF000000"/>
      <name val="Aptos Narrow"/>
      <family val="2"/>
      <scheme val="minor"/>
    </font>
    <font>
      <b/>
      <sz val="9"/>
      <color rgb="FF000000"/>
      <name val="Arial"/>
      <family val="2"/>
    </font>
    <font>
      <sz val="11"/>
      <name val="Aptos Narrow"/>
      <family val="2"/>
      <scheme val="minor"/>
    </font>
    <font>
      <b/>
      <sz val="11"/>
      <name val="Aptos Narrow"/>
      <family val="2"/>
      <scheme val="minor"/>
    </font>
    <font>
      <b/>
      <sz val="10"/>
      <color rgb="FF000000"/>
      <name val="Arial"/>
      <family val="2"/>
    </font>
    <font>
      <sz val="11"/>
      <color rgb="FF000000"/>
      <name val="Aptos Narrow"/>
      <family val="2"/>
    </font>
    <font>
      <b/>
      <sz val="11"/>
      <color rgb="FF000000"/>
      <name val="Aptos Narrow"/>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8"/>
      <name val="Aptos Narrow"/>
      <family val="2"/>
      <scheme val="minor"/>
    </font>
    <font>
      <sz val="8"/>
      <color theme="1"/>
      <name val="Arial Narrow"/>
      <family val="2"/>
    </font>
    <font>
      <sz val="9"/>
      <color theme="1"/>
      <name val="Arial Narrow"/>
      <family val="2"/>
    </font>
    <font>
      <sz val="9"/>
      <color rgb="FF000000"/>
      <name val="Arial"/>
      <family val="2"/>
    </font>
    <font>
      <b/>
      <sz val="11"/>
      <name val="Arial"/>
      <family val="2"/>
    </font>
    <font>
      <b/>
      <sz val="9"/>
      <color rgb="FFFF0000"/>
      <name val="Arial"/>
      <family val="2"/>
    </font>
    <font>
      <u/>
      <sz val="9"/>
      <color theme="10"/>
      <name val="Arial"/>
      <family val="2"/>
    </font>
    <font>
      <sz val="11"/>
      <color rgb="FF000000"/>
      <name val="Arial"/>
      <family val="2"/>
    </font>
  </fonts>
  <fills count="17">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rgb="FFFFFFFF"/>
        <bgColor indexed="64"/>
      </patternFill>
    </fill>
    <fill>
      <patternFill patternType="solid">
        <fgColor rgb="FFA6C7DA"/>
        <bgColor rgb="FF000000"/>
      </patternFill>
    </fill>
    <fill>
      <patternFill patternType="solid">
        <fgColor theme="3" tint="0.89999084444715716"/>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thin">
        <color rgb="FF000000"/>
      </left>
      <right/>
      <top style="thin">
        <color rgb="FF000000"/>
      </top>
      <bottom/>
      <diagonal/>
    </border>
    <border>
      <left style="thin">
        <color rgb="FF000000"/>
      </left>
      <right/>
      <top style="thin">
        <color indexed="64"/>
      </top>
      <bottom/>
      <diagonal/>
    </border>
    <border>
      <left/>
      <right style="thin">
        <color indexed="64"/>
      </right>
      <top/>
      <bottom style="thin">
        <color rgb="FF000000"/>
      </bottom>
      <diagonal/>
    </border>
    <border>
      <left style="medium">
        <color rgb="FF000000"/>
      </left>
      <right/>
      <top style="thin">
        <color rgb="FF000000"/>
      </top>
      <bottom/>
      <diagonal/>
    </border>
    <border>
      <left style="thin">
        <color rgb="FF000000"/>
      </left>
      <right style="thin">
        <color indexed="64"/>
      </right>
      <top style="thin">
        <color rgb="FF000000"/>
      </top>
      <bottom/>
      <diagonal/>
    </border>
    <border>
      <left style="thin">
        <color indexed="64"/>
      </left>
      <right style="thin">
        <color indexed="64"/>
      </right>
      <top style="thin">
        <color rgb="FF000000"/>
      </top>
      <bottom/>
      <diagonal/>
    </border>
    <border>
      <left style="thin">
        <color indexed="64"/>
      </left>
      <right/>
      <top/>
      <bottom style="thin">
        <color rgb="FF000000"/>
      </bottom>
      <diagonal/>
    </border>
  </borders>
  <cellStyleXfs count="2">
    <xf numFmtId="0" fontId="0" fillId="0" borderId="0"/>
    <xf numFmtId="0" fontId="14" fillId="0" borderId="0"/>
  </cellStyleXfs>
  <cellXfs count="441">
    <xf numFmtId="0" fontId="0" fillId="0" borderId="0" xfId="0"/>
    <xf numFmtId="0" fontId="0" fillId="0" borderId="0" xfId="0" applyAlignment="1">
      <alignment wrapText="1"/>
    </xf>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0" fillId="0" borderId="8" xfId="0" applyBorder="1"/>
    <xf numFmtId="0" fontId="0" fillId="0" borderId="2" xfId="0" applyBorder="1"/>
    <xf numFmtId="0" fontId="0" fillId="0" borderId="9" xfId="0" applyBorder="1"/>
    <xf numFmtId="0" fontId="23" fillId="0" borderId="0" xfId="0" applyFont="1"/>
    <xf numFmtId="0" fontId="10" fillId="0" borderId="0" xfId="0" applyFont="1"/>
    <xf numFmtId="0" fontId="0" fillId="0" borderId="0" xfId="0" applyAlignment="1">
      <alignment vertical="center" wrapText="1"/>
    </xf>
    <xf numFmtId="0" fontId="29" fillId="0" borderId="0" xfId="1" applyFont="1" applyAlignment="1">
      <alignment wrapText="1"/>
    </xf>
    <xf numFmtId="0" fontId="21" fillId="0" borderId="0" xfId="0" applyFont="1" applyAlignment="1">
      <alignment horizontal="left"/>
    </xf>
    <xf numFmtId="0" fontId="16" fillId="0" borderId="0" xfId="0" applyFont="1" applyAlignment="1">
      <alignment vertical="top" wrapText="1"/>
    </xf>
    <xf numFmtId="0" fontId="30"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2" fillId="0" borderId="0" xfId="0" applyFont="1"/>
    <xf numFmtId="0" fontId="33" fillId="0" borderId="0" xfId="0" applyFont="1"/>
    <xf numFmtId="0" fontId="14" fillId="0" borderId="0" xfId="1" applyAlignment="1">
      <alignment horizontal="left"/>
    </xf>
    <xf numFmtId="0" fontId="26" fillId="3" borderId="1" xfId="0" applyFont="1" applyFill="1" applyBorder="1" applyAlignment="1">
      <alignment horizontal="center" vertical="center" wrapText="1"/>
    </xf>
    <xf numFmtId="0" fontId="1" fillId="0" borderId="0" xfId="0" applyFont="1"/>
    <xf numFmtId="0" fontId="40"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1" borderId="38" xfId="0" applyFill="1" applyBorder="1" applyAlignment="1">
      <alignment vertical="center" wrapText="1"/>
    </xf>
    <xf numFmtId="0" fontId="0" fillId="11" borderId="37" xfId="0" applyFill="1" applyBorder="1" applyAlignment="1">
      <alignment vertical="center" wrapText="1"/>
    </xf>
    <xf numFmtId="0" fontId="23" fillId="9" borderId="31" xfId="0" applyFont="1" applyFill="1" applyBorder="1" applyAlignment="1">
      <alignment vertical="center" wrapText="1"/>
    </xf>
    <xf numFmtId="0" fontId="23" fillId="9" borderId="33" xfId="0" applyFont="1" applyFill="1" applyBorder="1" applyAlignment="1">
      <alignment vertical="center" wrapText="1"/>
    </xf>
    <xf numFmtId="0" fontId="0" fillId="9" borderId="34" xfId="0" applyFill="1" applyBorder="1" applyAlignment="1">
      <alignment vertical="center" wrapText="1"/>
    </xf>
    <xf numFmtId="0" fontId="0" fillId="9" borderId="35" xfId="0" applyFill="1" applyBorder="1" applyAlignment="1">
      <alignment vertical="center" wrapText="1"/>
    </xf>
    <xf numFmtId="0" fontId="38" fillId="10" borderId="29" xfId="0" applyFont="1" applyFill="1" applyBorder="1"/>
    <xf numFmtId="0" fontId="38" fillId="10" borderId="30" xfId="0" applyFont="1" applyFill="1" applyBorder="1"/>
    <xf numFmtId="0" fontId="39" fillId="10" borderId="31" xfId="0" applyFont="1" applyFill="1" applyBorder="1" applyAlignment="1">
      <alignment wrapText="1"/>
    </xf>
    <xf numFmtId="0" fontId="39" fillId="10" borderId="33" xfId="0" applyFont="1" applyFill="1" applyBorder="1" applyAlignment="1">
      <alignment wrapText="1"/>
    </xf>
    <xf numFmtId="0" fontId="38" fillId="10" borderId="34" xfId="0" applyFont="1" applyFill="1" applyBorder="1" applyAlignment="1">
      <alignment wrapText="1"/>
    </xf>
    <xf numFmtId="0" fontId="38" fillId="10" borderId="35" xfId="0" applyFont="1" applyFill="1" applyBorder="1" applyAlignment="1">
      <alignment wrapText="1"/>
    </xf>
    <xf numFmtId="0" fontId="41" fillId="10" borderId="0" xfId="0" applyFont="1" applyFill="1" applyAlignment="1">
      <alignment wrapText="1"/>
    </xf>
    <xf numFmtId="0" fontId="41" fillId="10" borderId="32" xfId="0" applyFont="1" applyFill="1" applyBorder="1" applyAlignment="1">
      <alignment wrapText="1"/>
    </xf>
    <xf numFmtId="0" fontId="42" fillId="9" borderId="29" xfId="0" applyFont="1" applyFill="1" applyBorder="1"/>
    <xf numFmtId="0" fontId="42" fillId="9" borderId="30" xfId="0" applyFont="1" applyFill="1" applyBorder="1"/>
    <xf numFmtId="0" fontId="42" fillId="9" borderId="0" xfId="0" applyFont="1" applyFill="1" applyAlignment="1">
      <alignment vertical="center" wrapText="1"/>
    </xf>
    <xf numFmtId="0" fontId="42" fillId="9" borderId="32" xfId="0" applyFont="1" applyFill="1" applyBorder="1" applyAlignment="1">
      <alignment vertical="center" wrapText="1"/>
    </xf>
    <xf numFmtId="0" fontId="43" fillId="8" borderId="36" xfId="0" applyFont="1" applyFill="1" applyBorder="1" applyAlignment="1">
      <alignment horizontal="center" vertical="center" wrapText="1"/>
    </xf>
    <xf numFmtId="0" fontId="43" fillId="11" borderId="36" xfId="0" applyFont="1" applyFill="1" applyBorder="1" applyAlignment="1">
      <alignment horizontal="center" vertical="center" wrapText="1"/>
    </xf>
    <xf numFmtId="0" fontId="44" fillId="9" borderId="28" xfId="0" applyFont="1" applyFill="1" applyBorder="1"/>
    <xf numFmtId="0" fontId="44" fillId="10" borderId="28" xfId="0" applyFont="1" applyFill="1" applyBorder="1"/>
    <xf numFmtId="0" fontId="36" fillId="12" borderId="28" xfId="0" applyFont="1" applyFill="1" applyBorder="1"/>
    <xf numFmtId="0" fontId="36" fillId="12" borderId="29" xfId="0" applyFont="1" applyFill="1" applyBorder="1"/>
    <xf numFmtId="0" fontId="36" fillId="12" borderId="30" xfId="0" applyFont="1" applyFill="1" applyBorder="1"/>
    <xf numFmtId="0" fontId="24" fillId="12" borderId="31" xfId="0" applyFont="1" applyFill="1" applyBorder="1"/>
    <xf numFmtId="0" fontId="24" fillId="12" borderId="0" xfId="0" applyFont="1" applyFill="1"/>
    <xf numFmtId="0" fontId="35" fillId="12" borderId="27" xfId="0" applyFont="1" applyFill="1" applyBorder="1"/>
    <xf numFmtId="0" fontId="24" fillId="12" borderId="32" xfId="0" applyFont="1" applyFill="1" applyBorder="1"/>
    <xf numFmtId="0" fontId="35" fillId="12" borderId="37" xfId="0" applyFont="1" applyFill="1" applyBorder="1"/>
    <xf numFmtId="0" fontId="24" fillId="12" borderId="33" xfId="0" applyFont="1" applyFill="1" applyBorder="1"/>
    <xf numFmtId="0" fontId="24" fillId="12" borderId="34" xfId="0" applyFont="1" applyFill="1" applyBorder="1"/>
    <xf numFmtId="0" fontId="24" fillId="12" borderId="35" xfId="0" applyFont="1" applyFill="1" applyBorder="1"/>
    <xf numFmtId="0" fontId="0" fillId="0" borderId="45" xfId="0" applyBorder="1"/>
    <xf numFmtId="0" fontId="9" fillId="0" borderId="45" xfId="0" applyFont="1" applyBorder="1" applyAlignment="1">
      <alignment vertical="top" wrapText="1"/>
    </xf>
    <xf numFmtId="0" fontId="9" fillId="0" borderId="45" xfId="0" applyFont="1" applyBorder="1" applyAlignment="1">
      <alignment horizontal="left" vertical="top" wrapText="1"/>
    </xf>
    <xf numFmtId="0" fontId="9" fillId="0" borderId="1" xfId="0" applyFont="1" applyBorder="1" applyAlignment="1">
      <alignment vertical="center" wrapText="1"/>
    </xf>
    <xf numFmtId="0" fontId="14" fillId="0" borderId="45" xfId="1" applyBorder="1"/>
    <xf numFmtId="0" fontId="14" fillId="0" borderId="45" xfId="1" applyBorder="1" applyAlignment="1">
      <alignment wrapText="1"/>
    </xf>
    <xf numFmtId="0" fontId="9" fillId="0" borderId="23" xfId="0" applyFont="1" applyBorder="1" applyAlignment="1">
      <alignment horizontal="left" vertical="top" wrapText="1"/>
    </xf>
    <xf numFmtId="0" fontId="9" fillId="5" borderId="12" xfId="0" applyFont="1" applyFill="1" applyBorder="1" applyAlignment="1">
      <alignment vertical="top" wrapText="1"/>
    </xf>
    <xf numFmtId="0" fontId="0" fillId="0" borderId="10" xfId="0" applyBorder="1"/>
    <xf numFmtId="0" fontId="0" fillId="0" borderId="11" xfId="0" applyBorder="1"/>
    <xf numFmtId="0" fontId="0" fillId="5" borderId="0" xfId="0" applyFill="1"/>
    <xf numFmtId="0" fontId="9" fillId="0" borderId="1" xfId="0" applyFont="1" applyBorder="1"/>
    <xf numFmtId="0" fontId="9" fillId="0" borderId="45" xfId="0" applyFont="1" applyBorder="1"/>
    <xf numFmtId="0" fontId="9" fillId="5" borderId="45" xfId="0" applyFont="1" applyFill="1" applyBorder="1"/>
    <xf numFmtId="0" fontId="9" fillId="5" borderId="1" xfId="0" applyFont="1" applyFill="1" applyBorder="1"/>
    <xf numFmtId="0" fontId="0" fillId="0" borderId="8" xfId="0" applyBorder="1" applyAlignment="1">
      <alignment wrapText="1"/>
    </xf>
    <xf numFmtId="0" fontId="0" fillId="0" borderId="2" xfId="0" applyBorder="1" applyAlignment="1">
      <alignment wrapText="1"/>
    </xf>
    <xf numFmtId="0" fontId="9" fillId="0" borderId="46" xfId="0" applyFont="1" applyBorder="1" applyAlignment="1">
      <alignment wrapText="1"/>
    </xf>
    <xf numFmtId="0" fontId="9" fillId="0" borderId="51" xfId="0" applyFont="1" applyBorder="1" applyAlignment="1">
      <alignment vertical="top" wrapText="1"/>
    </xf>
    <xf numFmtId="0" fontId="9" fillId="0" borderId="19" xfId="0" applyFont="1" applyBorder="1" applyAlignment="1">
      <alignment vertical="top" wrapText="1"/>
    </xf>
    <xf numFmtId="0" fontId="9" fillId="0" borderId="47" xfId="0" applyFont="1" applyBorder="1" applyAlignment="1">
      <alignment wrapText="1"/>
    </xf>
    <xf numFmtId="0" fontId="9" fillId="5" borderId="1" xfId="0" applyFont="1" applyFill="1" applyBorder="1" applyAlignment="1">
      <alignment vertical="top" wrapText="1"/>
    </xf>
    <xf numFmtId="0" fontId="9" fillId="0" borderId="11" xfId="0" applyFont="1" applyBorder="1" applyAlignment="1">
      <alignment vertical="top" wrapText="1"/>
    </xf>
    <xf numFmtId="0" fontId="9" fillId="0" borderId="10" xfId="0" applyFont="1" applyBorder="1" applyAlignment="1">
      <alignment vertical="top" wrapText="1"/>
    </xf>
    <xf numFmtId="0" fontId="9" fillId="0" borderId="5" xfId="0" applyFont="1" applyBorder="1"/>
    <xf numFmtId="0" fontId="9" fillId="0" borderId="8" xfId="0" applyFont="1" applyBorder="1"/>
    <xf numFmtId="0" fontId="9" fillId="0" borderId="2" xfId="0" applyFont="1" applyBorder="1"/>
    <xf numFmtId="0" fontId="21" fillId="0" borderId="0" xfId="0" applyFont="1"/>
    <xf numFmtId="0" fontId="9" fillId="0" borderId="1" xfId="0" applyFont="1" applyBorder="1" applyAlignment="1">
      <alignment horizontal="left" vertical="top"/>
    </xf>
    <xf numFmtId="0" fontId="10" fillId="0" borderId="45" xfId="0" applyFont="1" applyBorder="1"/>
    <xf numFmtId="0" fontId="47" fillId="0" borderId="45" xfId="0" applyFont="1" applyBorder="1" applyAlignment="1">
      <alignment wrapText="1"/>
    </xf>
    <xf numFmtId="0" fontId="0" fillId="0" borderId="45" xfId="0" applyBorder="1" applyAlignment="1">
      <alignment horizontal="left" vertical="top"/>
    </xf>
    <xf numFmtId="0" fontId="47" fillId="0" borderId="45" xfId="0" applyFont="1" applyBorder="1" applyAlignment="1">
      <alignment horizontal="left" vertical="top" wrapText="1"/>
    </xf>
    <xf numFmtId="0" fontId="48" fillId="0" borderId="45" xfId="0" applyFont="1" applyBorder="1" applyAlignment="1">
      <alignment horizontal="left" vertical="top" wrapText="1"/>
    </xf>
    <xf numFmtId="0" fontId="9" fillId="5" borderId="10" xfId="0" applyFont="1" applyFill="1" applyBorder="1"/>
    <xf numFmtId="0" fontId="9" fillId="5" borderId="4" xfId="0" applyFont="1" applyFill="1" applyBorder="1" applyAlignment="1">
      <alignment vertical="top" wrapText="1"/>
    </xf>
    <xf numFmtId="0" fontId="9" fillId="5" borderId="5" xfId="0" applyFont="1" applyFill="1" applyBorder="1"/>
    <xf numFmtId="0" fontId="25" fillId="14" borderId="26" xfId="0" applyFont="1" applyFill="1" applyBorder="1" applyAlignment="1">
      <alignment wrapText="1"/>
    </xf>
    <xf numFmtId="0" fontId="25" fillId="0" borderId="20" xfId="0" applyFont="1" applyBorder="1" applyAlignment="1">
      <alignment wrapText="1"/>
    </xf>
    <xf numFmtId="0" fontId="25" fillId="14" borderId="42" xfId="0" applyFont="1" applyFill="1" applyBorder="1" applyAlignment="1">
      <alignment vertical="top" wrapText="1"/>
    </xf>
    <xf numFmtId="0" fontId="25" fillId="14" borderId="26" xfId="0" applyFont="1" applyFill="1" applyBorder="1" applyAlignment="1">
      <alignment vertical="top" wrapText="1"/>
    </xf>
    <xf numFmtId="0" fontId="25" fillId="0" borderId="49" xfId="0" applyFont="1" applyBorder="1" applyAlignment="1">
      <alignment vertical="top" wrapText="1"/>
    </xf>
    <xf numFmtId="0" fontId="25" fillId="0" borderId="45" xfId="0" applyFont="1" applyBorder="1" applyAlignment="1">
      <alignment vertical="center"/>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9" fillId="0" borderId="1" xfId="0" applyFont="1" applyBorder="1" applyAlignment="1">
      <alignment horizontal="center" vertical="top" wrapText="1"/>
    </xf>
    <xf numFmtId="0" fontId="9" fillId="0" borderId="12" xfId="0" applyFont="1" applyBorder="1" applyAlignment="1">
      <alignment vertical="top" wrapText="1"/>
    </xf>
    <xf numFmtId="0" fontId="9" fillId="0" borderId="1" xfId="0" applyFont="1" applyBorder="1" applyAlignment="1">
      <alignment vertical="center" wrapText="1"/>
    </xf>
    <xf numFmtId="0" fontId="9" fillId="0" borderId="10" xfId="0" applyFont="1" applyBorder="1" applyAlignment="1">
      <alignment wrapText="1"/>
    </xf>
    <xf numFmtId="0" fontId="3" fillId="0" borderId="0" xfId="0" applyFont="1"/>
    <xf numFmtId="0" fontId="10" fillId="0" borderId="0" xfId="0" applyFont="1" applyAlignment="1">
      <alignment vertical="top" wrapText="1"/>
    </xf>
    <xf numFmtId="0" fontId="9" fillId="0" borderId="0" xfId="0" applyFont="1" applyAlignment="1">
      <alignment vertical="top" wrapText="1"/>
    </xf>
    <xf numFmtId="0" fontId="9" fillId="0" borderId="45" xfId="0" applyFont="1" applyBorder="1" applyAlignment="1">
      <alignment vertical="top" wrapText="1"/>
    </xf>
    <xf numFmtId="0" fontId="8" fillId="0" borderId="0" xfId="0" applyFont="1" applyAlignment="1">
      <alignment horizontal="center" vertical="center"/>
    </xf>
    <xf numFmtId="0" fontId="9" fillId="0" borderId="48" xfId="0" applyFont="1" applyBorder="1" applyAlignment="1">
      <alignment vertical="top" wrapText="1"/>
    </xf>
    <xf numFmtId="0" fontId="10" fillId="2" borderId="17" xfId="0" applyFont="1" applyFill="1" applyBorder="1" applyAlignment="1">
      <alignment horizontal="center" vertical="center" wrapText="1"/>
    </xf>
    <xf numFmtId="0" fontId="10" fillId="2" borderId="53"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54" xfId="0" applyFont="1" applyFill="1" applyBorder="1" applyAlignment="1">
      <alignment horizontal="center" vertical="center" wrapText="1"/>
    </xf>
    <xf numFmtId="0" fontId="10" fillId="2" borderId="48" xfId="0" applyFont="1" applyFill="1" applyBorder="1" applyAlignment="1">
      <alignment horizontal="center" vertical="center" wrapText="1"/>
    </xf>
    <xf numFmtId="0" fontId="19" fillId="0" borderId="0" xfId="0" applyFont="1" applyAlignment="1">
      <alignment horizontal="center" vertical="center"/>
    </xf>
    <xf numFmtId="0" fontId="9" fillId="0" borderId="16" xfId="0" applyFont="1" applyBorder="1" applyAlignment="1">
      <alignment vertical="top" wrapText="1"/>
    </xf>
    <xf numFmtId="0" fontId="9" fillId="0" borderId="3" xfId="0" applyFont="1" applyBorder="1" applyAlignment="1">
      <alignment vertical="top" wrapText="1"/>
    </xf>
    <xf numFmtId="0" fontId="9" fillId="3" borderId="1" xfId="0" applyFont="1" applyFill="1" applyBorder="1" applyAlignment="1">
      <alignment vertical="top" wrapText="1"/>
    </xf>
    <xf numFmtId="0" fontId="9" fillId="0" borderId="3" xfId="0" applyFont="1" applyBorder="1" applyAlignment="1">
      <alignment horizontal="left" vertical="top" wrapText="1"/>
    </xf>
    <xf numFmtId="0" fontId="9" fillId="0" borderId="48" xfId="0" applyFont="1" applyBorder="1" applyAlignment="1">
      <alignment horizontal="left" vertical="top" wrapText="1"/>
    </xf>
    <xf numFmtId="0" fontId="25" fillId="0" borderId="1" xfId="0" applyFont="1" applyBorder="1" applyAlignment="1">
      <alignment wrapText="1"/>
    </xf>
    <xf numFmtId="0" fontId="25" fillId="0" borderId="48" xfId="0" applyFont="1" applyBorder="1" applyAlignment="1">
      <alignment vertical="top" wrapText="1"/>
    </xf>
    <xf numFmtId="0" fontId="9" fillId="3" borderId="42" xfId="0" applyFont="1" applyFill="1" applyBorder="1" applyAlignment="1">
      <alignment vertical="top" wrapText="1"/>
    </xf>
    <xf numFmtId="0" fontId="9" fillId="3" borderId="44" xfId="0" applyFont="1" applyFill="1" applyBorder="1" applyAlignment="1">
      <alignment vertical="top" wrapText="1"/>
    </xf>
    <xf numFmtId="0" fontId="52" fillId="0" borderId="3" xfId="1" applyFont="1" applyBorder="1" applyAlignment="1">
      <alignment wrapText="1"/>
    </xf>
    <xf numFmtId="0" fontId="52" fillId="0" borderId="45" xfId="1" applyFont="1" applyBorder="1" applyAlignment="1">
      <alignment wrapText="1"/>
    </xf>
    <xf numFmtId="0" fontId="52" fillId="0" borderId="7" xfId="1" applyFont="1" applyBorder="1" applyAlignment="1">
      <alignment wrapText="1"/>
    </xf>
    <xf numFmtId="0" fontId="52" fillId="0" borderId="55" xfId="1" applyFont="1" applyBorder="1" applyAlignment="1">
      <alignment wrapText="1"/>
    </xf>
    <xf numFmtId="0" fontId="52" fillId="0" borderId="19" xfId="1" applyFont="1" applyBorder="1" applyAlignment="1">
      <alignment wrapText="1"/>
    </xf>
    <xf numFmtId="0" fontId="52" fillId="0" borderId="51" xfId="1" applyFont="1" applyBorder="1" applyAlignment="1">
      <alignment wrapText="1"/>
    </xf>
    <xf numFmtId="0" fontId="9" fillId="0" borderId="4" xfId="0" applyFont="1" applyBorder="1" applyAlignment="1">
      <alignment horizontal="center" vertical="top" wrapText="1"/>
    </xf>
    <xf numFmtId="0" fontId="9" fillId="0" borderId="4" xfId="0" applyFont="1" applyBorder="1" applyAlignment="1">
      <alignment horizontal="left" vertical="top" wrapText="1"/>
    </xf>
    <xf numFmtId="0" fontId="9" fillId="0" borderId="1" xfId="0" applyFont="1" applyBorder="1" applyAlignment="1">
      <alignment horizontal="left" vertical="top" wrapText="1"/>
    </xf>
    <xf numFmtId="0" fontId="25" fillId="0" borderId="52" xfId="0" applyFont="1" applyBorder="1" applyAlignment="1">
      <alignment vertical="top" wrapText="1"/>
    </xf>
    <xf numFmtId="0" fontId="25" fillId="14" borderId="14" xfId="0" applyFont="1" applyFill="1" applyBorder="1" applyAlignment="1">
      <alignment vertical="top" wrapText="1"/>
    </xf>
    <xf numFmtId="0" fontId="9" fillId="3" borderId="50" xfId="0" applyFont="1" applyFill="1" applyBorder="1" applyAlignment="1">
      <alignment horizontal="left" vertical="top" wrapText="1"/>
    </xf>
    <xf numFmtId="0" fontId="25" fillId="0" borderId="4" xfId="0" applyFont="1" applyBorder="1" applyAlignment="1">
      <alignment vertical="top" wrapText="1"/>
    </xf>
    <xf numFmtId="0" fontId="9" fillId="5" borderId="4" xfId="0" applyFont="1" applyFill="1" applyBorder="1" applyAlignment="1">
      <alignment horizontal="center" wrapText="1"/>
    </xf>
    <xf numFmtId="0" fontId="9" fillId="5" borderId="5" xfId="0" applyFont="1" applyFill="1" applyBorder="1" applyAlignment="1">
      <alignment horizontal="center" wrapText="1"/>
    </xf>
    <xf numFmtId="0" fontId="9" fillId="5" borderId="1" xfId="0" applyFont="1" applyFill="1" applyBorder="1" applyAlignment="1">
      <alignment vertical="top" wrapText="1"/>
    </xf>
    <xf numFmtId="0" fontId="9" fillId="0" borderId="4" xfId="0" applyFont="1" applyBorder="1" applyAlignment="1">
      <alignment vertical="top" wrapText="1"/>
    </xf>
    <xf numFmtId="0" fontId="9" fillId="3" borderId="22" xfId="0" applyFont="1" applyFill="1" applyBorder="1" applyAlignment="1">
      <alignment vertical="top" wrapText="1"/>
    </xf>
    <xf numFmtId="0" fontId="9" fillId="0" borderId="3" xfId="0" applyFont="1" applyBorder="1" applyAlignment="1">
      <alignment horizontal="center" vertical="top" wrapText="1"/>
    </xf>
    <xf numFmtId="0" fontId="25" fillId="14" borderId="1" xfId="0" applyFont="1" applyFill="1" applyBorder="1" applyAlignment="1">
      <alignment vertical="top" wrapText="1"/>
    </xf>
    <xf numFmtId="0" fontId="10"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34" fillId="15" borderId="49" xfId="0" applyFont="1" applyFill="1" applyBorder="1" applyAlignment="1">
      <alignment horizontal="center" vertical="center"/>
    </xf>
    <xf numFmtId="0" fontId="34" fillId="15" borderId="21" xfId="0" applyFont="1" applyFill="1" applyBorder="1" applyAlignment="1">
      <alignment horizontal="center" vertical="center"/>
    </xf>
    <xf numFmtId="0" fontId="34" fillId="15" borderId="22" xfId="0" applyFont="1" applyFill="1" applyBorder="1" applyAlignment="1">
      <alignment horizontal="center" vertical="center"/>
    </xf>
    <xf numFmtId="0" fontId="34" fillId="15" borderId="23" xfId="0" applyFont="1" applyFill="1" applyBorder="1" applyAlignment="1">
      <alignment horizontal="center" vertical="center"/>
    </xf>
    <xf numFmtId="0" fontId="9" fillId="5" borderId="1" xfId="0" applyFont="1" applyFill="1" applyBorder="1" applyAlignment="1">
      <alignment horizontal="left" vertical="center"/>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9" xfId="0" applyFont="1" applyBorder="1" applyAlignment="1">
      <alignment horizontal="left" vertical="top" wrapText="1"/>
    </xf>
    <xf numFmtId="0" fontId="20" fillId="0" borderId="0" xfId="0" applyFont="1" applyAlignment="1">
      <alignment wrapText="1"/>
    </xf>
    <xf numFmtId="0" fontId="10" fillId="2" borderId="42"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10" fillId="2" borderId="49" xfId="0" applyFont="1" applyFill="1" applyBorder="1" applyAlignment="1">
      <alignment horizontal="center" vertical="center" wrapText="1"/>
    </xf>
    <xf numFmtId="0" fontId="9" fillId="5" borderId="4" xfId="0" applyFont="1" applyFill="1" applyBorder="1" applyAlignment="1">
      <alignment horizontal="left" vertical="top" wrapText="1"/>
    </xf>
    <xf numFmtId="0" fontId="9" fillId="0" borderId="0" xfId="0" applyFont="1" applyAlignment="1">
      <alignment horizontal="center" vertical="top" wrapText="1"/>
    </xf>
    <xf numFmtId="0" fontId="0" fillId="0" borderId="10" xfId="0" applyBorder="1"/>
    <xf numFmtId="0" fontId="0" fillId="0" borderId="11" xfId="0" applyBorder="1"/>
    <xf numFmtId="0" fontId="10" fillId="2" borderId="5" xfId="0" applyFont="1" applyFill="1" applyBorder="1" applyAlignment="1">
      <alignment horizontal="center" vertical="center" wrapText="1"/>
    </xf>
    <xf numFmtId="0" fontId="10" fillId="2" borderId="50" xfId="0" applyFont="1" applyFill="1" applyBorder="1" applyAlignment="1">
      <alignment horizontal="center" vertical="center" wrapText="1"/>
    </xf>
    <xf numFmtId="0" fontId="9" fillId="5" borderId="1" xfId="0" applyFont="1" applyFill="1" applyBorder="1" applyAlignment="1">
      <alignment horizontal="center" vertical="center"/>
    </xf>
    <xf numFmtId="0" fontId="10" fillId="0" borderId="45" xfId="0" applyFont="1" applyBorder="1" applyAlignment="1">
      <alignment horizontal="center" vertical="center"/>
    </xf>
    <xf numFmtId="0" fontId="10" fillId="0" borderId="23" xfId="0" applyFont="1" applyBorder="1" applyAlignment="1">
      <alignment horizontal="center" vertical="center"/>
    </xf>
    <xf numFmtId="0" fontId="10" fillId="0" borderId="1" xfId="0" applyFont="1" applyBorder="1" applyAlignment="1">
      <alignment vertical="center" wrapText="1"/>
    </xf>
    <xf numFmtId="0" fontId="34" fillId="16" borderId="39" xfId="0" applyFont="1" applyFill="1" applyBorder="1" applyAlignment="1">
      <alignment wrapText="1"/>
    </xf>
    <xf numFmtId="0" fontId="9" fillId="16" borderId="20" xfId="0" applyFont="1" applyFill="1" applyBorder="1"/>
    <xf numFmtId="0" fontId="9" fillId="16" borderId="21" xfId="0" applyFont="1" applyFill="1" applyBorder="1"/>
    <xf numFmtId="0" fontId="9" fillId="16" borderId="22" xfId="0" applyFont="1" applyFill="1" applyBorder="1"/>
    <xf numFmtId="0" fontId="9" fillId="16" borderId="0" xfId="0" applyFont="1" applyFill="1"/>
    <xf numFmtId="0" fontId="9" fillId="16" borderId="23" xfId="0" applyFont="1" applyFill="1" applyBorder="1"/>
    <xf numFmtId="0" fontId="5" fillId="0" borderId="0" xfId="0" applyFont="1" applyAlignment="1">
      <alignment horizontal="center" vertical="center"/>
    </xf>
    <xf numFmtId="0" fontId="25" fillId="0" borderId="1" xfId="0" applyFont="1" applyBorder="1" applyAlignment="1">
      <alignment vertical="top" wrapText="1"/>
    </xf>
    <xf numFmtId="0" fontId="25" fillId="0" borderId="1" xfId="0" applyFont="1" applyBorder="1" applyAlignment="1">
      <alignment vertical="top"/>
    </xf>
    <xf numFmtId="0" fontId="10" fillId="16" borderId="45" xfId="0" applyFont="1" applyFill="1" applyBorder="1" applyAlignment="1">
      <alignment wrapText="1"/>
    </xf>
    <xf numFmtId="0" fontId="0" fillId="0" borderId="5" xfId="0" applyBorder="1"/>
    <xf numFmtId="0" fontId="0" fillId="0" borderId="6" xfId="0" applyBorder="1"/>
    <xf numFmtId="0" fontId="0" fillId="0" borderId="3" xfId="0" applyBorder="1"/>
    <xf numFmtId="0" fontId="0" fillId="0" borderId="7" xfId="0" applyBorder="1"/>
    <xf numFmtId="0" fontId="0" fillId="0" borderId="8" xfId="0" applyBorder="1"/>
    <xf numFmtId="0" fontId="0" fillId="0" borderId="2" xfId="0" applyBorder="1"/>
    <xf numFmtId="0" fontId="0" fillId="0" borderId="9" xfId="0" applyBorder="1"/>
    <xf numFmtId="0" fontId="7" fillId="2" borderId="1" xfId="0" applyFont="1" applyFill="1" applyBorder="1" applyAlignment="1">
      <alignment vertical="top" wrapText="1"/>
    </xf>
    <xf numFmtId="0" fontId="49" fillId="0" borderId="1" xfId="0" applyFont="1" applyBorder="1" applyAlignment="1">
      <alignment vertical="top" wrapText="1"/>
    </xf>
    <xf numFmtId="0" fontId="8" fillId="0" borderId="0" xfId="0" applyFont="1" applyAlignment="1">
      <alignment horizontal="center" vertical="top" wrapText="1"/>
    </xf>
    <xf numFmtId="0" fontId="0" fillId="0" borderId="15" xfId="0" applyBorder="1"/>
    <xf numFmtId="0" fontId="0" fillId="0" borderId="16" xfId="0" applyBorder="1"/>
    <xf numFmtId="0" fontId="9" fillId="0" borderId="2" xfId="0" applyFont="1" applyBorder="1" applyAlignment="1">
      <alignment vertical="top" wrapText="1"/>
    </xf>
    <xf numFmtId="0" fontId="7" fillId="2" borderId="1" xfId="0" applyFont="1" applyFill="1" applyBorder="1" applyAlignment="1">
      <alignment vertical="center" wrapText="1"/>
    </xf>
    <xf numFmtId="0" fontId="3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9" fillId="0" borderId="12" xfId="0" applyFont="1" applyBorder="1" applyAlignment="1">
      <alignment horizontal="center" vertical="center" wrapText="1"/>
    </xf>
    <xf numFmtId="0" fontId="9" fillId="0" borderId="12" xfId="0" applyFont="1" applyBorder="1" applyAlignment="1">
      <alignment horizontal="center" vertical="top" wrapText="1"/>
    </xf>
    <xf numFmtId="0" fontId="9" fillId="4" borderId="1" xfId="0" applyFont="1" applyFill="1" applyBorder="1" applyAlignment="1">
      <alignment vertical="top" wrapText="1"/>
    </xf>
    <xf numFmtId="0" fontId="31" fillId="0" borderId="0" xfId="1" applyFont="1" applyAlignment="1">
      <alignment horizontal="left" wrapText="1"/>
    </xf>
    <xf numFmtId="0" fontId="0" fillId="0" borderId="0" xfId="0" applyAlignment="1">
      <alignment horizontal="left"/>
    </xf>
    <xf numFmtId="0" fontId="0" fillId="0" borderId="5" xfId="0" applyBorder="1" applyAlignment="1">
      <alignment horizontal="left" vertical="top"/>
    </xf>
    <xf numFmtId="0" fontId="0" fillId="0" borderId="6" xfId="0" applyBorder="1" applyAlignment="1">
      <alignment horizontal="left" vertical="top"/>
    </xf>
    <xf numFmtId="0" fontId="0" fillId="0" borderId="8" xfId="0" applyBorder="1" applyAlignment="1">
      <alignment horizontal="left" vertical="top"/>
    </xf>
    <xf numFmtId="0" fontId="0" fillId="0" borderId="2" xfId="0" applyBorder="1" applyAlignment="1">
      <alignment horizontal="left" vertical="top"/>
    </xf>
    <xf numFmtId="0" fontId="0" fillId="0" borderId="9" xfId="0" applyBorder="1" applyAlignment="1">
      <alignment horizontal="left" vertical="top"/>
    </xf>
    <xf numFmtId="0" fontId="9" fillId="0" borderId="1" xfId="0" applyFont="1" applyBorder="1" applyAlignment="1">
      <alignment vertical="center"/>
    </xf>
    <xf numFmtId="0" fontId="0" fillId="0" borderId="16" xfId="0" applyBorder="1" applyAlignment="1">
      <alignment horizontal="left" vertical="top"/>
    </xf>
    <xf numFmtId="0" fontId="0" fillId="0" borderId="3" xfId="0" applyBorder="1" applyAlignment="1">
      <alignment horizontal="left" vertical="top"/>
    </xf>
    <xf numFmtId="0" fontId="0" fillId="0" borderId="0" xfId="0" applyAlignment="1">
      <alignment horizontal="left" vertical="top"/>
    </xf>
    <xf numFmtId="0" fontId="0" fillId="0" borderId="7" xfId="0" applyBorder="1" applyAlignment="1">
      <alignment horizontal="left" vertical="top"/>
    </xf>
    <xf numFmtId="0" fontId="26" fillId="2" borderId="1" xfId="0" applyFont="1" applyFill="1" applyBorder="1" applyAlignment="1">
      <alignment horizontal="center" vertical="center" wrapText="1"/>
    </xf>
    <xf numFmtId="0" fontId="8" fillId="0" borderId="0" xfId="0" applyFont="1" applyAlignment="1">
      <alignment horizontal="center"/>
    </xf>
    <xf numFmtId="0" fontId="0" fillId="0" borderId="6" xfId="0" applyBorder="1" applyAlignment="1">
      <alignment vertical="top"/>
    </xf>
    <xf numFmtId="0" fontId="0" fillId="0" borderId="8" xfId="0" applyBorder="1" applyAlignment="1">
      <alignment vertical="top"/>
    </xf>
    <xf numFmtId="0" fontId="0" fillId="0" borderId="9" xfId="0" applyBorder="1" applyAlignment="1">
      <alignment vertical="top"/>
    </xf>
    <xf numFmtId="0" fontId="0" fillId="0" borderId="15" xfId="0" applyBorder="1" applyAlignment="1">
      <alignment horizontal="left" vertical="top"/>
    </xf>
    <xf numFmtId="0" fontId="19" fillId="0" borderId="1" xfId="0" applyFont="1" applyBorder="1" applyAlignment="1">
      <alignment vertical="center" wrapText="1"/>
    </xf>
    <xf numFmtId="0" fontId="9" fillId="0" borderId="40" xfId="0" applyFont="1" applyBorder="1" applyAlignment="1">
      <alignment vertical="center" wrapText="1"/>
    </xf>
    <xf numFmtId="0" fontId="0" fillId="0" borderId="25" xfId="0" applyBorder="1"/>
    <xf numFmtId="0" fontId="19" fillId="0" borderId="40" xfId="0" applyFont="1" applyBorder="1" applyAlignment="1">
      <alignment vertical="center" wrapText="1"/>
    </xf>
    <xf numFmtId="0" fontId="7" fillId="3" borderId="41" xfId="0" applyFont="1" applyFill="1" applyBorder="1" applyAlignment="1">
      <alignment horizontal="center" vertical="center" wrapText="1"/>
    </xf>
    <xf numFmtId="0" fontId="0" fillId="0" borderId="24" xfId="0" applyBorder="1"/>
    <xf numFmtId="0" fontId="9" fillId="0" borderId="12" xfId="0" applyFont="1" applyBorder="1" applyAlignment="1">
      <alignment vertical="center" wrapText="1"/>
    </xf>
    <xf numFmtId="0" fontId="9" fillId="0" borderId="10" xfId="0" applyFont="1" applyBorder="1" applyAlignment="1">
      <alignment vertical="center" wrapText="1"/>
    </xf>
    <xf numFmtId="0" fontId="9" fillId="0" borderId="25" xfId="0" applyFont="1" applyBorder="1" applyAlignment="1">
      <alignment vertical="center" wrapText="1"/>
    </xf>
    <xf numFmtId="0" fontId="10" fillId="2" borderId="12" xfId="0" applyFont="1" applyFill="1" applyBorder="1" applyAlignment="1">
      <alignment horizontal="left" vertical="top" wrapText="1"/>
    </xf>
    <xf numFmtId="0" fontId="7" fillId="3" borderId="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9" fillId="0" borderId="1" xfId="0" applyFont="1" applyBorder="1" applyAlignment="1">
      <alignment horizontal="left" vertical="top" wrapText="1" indent="1"/>
    </xf>
    <xf numFmtId="0" fontId="7" fillId="3" borderId="1" xfId="0" applyFont="1" applyFill="1" applyBorder="1" applyAlignment="1">
      <alignment vertical="top" wrapText="1"/>
    </xf>
    <xf numFmtId="0" fontId="10" fillId="2" borderId="1" xfId="0" applyFont="1" applyFill="1" applyBorder="1" applyAlignment="1">
      <alignment horizontal="left" vertical="top" wrapText="1"/>
    </xf>
    <xf numFmtId="0" fontId="9" fillId="0" borderId="12" xfId="0" applyFont="1" applyBorder="1" applyAlignment="1">
      <alignment horizontal="left" vertical="top" wrapText="1"/>
    </xf>
    <xf numFmtId="0" fontId="0" fillId="0" borderId="5"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9" fillId="0" borderId="5" xfId="0" applyFont="1" applyBorder="1" applyAlignment="1">
      <alignment vertical="top" wrapText="1"/>
    </xf>
    <xf numFmtId="0" fontId="9" fillId="0" borderId="8" xfId="0" applyFont="1" applyBorder="1" applyAlignment="1">
      <alignment vertical="top" wrapText="1"/>
    </xf>
    <xf numFmtId="0" fontId="25" fillId="0" borderId="1" xfId="0" applyFont="1" applyBorder="1" applyAlignment="1">
      <alignment horizontal="left" vertical="top" wrapText="1"/>
    </xf>
    <xf numFmtId="0" fontId="10" fillId="0" borderId="1" xfId="0" applyFont="1" applyBorder="1" applyAlignment="1">
      <alignment horizontal="left" vertical="top" wrapText="1"/>
    </xf>
    <xf numFmtId="0" fontId="7" fillId="2" borderId="1" xfId="0" applyFont="1" applyFill="1" applyBorder="1" applyAlignment="1">
      <alignment horizontal="left" vertical="top" wrapText="1"/>
    </xf>
    <xf numFmtId="166" fontId="9" fillId="5" borderId="1" xfId="0" applyNumberFormat="1" applyFont="1" applyFill="1" applyBorder="1" applyAlignment="1">
      <alignment vertical="top" wrapText="1"/>
    </xf>
    <xf numFmtId="0" fontId="0" fillId="5" borderId="10" xfId="0" applyFill="1" applyBorder="1"/>
    <xf numFmtId="0" fontId="0" fillId="5" borderId="11" xfId="0" applyFill="1" applyBorder="1"/>
    <xf numFmtId="166" fontId="45" fillId="5" borderId="1" xfId="0" applyNumberFormat="1" applyFont="1" applyFill="1" applyBorder="1" applyAlignment="1">
      <alignment vertical="top" wrapText="1"/>
    </xf>
    <xf numFmtId="0" fontId="45" fillId="0" borderId="1" xfId="0" applyFont="1" applyBorder="1" applyAlignment="1">
      <alignment vertical="top" wrapText="1"/>
    </xf>
    <xf numFmtId="166" fontId="45" fillId="8" borderId="1" xfId="0" applyNumberFormat="1" applyFont="1" applyFill="1" applyBorder="1" applyAlignment="1">
      <alignment vertical="top" wrapText="1"/>
    </xf>
    <xf numFmtId="165" fontId="9" fillId="0" borderId="1" xfId="0" applyNumberFormat="1" applyFont="1" applyBorder="1" applyAlignment="1">
      <alignment vertical="top" wrapText="1"/>
    </xf>
    <xf numFmtId="166" fontId="9" fillId="0" borderId="1" xfId="0" applyNumberFormat="1" applyFont="1" applyBorder="1" applyAlignment="1">
      <alignment vertical="top" wrapText="1"/>
    </xf>
    <xf numFmtId="165" fontId="9" fillId="0" borderId="12" xfId="0" applyNumberFormat="1" applyFont="1" applyBorder="1" applyAlignment="1">
      <alignment vertical="top" wrapText="1"/>
    </xf>
    <xf numFmtId="0" fontId="28" fillId="0" borderId="0" xfId="1" applyFont="1" applyAlignment="1">
      <alignment wrapText="1"/>
    </xf>
    <xf numFmtId="0" fontId="10" fillId="0" borderId="1" xfId="0" applyFont="1" applyBorder="1" applyAlignment="1">
      <alignment horizontal="center" vertical="top" wrapText="1"/>
    </xf>
    <xf numFmtId="0" fontId="10" fillId="0" borderId="3" xfId="0" applyFont="1" applyBorder="1" applyAlignment="1">
      <alignment vertical="top" wrapText="1"/>
    </xf>
    <xf numFmtId="0" fontId="9" fillId="5" borderId="0" xfId="0" applyFont="1" applyFill="1" applyAlignment="1">
      <alignment vertical="top" wrapText="1"/>
    </xf>
    <xf numFmtId="0" fontId="45"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9" fillId="0" borderId="11" xfId="0" applyFont="1" applyBorder="1" applyAlignment="1">
      <alignment vertical="top" wrapText="1"/>
    </xf>
    <xf numFmtId="0" fontId="9" fillId="0" borderId="10" xfId="0" applyFont="1" applyBorder="1" applyAlignment="1">
      <alignment vertical="top" wrapText="1"/>
    </xf>
    <xf numFmtId="165" fontId="9" fillId="0" borderId="10" xfId="0" applyNumberFormat="1" applyFont="1" applyBorder="1" applyAlignment="1">
      <alignment vertical="top" wrapText="1"/>
    </xf>
    <xf numFmtId="0" fontId="25" fillId="0" borderId="0" xfId="0" applyFont="1" applyAlignment="1">
      <alignment horizontal="center" vertical="top" wrapText="1"/>
    </xf>
    <xf numFmtId="0" fontId="9" fillId="0" borderId="0" xfId="0" applyFont="1" applyAlignment="1">
      <alignment vertical="top"/>
    </xf>
    <xf numFmtId="0" fontId="7" fillId="2" borderId="1" xfId="0" applyFont="1" applyFill="1" applyBorder="1" applyAlignment="1">
      <alignment horizontal="center" vertical="top" wrapText="1"/>
    </xf>
    <xf numFmtId="0" fontId="9" fillId="0" borderId="1" xfId="0" applyFont="1" applyFill="1" applyBorder="1" applyAlignment="1">
      <alignment vertical="top" wrapText="1"/>
    </xf>
    <xf numFmtId="0" fontId="0" fillId="0" borderId="5" xfId="0" applyFill="1" applyBorder="1"/>
    <xf numFmtId="0" fontId="0" fillId="0" borderId="6" xfId="0" applyFill="1" applyBorder="1"/>
    <xf numFmtId="0" fontId="0" fillId="0" borderId="15" xfId="0" applyFill="1" applyBorder="1"/>
    <xf numFmtId="0" fontId="0" fillId="0" borderId="3" xfId="0" applyFill="1" applyBorder="1"/>
    <xf numFmtId="0" fontId="0" fillId="0" borderId="0" xfId="0" applyFill="1"/>
    <xf numFmtId="0" fontId="0" fillId="0" borderId="7" xfId="0" applyFill="1" applyBorder="1"/>
    <xf numFmtId="0" fontId="0" fillId="0" borderId="16" xfId="0" applyFill="1" applyBorder="1"/>
    <xf numFmtId="0" fontId="0" fillId="0" borderId="8" xfId="0" applyFill="1" applyBorder="1"/>
    <xf numFmtId="0" fontId="0" fillId="0" borderId="2" xfId="0" applyFill="1" applyBorder="1"/>
    <xf numFmtId="0" fontId="0" fillId="0" borderId="9" xfId="0" applyFill="1" applyBorder="1"/>
    <xf numFmtId="0" fontId="9" fillId="5" borderId="1" xfId="0" applyFont="1" applyFill="1" applyBorder="1" applyAlignment="1">
      <alignment horizontal="left" vertical="top"/>
    </xf>
    <xf numFmtId="0" fontId="25" fillId="5" borderId="1" xfId="0" applyFont="1" applyFill="1" applyBorder="1" applyAlignment="1">
      <alignment horizontal="left" vertical="top" wrapText="1"/>
    </xf>
    <xf numFmtId="0" fontId="25" fillId="14" borderId="45" xfId="0" applyFont="1" applyFill="1" applyBorder="1" applyAlignment="1">
      <alignment vertical="top" wrapText="1"/>
    </xf>
    <xf numFmtId="0" fontId="25" fillId="14" borderId="45" xfId="0" applyFont="1" applyFill="1" applyBorder="1" applyAlignment="1">
      <alignment wrapText="1"/>
    </xf>
    <xf numFmtId="0" fontId="9" fillId="0" borderId="45" xfId="0" applyFont="1" applyBorder="1" applyAlignment="1">
      <alignment wrapText="1"/>
    </xf>
    <xf numFmtId="0" fontId="53" fillId="14" borderId="45" xfId="0" applyFont="1" applyFill="1" applyBorder="1" applyAlignment="1">
      <alignment wrapText="1"/>
    </xf>
    <xf numFmtId="0" fontId="21" fillId="0" borderId="45" xfId="0" applyFont="1" applyBorder="1"/>
    <xf numFmtId="0" fontId="0" fillId="0" borderId="45" xfId="0" applyBorder="1"/>
    <xf numFmtId="0" fontId="14" fillId="0" borderId="45" xfId="1" applyBorder="1" applyAlignment="1">
      <alignment wrapText="1"/>
    </xf>
    <xf numFmtId="0" fontId="14" fillId="0" borderId="3" xfId="1" applyBorder="1" applyAlignment="1">
      <alignment wrapText="1"/>
    </xf>
    <xf numFmtId="0" fontId="14" fillId="0" borderId="7" xfId="1" applyBorder="1" applyAlignment="1">
      <alignment wrapText="1"/>
    </xf>
    <xf numFmtId="0" fontId="9" fillId="0" borderId="0" xfId="0" applyFont="1" applyProtection="1"/>
    <xf numFmtId="0" fontId="10" fillId="0" borderId="0" xfId="0" applyFont="1" applyAlignment="1" applyProtection="1">
      <alignment horizontal="center" vertical="top"/>
    </xf>
    <xf numFmtId="0" fontId="9" fillId="0" borderId="0" xfId="0" applyFont="1" applyProtection="1"/>
    <xf numFmtId="0" fontId="10" fillId="0" borderId="0" xfId="0" applyFont="1" applyAlignment="1" applyProtection="1">
      <alignment horizontal="center" vertical="top"/>
    </xf>
    <xf numFmtId="0" fontId="10" fillId="0" borderId="0" xfId="0" applyFont="1" applyProtection="1"/>
    <xf numFmtId="0" fontId="10" fillId="0" borderId="0" xfId="0" applyFont="1" applyProtection="1"/>
    <xf numFmtId="0" fontId="9" fillId="2" borderId="1" xfId="0" applyFont="1" applyFill="1" applyBorder="1" applyAlignment="1" applyProtection="1">
      <alignment vertical="center" wrapText="1"/>
    </xf>
    <xf numFmtId="0" fontId="9" fillId="0" borderId="10" xfId="0" applyFont="1" applyBorder="1" applyProtection="1"/>
    <xf numFmtId="0" fontId="9" fillId="0" borderId="11" xfId="0" applyFont="1" applyBorder="1" applyProtection="1"/>
    <xf numFmtId="0" fontId="9" fillId="5" borderId="1" xfId="0" applyFont="1" applyFill="1" applyBorder="1" applyAlignment="1" applyProtection="1">
      <alignment vertical="center" wrapText="1"/>
    </xf>
    <xf numFmtId="0" fontId="9" fillId="0" borderId="0" xfId="0" applyFont="1" applyAlignment="1" applyProtection="1">
      <alignment vertical="center" wrapText="1"/>
    </xf>
    <xf numFmtId="0" fontId="9" fillId="0" borderId="1" xfId="0" applyFont="1" applyBorder="1" applyAlignment="1" applyProtection="1">
      <alignment vertical="center" wrapText="1"/>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9" fillId="0" borderId="10" xfId="0" applyFont="1" applyBorder="1" applyAlignment="1" applyProtection="1">
      <alignment horizontal="left"/>
    </xf>
    <xf numFmtId="0" fontId="9" fillId="0" borderId="11" xfId="0" applyFont="1" applyBorder="1" applyAlignment="1" applyProtection="1">
      <alignment horizontal="left"/>
    </xf>
    <xf numFmtId="0" fontId="9" fillId="5" borderId="10" xfId="0" applyFont="1" applyFill="1" applyBorder="1" applyProtection="1"/>
    <xf numFmtId="0" fontId="9" fillId="5" borderId="11" xfId="0" applyFont="1" applyFill="1" applyBorder="1" applyProtection="1"/>
    <xf numFmtId="0" fontId="10" fillId="0" borderId="0" xfId="0" applyFont="1" applyAlignment="1" applyProtection="1">
      <alignment wrapText="1"/>
    </xf>
    <xf numFmtId="0" fontId="10"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0" fontId="9" fillId="5" borderId="10" xfId="0" applyFont="1" applyFill="1" applyBorder="1" applyAlignment="1" applyProtection="1">
      <alignment horizontal="left"/>
    </xf>
    <xf numFmtId="0" fontId="9" fillId="5" borderId="11" xfId="0" applyFont="1" applyFill="1" applyBorder="1" applyAlignment="1" applyProtection="1">
      <alignment horizontal="left"/>
    </xf>
    <xf numFmtId="14" fontId="9" fillId="5" borderId="0" xfId="0" applyNumberFormat="1" applyFont="1" applyFill="1" applyAlignment="1" applyProtection="1">
      <alignment vertical="center" wrapText="1"/>
    </xf>
    <xf numFmtId="0" fontId="9" fillId="5" borderId="0" xfId="0" applyFont="1" applyFill="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11" fillId="5" borderId="0" xfId="0" applyFont="1" applyFill="1" applyAlignment="1" applyProtection="1">
      <alignment vertical="center" wrapText="1"/>
    </xf>
    <xf numFmtId="0" fontId="25" fillId="2" borderId="1" xfId="0" applyFont="1" applyFill="1" applyBorder="1" applyAlignment="1" applyProtection="1">
      <alignment vertical="center" wrapText="1"/>
    </xf>
    <xf numFmtId="164" fontId="9" fillId="5" borderId="1" xfId="0" applyNumberFormat="1" applyFont="1" applyFill="1" applyBorder="1" applyAlignment="1" applyProtection="1">
      <alignment vertical="center" wrapText="1"/>
    </xf>
    <xf numFmtId="164" fontId="9" fillId="5" borderId="0" xfId="0" applyNumberFormat="1" applyFont="1" applyFill="1" applyAlignment="1" applyProtection="1">
      <alignment vertical="center" wrapText="1"/>
    </xf>
    <xf numFmtId="164" fontId="9" fillId="0" borderId="1" xfId="0" applyNumberFormat="1" applyFont="1" applyBorder="1" applyAlignment="1" applyProtection="1">
      <alignment vertical="center" wrapText="1"/>
    </xf>
    <xf numFmtId="0" fontId="10" fillId="5" borderId="0" xfId="0" applyFont="1" applyFill="1" applyAlignment="1" applyProtection="1">
      <alignment wrapText="1"/>
    </xf>
    <xf numFmtId="14" fontId="9" fillId="5" borderId="12" xfId="0" applyNumberFormat="1" applyFont="1" applyFill="1" applyBorder="1" applyAlignment="1" applyProtection="1">
      <alignment horizontal="left" vertical="center" wrapText="1"/>
    </xf>
    <xf numFmtId="14" fontId="9" fillId="5" borderId="10" xfId="0" applyNumberFormat="1" applyFont="1" applyFill="1" applyBorder="1" applyAlignment="1" applyProtection="1">
      <alignment horizontal="left" vertical="center" wrapText="1"/>
    </xf>
    <xf numFmtId="14" fontId="9" fillId="5" borderId="11" xfId="0" applyNumberFormat="1" applyFont="1" applyFill="1" applyBorder="1" applyAlignment="1" applyProtection="1">
      <alignment horizontal="left" vertical="center" wrapText="1"/>
    </xf>
    <xf numFmtId="0" fontId="9" fillId="5" borderId="10" xfId="0" applyFont="1" applyFill="1" applyBorder="1" applyAlignment="1" applyProtection="1">
      <alignment horizontal="left" vertical="center" wrapText="1"/>
    </xf>
    <xf numFmtId="0" fontId="9" fillId="5" borderId="11" xfId="0" applyFont="1" applyFill="1" applyBorder="1" applyAlignment="1" applyProtection="1">
      <alignment horizontal="left" vertical="center" wrapText="1"/>
    </xf>
    <xf numFmtId="0" fontId="11" fillId="0" borderId="0" xfId="0" applyFont="1" applyAlignment="1" applyProtection="1">
      <alignment vertical="center" wrapText="1"/>
    </xf>
    <xf numFmtId="0" fontId="9" fillId="0" borderId="1" xfId="0" applyFont="1" applyBorder="1" applyAlignment="1" applyProtection="1">
      <alignment vertical="center"/>
    </xf>
    <xf numFmtId="0" fontId="9" fillId="0" borderId="0" xfId="0" applyFont="1" applyAlignment="1" applyProtection="1">
      <alignment vertical="center"/>
    </xf>
    <xf numFmtId="0" fontId="22" fillId="5" borderId="0" xfId="0" applyFont="1" applyFill="1" applyAlignment="1" applyProtection="1">
      <alignment vertical="center" wrapText="1"/>
    </xf>
    <xf numFmtId="0" fontId="18" fillId="5" borderId="0" xfId="0" applyFont="1" applyFill="1" applyAlignment="1" applyProtection="1">
      <alignment vertical="center" wrapText="1"/>
    </xf>
    <xf numFmtId="0" fontId="27" fillId="0" borderId="0" xfId="0" applyFont="1" applyAlignment="1" applyProtection="1">
      <alignment vertical="center" wrapText="1"/>
    </xf>
    <xf numFmtId="0" fontId="18" fillId="5" borderId="0" xfId="0" applyFont="1" applyFill="1" applyAlignment="1" applyProtection="1">
      <alignment horizontal="left" wrapText="1"/>
    </xf>
    <xf numFmtId="0" fontId="18"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9" fillId="2" borderId="1" xfId="0" applyFont="1" applyFill="1" applyBorder="1" applyAlignment="1" applyProtection="1">
      <alignment vertical="center"/>
    </xf>
    <xf numFmtId="0" fontId="9" fillId="0" borderId="10" xfId="0" applyFont="1" applyBorder="1" applyAlignment="1" applyProtection="1">
      <alignment wrapText="1"/>
    </xf>
    <xf numFmtId="0" fontId="9" fillId="0" borderId="11" xfId="0" applyFont="1" applyBorder="1" applyAlignment="1" applyProtection="1">
      <alignment wrapText="1"/>
    </xf>
    <xf numFmtId="0" fontId="52" fillId="0" borderId="45" xfId="1" applyFont="1" applyBorder="1" applyProtection="1"/>
    <xf numFmtId="0" fontId="9" fillId="0" borderId="12" xfId="0" applyFont="1" applyBorder="1" applyAlignment="1" applyProtection="1">
      <alignment wrapText="1"/>
    </xf>
    <xf numFmtId="0" fontId="9" fillId="5" borderId="1" xfId="0" applyFont="1" applyFill="1" applyBorder="1" applyAlignment="1" applyProtection="1">
      <alignment vertical="center"/>
    </xf>
    <xf numFmtId="0" fontId="9" fillId="5" borderId="0" xfId="0" applyFont="1" applyFill="1" applyAlignment="1" applyProtection="1">
      <alignment vertical="center"/>
    </xf>
    <xf numFmtId="0" fontId="10" fillId="0" borderId="0" xfId="0" applyFont="1" applyAlignment="1" applyProtection="1">
      <alignment horizontal="left" vertical="top"/>
    </xf>
    <xf numFmtId="0" fontId="10" fillId="0" borderId="0" xfId="0" applyFont="1" applyAlignment="1" applyProtection="1">
      <alignment horizontal="left" vertical="top"/>
    </xf>
    <xf numFmtId="0" fontId="9" fillId="0" borderId="5" xfId="0" applyFont="1" applyBorder="1" applyProtection="1"/>
    <xf numFmtId="0" fontId="9" fillId="0" borderId="6" xfId="0" applyFont="1" applyBorder="1" applyProtection="1"/>
    <xf numFmtId="0" fontId="9" fillId="0" borderId="8" xfId="0" applyFont="1" applyBorder="1" applyProtection="1"/>
    <xf numFmtId="0" fontId="9" fillId="0" borderId="2" xfId="0" applyFont="1" applyBorder="1" applyProtection="1"/>
    <xf numFmtId="0" fontId="9" fillId="0" borderId="9" xfId="0" applyFont="1" applyBorder="1" applyProtection="1"/>
    <xf numFmtId="0" fontId="9" fillId="0" borderId="12" xfId="0" applyFont="1" applyBorder="1" applyAlignment="1" applyProtection="1">
      <alignment vertical="top" wrapText="1"/>
    </xf>
    <xf numFmtId="0" fontId="10" fillId="4" borderId="1" xfId="0" applyFont="1" applyFill="1" applyBorder="1" applyAlignment="1" applyProtection="1">
      <alignment horizontal="center" vertical="center" wrapText="1"/>
    </xf>
    <xf numFmtId="0" fontId="9" fillId="0" borderId="16" xfId="0" applyFont="1"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9" fillId="0" borderId="1" xfId="0" applyFont="1" applyBorder="1" applyAlignment="1" applyProtection="1">
      <alignment horizontal="center" vertical="top" wrapText="1"/>
    </xf>
    <xf numFmtId="0" fontId="5" fillId="0" borderId="0" xfId="0" applyFont="1" applyAlignment="1" applyProtection="1">
      <alignment horizontal="center" vertical="center" wrapText="1"/>
    </xf>
    <xf numFmtId="0" fontId="3" fillId="0" borderId="0" xfId="0" applyFont="1" applyProtection="1"/>
    <xf numFmtId="0" fontId="19" fillId="0" borderId="0" xfId="0" applyFont="1" applyAlignment="1" applyProtection="1">
      <alignment horizontal="center" vertical="top" wrapText="1"/>
    </xf>
    <xf numFmtId="0" fontId="11" fillId="0" borderId="0" xfId="0" applyFont="1" applyAlignment="1" applyProtection="1">
      <alignment vertical="top" wrapText="1"/>
    </xf>
    <xf numFmtId="0" fontId="11" fillId="0" borderId="42" xfId="0" applyFont="1" applyBorder="1" applyAlignment="1" applyProtection="1">
      <alignment vertical="top" wrapText="1"/>
    </xf>
    <xf numFmtId="0" fontId="9" fillId="0" borderId="47" xfId="0" applyFont="1" applyBorder="1" applyProtection="1"/>
    <xf numFmtId="0" fontId="9" fillId="0" borderId="46" xfId="0" applyFont="1" applyBorder="1" applyProtection="1"/>
    <xf numFmtId="0" fontId="9" fillId="0" borderId="45" xfId="0" applyFont="1" applyBorder="1" applyProtection="1"/>
    <xf numFmtId="0" fontId="22" fillId="13" borderId="42" xfId="0" applyFont="1" applyFill="1" applyBorder="1" applyAlignment="1" applyProtection="1">
      <alignment vertical="top" wrapText="1"/>
    </xf>
    <xf numFmtId="0" fontId="18" fillId="0" borderId="42" xfId="0" applyFont="1" applyBorder="1" applyAlignment="1" applyProtection="1">
      <alignment vertical="top" wrapText="1"/>
    </xf>
    <xf numFmtId="0" fontId="18" fillId="0" borderId="42" xfId="0" applyFont="1" applyBorder="1" applyAlignment="1" applyProtection="1">
      <alignment vertical="top" wrapText="1"/>
    </xf>
    <xf numFmtId="10" fontId="18" fillId="0" borderId="42" xfId="0" applyNumberFormat="1" applyFont="1" applyBorder="1" applyAlignment="1" applyProtection="1">
      <alignment vertical="top" wrapText="1"/>
    </xf>
    <xf numFmtId="0" fontId="9" fillId="0" borderId="43" xfId="0" applyFont="1" applyBorder="1" applyProtection="1"/>
    <xf numFmtId="0" fontId="18" fillId="0" borderId="39" xfId="0" applyFont="1" applyBorder="1" applyAlignment="1" applyProtection="1">
      <alignment vertical="top" wrapText="1"/>
    </xf>
    <xf numFmtId="0" fontId="9" fillId="0" borderId="44" xfId="0" applyFont="1" applyBorder="1" applyProtection="1"/>
    <xf numFmtId="0" fontId="18" fillId="0" borderId="26" xfId="0" applyFont="1" applyBorder="1" applyAlignment="1" applyProtection="1">
      <alignment vertical="top" wrapText="1"/>
    </xf>
    <xf numFmtId="0" fontId="18" fillId="0" borderId="1" xfId="0" applyFont="1" applyBorder="1" applyAlignment="1" applyProtection="1">
      <alignment vertical="top" wrapText="1"/>
    </xf>
    <xf numFmtId="0" fontId="18" fillId="0" borderId="46" xfId="0" applyFont="1" applyBorder="1" applyAlignment="1" applyProtection="1">
      <alignment vertical="top" wrapText="1"/>
    </xf>
    <xf numFmtId="0" fontId="9" fillId="0" borderId="44" xfId="0" applyFont="1" applyBorder="1" applyProtection="1"/>
    <xf numFmtId="0" fontId="9" fillId="0" borderId="1" xfId="0" applyFont="1" applyBorder="1" applyAlignment="1" applyProtection="1">
      <alignment horizontal="left" vertical="top"/>
    </xf>
    <xf numFmtId="0" fontId="18" fillId="0" borderId="44" xfId="0" applyFont="1" applyBorder="1" applyAlignment="1" applyProtection="1">
      <alignment vertical="top" wrapText="1"/>
    </xf>
    <xf numFmtId="10" fontId="18" fillId="5" borderId="42" xfId="0" applyNumberFormat="1" applyFont="1" applyFill="1" applyBorder="1" applyAlignment="1" applyProtection="1">
      <alignment vertical="top" wrapText="1"/>
    </xf>
    <xf numFmtId="0" fontId="10" fillId="0" borderId="45" xfId="0" applyFont="1" applyBorder="1" applyProtection="1"/>
    <xf numFmtId="0" fontId="18" fillId="5" borderId="42" xfId="0" applyFont="1" applyFill="1" applyBorder="1" applyAlignment="1" applyProtection="1">
      <alignment vertical="top" wrapText="1"/>
    </xf>
    <xf numFmtId="0" fontId="25" fillId="0" borderId="45" xfId="0" applyFont="1" applyBorder="1" applyProtection="1"/>
    <xf numFmtId="1" fontId="18" fillId="5" borderId="42" xfId="0" applyNumberFormat="1" applyFont="1" applyFill="1" applyBorder="1" applyAlignment="1" applyProtection="1">
      <alignment vertical="top" wrapText="1"/>
    </xf>
    <xf numFmtId="2" fontId="18" fillId="0" borderId="42" xfId="0" applyNumberFormat="1" applyFont="1" applyBorder="1" applyAlignment="1" applyProtection="1">
      <alignment vertical="top" wrapText="1"/>
    </xf>
    <xf numFmtId="0" fontId="22" fillId="0" borderId="45" xfId="0" applyFont="1" applyBorder="1" applyAlignment="1" applyProtection="1">
      <alignment vertical="center"/>
    </xf>
    <xf numFmtId="2" fontId="10" fillId="0" borderId="45" xfId="0" applyNumberFormat="1" applyFont="1" applyBorder="1" applyAlignment="1" applyProtection="1">
      <alignment horizontal="center" vertical="center" wrapText="1"/>
    </xf>
    <xf numFmtId="0" fontId="9" fillId="0" borderId="45" xfId="0" applyFont="1" applyBorder="1" applyAlignment="1" applyProtection="1">
      <alignment vertical="top" wrapText="1"/>
    </xf>
    <xf numFmtId="2" fontId="10" fillId="0" borderId="45" xfId="0" applyNumberFormat="1" applyFont="1" applyBorder="1" applyAlignment="1" applyProtection="1">
      <alignment vertical="top" wrapText="1"/>
    </xf>
    <xf numFmtId="2" fontId="22" fillId="13" borderId="42" xfId="0" applyNumberFormat="1" applyFont="1" applyFill="1" applyBorder="1" applyAlignment="1" applyProtection="1">
      <alignment vertical="top" wrapText="1"/>
    </xf>
    <xf numFmtId="10" fontId="22" fillId="0" borderId="42" xfId="0" applyNumberFormat="1" applyFont="1" applyBorder="1" applyAlignment="1" applyProtection="1">
      <alignment vertical="center"/>
    </xf>
    <xf numFmtId="10" fontId="10" fillId="0" borderId="42" xfId="0" applyNumberFormat="1" applyFont="1" applyBorder="1" applyAlignment="1" applyProtection="1">
      <alignment horizontal="center" vertical="center" wrapText="1"/>
    </xf>
    <xf numFmtId="10" fontId="9" fillId="0" borderId="42" xfId="0" applyNumberFormat="1" applyFont="1" applyBorder="1" applyAlignment="1" applyProtection="1">
      <alignment vertical="top" wrapText="1"/>
    </xf>
    <xf numFmtId="10" fontId="10" fillId="0" borderId="45" xfId="0" applyNumberFormat="1" applyFont="1" applyBorder="1" applyAlignment="1" applyProtection="1">
      <alignment vertical="top" wrapText="1"/>
    </xf>
    <xf numFmtId="10" fontId="10" fillId="0" borderId="45" xfId="0" applyNumberFormat="1" applyFont="1" applyBorder="1" applyAlignment="1" applyProtection="1">
      <alignment vertical="top"/>
    </xf>
    <xf numFmtId="10" fontId="10" fillId="0" borderId="45" xfId="0" applyNumberFormat="1" applyFont="1" applyBorder="1" applyAlignment="1" applyProtection="1">
      <alignment horizontal="center" vertical="center" wrapText="1"/>
    </xf>
    <xf numFmtId="0" fontId="51" fillId="0" borderId="0" xfId="0" applyFont="1" applyProtection="1"/>
    <xf numFmtId="0" fontId="10" fillId="0" borderId="45" xfId="0" applyFont="1" applyBorder="1" applyAlignment="1" applyProtection="1">
      <alignment vertical="top"/>
    </xf>
    <xf numFmtId="0" fontId="9" fillId="0" borderId="45" xfId="0" applyFont="1" applyBorder="1" applyAlignment="1" applyProtection="1">
      <alignment horizontal="center" vertical="top"/>
    </xf>
    <xf numFmtId="0" fontId="50" fillId="0" borderId="45" xfId="0" applyFont="1" applyBorder="1" applyAlignment="1" applyProtection="1">
      <alignment horizontal="center" vertical="center"/>
    </xf>
    <xf numFmtId="0" fontId="2" fillId="0" borderId="0" xfId="0" applyFont="1" applyProtection="1"/>
    <xf numFmtId="0" fontId="9" fillId="0" borderId="45" xfId="0" applyFont="1" applyBorder="1" applyAlignment="1" applyProtection="1">
      <alignment vertical="top" wrapText="1"/>
    </xf>
    <xf numFmtId="0" fontId="9" fillId="0" borderId="45" xfId="0" applyFont="1" applyBorder="1" applyAlignment="1" applyProtection="1">
      <alignment horizontal="left" vertical="top" wrapText="1"/>
    </xf>
    <xf numFmtId="0" fontId="22" fillId="13" borderId="42" xfId="0" applyFont="1" applyFill="1" applyBorder="1" applyAlignment="1" applyProtection="1">
      <alignment vertical="top" wrapText="1"/>
    </xf>
    <xf numFmtId="0" fontId="9" fillId="0" borderId="39" xfId="0" applyFont="1" applyBorder="1" applyAlignment="1" applyProtection="1">
      <alignment horizontal="left" vertical="top" wrapText="1"/>
    </xf>
    <xf numFmtId="0" fontId="22" fillId="13" borderId="1" xfId="0" applyFont="1" applyFill="1" applyBorder="1" applyAlignment="1" applyProtection="1">
      <alignment vertical="top" wrapText="1"/>
    </xf>
    <xf numFmtId="0" fontId="9" fillId="0" borderId="1" xfId="0" applyFont="1" applyBorder="1" applyAlignment="1" applyProtection="1">
      <alignment vertical="top" wrapText="1"/>
    </xf>
    <xf numFmtId="0" fontId="9" fillId="0" borderId="1" xfId="0" applyFont="1" applyBorder="1" applyAlignment="1" applyProtection="1">
      <alignment horizontal="left" vertical="top" wrapText="1"/>
    </xf>
    <xf numFmtId="0" fontId="22" fillId="0" borderId="45" xfId="0" applyFont="1" applyBorder="1" applyAlignment="1" applyProtection="1">
      <alignment horizontal="center" vertical="center"/>
    </xf>
    <xf numFmtId="0" fontId="9" fillId="4" borderId="0" xfId="0" applyFont="1" applyFill="1" applyAlignment="1" applyProtection="1">
      <alignment vertical="center" wrapText="1"/>
    </xf>
    <xf numFmtId="0" fontId="9" fillId="0" borderId="42" xfId="0" applyFont="1" applyBorder="1" applyAlignment="1" applyProtection="1">
      <alignment horizontal="left" vertical="top" wrapText="1"/>
    </xf>
    <xf numFmtId="0" fontId="10" fillId="0" borderId="0" xfId="0" applyFont="1" applyAlignment="1" applyProtection="1">
      <alignment vertical="top" wrapText="1"/>
    </xf>
    <xf numFmtId="0" fontId="9" fillId="0" borderId="0" xfId="0" applyFont="1" applyAlignment="1" applyProtection="1">
      <alignment vertical="top" wrapText="1"/>
    </xf>
    <xf numFmtId="0" fontId="18" fillId="0" borderId="45"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outcomes'!$B$23</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outcomes'!$B$24</c:f>
              <c:numCache>
                <c:formatCode>0.00%</c:formatCode>
                <c:ptCount val="1"/>
                <c:pt idx="0">
                  <c:v>0.99333333333333329</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D546-4812-9A51-E2A98E1FD259}"/>
            </c:ext>
          </c:extLst>
        </c:ser>
        <c:ser>
          <c:idx val="1"/>
          <c:order val="1"/>
          <c:tx>
            <c:strRef>
              <c:f>'2. Progress towards outcomes'!$C$23</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outcomes'!$C$24</c:f>
              <c:numCache>
                <c:formatCode>0.00%</c:formatCode>
                <c:ptCount val="1"/>
                <c:pt idx="0">
                  <c:v>1.1848471017800091</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D546-4812-9A51-E2A98E1FD259}"/>
            </c:ext>
          </c:extLst>
        </c:ser>
        <c:ser>
          <c:idx val="2"/>
          <c:order val="2"/>
          <c:tx>
            <c:strRef>
              <c:f>'2. Progress towards outcomes'!$D$23</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outcomes'!$D$24</c:f>
              <c:numCache>
                <c:formatCode>0.00%</c:formatCode>
                <c:ptCount val="1"/>
                <c:pt idx="0">
                  <c:v>0.9997123160482424</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D546-4812-9A51-E2A98E1FD259}"/>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22</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persons/person.xml><?xml version="1.0" encoding="utf-8"?>
<personList xmlns="http://schemas.microsoft.com/office/spreadsheetml/2018/threadedcomments" xmlns:x="http://schemas.openxmlformats.org/spreadsheetml/2006/main">
  <person displayName="Mugi, Patrick (FAOKE)" id="{83BA7C5E-BFF3-4C14-9FD6-D3F17084992E}" userId="S::Patrick.Mugi@fao.org::f906840a-d76b-4408-ae22-9c75094ae01e" providerId="AD"/>
  <person displayName="DeRidder, BenjaminPhilippe (NFOB)" id="{A95772AE-9C54-467D-A64E-4162EF84DEC6}" userId="S::benjamin.deridder@fao.org::3e671949-0564-4af5-acce-a21267b5267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20" dT="2025-07-08T09:35:23.10" personId="{A95772AE-9C54-467D-A64E-4162EF84DEC6}" id="{B828068D-3A51-4207-9E2D-FA30DEE8EE75}">
    <text>how can be this MS with all rating mentioned are S HS?</text>
  </threadedComment>
  <threadedComment ref="D20" dT="2025-07-08T11:44:15.67" personId="{83BA7C5E-BFF3-4C14-9FD6-D3F17084992E}" id="{C15B5556-8845-4E11-B63C-B582275A0622}" parentId="{B828068D-3A51-4207-9E2D-FA30DEE8EE75}">
    <text>Because of the formula. 2 ratings are yet to be included- GEF focal point and GEF technical officer</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Meshack.Muga@fao.org;meshackmuga@gmail.com" TargetMode="Externa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hyperlink" Target="https://www.cifor-icraf.org/knowledge/publication/33143/" TargetMode="External"/><Relationship Id="rId2" Type="http://schemas.openxmlformats.org/officeDocument/2006/relationships/hyperlink" Target="https://unfao.sharepoint.com/:b:/s/faoKE/EatVNY0LQ-NLnaHbKNbQRzQB9ba5bdnaNU3PJHSJ4aaxnA?e=hNL0B4" TargetMode="External"/><Relationship Id="rId1" Type="http://schemas.openxmlformats.org/officeDocument/2006/relationships/hyperlink" Target="https://unfao.sharepoint.com/:b:/s/faoKE/EeRC8tfhqzNLkjSnESm0r1ABMGXUVfMj2-7nRvyET3uvnw?e=yo5vSH" TargetMode="External"/><Relationship Id="rId4"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8" Type="http://schemas.openxmlformats.org/officeDocument/2006/relationships/hyperlink" Target="https://x.com/FAOKenya/status/1663484272492134400?t=Vf-bxd3SDN4X3GEBeKm3uQ&amp;s=08" TargetMode="External"/><Relationship Id="rId3" Type="http://schemas.openxmlformats.org/officeDocument/2006/relationships/hyperlink" Target="https://www.fao.org/newsroom/story/investing-in-our-lands/en" TargetMode="External"/><Relationship Id="rId7" Type="http://schemas.openxmlformats.org/officeDocument/2006/relationships/hyperlink" Target="https://unfao.sharepoint.com/sites/faoKE/Shared%20Documents/Forms/AllItems.aspx?id=%2Fsites%2FfaoKE%2FShared%20Documents%2FFAO%20Kenya%20General%20Filing%20System%2FProgramme%2FNRM%20SUB%20PROGRAMME%2FGCP%2DKEN%2D090%2DGFF%2FSUCCESS%20STORIES%2FMukogodo%20PFMP%202023%20%2D%202027%2Epdf&amp;parent=%2Fsites%2FfaoKE%2FShared%20Documents%2FFAO%20Kenya%20General%20Filing%20System%2FProgramme%2FNRM%20SUB%20PROGRAMME%2FGCP%2DKEN%2D090%2DGFF%2FSUCCESS%20STORIES&amp;p=true&amp;ga=1" TargetMode="External"/><Relationship Id="rId12" Type="http://schemas.openxmlformats.org/officeDocument/2006/relationships/printerSettings" Target="../printerSettings/printerSettings12.bin"/><Relationship Id="rId2" Type="http://schemas.openxmlformats.org/officeDocument/2006/relationships/hyperlink" Target="https://docs.google.com/document/d/1Yg6GPURc79LuoSnaRN9Rh5W-iLIWr88e/edit" TargetMode="External"/><Relationship Id="rId1" Type="http://schemas.openxmlformats.org/officeDocument/2006/relationships/hyperlink" Target="https://www.therestorationinitiative.org/project/kenya-asal/" TargetMode="External"/><Relationship Id="rId6" Type="http://schemas.openxmlformats.org/officeDocument/2006/relationships/hyperlink" Target="https://unfao.sharepoint.com/sites/faoKE/Shared%20Documents/Forms/AllItems.aspx?id=%2Fsites%2FfaoKE%2FShared%20Documents%2FFAO%20Kenya%20General%20Filing%20System%2FProgramme%2FNRM%20SUB%20PROGRAMME%2FGCP%2DKEN%2D090%2DGFF%2FSUCCESS%20STORIES%2FMt%2E%20Kulal%20PFMP%20Revised%2E%20Final%20for%20Print%2Epdf&amp;parent=%2Fsites%2FfaoKE%2FShared%20Documents%2FFAO%20Kenya%20General%20Filing%20System%2FProgramme%2FNRM%20SUB%20PROGRAMME%2FGCP%2DKEN%2D090%2DGFF%2FSUCCESS%20STORIES&amp;p=true&amp;ga=1" TargetMode="External"/><Relationship Id="rId11" Type="http://schemas.openxmlformats.org/officeDocument/2006/relationships/hyperlink" Target="https://www.kenyanews.go.ke/water-project-gives-sigh-of-relief-for-mukogodo-residents/" TargetMode="External"/><Relationship Id="rId5" Type="http://schemas.openxmlformats.org/officeDocument/2006/relationships/hyperlink" Target="../../../../../../../../:v:/g/personal/patrick_mugi_fao_org/EbOF6HoWTWROhyiT-v2xj-MBTTU1dJKwyRN-OGdc9Gb1FA?e=8hyc2T&amp;nav=eyJwbGF5YmFja09wdGlvbnMiOnt9LCJyZWZlcnJhbEluZm8iOnsicmVmZXJyYWxBcHAiOiJTdHJlYW1XZWJBcHAiLCJyZWZlcnJhbE1vZGUiOiJtaXMiLCJyZWZlcnJhbFZpZXciOiJwb3N0cm9sbC1jb3B5bGluayIsInJlZmVycmFsUGxheWJhY2tTZXNzaW9uSWQiOiJiMWU1NDI0Ny1kMzEwLTQyMDAtOTIzMi0zOWNhMjM1MDZiZjQifX0%3D" TargetMode="External"/><Relationship Id="rId10" Type="http://schemas.openxmlformats.org/officeDocument/2006/relationships/hyperlink" Target="https://www.youtube.com/watch?v=ywqol0s5x08" TargetMode="External"/><Relationship Id="rId4" Type="http://schemas.openxmlformats.org/officeDocument/2006/relationships/hyperlink" Target="https://unfao.sharepoint.com/:v:/s/faoKE/EWGL7Hu-jRhLikJjUTAvtHsBWsFFvJZCoB7iJbrFa8uLyw?e=0HL1ch&amp;nav=eyJyZWZlcnJhbEluZm8iOnsicmVmZXJyYWxBcHAiOiJTdHJlYW1XZWJBcHAiLCJyZWZlcnJhbFZpZXciOiJTaGFyZURpYWxvZy1MaW5rIiwicmVmZXJyYWxBcHBQbGF0Zm9ybSI6IldlYiIsInJlZmVycmFsTW9kZSI6InZpZXcifX0%3D" TargetMode="External"/><Relationship Id="rId9" Type="http://schemas.openxmlformats.org/officeDocument/2006/relationships/hyperlink" Target="https://www.youtube.com/watch?v=uhSdkP_pHoE"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2"/>
  <sheetViews>
    <sheetView showGridLines="0" view="pageBreakPreview" zoomScaleNormal="100" zoomScaleSheetLayoutView="100" workbookViewId="0">
      <selection activeCell="O16" sqref="A1:XFD1048576"/>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2" max="12" width="13.42578125" customWidth="1"/>
  </cols>
  <sheetData>
    <row r="6" spans="2:12" ht="24.95" customHeight="1" x14ac:dyDescent="0.25">
      <c r="B6" s="123" t="s">
        <v>0</v>
      </c>
      <c r="C6" s="122"/>
      <c r="D6" s="122"/>
      <c r="E6" s="122"/>
      <c r="F6" s="122"/>
      <c r="G6" s="122"/>
      <c r="H6" s="122"/>
      <c r="I6" s="122"/>
      <c r="J6" s="122"/>
      <c r="K6" s="122"/>
    </row>
    <row r="7" spans="2:12" ht="24.95" customHeight="1" x14ac:dyDescent="0.25">
      <c r="B7" s="121" t="s">
        <v>1</v>
      </c>
      <c r="C7" s="122"/>
      <c r="D7" s="122"/>
      <c r="E7" s="122"/>
      <c r="F7" s="122"/>
      <c r="G7" s="122"/>
      <c r="H7" s="122"/>
      <c r="I7" s="122"/>
      <c r="J7" s="122"/>
      <c r="K7" s="122"/>
    </row>
    <row r="8" spans="2:12" ht="24.95" customHeight="1" x14ac:dyDescent="0.25">
      <c r="B8" s="124" t="s">
        <v>2</v>
      </c>
      <c r="C8" s="122"/>
      <c r="D8" s="122"/>
      <c r="E8" s="122"/>
      <c r="F8" s="122"/>
      <c r="G8" s="122"/>
      <c r="H8" s="122"/>
      <c r="I8" s="122"/>
      <c r="J8" s="122"/>
      <c r="K8" s="122"/>
      <c r="L8" s="41"/>
    </row>
    <row r="9" spans="2:12" ht="30" customHeight="1" x14ac:dyDescent="0.25">
      <c r="B9" s="23" t="s">
        <v>3</v>
      </c>
      <c r="C9" s="18"/>
      <c r="D9" s="18"/>
      <c r="E9" s="18"/>
      <c r="F9" s="18"/>
      <c r="G9" s="18"/>
      <c r="H9" s="18"/>
      <c r="I9" s="18"/>
      <c r="J9" s="18"/>
      <c r="K9" s="18"/>
      <c r="L9" s="9"/>
    </row>
    <row r="10" spans="2:12" ht="30" customHeight="1" x14ac:dyDescent="0.25">
      <c r="B10" s="39" t="str">
        <f>HYPERLINK("#'1. Basic project data'!N10","1. BASIC PROJECT DATA")</f>
        <v>1. BASIC PROJECT DATA</v>
      </c>
      <c r="C10" s="10"/>
      <c r="D10" s="19"/>
      <c r="E10" s="11"/>
      <c r="F10" s="11"/>
      <c r="G10" s="11"/>
      <c r="H10" s="11"/>
      <c r="I10" s="11"/>
      <c r="J10" s="11"/>
      <c r="K10" s="11"/>
      <c r="L10" s="12"/>
    </row>
    <row r="11" spans="2:12" ht="30" customHeight="1" x14ac:dyDescent="0.25">
      <c r="B11" s="39" t="str">
        <f>HYPERLINK("#'2. Progress towards outcomes'!N11","2. PROGRESS TOWARDS ACHIEVING PROJECT OBJECTIVE(S) (DEVELOPMENT OBJECTIVE)")</f>
        <v>2. PROGRESS TOWARDS ACHIEVING PROJECT OBJECTIVE(S) (DEVELOPMENT OBJECTIVE)</v>
      </c>
      <c r="C11" s="10"/>
      <c r="D11" s="10"/>
      <c r="E11" s="10"/>
      <c r="F11" s="10"/>
      <c r="G11" s="10"/>
      <c r="H11" s="10"/>
      <c r="I11" s="19"/>
      <c r="J11" s="19"/>
      <c r="K11" s="19"/>
      <c r="L11" s="12"/>
    </row>
    <row r="12" spans="2:12" ht="30" customHeight="1" x14ac:dyDescent="0.25">
      <c r="B12" s="39" t="str">
        <f>HYPERLINK("#'3. Implementation Progress'!N12","3. IMPLEMENTATION PROGRESS (IP)")</f>
        <v>3. IMPLEMENTATION PROGRESS (IP)</v>
      </c>
      <c r="C12" s="11"/>
      <c r="D12" s="11"/>
      <c r="E12" s="19"/>
      <c r="F12" s="11"/>
      <c r="G12" s="11"/>
      <c r="H12" s="11"/>
      <c r="I12" s="11"/>
      <c r="J12" s="11"/>
      <c r="K12" s="11"/>
      <c r="L12" s="12"/>
    </row>
    <row r="13" spans="2:12" ht="30" customHeight="1" x14ac:dyDescent="0.25">
      <c r="B13" s="39" t="str">
        <f>HYPERLINK("#'4. Summary on progress'!N13","4. SUMMARY ON PROGRESS AND CHALLENGES")</f>
        <v>4. SUMMARY ON PROGRESS AND CHALLENGES</v>
      </c>
      <c r="C13" s="10"/>
      <c r="D13" s="10"/>
      <c r="E13" s="10"/>
      <c r="F13" s="10"/>
      <c r="G13" s="19"/>
      <c r="H13" s="19"/>
      <c r="I13" s="19"/>
      <c r="J13" s="19"/>
      <c r="K13" s="19"/>
      <c r="L13" s="12"/>
    </row>
    <row r="14" spans="2:12" ht="30" customHeight="1" x14ac:dyDescent="0.25">
      <c r="B14" s="39" t="str">
        <f>HYPERLINK("#'5. ESS Risk'!N14","5.ENVIRONMENTAL AND SOCIAL SAFEGUARDS (ESS):RISKS FROM THE PROJECT")</f>
        <v>5.ENVIRONMENTAL AND SOCIAL SAFEGUARDS (ESS):RISKS FROM THE PROJECT</v>
      </c>
      <c r="C14" s="10"/>
      <c r="D14" s="10"/>
      <c r="E14" s="10"/>
      <c r="F14" s="10"/>
      <c r="G14" s="10"/>
      <c r="H14" s="19"/>
      <c r="I14" s="19"/>
      <c r="J14" s="19"/>
      <c r="K14" s="19"/>
      <c r="L14" s="12"/>
    </row>
    <row r="15" spans="2:12" ht="30" customHeight="1" x14ac:dyDescent="0.25">
      <c r="B15" s="39" t="str">
        <f>HYPERLINK("#'6. Risks to the project'!N15","6. RISKS TO THE PROJECT")</f>
        <v>6. RISKS TO THE PROJECT</v>
      </c>
      <c r="C15" s="11"/>
      <c r="D15" s="19"/>
      <c r="E15" s="11"/>
      <c r="F15" s="11"/>
      <c r="G15" s="11"/>
      <c r="H15" s="11"/>
      <c r="I15" s="11"/>
      <c r="J15" s="11"/>
      <c r="K15" s="11"/>
      <c r="L15" s="12"/>
    </row>
    <row r="16" spans="2:12" ht="30" customHeight="1" x14ac:dyDescent="0.25">
      <c r="B16" s="39" t="str">
        <f>HYPERLINK("#'7. Follow-up on Mid-term review'!N16","7. FOLLOW-UP ON MID-TERM REVIEW OR SUPERVISION MISSION")</f>
        <v>7. FOLLOW-UP ON MID-TERM REVIEW OR SUPERVISION MISSION</v>
      </c>
      <c r="C16" s="11"/>
      <c r="D16" s="11"/>
      <c r="E16" s="11"/>
      <c r="F16" s="11"/>
      <c r="G16" s="19"/>
      <c r="H16" s="11"/>
      <c r="I16" s="11"/>
      <c r="J16" s="11"/>
      <c r="K16" s="11"/>
      <c r="L16" s="12"/>
    </row>
    <row r="17" spans="2:12" ht="30" customHeight="1" x14ac:dyDescent="0.25">
      <c r="B17" s="39" t="str">
        <f>HYPERLINK("#'8. Minor project amendments'!N17","8. MINOR PROJECT AMENDMENTS")</f>
        <v>8. MINOR PROJECT AMENDMENTS</v>
      </c>
      <c r="C17" s="11"/>
      <c r="D17" s="11"/>
      <c r="E17" s="19"/>
      <c r="F17" s="11"/>
      <c r="G17" s="11"/>
      <c r="H17" s="11"/>
      <c r="I17" s="11"/>
      <c r="J17" s="11"/>
      <c r="K17" s="11"/>
      <c r="L17" s="12"/>
    </row>
    <row r="18" spans="2:12" ht="30" customHeight="1" x14ac:dyDescent="0.25">
      <c r="B18" s="39" t="str">
        <f>HYPERLINK("#'9. Stakeholders' Engagement'!N18","9. STAKEHOLDERS' ENGAGEMENT")</f>
        <v>9. STAKEHOLDERS' ENGAGEMENT</v>
      </c>
      <c r="C18" s="11"/>
      <c r="D18" s="11"/>
      <c r="E18" s="19"/>
      <c r="F18" s="11"/>
      <c r="G18" s="11"/>
      <c r="H18" s="11"/>
      <c r="I18" s="11"/>
      <c r="J18" s="11"/>
      <c r="K18" s="11"/>
      <c r="L18" s="12"/>
    </row>
    <row r="19" spans="2:12" ht="30" customHeight="1" x14ac:dyDescent="0.25">
      <c r="B19" s="39" t="str">
        <f>HYPERLINK("#'10. Gender Mainstreaming'!N19","10. GENDER MAINSTREAMING")</f>
        <v>10. GENDER MAINSTREAMING</v>
      </c>
      <c r="C19" s="11"/>
      <c r="D19" s="11"/>
      <c r="E19" s="19"/>
      <c r="F19" s="11"/>
      <c r="G19" s="11"/>
      <c r="H19" s="11"/>
      <c r="I19" s="11"/>
      <c r="J19" s="11"/>
      <c r="K19" s="11"/>
      <c r="L19" s="12"/>
    </row>
    <row r="20" spans="2:12" ht="30" customHeight="1" x14ac:dyDescent="0.25">
      <c r="B20" s="39" t="str">
        <f>HYPERLINK("#'11. Knowledge Management'!N20","11. KNOWLEDGE MANAGEMENT ACTIVITIES")</f>
        <v>11. KNOWLEDGE MANAGEMENT ACTIVITIES</v>
      </c>
      <c r="C20" s="11"/>
      <c r="D20" s="11"/>
      <c r="E20" s="11"/>
      <c r="F20" s="19"/>
      <c r="G20" s="11"/>
      <c r="H20" s="11"/>
      <c r="I20" s="11"/>
      <c r="J20" s="11"/>
      <c r="K20" s="11"/>
      <c r="L20" s="12"/>
    </row>
    <row r="21" spans="2:12" ht="30" customHeight="1" x14ac:dyDescent="0.25">
      <c r="B21" s="39" t="str">
        <f>HYPERLINK("#'12. Indigenous &amp; Local Involve.'!N21","12. INDIGENOUS PEOPLES AND LOCAL COMMUNITIES INVOLVEMENT")</f>
        <v>12. INDIGENOUS PEOPLES AND LOCAL COMMUNITIES INVOLVEMENT</v>
      </c>
      <c r="C21" s="11"/>
      <c r="D21" s="11"/>
      <c r="E21" s="11"/>
      <c r="F21" s="11"/>
      <c r="G21" s="19"/>
      <c r="H21" s="11"/>
      <c r="I21" s="11"/>
      <c r="J21" s="11"/>
      <c r="K21" s="11"/>
      <c r="L21" s="12"/>
    </row>
    <row r="22" spans="2:12" ht="30" customHeight="1" x14ac:dyDescent="0.25">
      <c r="B22" s="39" t="str">
        <f>HYPERLINK("#'13. Co-Financing Table'!N22","13. CO-FINANCING TABLE")</f>
        <v>13. CO-FINANCING TABLE</v>
      </c>
      <c r="C22" s="11"/>
      <c r="D22" s="19"/>
      <c r="E22" s="11"/>
      <c r="F22" s="11"/>
      <c r="G22" s="11"/>
      <c r="H22" s="11"/>
      <c r="I22" s="11"/>
      <c r="J22" s="11"/>
      <c r="K22" s="11"/>
      <c r="L22" s="12"/>
    </row>
    <row r="23" spans="2:12" ht="30" customHeight="1" x14ac:dyDescent="0.25">
      <c r="B23" s="39" t="str">
        <f>HYPERLINK("#'14. GEO Location'!N23","14. GEO LOCATION INFORMATION")</f>
        <v>14. GEO LOCATION INFORMATION</v>
      </c>
      <c r="C23" s="11"/>
      <c r="D23" s="11"/>
      <c r="E23" s="19"/>
      <c r="F23" s="11"/>
      <c r="G23" s="11"/>
      <c r="H23" s="11"/>
      <c r="I23" s="11"/>
      <c r="J23" s="11"/>
      <c r="K23" s="11"/>
      <c r="L23" s="12"/>
    </row>
    <row r="24" spans="2:12" ht="30" customHeight="1" x14ac:dyDescent="0.25">
      <c r="B24" s="24" t="str">
        <f>HYPERLINK("#'Annex'!N26","Annex. Monitoring Area-based GEF Core Indicator Commitments and Progress with FERM")</f>
        <v>Annex. Monitoring Area-based GEF Core Indicator Commitments and Progress with FERM</v>
      </c>
      <c r="C24" s="4"/>
      <c r="D24" s="4"/>
      <c r="E24" s="4"/>
      <c r="F24" s="4"/>
      <c r="G24" s="4"/>
      <c r="H24" s="4"/>
      <c r="I24" s="4"/>
      <c r="J24" s="20"/>
      <c r="K24" s="4"/>
      <c r="L24" s="13"/>
    </row>
    <row r="27" spans="2:12" x14ac:dyDescent="0.25">
      <c r="B27" s="28" t="s">
        <v>4</v>
      </c>
      <c r="C27" s="28"/>
    </row>
    <row r="28" spans="2:12" x14ac:dyDescent="0.25">
      <c r="B28" t="s">
        <v>5</v>
      </c>
      <c r="C28" s="28"/>
    </row>
    <row r="29" spans="2:12" x14ac:dyDescent="0.25">
      <c r="B29" s="42" t="s">
        <v>6</v>
      </c>
    </row>
    <row r="30" spans="2:12" x14ac:dyDescent="0.25">
      <c r="B30" t="s">
        <v>7</v>
      </c>
    </row>
    <row r="31" spans="2:12" x14ac:dyDescent="0.25">
      <c r="B31" t="s">
        <v>8</v>
      </c>
    </row>
    <row r="32" spans="2:12" ht="19.5" customHeight="1" x14ac:dyDescent="0.25"/>
  </sheetData>
  <sheetProtection sheet="1" objects="1" scenarios="1" formatColumns="0" formatRows="0"/>
  <mergeCells count="3">
    <mergeCell ref="B7:K7"/>
    <mergeCell ref="B6:K6"/>
    <mergeCell ref="B8:K8"/>
  </mergeCells>
  <hyperlinks>
    <hyperlink ref="B27" r:id="rId1" display="DISCLAIMER: All data and text entered in the PIR will be publicly available on the GEF website (click here). " xr:uid="{00000000-0004-0000-0000-000000000000}"/>
    <hyperlink ref="B28" r:id="rId2" display="All data and text entered in the PIR will be publicly available on the GEF website (click here). " xr:uid="{00000000-0004-0000-0000-000001000000}"/>
    <hyperlink ref="B29"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K74"/>
  <sheetViews>
    <sheetView showGridLines="0" tabSelected="1" showWhiteSpace="0" view="pageBreakPreview" zoomScaleNormal="100" zoomScaleSheetLayoutView="100" workbookViewId="0">
      <selection activeCell="O11" sqref="O11"/>
    </sheetView>
  </sheetViews>
  <sheetFormatPr defaultColWidth="8.85546875" defaultRowHeight="12" x14ac:dyDescent="0.2"/>
  <cols>
    <col min="1" max="1" width="2" style="318" customWidth="1"/>
    <col min="2" max="3" width="8.85546875" style="318"/>
    <col min="4" max="4" width="17.42578125" style="318" customWidth="1"/>
    <col min="5" max="9" width="8.85546875" style="318"/>
    <col min="10" max="10" width="25.140625" style="318" customWidth="1"/>
    <col min="11" max="11" width="6.140625" style="318" customWidth="1"/>
    <col min="12" max="16384" width="8.85546875" style="318"/>
  </cols>
  <sheetData>
    <row r="1" spans="2:11" s="318" customFormat="1" ht="17.100000000000001" customHeight="1" x14ac:dyDescent="0.2"/>
    <row r="2" spans="2:11" s="318" customFormat="1" ht="17.100000000000001" customHeight="1" x14ac:dyDescent="0.2">
      <c r="B2" s="319" t="s">
        <v>9</v>
      </c>
      <c r="C2" s="320"/>
      <c r="D2" s="320"/>
      <c r="E2" s="320"/>
      <c r="F2" s="320"/>
      <c r="G2" s="320"/>
      <c r="H2" s="320"/>
      <c r="I2" s="320"/>
      <c r="J2" s="320"/>
      <c r="K2" s="321"/>
    </row>
    <row r="3" spans="2:11" s="318" customFormat="1" ht="17.45" customHeight="1" x14ac:dyDescent="0.2">
      <c r="B3" s="322" t="s">
        <v>10</v>
      </c>
      <c r="C3" s="320"/>
      <c r="D3" s="320"/>
      <c r="E3" s="320"/>
      <c r="F3" s="320"/>
      <c r="G3" s="320"/>
      <c r="H3" s="320"/>
      <c r="I3" s="320"/>
      <c r="J3" s="320"/>
      <c r="K3" s="323"/>
    </row>
    <row r="4" spans="2:11" s="318" customFormat="1" ht="17.45" customHeight="1" x14ac:dyDescent="0.2">
      <c r="B4" s="324" t="s">
        <v>11</v>
      </c>
      <c r="C4" s="325"/>
      <c r="D4" s="326"/>
      <c r="E4" s="327" t="s">
        <v>12</v>
      </c>
      <c r="F4" s="325"/>
      <c r="G4" s="325"/>
      <c r="H4" s="325"/>
      <c r="I4" s="325"/>
      <c r="J4" s="326"/>
      <c r="K4" s="328"/>
    </row>
    <row r="5" spans="2:11" s="318" customFormat="1" ht="21.75" customHeight="1" x14ac:dyDescent="0.2">
      <c r="B5" s="324" t="s">
        <v>13</v>
      </c>
      <c r="C5" s="325"/>
      <c r="D5" s="326"/>
      <c r="E5" s="329" t="s">
        <v>14</v>
      </c>
      <c r="F5" s="325"/>
      <c r="G5" s="325"/>
      <c r="H5" s="325"/>
      <c r="I5" s="325"/>
      <c r="J5" s="326"/>
      <c r="K5" s="328"/>
    </row>
    <row r="6" spans="2:11" s="318" customFormat="1" ht="30.75" customHeight="1" x14ac:dyDescent="0.2">
      <c r="B6" s="330" t="s">
        <v>15</v>
      </c>
      <c r="C6" s="325"/>
      <c r="D6" s="326"/>
      <c r="E6" s="331" t="s">
        <v>791</v>
      </c>
      <c r="F6" s="325"/>
      <c r="G6" s="325"/>
      <c r="H6" s="325"/>
      <c r="I6" s="325"/>
      <c r="J6" s="326"/>
      <c r="K6" s="328"/>
    </row>
    <row r="7" spans="2:11" s="318" customFormat="1" ht="17.45" customHeight="1" x14ac:dyDescent="0.2">
      <c r="B7" s="324" t="s">
        <v>16</v>
      </c>
      <c r="C7" s="325"/>
      <c r="D7" s="326"/>
      <c r="E7" s="327" t="s">
        <v>17</v>
      </c>
      <c r="F7" s="325"/>
      <c r="G7" s="325"/>
      <c r="H7" s="325"/>
      <c r="I7" s="325"/>
      <c r="J7" s="326"/>
      <c r="K7" s="332"/>
    </row>
    <row r="8" spans="2:11" s="318" customFormat="1" ht="17.45" customHeight="1" x14ac:dyDescent="0.2">
      <c r="B8" s="324" t="s">
        <v>18</v>
      </c>
      <c r="C8" s="325"/>
      <c r="D8" s="326"/>
      <c r="E8" s="331">
        <v>9556</v>
      </c>
      <c r="F8" s="333"/>
      <c r="G8" s="333"/>
      <c r="H8" s="333"/>
      <c r="I8" s="333"/>
      <c r="J8" s="334"/>
      <c r="K8" s="332"/>
    </row>
    <row r="9" spans="2:11" s="318" customFormat="1" ht="26.25" customHeight="1" x14ac:dyDescent="0.2">
      <c r="B9" s="324" t="s">
        <v>19</v>
      </c>
      <c r="C9" s="325"/>
      <c r="D9" s="326"/>
      <c r="E9" s="329" t="s">
        <v>20</v>
      </c>
      <c r="F9" s="325"/>
      <c r="G9" s="325"/>
      <c r="H9" s="325"/>
      <c r="I9" s="325"/>
      <c r="J9" s="326"/>
      <c r="K9" s="328"/>
    </row>
    <row r="10" spans="2:11" s="318" customFormat="1" ht="23.25" customHeight="1" x14ac:dyDescent="0.2">
      <c r="B10" s="324" t="s">
        <v>21</v>
      </c>
      <c r="C10" s="325"/>
      <c r="D10" s="326"/>
      <c r="E10" s="327" t="s">
        <v>776</v>
      </c>
      <c r="F10" s="335"/>
      <c r="G10" s="335"/>
      <c r="H10" s="335"/>
      <c r="I10" s="335"/>
      <c r="J10" s="336"/>
      <c r="K10" s="328"/>
    </row>
    <row r="11" spans="2:11" s="318" customFormat="1" ht="41.25" customHeight="1" x14ac:dyDescent="0.2">
      <c r="B11" s="324" t="s">
        <v>22</v>
      </c>
      <c r="C11" s="325"/>
      <c r="D11" s="326"/>
      <c r="E11" s="327" t="s">
        <v>23</v>
      </c>
      <c r="F11" s="325"/>
      <c r="G11" s="325"/>
      <c r="H11" s="325"/>
      <c r="I11" s="325"/>
      <c r="J11" s="326"/>
      <c r="K11" s="332"/>
    </row>
    <row r="12" spans="2:11" s="318" customFormat="1" ht="17.45" customHeight="1" x14ac:dyDescent="0.2">
      <c r="B12" s="324" t="s">
        <v>24</v>
      </c>
      <c r="C12" s="325"/>
      <c r="D12" s="326"/>
      <c r="E12" s="327" t="s">
        <v>25</v>
      </c>
      <c r="F12" s="325"/>
      <c r="G12" s="325"/>
      <c r="H12" s="325"/>
      <c r="I12" s="325"/>
      <c r="J12" s="326"/>
      <c r="K12" s="332"/>
    </row>
    <row r="13" spans="2:11" s="318" customFormat="1" ht="17.45" customHeight="1" x14ac:dyDescent="0.2">
      <c r="B13" s="337" t="s">
        <v>26</v>
      </c>
      <c r="C13" s="320"/>
      <c r="D13" s="320"/>
      <c r="E13" s="320"/>
      <c r="F13" s="320"/>
      <c r="G13" s="320"/>
      <c r="H13" s="320"/>
      <c r="I13" s="320"/>
      <c r="J13" s="320"/>
      <c r="K13" s="338"/>
    </row>
    <row r="14" spans="2:11" s="318" customFormat="1" ht="17.45" customHeight="1" x14ac:dyDescent="0.2">
      <c r="B14" s="324" t="s">
        <v>27</v>
      </c>
      <c r="C14" s="325"/>
      <c r="D14" s="326"/>
      <c r="E14" s="339">
        <v>43214</v>
      </c>
      <c r="F14" s="340"/>
      <c r="G14" s="340"/>
      <c r="H14" s="340"/>
      <c r="I14" s="340"/>
      <c r="J14" s="341"/>
      <c r="K14" s="342"/>
    </row>
    <row r="15" spans="2:11" s="318" customFormat="1" ht="15.95" customHeight="1" x14ac:dyDescent="0.2">
      <c r="B15" s="324" t="s">
        <v>28</v>
      </c>
      <c r="C15" s="325"/>
      <c r="D15" s="326"/>
      <c r="E15" s="339">
        <v>43136</v>
      </c>
      <c r="F15" s="340"/>
      <c r="G15" s="340"/>
      <c r="H15" s="340"/>
      <c r="I15" s="340"/>
      <c r="J15" s="341"/>
      <c r="K15" s="343"/>
    </row>
    <row r="16" spans="2:11" s="318" customFormat="1" ht="16.5" customHeight="1" x14ac:dyDescent="0.2">
      <c r="B16" s="324" t="s">
        <v>29</v>
      </c>
      <c r="C16" s="325"/>
      <c r="D16" s="326"/>
      <c r="E16" s="339">
        <v>43313</v>
      </c>
      <c r="F16" s="340"/>
      <c r="G16" s="340"/>
      <c r="H16" s="340"/>
      <c r="I16" s="340"/>
      <c r="J16" s="341"/>
      <c r="K16" s="344"/>
    </row>
    <row r="17" spans="2:11" s="318" customFormat="1" ht="15.95" customHeight="1" x14ac:dyDescent="0.2">
      <c r="B17" s="324" t="s">
        <v>30</v>
      </c>
      <c r="C17" s="325"/>
      <c r="D17" s="326"/>
      <c r="E17" s="339">
        <v>43383</v>
      </c>
      <c r="F17" s="340"/>
      <c r="G17" s="340"/>
      <c r="H17" s="340"/>
      <c r="I17" s="340"/>
      <c r="J17" s="341"/>
      <c r="K17" s="345"/>
    </row>
    <row r="18" spans="2:11" s="318" customFormat="1" ht="18" customHeight="1" x14ac:dyDescent="0.2">
      <c r="B18" s="346" t="s">
        <v>31</v>
      </c>
      <c r="C18" s="325"/>
      <c r="D18" s="326"/>
      <c r="E18" s="339">
        <v>45504</v>
      </c>
      <c r="F18" s="340"/>
      <c r="G18" s="340"/>
      <c r="H18" s="340"/>
      <c r="I18" s="340"/>
      <c r="J18" s="341"/>
      <c r="K18" s="342"/>
    </row>
    <row r="19" spans="2:11" s="318" customFormat="1" ht="29.45" customHeight="1" x14ac:dyDescent="0.2">
      <c r="B19" s="324" t="s">
        <v>32</v>
      </c>
      <c r="C19" s="325"/>
      <c r="D19" s="326"/>
      <c r="E19" s="339">
        <v>45838</v>
      </c>
      <c r="F19" s="340"/>
      <c r="G19" s="340"/>
      <c r="H19" s="340"/>
      <c r="I19" s="340"/>
      <c r="J19" s="341"/>
      <c r="K19" s="342"/>
    </row>
    <row r="20" spans="2:11" s="318" customFormat="1" ht="14.45" customHeight="1" x14ac:dyDescent="0.2">
      <c r="B20" s="324" t="s">
        <v>33</v>
      </c>
      <c r="C20" s="325"/>
      <c r="D20" s="326"/>
      <c r="E20" s="339">
        <v>45838</v>
      </c>
      <c r="F20" s="340"/>
      <c r="G20" s="340"/>
      <c r="H20" s="340"/>
      <c r="I20" s="340"/>
      <c r="J20" s="341"/>
      <c r="K20" s="332"/>
    </row>
    <row r="21" spans="2:11" s="318" customFormat="1" ht="14.45" customHeight="1" x14ac:dyDescent="0.2">
      <c r="B21" s="324" t="s">
        <v>34</v>
      </c>
      <c r="C21" s="325"/>
      <c r="D21" s="326"/>
      <c r="E21" s="339">
        <v>46203</v>
      </c>
      <c r="F21" s="340"/>
      <c r="G21" s="340"/>
      <c r="H21" s="340"/>
      <c r="I21" s="340"/>
      <c r="J21" s="341"/>
      <c r="K21" s="332"/>
    </row>
    <row r="22" spans="2:11" s="318" customFormat="1" ht="17.45" customHeight="1" x14ac:dyDescent="0.2">
      <c r="B22" s="337" t="s">
        <v>35</v>
      </c>
      <c r="C22" s="320"/>
      <c r="D22" s="320"/>
      <c r="E22" s="320"/>
      <c r="F22" s="320"/>
      <c r="G22" s="320"/>
      <c r="H22" s="320"/>
      <c r="I22" s="320"/>
      <c r="J22" s="338"/>
      <c r="K22" s="338"/>
    </row>
    <row r="23" spans="2:11" s="318" customFormat="1" ht="15" customHeight="1" x14ac:dyDescent="0.2">
      <c r="B23" s="324" t="s">
        <v>36</v>
      </c>
      <c r="C23" s="325"/>
      <c r="D23" s="326"/>
      <c r="E23" s="347">
        <v>4157340</v>
      </c>
      <c r="F23" s="325"/>
      <c r="G23" s="325"/>
      <c r="H23" s="325"/>
      <c r="I23" s="325"/>
      <c r="J23" s="326"/>
      <c r="K23" s="348"/>
    </row>
    <row r="24" spans="2:11" s="318" customFormat="1" ht="28.5" customHeight="1" x14ac:dyDescent="0.2">
      <c r="B24" s="324" t="s">
        <v>37</v>
      </c>
      <c r="C24" s="325"/>
      <c r="D24" s="326"/>
      <c r="E24" s="347">
        <v>4156144</v>
      </c>
      <c r="F24" s="335"/>
      <c r="G24" s="335"/>
      <c r="H24" s="335"/>
      <c r="I24" s="335"/>
      <c r="J24" s="336"/>
      <c r="K24" s="345"/>
    </row>
    <row r="25" spans="2:11" s="318" customFormat="1" ht="15" customHeight="1" x14ac:dyDescent="0.2">
      <c r="B25" s="324" t="s">
        <v>38</v>
      </c>
      <c r="C25" s="325"/>
      <c r="D25" s="326"/>
      <c r="E25" s="347">
        <f>'13. Co-Financing Table'!K18</f>
        <v>12500000</v>
      </c>
      <c r="F25" s="325"/>
      <c r="G25" s="325"/>
      <c r="H25" s="325"/>
      <c r="I25" s="325"/>
      <c r="J25" s="326"/>
      <c r="K25" s="348"/>
    </row>
    <row r="26" spans="2:11" s="318" customFormat="1" ht="31.5" customHeight="1" x14ac:dyDescent="0.2">
      <c r="B26" s="324" t="s">
        <v>39</v>
      </c>
      <c r="C26" s="325"/>
      <c r="D26" s="326"/>
      <c r="E26" s="349">
        <f>'13. Co-Financing Table'!N18</f>
        <v>13473995</v>
      </c>
      <c r="F26" s="325"/>
      <c r="G26" s="325"/>
      <c r="H26" s="325"/>
      <c r="I26" s="325"/>
      <c r="J26" s="326"/>
      <c r="K26" s="348"/>
    </row>
    <row r="27" spans="2:11" s="318" customFormat="1" ht="17.45" customHeight="1" x14ac:dyDescent="0.2">
      <c r="B27" s="337" t="s">
        <v>40</v>
      </c>
      <c r="C27" s="320"/>
      <c r="D27" s="320"/>
      <c r="E27" s="320"/>
      <c r="F27" s="320"/>
      <c r="G27" s="320"/>
      <c r="H27" s="320"/>
      <c r="I27" s="320"/>
      <c r="J27" s="350"/>
      <c r="K27" s="350"/>
    </row>
    <row r="28" spans="2:11" s="318" customFormat="1" ht="27.6" customHeight="1" x14ac:dyDescent="0.2">
      <c r="B28" s="324" t="s">
        <v>41</v>
      </c>
      <c r="C28" s="325"/>
      <c r="D28" s="326"/>
      <c r="E28" s="351" t="s">
        <v>42</v>
      </c>
      <c r="F28" s="352"/>
      <c r="G28" s="352"/>
      <c r="H28" s="352"/>
      <c r="I28" s="352"/>
      <c r="J28" s="353"/>
      <c r="K28" s="342"/>
    </row>
    <row r="29" spans="2:11" s="318" customFormat="1" ht="17.45" customHeight="1" x14ac:dyDescent="0.2">
      <c r="B29" s="324" t="s">
        <v>43</v>
      </c>
      <c r="C29" s="325"/>
      <c r="D29" s="326"/>
      <c r="E29" s="351" t="s">
        <v>777</v>
      </c>
      <c r="F29" s="352"/>
      <c r="G29" s="352"/>
      <c r="H29" s="352"/>
      <c r="I29" s="352"/>
      <c r="J29" s="353"/>
      <c r="K29" s="332"/>
    </row>
    <row r="30" spans="2:11" s="318" customFormat="1" ht="27.6" customHeight="1" x14ac:dyDescent="0.2">
      <c r="B30" s="324" t="s">
        <v>44</v>
      </c>
      <c r="C30" s="325"/>
      <c r="D30" s="326"/>
      <c r="E30" s="351">
        <v>44645</v>
      </c>
      <c r="F30" s="352"/>
      <c r="G30" s="352"/>
      <c r="H30" s="352"/>
      <c r="I30" s="352"/>
      <c r="J30" s="353"/>
      <c r="K30" s="332"/>
    </row>
    <row r="31" spans="2:11" s="318" customFormat="1" ht="21" customHeight="1" x14ac:dyDescent="0.2">
      <c r="B31" s="324" t="s">
        <v>45</v>
      </c>
      <c r="C31" s="325"/>
      <c r="D31" s="326"/>
      <c r="E31" s="351">
        <v>45656</v>
      </c>
      <c r="F31" s="354"/>
      <c r="G31" s="354"/>
      <c r="H31" s="354"/>
      <c r="I31" s="354"/>
      <c r="J31" s="355"/>
      <c r="K31" s="356"/>
    </row>
    <row r="32" spans="2:11" s="318" customFormat="1" ht="20.100000000000001" customHeight="1" x14ac:dyDescent="0.2">
      <c r="B32" s="322" t="s">
        <v>46</v>
      </c>
      <c r="C32" s="320"/>
      <c r="D32" s="320"/>
      <c r="E32" s="320"/>
      <c r="F32" s="320"/>
      <c r="G32" s="320"/>
      <c r="H32" s="320"/>
      <c r="I32" s="320"/>
    </row>
    <row r="33" spans="2:11" s="318" customFormat="1" ht="27.6" customHeight="1" x14ac:dyDescent="0.2">
      <c r="B33" s="324" t="s">
        <v>47</v>
      </c>
      <c r="C33" s="325"/>
      <c r="D33" s="326"/>
      <c r="E33" s="331" t="str">
        <f ca="1">_xlfn.XLOOKUP(DevScore, NumRating, TxtRating, "Not Rated")</f>
        <v>Highly Satisfactory (HS)</v>
      </c>
      <c r="F33" s="325"/>
      <c r="G33" s="325"/>
      <c r="H33" s="325"/>
      <c r="I33" s="325"/>
      <c r="J33" s="326"/>
      <c r="K33" s="343"/>
    </row>
    <row r="34" spans="2:11" s="318" customFormat="1" ht="21" customHeight="1" x14ac:dyDescent="0.2">
      <c r="B34" s="324" t="s">
        <v>48</v>
      </c>
      <c r="C34" s="325"/>
      <c r="D34" s="326"/>
      <c r="E34" s="331" t="str">
        <f>_xlfn.XLOOKUP(ImpScore, NumRating, TxtRating, "Not Rated")</f>
        <v>Highly Satisfactory (HS)</v>
      </c>
      <c r="F34" s="325"/>
      <c r="G34" s="325"/>
      <c r="H34" s="325"/>
      <c r="I34" s="325"/>
      <c r="J34" s="326"/>
      <c r="K34" s="343"/>
    </row>
    <row r="35" spans="2:11" s="318" customFormat="1" ht="21" customHeight="1" x14ac:dyDescent="0.2">
      <c r="B35" s="324" t="s">
        <v>49</v>
      </c>
      <c r="C35" s="325"/>
      <c r="D35" s="326"/>
      <c r="E35" s="331" t="str">
        <f>'6. Risks to the Project'!B42</f>
        <v>Moderate</v>
      </c>
      <c r="F35" s="325"/>
      <c r="G35" s="325"/>
      <c r="H35" s="325"/>
      <c r="I35" s="325"/>
      <c r="J35" s="326"/>
      <c r="K35" s="343"/>
    </row>
    <row r="36" spans="2:11" s="318" customFormat="1" ht="17.45" customHeight="1" x14ac:dyDescent="0.2">
      <c r="B36" s="322" t="s">
        <v>50</v>
      </c>
      <c r="C36" s="320"/>
      <c r="D36" s="320"/>
      <c r="E36" s="320"/>
      <c r="F36" s="320"/>
      <c r="G36" s="320"/>
      <c r="H36" s="320"/>
      <c r="I36" s="320"/>
      <c r="J36" s="323"/>
      <c r="K36" s="323"/>
    </row>
    <row r="37" spans="2:11" s="318" customFormat="1" ht="27.6" customHeight="1" x14ac:dyDescent="0.2">
      <c r="B37" s="324" t="s">
        <v>51</v>
      </c>
      <c r="C37" s="325"/>
      <c r="D37" s="326"/>
      <c r="E37" s="357" t="s">
        <v>789</v>
      </c>
      <c r="F37" s="325"/>
      <c r="G37" s="325"/>
      <c r="H37" s="325"/>
      <c r="I37" s="325"/>
      <c r="J37" s="326"/>
      <c r="K37" s="358"/>
    </row>
    <row r="38" spans="2:11" s="318" customFormat="1" ht="24.6" customHeight="1" x14ac:dyDescent="0.2">
      <c r="C38" s="359"/>
      <c r="D38" s="360"/>
      <c r="E38" s="360"/>
      <c r="F38" s="361"/>
      <c r="G38" s="361"/>
      <c r="H38" s="361"/>
      <c r="I38" s="361"/>
      <c r="J38" s="361"/>
      <c r="K38" s="361"/>
    </row>
    <row r="39" spans="2:11" s="318" customFormat="1" ht="24.6" customHeight="1" x14ac:dyDescent="0.2">
      <c r="C39" s="362"/>
      <c r="D39" s="362"/>
      <c r="E39" s="362"/>
      <c r="F39" s="362"/>
      <c r="G39" s="362"/>
      <c r="H39" s="362"/>
      <c r="I39" s="362"/>
      <c r="J39" s="362"/>
      <c r="K39" s="362"/>
    </row>
    <row r="40" spans="2:11" s="318" customFormat="1" ht="24.6" customHeight="1" x14ac:dyDescent="0.2">
      <c r="B40" s="363" t="s">
        <v>52</v>
      </c>
      <c r="C40" s="320"/>
      <c r="D40" s="320"/>
      <c r="E40" s="320"/>
      <c r="F40" s="320"/>
      <c r="G40" s="320"/>
      <c r="H40" s="320"/>
      <c r="I40" s="320"/>
      <c r="J40" s="320"/>
      <c r="K40" s="362"/>
    </row>
    <row r="41" spans="2:11" s="318" customFormat="1" ht="24.6" customHeight="1" x14ac:dyDescent="0.2">
      <c r="B41" s="320"/>
      <c r="C41" s="320"/>
      <c r="D41" s="320"/>
      <c r="E41" s="320"/>
      <c r="F41" s="320"/>
      <c r="G41" s="320"/>
      <c r="H41" s="320"/>
      <c r="I41" s="320"/>
      <c r="J41" s="320"/>
      <c r="K41" s="362"/>
    </row>
    <row r="42" spans="2:11" s="318" customFormat="1" ht="72" customHeight="1" x14ac:dyDescent="0.2">
      <c r="B42" s="320"/>
      <c r="C42" s="320"/>
      <c r="D42" s="320"/>
      <c r="E42" s="320"/>
      <c r="F42" s="320"/>
      <c r="G42" s="320"/>
      <c r="H42" s="320"/>
      <c r="I42" s="320"/>
      <c r="J42" s="320"/>
      <c r="K42" s="362"/>
    </row>
    <row r="43" spans="2:11" s="318" customFormat="1" ht="17.100000000000001" customHeight="1" x14ac:dyDescent="0.2"/>
    <row r="44" spans="2:11" s="318" customFormat="1" ht="17.100000000000001" customHeight="1" x14ac:dyDescent="0.2"/>
    <row r="45" spans="2:11" s="318" customFormat="1" ht="17.45" customHeight="1" x14ac:dyDescent="0.2">
      <c r="B45" s="322" t="s">
        <v>53</v>
      </c>
      <c r="C45" s="320"/>
      <c r="D45" s="320"/>
      <c r="E45" s="320"/>
      <c r="F45" s="320"/>
      <c r="G45" s="320"/>
      <c r="H45" s="320"/>
      <c r="I45" s="320"/>
      <c r="J45" s="323"/>
      <c r="K45" s="323"/>
    </row>
    <row r="46" spans="2:11" s="318" customFormat="1" ht="17.45" customHeight="1" x14ac:dyDescent="0.2">
      <c r="B46" s="364" t="s">
        <v>54</v>
      </c>
      <c r="C46" s="325"/>
      <c r="D46" s="326"/>
      <c r="E46" s="364" t="s">
        <v>55</v>
      </c>
      <c r="F46" s="325"/>
      <c r="G46" s="325"/>
      <c r="H46" s="326"/>
      <c r="I46" s="364" t="s">
        <v>56</v>
      </c>
      <c r="J46" s="326"/>
      <c r="K46" s="362"/>
    </row>
    <row r="47" spans="2:11" s="318" customFormat="1" ht="17.45" customHeight="1" x14ac:dyDescent="0.2">
      <c r="B47" s="365" t="s">
        <v>57</v>
      </c>
      <c r="C47" s="325"/>
      <c r="D47" s="326"/>
      <c r="E47" s="327" t="s">
        <v>58</v>
      </c>
      <c r="F47" s="366"/>
      <c r="G47" s="366"/>
      <c r="H47" s="367"/>
      <c r="I47" s="368" t="s">
        <v>59</v>
      </c>
      <c r="J47" s="368"/>
      <c r="K47" s="358"/>
    </row>
    <row r="48" spans="2:11" s="318" customFormat="1" ht="17.45" customHeight="1" x14ac:dyDescent="0.2">
      <c r="B48" s="365" t="s">
        <v>60</v>
      </c>
      <c r="C48" s="325"/>
      <c r="D48" s="326"/>
      <c r="E48" s="327" t="s">
        <v>61</v>
      </c>
      <c r="F48" s="366"/>
      <c r="G48" s="366"/>
      <c r="H48" s="367"/>
      <c r="I48" s="357" t="s">
        <v>62</v>
      </c>
      <c r="J48" s="326"/>
      <c r="K48" s="358"/>
    </row>
    <row r="49" spans="2:11" s="318" customFormat="1" ht="48.75" customHeight="1" x14ac:dyDescent="0.2">
      <c r="B49" s="365" t="s">
        <v>63</v>
      </c>
      <c r="C49" s="325"/>
      <c r="D49" s="326"/>
      <c r="E49" s="327" t="s">
        <v>64</v>
      </c>
      <c r="F49" s="366"/>
      <c r="G49" s="366"/>
      <c r="H49" s="367"/>
      <c r="I49" s="318" t="s">
        <v>65</v>
      </c>
      <c r="K49" s="358"/>
    </row>
    <row r="50" spans="2:11" s="318" customFormat="1" ht="28.5" customHeight="1" x14ac:dyDescent="0.2">
      <c r="B50" s="365" t="s">
        <v>66</v>
      </c>
      <c r="C50" s="325"/>
      <c r="D50" s="326"/>
      <c r="E50" s="369" t="s">
        <v>67</v>
      </c>
      <c r="F50" s="366"/>
      <c r="G50" s="366"/>
      <c r="H50" s="366"/>
      <c r="I50" s="357" t="s">
        <v>68</v>
      </c>
      <c r="J50" s="326"/>
      <c r="K50" s="358"/>
    </row>
    <row r="51" spans="2:11" s="318" customFormat="1" ht="17.45" customHeight="1" x14ac:dyDescent="0.2">
      <c r="B51" s="365" t="s">
        <v>69</v>
      </c>
      <c r="C51" s="325"/>
      <c r="D51" s="326"/>
      <c r="E51" s="370" t="s">
        <v>70</v>
      </c>
      <c r="F51" s="325"/>
      <c r="G51" s="325"/>
      <c r="H51" s="326"/>
      <c r="I51" s="357" t="s">
        <v>71</v>
      </c>
      <c r="J51" s="326"/>
      <c r="K51" s="358"/>
    </row>
    <row r="52" spans="2:11" s="318" customFormat="1" ht="17.45" customHeight="1" x14ac:dyDescent="0.2">
      <c r="B52" s="371"/>
      <c r="C52" s="371"/>
      <c r="D52" s="371"/>
      <c r="E52" s="371"/>
      <c r="F52" s="371"/>
      <c r="G52" s="358"/>
      <c r="H52" s="358"/>
      <c r="I52" s="358"/>
      <c r="J52" s="358"/>
      <c r="K52" s="358"/>
    </row>
    <row r="53" spans="2:11" s="318" customFormat="1" ht="17.45" customHeight="1" x14ac:dyDescent="0.2">
      <c r="B53" s="371"/>
      <c r="C53" s="371"/>
      <c r="D53" s="371"/>
      <c r="E53" s="371"/>
      <c r="F53" s="371"/>
      <c r="G53" s="358"/>
      <c r="H53" s="358"/>
      <c r="I53" s="358"/>
      <c r="J53" s="358"/>
      <c r="K53" s="358"/>
    </row>
    <row r="54" spans="2:11" s="318" customFormat="1" ht="15.75" customHeight="1" x14ac:dyDescent="0.2">
      <c r="B54" s="372" t="s">
        <v>72</v>
      </c>
      <c r="C54" s="320"/>
      <c r="D54" s="320"/>
      <c r="E54" s="320"/>
      <c r="F54" s="320"/>
      <c r="G54" s="320"/>
      <c r="H54" s="320"/>
      <c r="I54" s="320"/>
      <c r="J54" s="320"/>
      <c r="K54" s="373"/>
    </row>
    <row r="55" spans="2:11" s="318" customFormat="1" ht="14.45" customHeight="1" x14ac:dyDescent="0.2">
      <c r="B55" s="373"/>
      <c r="C55" s="373"/>
      <c r="D55" s="373"/>
      <c r="E55" s="373"/>
      <c r="F55" s="373"/>
      <c r="G55" s="373"/>
      <c r="H55" s="373"/>
      <c r="I55" s="373"/>
      <c r="J55" s="373"/>
      <c r="K55" s="373"/>
    </row>
    <row r="56" spans="2:11" s="318" customFormat="1" ht="14.45" customHeight="1" x14ac:dyDescent="0.2">
      <c r="B56" s="329" t="s">
        <v>73</v>
      </c>
      <c r="C56" s="374"/>
      <c r="D56" s="374"/>
      <c r="E56" s="374"/>
      <c r="F56" s="374"/>
      <c r="G56" s="374"/>
      <c r="H56" s="374"/>
      <c r="I56" s="374"/>
      <c r="J56" s="375"/>
      <c r="K56" s="328"/>
    </row>
    <row r="57" spans="2:11" s="318" customFormat="1" ht="17.100000000000001" customHeight="1" x14ac:dyDescent="0.2">
      <c r="B57" s="376"/>
      <c r="C57" s="377"/>
      <c r="D57" s="377"/>
      <c r="E57" s="377"/>
      <c r="F57" s="377"/>
      <c r="G57" s="377"/>
      <c r="H57" s="377"/>
      <c r="I57" s="377"/>
      <c r="J57" s="378"/>
      <c r="K57" s="328"/>
    </row>
    <row r="58" spans="2:11" s="318" customFormat="1" ht="17.100000000000001" customHeight="1" x14ac:dyDescent="0.2">
      <c r="B58" s="379"/>
      <c r="C58" s="325"/>
      <c r="D58" s="325"/>
      <c r="E58" s="325"/>
      <c r="F58" s="325"/>
      <c r="G58" s="325"/>
      <c r="H58" s="325"/>
      <c r="I58" s="325"/>
      <c r="J58" s="325"/>
      <c r="K58" s="328"/>
    </row>
    <row r="59" spans="2:11" s="318" customFormat="1" ht="15" customHeight="1" x14ac:dyDescent="0.2">
      <c r="B59" s="380" t="s">
        <v>74</v>
      </c>
      <c r="C59" s="374"/>
      <c r="D59" s="375"/>
      <c r="E59" s="380" t="s">
        <v>75</v>
      </c>
      <c r="F59" s="380" t="s">
        <v>76</v>
      </c>
      <c r="G59" s="374"/>
      <c r="H59" s="374"/>
      <c r="I59" s="375"/>
      <c r="J59" s="380" t="s">
        <v>77</v>
      </c>
      <c r="K59" s="328"/>
    </row>
    <row r="60" spans="2:11" s="318" customFormat="1" ht="17.45" customHeight="1" x14ac:dyDescent="0.2">
      <c r="B60" s="376"/>
      <c r="C60" s="377"/>
      <c r="D60" s="378"/>
      <c r="E60" s="381"/>
      <c r="F60" s="376"/>
      <c r="G60" s="377"/>
      <c r="H60" s="377"/>
      <c r="I60" s="378"/>
      <c r="J60" s="381"/>
      <c r="K60" s="328"/>
    </row>
    <row r="61" spans="2:11" s="318" customFormat="1" ht="26.1" customHeight="1" x14ac:dyDescent="0.2">
      <c r="B61" s="382" t="s">
        <v>78</v>
      </c>
      <c r="C61" s="374"/>
      <c r="D61" s="375"/>
      <c r="E61" s="382" t="s">
        <v>79</v>
      </c>
      <c r="F61" s="382" t="s">
        <v>80</v>
      </c>
      <c r="G61" s="374"/>
      <c r="H61" s="374"/>
      <c r="I61" s="375"/>
      <c r="J61" s="382"/>
      <c r="K61" s="383"/>
    </row>
    <row r="62" spans="2:11" s="318" customFormat="1" ht="17.100000000000001" customHeight="1" x14ac:dyDescent="0.2">
      <c r="B62" s="376"/>
      <c r="C62" s="377"/>
      <c r="D62" s="378"/>
      <c r="E62" s="381"/>
      <c r="F62" s="376"/>
      <c r="G62" s="377"/>
      <c r="H62" s="377"/>
      <c r="I62" s="378"/>
      <c r="J62" s="381"/>
      <c r="K62" s="383"/>
    </row>
    <row r="63" spans="2:11" s="318" customFormat="1" ht="17.100000000000001" customHeight="1" x14ac:dyDescent="0.2">
      <c r="B63" s="382" t="s">
        <v>81</v>
      </c>
      <c r="C63" s="374"/>
      <c r="D63" s="375"/>
      <c r="E63" s="382" t="s">
        <v>79</v>
      </c>
      <c r="F63" s="382" t="s">
        <v>82</v>
      </c>
      <c r="G63" s="374"/>
      <c r="H63" s="374"/>
      <c r="I63" s="375"/>
      <c r="J63" s="382"/>
      <c r="K63" s="383"/>
    </row>
    <row r="64" spans="2:11" s="318" customFormat="1" ht="17.100000000000001" customHeight="1" x14ac:dyDescent="0.2">
      <c r="B64" s="376"/>
      <c r="C64" s="377"/>
      <c r="D64" s="378"/>
      <c r="E64" s="381"/>
      <c r="F64" s="376"/>
      <c r="G64" s="377"/>
      <c r="H64" s="377"/>
      <c r="I64" s="378"/>
      <c r="J64" s="381"/>
      <c r="K64" s="383"/>
    </row>
    <row r="65" spans="2:11" s="318" customFormat="1" ht="17.100000000000001" customHeight="1" x14ac:dyDescent="0.2">
      <c r="B65" s="382" t="s">
        <v>83</v>
      </c>
      <c r="C65" s="374"/>
      <c r="D65" s="375"/>
      <c r="E65" s="382" t="s">
        <v>79</v>
      </c>
      <c r="F65" s="382" t="s">
        <v>84</v>
      </c>
      <c r="G65" s="374"/>
      <c r="H65" s="374"/>
      <c r="I65" s="375"/>
      <c r="J65" s="382"/>
      <c r="K65" s="383"/>
    </row>
    <row r="66" spans="2:11" s="318" customFormat="1" ht="17.100000000000001" customHeight="1" x14ac:dyDescent="0.2">
      <c r="B66" s="376"/>
      <c r="C66" s="377"/>
      <c r="D66" s="378"/>
      <c r="E66" s="381"/>
      <c r="F66" s="376"/>
      <c r="G66" s="377"/>
      <c r="H66" s="377"/>
      <c r="I66" s="378"/>
      <c r="J66" s="381"/>
      <c r="K66" s="383"/>
    </row>
    <row r="67" spans="2:11" s="318" customFormat="1" ht="17.100000000000001" customHeight="1" x14ac:dyDescent="0.2">
      <c r="B67" s="382"/>
      <c r="C67" s="374"/>
      <c r="D67" s="375"/>
      <c r="E67" s="382"/>
      <c r="F67" s="382"/>
      <c r="G67" s="374"/>
      <c r="H67" s="374"/>
      <c r="I67" s="375"/>
      <c r="J67" s="382"/>
      <c r="K67" s="383"/>
    </row>
    <row r="68" spans="2:11" s="318" customFormat="1" ht="17.100000000000001" customHeight="1" x14ac:dyDescent="0.2">
      <c r="B68" s="376"/>
      <c r="C68" s="377"/>
      <c r="D68" s="378"/>
      <c r="E68" s="381"/>
      <c r="F68" s="376"/>
      <c r="G68" s="377"/>
      <c r="H68" s="377"/>
      <c r="I68" s="378"/>
      <c r="J68" s="381"/>
      <c r="K68" s="383"/>
    </row>
    <row r="69" spans="2:11" s="318" customFormat="1" ht="17.100000000000001" customHeight="1" x14ac:dyDescent="0.2">
      <c r="B69" s="382"/>
      <c r="C69" s="374"/>
      <c r="D69" s="375"/>
      <c r="E69" s="382"/>
      <c r="F69" s="384"/>
      <c r="G69" s="374"/>
      <c r="H69" s="374"/>
      <c r="I69" s="375"/>
      <c r="J69" s="382"/>
      <c r="K69" s="383"/>
    </row>
    <row r="70" spans="2:11" s="318" customFormat="1" ht="17.100000000000001" customHeight="1" x14ac:dyDescent="0.2">
      <c r="B70" s="376"/>
      <c r="C70" s="377"/>
      <c r="D70" s="378"/>
      <c r="E70" s="381"/>
      <c r="F70" s="376"/>
      <c r="G70" s="377"/>
      <c r="H70" s="377"/>
      <c r="I70" s="378"/>
      <c r="J70" s="381"/>
      <c r="K70" s="383"/>
    </row>
    <row r="71" spans="2:11" s="318" customFormat="1" ht="17.100000000000001" customHeight="1" x14ac:dyDescent="0.2">
      <c r="B71" s="382"/>
      <c r="C71" s="374"/>
      <c r="D71" s="375"/>
      <c r="E71" s="382"/>
      <c r="F71" s="382"/>
      <c r="G71" s="374"/>
      <c r="H71" s="374"/>
      <c r="I71" s="375"/>
      <c r="J71" s="382"/>
      <c r="K71" s="383"/>
    </row>
    <row r="72" spans="2:11" s="318" customFormat="1" ht="17.100000000000001" customHeight="1" x14ac:dyDescent="0.2">
      <c r="B72" s="376"/>
      <c r="C72" s="377"/>
      <c r="D72" s="378"/>
      <c r="E72" s="381"/>
      <c r="F72" s="376"/>
      <c r="G72" s="377"/>
      <c r="H72" s="377"/>
      <c r="I72" s="378"/>
      <c r="J72" s="381"/>
      <c r="K72" s="383"/>
    </row>
    <row r="73" spans="2:11" s="318" customFormat="1" ht="17.100000000000001" customHeight="1" x14ac:dyDescent="0.2">
      <c r="B73" s="382"/>
      <c r="C73" s="374"/>
      <c r="D73" s="375"/>
      <c r="E73" s="382"/>
      <c r="F73" s="382"/>
      <c r="G73" s="374"/>
      <c r="H73" s="374"/>
      <c r="I73" s="375"/>
      <c r="J73" s="382"/>
      <c r="K73" s="383"/>
    </row>
    <row r="74" spans="2:11" s="318" customFormat="1" ht="17.100000000000001" customHeight="1" x14ac:dyDescent="0.2">
      <c r="B74" s="376"/>
      <c r="C74" s="377"/>
      <c r="D74" s="378"/>
      <c r="E74" s="381"/>
      <c r="F74" s="376"/>
      <c r="G74" s="377"/>
      <c r="H74" s="377"/>
      <c r="I74" s="378"/>
      <c r="J74" s="381"/>
      <c r="K74" s="383"/>
    </row>
  </sheetData>
  <sheetProtection sheet="1" objects="1" scenarios="1" formatColumns="0" formatRows="0"/>
  <mergeCells count="119">
    <mergeCell ref="E5:J5"/>
    <mergeCell ref="E46:H46"/>
    <mergeCell ref="I50:J50"/>
    <mergeCell ref="B12:D12"/>
    <mergeCell ref="E20:J20"/>
    <mergeCell ref="B32:I32"/>
    <mergeCell ref="E29:J29"/>
    <mergeCell ref="I48:J48"/>
    <mergeCell ref="E31:J31"/>
    <mergeCell ref="B29:D29"/>
    <mergeCell ref="E6:J6"/>
    <mergeCell ref="E15:J15"/>
    <mergeCell ref="E26:J26"/>
    <mergeCell ref="B40:J42"/>
    <mergeCell ref="B15:D15"/>
    <mergeCell ref="B24:D24"/>
    <mergeCell ref="E7:J7"/>
    <mergeCell ref="B33:D33"/>
    <mergeCell ref="E16:J16"/>
    <mergeCell ref="B26:D26"/>
    <mergeCell ref="B7:D7"/>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7:J47" r:id="rId1" display="Meshack.Muga@fao.org;meshackmuga@gmail.com" xr:uid="{CE0B657E-A894-4A44-B0E5-B4C80963998E}"/>
  </hyperlinks>
  <pageMargins left="0.25" right="0.25" top="0.75" bottom="0.75" header="0.3" footer="0.3"/>
  <pageSetup paperSize="5" scale="91" pageOrder="overThenDown" orientation="portrait"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topLeftCell="A9" workbookViewId="0">
      <selection activeCell="D21" sqref="D21"/>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63" t="s">
        <v>85</v>
      </c>
      <c r="B1" s="64" t="s">
        <v>86</v>
      </c>
    </row>
    <row r="2" spans="1:9" ht="23.25" customHeight="1" x14ac:dyDescent="0.25">
      <c r="A2" s="43" t="s">
        <v>87</v>
      </c>
      <c r="B2" s="45">
        <v>1</v>
      </c>
    </row>
    <row r="3" spans="1:9" ht="19.5" customHeight="1" x14ac:dyDescent="0.25">
      <c r="A3" s="43" t="s">
        <v>88</v>
      </c>
      <c r="B3" s="45">
        <v>2</v>
      </c>
    </row>
    <row r="4" spans="1:9" ht="17.25" customHeight="1" x14ac:dyDescent="0.25">
      <c r="A4" s="43" t="s">
        <v>89</v>
      </c>
      <c r="B4" s="45">
        <v>3</v>
      </c>
    </row>
    <row r="5" spans="1:9" ht="18" customHeight="1" x14ac:dyDescent="0.25">
      <c r="A5" s="43" t="s">
        <v>90</v>
      </c>
      <c r="B5" s="45">
        <v>4</v>
      </c>
    </row>
    <row r="6" spans="1:9" ht="19.5" customHeight="1" x14ac:dyDescent="0.25">
      <c r="A6" s="43" t="s">
        <v>91</v>
      </c>
      <c r="B6" s="45">
        <v>5</v>
      </c>
    </row>
    <row r="7" spans="1:9" ht="18" customHeight="1" x14ac:dyDescent="0.25">
      <c r="A7" s="43" t="s">
        <v>92</v>
      </c>
      <c r="B7" s="45">
        <v>6</v>
      </c>
    </row>
    <row r="8" spans="1:9" ht="18" customHeight="1" x14ac:dyDescent="0.25">
      <c r="A8" s="43" t="s">
        <v>93</v>
      </c>
      <c r="B8" s="45">
        <v>0</v>
      </c>
    </row>
    <row r="9" spans="1:9" ht="18.75" customHeight="1" thickBot="1" x14ac:dyDescent="0.3">
      <c r="A9" s="44" t="s">
        <v>94</v>
      </c>
      <c r="B9" s="46">
        <v>0</v>
      </c>
    </row>
    <row r="10" spans="1:9" ht="18.75" customHeight="1" x14ac:dyDescent="0.25">
      <c r="A10" s="30"/>
      <c r="B10" s="30"/>
    </row>
    <row r="11" spans="1:9" ht="18.75" customHeight="1" thickBot="1" x14ac:dyDescent="0.3">
      <c r="A11" s="30"/>
      <c r="B11" s="30"/>
    </row>
    <row r="12" spans="1:9" x14ac:dyDescent="0.25">
      <c r="D12" s="65" t="s">
        <v>95</v>
      </c>
      <c r="E12" s="59"/>
      <c r="F12" s="59"/>
      <c r="G12" s="59"/>
      <c r="H12" s="59"/>
      <c r="I12" s="60"/>
    </row>
    <row r="13" spans="1:9" x14ac:dyDescent="0.25">
      <c r="D13" s="47" t="s">
        <v>96</v>
      </c>
      <c r="E13" s="61" t="s">
        <v>97</v>
      </c>
      <c r="F13" s="61" t="s">
        <v>98</v>
      </c>
      <c r="G13" s="61" t="s">
        <v>99</v>
      </c>
      <c r="H13" s="61" t="s">
        <v>100</v>
      </c>
      <c r="I13" s="62" t="s">
        <v>101</v>
      </c>
    </row>
    <row r="14" spans="1:9" ht="15" customHeight="1" thickBot="1" x14ac:dyDescent="0.3">
      <c r="D14" s="48" t="s">
        <v>102</v>
      </c>
      <c r="E14" s="49">
        <v>20</v>
      </c>
      <c r="F14" s="49">
        <v>25</v>
      </c>
      <c r="G14" s="49">
        <v>25</v>
      </c>
      <c r="H14" s="49">
        <v>0</v>
      </c>
      <c r="I14" s="50">
        <v>30</v>
      </c>
    </row>
    <row r="15" spans="1:9" x14ac:dyDescent="0.25">
      <c r="D15" s="66" t="s">
        <v>103</v>
      </c>
      <c r="E15" s="51"/>
      <c r="F15" s="51"/>
      <c r="G15" s="51"/>
      <c r="H15" s="52"/>
    </row>
    <row r="16" spans="1:9" ht="20.25" customHeight="1" x14ac:dyDescent="0.25">
      <c r="D16" s="53" t="s">
        <v>96</v>
      </c>
      <c r="E16" s="57" t="s">
        <v>97</v>
      </c>
      <c r="F16" s="57" t="s">
        <v>99</v>
      </c>
      <c r="G16" s="57" t="s">
        <v>100</v>
      </c>
      <c r="H16" s="58" t="s">
        <v>101</v>
      </c>
    </row>
    <row r="17" spans="1:8" ht="15" customHeight="1" thickBot="1" x14ac:dyDescent="0.3">
      <c r="D17" s="54" t="s">
        <v>102</v>
      </c>
      <c r="E17" s="55">
        <v>25</v>
      </c>
      <c r="F17" s="55">
        <v>35</v>
      </c>
      <c r="G17" s="55">
        <v>0</v>
      </c>
      <c r="H17" s="56">
        <v>40</v>
      </c>
    </row>
    <row r="18" spans="1:8" ht="15" customHeight="1" thickBot="1" x14ac:dyDescent="0.3"/>
    <row r="19" spans="1:8" ht="15" customHeight="1" thickBot="1" x14ac:dyDescent="0.3">
      <c r="A19" s="67" t="s">
        <v>104</v>
      </c>
      <c r="B19" s="68"/>
      <c r="C19" s="68"/>
      <c r="D19" s="68"/>
      <c r="E19" s="69"/>
    </row>
    <row r="20" spans="1:8" ht="15" customHeight="1" thickBot="1" x14ac:dyDescent="0.3">
      <c r="A20" s="70" t="s">
        <v>105</v>
      </c>
      <c r="B20" s="71"/>
      <c r="C20" s="71"/>
      <c r="D20" s="72"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6</v>
      </c>
      <c r="E20" s="73"/>
    </row>
    <row r="21" spans="1:8" ht="15" customHeight="1" thickBot="1" x14ac:dyDescent="0.3">
      <c r="A21" s="70"/>
      <c r="B21" s="71"/>
      <c r="C21" s="71"/>
      <c r="D21" s="74" cm="1">
        <f t="array" ref="D21">ROUND(
  SUMPRODUCT(
      _xlfn.XLOOKUP(
        CHOOSE({1,2,3,4},
          '3. Implementation Progress'!D57,
          '3. Implementation Progress'!F57,
          '3. Implementation Progress'!H57,
          '3. Implementation Progress'!J57
        ),
        TxtRating, NumRating, 0
      ),
      Weights2
  ) / SUM(Weights2),   0)</f>
        <v>6</v>
      </c>
      <c r="E21" s="73"/>
    </row>
    <row r="22" spans="1:8" ht="15" customHeight="1" thickBot="1" x14ac:dyDescent="0.3">
      <c r="A22" s="75"/>
      <c r="B22" s="76"/>
      <c r="C22" s="76"/>
      <c r="D22" s="76"/>
      <c r="E22" s="77"/>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4" t="s">
        <v>106</v>
      </c>
    </row>
    <row r="2" spans="1:1" ht="15" customHeight="1" thickBot="1" x14ac:dyDescent="0.3">
      <c r="A2" s="5" t="s">
        <v>107</v>
      </c>
    </row>
    <row r="3" spans="1:1" ht="15" customHeight="1" thickBot="1" x14ac:dyDescent="0.3">
      <c r="A3" s="6" t="s">
        <v>108</v>
      </c>
    </row>
    <row r="4" spans="1:1" ht="15" customHeight="1" thickBot="1" x14ac:dyDescent="0.3">
      <c r="A4" s="5" t="s">
        <v>109</v>
      </c>
    </row>
    <row r="5" spans="1:1" ht="15" customHeight="1" thickBot="1" x14ac:dyDescent="0.3">
      <c r="A5" s="6" t="s">
        <v>110</v>
      </c>
    </row>
    <row r="6" spans="1:1" ht="15.75" customHeight="1" thickBot="1" x14ac:dyDescent="0.3">
      <c r="A6" s="5" t="s">
        <v>111</v>
      </c>
    </row>
    <row r="7" spans="1:1" ht="15" customHeight="1" thickBot="1" x14ac:dyDescent="0.3">
      <c r="A7" s="6" t="s">
        <v>112</v>
      </c>
    </row>
    <row r="8" spans="1:1" ht="15" customHeight="1" thickBot="1" x14ac:dyDescent="0.3">
      <c r="A8" s="5" t="s">
        <v>113</v>
      </c>
    </row>
    <row r="9" spans="1:1" ht="15" customHeight="1" thickBot="1" x14ac:dyDescent="0.3">
      <c r="A9" s="6" t="s">
        <v>114</v>
      </c>
    </row>
    <row r="10" spans="1:1" ht="15" customHeight="1" thickBot="1" x14ac:dyDescent="0.3">
      <c r="A10" s="5" t="s">
        <v>115</v>
      </c>
    </row>
    <row r="11" spans="1:1" ht="18.75" customHeight="1" thickBot="1" x14ac:dyDescent="0.3">
      <c r="A11" s="6" t="s">
        <v>116</v>
      </c>
    </row>
    <row r="12" spans="1:1" ht="15" customHeight="1" thickBot="1" x14ac:dyDescent="0.3">
      <c r="A12" s="5" t="s">
        <v>117</v>
      </c>
    </row>
    <row r="13" spans="1:1" ht="15" customHeight="1" thickBot="1" x14ac:dyDescent="0.3">
      <c r="A13" s="6" t="s">
        <v>118</v>
      </c>
    </row>
    <row r="14" spans="1:1" ht="15" customHeight="1" thickBot="1" x14ac:dyDescent="0.3">
      <c r="A14" s="5" t="s">
        <v>119</v>
      </c>
    </row>
    <row r="15" spans="1:1" ht="15" customHeight="1" thickBot="1" x14ac:dyDescent="0.3">
      <c r="A15" s="6" t="s">
        <v>120</v>
      </c>
    </row>
    <row r="16" spans="1:1" ht="15" customHeight="1" thickBot="1" x14ac:dyDescent="0.3">
      <c r="A16" s="5" t="s">
        <v>121</v>
      </c>
    </row>
    <row r="17" spans="1:1" ht="15" customHeight="1" thickBot="1" x14ac:dyDescent="0.3">
      <c r="A17" s="6" t="s">
        <v>122</v>
      </c>
    </row>
    <row r="18" spans="1:1" ht="15" customHeight="1" thickBot="1" x14ac:dyDescent="0.3">
      <c r="A18" s="5" t="s">
        <v>123</v>
      </c>
    </row>
    <row r="19" spans="1:1" ht="15" customHeight="1" thickBot="1" x14ac:dyDescent="0.3">
      <c r="A19" s="6" t="s">
        <v>124</v>
      </c>
    </row>
    <row r="20" spans="1:1" ht="15" customHeight="1" thickBot="1" x14ac:dyDescent="0.3">
      <c r="A20" s="5" t="s">
        <v>125</v>
      </c>
    </row>
    <row r="21" spans="1:1" ht="15" customHeight="1" thickBot="1" x14ac:dyDescent="0.3">
      <c r="A21" s="6" t="s">
        <v>126</v>
      </c>
    </row>
    <row r="22" spans="1:1" ht="15" customHeight="1" thickBot="1" x14ac:dyDescent="0.3">
      <c r="A22" s="5" t="s">
        <v>127</v>
      </c>
    </row>
    <row r="23" spans="1:1" ht="15" customHeight="1" thickBot="1" x14ac:dyDescent="0.3">
      <c r="A23" s="6" t="s">
        <v>128</v>
      </c>
    </row>
    <row r="24" spans="1:1" ht="15" customHeight="1" thickBot="1" x14ac:dyDescent="0.3">
      <c r="A24" s="5" t="s">
        <v>129</v>
      </c>
    </row>
    <row r="25" spans="1:1" ht="15" customHeight="1" thickBot="1" x14ac:dyDescent="0.3">
      <c r="A25" s="6" t="s">
        <v>130</v>
      </c>
    </row>
    <row r="26" spans="1:1" ht="15" customHeight="1" thickBot="1" x14ac:dyDescent="0.3">
      <c r="A26" s="5" t="s">
        <v>131</v>
      </c>
    </row>
    <row r="27" spans="1:1" ht="15" customHeight="1" thickBot="1" x14ac:dyDescent="0.3">
      <c r="A27" s="6" t="s">
        <v>132</v>
      </c>
    </row>
    <row r="28" spans="1:1" ht="15" customHeight="1" thickBot="1" x14ac:dyDescent="0.3">
      <c r="A28" s="5" t="s">
        <v>133</v>
      </c>
    </row>
    <row r="29" spans="1:1" ht="24.6" customHeight="1" thickBot="1" x14ac:dyDescent="0.3">
      <c r="A29" s="6" t="s">
        <v>134</v>
      </c>
    </row>
    <row r="30" spans="1:1" ht="18.75" customHeight="1" thickBot="1" x14ac:dyDescent="0.3">
      <c r="A30" s="5" t="s">
        <v>135</v>
      </c>
    </row>
    <row r="31" spans="1:1" ht="15" customHeight="1" thickBot="1" x14ac:dyDescent="0.3">
      <c r="A31" s="6" t="s">
        <v>136</v>
      </c>
    </row>
    <row r="32" spans="1:1" ht="15" customHeight="1" thickBot="1" x14ac:dyDescent="0.3">
      <c r="A32" s="5" t="s">
        <v>137</v>
      </c>
    </row>
    <row r="33" spans="1:1" ht="15" customHeight="1" thickBot="1" x14ac:dyDescent="0.3">
      <c r="A33" s="6" t="s">
        <v>138</v>
      </c>
    </row>
    <row r="34" spans="1:1" ht="20.25" customHeight="1" thickBot="1" x14ac:dyDescent="0.3">
      <c r="A34" s="5" t="s">
        <v>139</v>
      </c>
    </row>
    <row r="35" spans="1:1" ht="19.5" customHeight="1" thickBot="1" x14ac:dyDescent="0.3">
      <c r="A35" s="6" t="s">
        <v>140</v>
      </c>
    </row>
    <row r="36" spans="1:1" ht="18" customHeight="1" thickBot="1" x14ac:dyDescent="0.3">
      <c r="A36" s="5" t="s">
        <v>141</v>
      </c>
    </row>
    <row r="37" spans="1:1" ht="15" customHeight="1" thickBot="1" x14ac:dyDescent="0.3">
      <c r="A37" s="6" t="s">
        <v>142</v>
      </c>
    </row>
    <row r="38" spans="1:1" ht="15" customHeight="1" thickBot="1" x14ac:dyDescent="0.3">
      <c r="A38" s="5" t="s">
        <v>143</v>
      </c>
    </row>
    <row r="39" spans="1:1" ht="15" customHeight="1" thickBot="1" x14ac:dyDescent="0.3">
      <c r="A39" s="6" t="s">
        <v>144</v>
      </c>
    </row>
    <row r="40" spans="1:1" ht="15" customHeight="1" thickBot="1" x14ac:dyDescent="0.3">
      <c r="A40" s="5" t="s">
        <v>145</v>
      </c>
    </row>
    <row r="41" spans="1:1" ht="15" customHeight="1" thickBot="1" x14ac:dyDescent="0.3">
      <c r="A41" s="6" t="s">
        <v>146</v>
      </c>
    </row>
    <row r="42" spans="1:1" ht="15" customHeight="1" thickBot="1" x14ac:dyDescent="0.3">
      <c r="A42" s="5" t="s">
        <v>147</v>
      </c>
    </row>
    <row r="43" spans="1:1" ht="15" customHeight="1" thickBot="1" x14ac:dyDescent="0.3">
      <c r="A43" s="6" t="s">
        <v>148</v>
      </c>
    </row>
    <row r="44" spans="1:1" ht="15" customHeight="1" thickBot="1" x14ac:dyDescent="0.3">
      <c r="A44" s="5" t="s">
        <v>149</v>
      </c>
    </row>
    <row r="45" spans="1:1" ht="15" customHeight="1" thickBot="1" x14ac:dyDescent="0.3">
      <c r="A45" s="6" t="s">
        <v>150</v>
      </c>
    </row>
    <row r="46" spans="1:1" ht="15" customHeight="1" thickBot="1" x14ac:dyDescent="0.3">
      <c r="A46" s="5" t="s">
        <v>151</v>
      </c>
    </row>
    <row r="47" spans="1:1" ht="15" customHeight="1" thickBot="1" x14ac:dyDescent="0.3">
      <c r="A47" s="6" t="s">
        <v>152</v>
      </c>
    </row>
    <row r="48" spans="1:1" ht="15" customHeight="1" thickBot="1" x14ac:dyDescent="0.3">
      <c r="A48" s="5" t="s">
        <v>153</v>
      </c>
    </row>
    <row r="49" spans="1:1" ht="24.6" customHeight="1" thickBot="1" x14ac:dyDescent="0.3">
      <c r="A49" s="6" t="s">
        <v>154</v>
      </c>
    </row>
    <row r="50" spans="1:1" ht="24.6" customHeight="1" thickBot="1" x14ac:dyDescent="0.3">
      <c r="A50" s="5" t="s">
        <v>155</v>
      </c>
    </row>
    <row r="51" spans="1:1" ht="15" customHeight="1" thickBot="1" x14ac:dyDescent="0.3">
      <c r="A51" s="6" t="s">
        <v>156</v>
      </c>
    </row>
    <row r="52" spans="1:1" ht="15" customHeight="1" thickBot="1" x14ac:dyDescent="0.3">
      <c r="A52" s="5" t="s">
        <v>157</v>
      </c>
    </row>
    <row r="53" spans="1:1" ht="15" customHeight="1" thickBot="1" x14ac:dyDescent="0.3">
      <c r="A53" s="6" t="s">
        <v>158</v>
      </c>
    </row>
    <row r="54" spans="1:1" ht="15" customHeight="1" thickBot="1" x14ac:dyDescent="0.3">
      <c r="A54" s="5" t="s">
        <v>159</v>
      </c>
    </row>
    <row r="55" spans="1:1" ht="15" customHeight="1" thickBot="1" x14ac:dyDescent="0.3">
      <c r="A55" s="6" t="s">
        <v>160</v>
      </c>
    </row>
    <row r="56" spans="1:1" ht="15" customHeight="1" thickBot="1" x14ac:dyDescent="0.3">
      <c r="A56" s="5" t="s">
        <v>161</v>
      </c>
    </row>
    <row r="57" spans="1:1" ht="15" customHeight="1" thickBot="1" x14ac:dyDescent="0.3">
      <c r="A57" s="6" t="s">
        <v>162</v>
      </c>
    </row>
    <row r="58" spans="1:1" ht="15" customHeight="1" thickBot="1" x14ac:dyDescent="0.3">
      <c r="A58" s="5" t="s">
        <v>163</v>
      </c>
    </row>
    <row r="59" spans="1:1" ht="15" customHeight="1" thickBot="1" x14ac:dyDescent="0.3">
      <c r="A59" s="6" t="s">
        <v>164</v>
      </c>
    </row>
    <row r="60" spans="1:1" ht="15" customHeight="1" thickBot="1" x14ac:dyDescent="0.3">
      <c r="A60" s="5" t="s">
        <v>165</v>
      </c>
    </row>
    <row r="61" spans="1:1" ht="15" customHeight="1" thickBot="1" x14ac:dyDescent="0.3">
      <c r="A61" s="6" t="s">
        <v>166</v>
      </c>
    </row>
    <row r="62" spans="1:1" ht="15" customHeight="1" thickBot="1" x14ac:dyDescent="0.3">
      <c r="A62" s="5" t="s">
        <v>167</v>
      </c>
    </row>
    <row r="63" spans="1:1" ht="15" customHeight="1" thickBot="1" x14ac:dyDescent="0.3">
      <c r="A63" s="6" t="s">
        <v>168</v>
      </c>
    </row>
    <row r="64" spans="1:1" ht="24.6" customHeight="1" thickBot="1" x14ac:dyDescent="0.3">
      <c r="A64" s="5" t="s">
        <v>169</v>
      </c>
    </row>
    <row r="65" spans="1:1" ht="24.6" customHeight="1" thickBot="1" x14ac:dyDescent="0.3">
      <c r="A65" s="6" t="s">
        <v>170</v>
      </c>
    </row>
    <row r="66" spans="1:1" ht="15" customHeight="1" thickBot="1" x14ac:dyDescent="0.3">
      <c r="A66" s="5" t="s">
        <v>171</v>
      </c>
    </row>
    <row r="67" spans="1:1" ht="15" customHeight="1" thickBot="1" x14ac:dyDescent="0.3">
      <c r="A67" s="6" t="s">
        <v>172</v>
      </c>
    </row>
    <row r="68" spans="1:1" ht="15" customHeight="1" thickBot="1" x14ac:dyDescent="0.3">
      <c r="A68" s="5" t="s">
        <v>173</v>
      </c>
    </row>
    <row r="69" spans="1:1" ht="15" customHeight="1" thickBot="1" x14ac:dyDescent="0.3">
      <c r="A69" s="6" t="s">
        <v>174</v>
      </c>
    </row>
    <row r="70" spans="1:1" ht="15" customHeight="1" thickBot="1" x14ac:dyDescent="0.3">
      <c r="A70" s="5" t="s">
        <v>175</v>
      </c>
    </row>
    <row r="71" spans="1:1" ht="15" customHeight="1" thickBot="1" x14ac:dyDescent="0.3">
      <c r="A71" s="6" t="s">
        <v>176</v>
      </c>
    </row>
    <row r="72" spans="1:1" ht="15" customHeight="1" thickBot="1" x14ac:dyDescent="0.3">
      <c r="A72" s="5" t="s">
        <v>177</v>
      </c>
    </row>
    <row r="73" spans="1:1" ht="15" customHeight="1" thickBot="1" x14ac:dyDescent="0.3">
      <c r="A73" s="6" t="s">
        <v>178</v>
      </c>
    </row>
    <row r="74" spans="1:1" ht="15" customHeight="1" thickBot="1" x14ac:dyDescent="0.3">
      <c r="A74" s="5" t="s">
        <v>179</v>
      </c>
    </row>
    <row r="75" spans="1:1" ht="15" customHeight="1" thickBot="1" x14ac:dyDescent="0.3">
      <c r="A75" s="6" t="s">
        <v>180</v>
      </c>
    </row>
    <row r="76" spans="1:1" ht="15" customHeight="1" thickBot="1" x14ac:dyDescent="0.3">
      <c r="A76" s="5" t="s">
        <v>181</v>
      </c>
    </row>
    <row r="77" spans="1:1" ht="15" customHeight="1" thickBot="1" x14ac:dyDescent="0.3">
      <c r="A77" s="6" t="s">
        <v>182</v>
      </c>
    </row>
    <row r="78" spans="1:1" ht="15" customHeight="1" thickBot="1" x14ac:dyDescent="0.3">
      <c r="A78" s="5" t="s">
        <v>183</v>
      </c>
    </row>
    <row r="79" spans="1:1" ht="15" customHeight="1" thickBot="1" x14ac:dyDescent="0.3">
      <c r="A79" s="6" t="s">
        <v>184</v>
      </c>
    </row>
    <row r="80" spans="1:1" ht="15" customHeight="1" thickBot="1" x14ac:dyDescent="0.3">
      <c r="A80" s="5" t="s">
        <v>185</v>
      </c>
    </row>
    <row r="81" spans="1:1" ht="15" customHeight="1" thickBot="1" x14ac:dyDescent="0.3">
      <c r="A81" s="6" t="s">
        <v>186</v>
      </c>
    </row>
    <row r="82" spans="1:1" ht="15" customHeight="1" thickBot="1" x14ac:dyDescent="0.3">
      <c r="A82" s="5" t="s">
        <v>187</v>
      </c>
    </row>
    <row r="83" spans="1:1" ht="15" customHeight="1" thickBot="1" x14ac:dyDescent="0.3">
      <c r="A83" s="6" t="s">
        <v>188</v>
      </c>
    </row>
    <row r="84" spans="1:1" ht="15" customHeight="1" thickBot="1" x14ac:dyDescent="0.3">
      <c r="A84" s="5" t="s">
        <v>189</v>
      </c>
    </row>
    <row r="85" spans="1:1" ht="15" customHeight="1" thickBot="1" x14ac:dyDescent="0.3">
      <c r="A85" s="6" t="s">
        <v>190</v>
      </c>
    </row>
    <row r="86" spans="1:1" ht="15" customHeight="1" thickBot="1" x14ac:dyDescent="0.3">
      <c r="A86" s="5" t="s">
        <v>191</v>
      </c>
    </row>
    <row r="87" spans="1:1" ht="15" customHeight="1" thickBot="1" x14ac:dyDescent="0.3">
      <c r="A87" s="6" t="s">
        <v>192</v>
      </c>
    </row>
    <row r="88" spans="1:1" ht="15" customHeight="1" thickBot="1" x14ac:dyDescent="0.3">
      <c r="A88" s="5" t="s">
        <v>193</v>
      </c>
    </row>
    <row r="89" spans="1:1" ht="15" customHeight="1" thickBot="1" x14ac:dyDescent="0.3">
      <c r="A89" s="6" t="s">
        <v>194</v>
      </c>
    </row>
    <row r="90" spans="1:1" ht="15" customHeight="1" thickBot="1" x14ac:dyDescent="0.3">
      <c r="A90" s="5" t="s">
        <v>195</v>
      </c>
    </row>
    <row r="91" spans="1:1" ht="15" customHeight="1" thickBot="1" x14ac:dyDescent="0.3">
      <c r="A91" s="6" t="s">
        <v>196</v>
      </c>
    </row>
    <row r="92" spans="1:1" ht="15" customHeight="1" thickBot="1" x14ac:dyDescent="0.3">
      <c r="A92" s="5" t="s">
        <v>197</v>
      </c>
    </row>
    <row r="93" spans="1:1" ht="15" customHeight="1" thickBot="1" x14ac:dyDescent="0.3">
      <c r="A93" s="6" t="s">
        <v>198</v>
      </c>
    </row>
    <row r="94" spans="1:1" ht="15" customHeight="1" thickBot="1" x14ac:dyDescent="0.3">
      <c r="A94" s="5" t="s">
        <v>199</v>
      </c>
    </row>
    <row r="95" spans="1:1" ht="15" customHeight="1" thickBot="1" x14ac:dyDescent="0.3">
      <c r="A95" s="6" t="s">
        <v>200</v>
      </c>
    </row>
    <row r="96" spans="1:1" ht="15" customHeight="1" thickBot="1" x14ac:dyDescent="0.3">
      <c r="A96" s="5" t="s">
        <v>201</v>
      </c>
    </row>
    <row r="97" spans="1:1" ht="15" customHeight="1" thickBot="1" x14ac:dyDescent="0.3">
      <c r="A97" s="6" t="s">
        <v>202</v>
      </c>
    </row>
    <row r="98" spans="1:1" ht="15" customHeight="1" thickBot="1" x14ac:dyDescent="0.3">
      <c r="A98" s="5" t="s">
        <v>203</v>
      </c>
    </row>
    <row r="99" spans="1:1" ht="15" customHeight="1" thickBot="1" x14ac:dyDescent="0.3">
      <c r="A99" s="6" t="s">
        <v>204</v>
      </c>
    </row>
    <row r="100" spans="1:1" ht="15" customHeight="1" thickBot="1" x14ac:dyDescent="0.3">
      <c r="A100" s="5" t="s">
        <v>205</v>
      </c>
    </row>
    <row r="101" spans="1:1" ht="15" customHeight="1" thickBot="1" x14ac:dyDescent="0.3">
      <c r="A101" s="6" t="s">
        <v>206</v>
      </c>
    </row>
    <row r="102" spans="1:1" ht="15" customHeight="1" thickBot="1" x14ac:dyDescent="0.3">
      <c r="A102" s="5" t="s">
        <v>207</v>
      </c>
    </row>
    <row r="103" spans="1:1" ht="24.6" customHeight="1" thickBot="1" x14ac:dyDescent="0.3">
      <c r="A103" s="6" t="s">
        <v>208</v>
      </c>
    </row>
    <row r="104" spans="1:1" ht="15" customHeight="1" thickBot="1" x14ac:dyDescent="0.3">
      <c r="A104" s="5" t="s">
        <v>209</v>
      </c>
    </row>
    <row r="105" spans="1:1" ht="15" customHeight="1" thickBot="1" x14ac:dyDescent="0.3">
      <c r="A105" s="6" t="s">
        <v>210</v>
      </c>
    </row>
    <row r="106" spans="1:1" ht="15" customHeight="1" thickBot="1" x14ac:dyDescent="0.3">
      <c r="A106" s="5" t="s">
        <v>211</v>
      </c>
    </row>
    <row r="107" spans="1:1" ht="15" customHeight="1" thickBot="1" x14ac:dyDescent="0.3">
      <c r="A107" s="6" t="s">
        <v>212</v>
      </c>
    </row>
    <row r="108" spans="1:1" ht="15" customHeight="1" thickBot="1" x14ac:dyDescent="0.3">
      <c r="A108" s="5" t="s">
        <v>213</v>
      </c>
    </row>
    <row r="109" spans="1:1" ht="15" customHeight="1" thickBot="1" x14ac:dyDescent="0.3">
      <c r="A109" s="6" t="s">
        <v>214</v>
      </c>
    </row>
    <row r="110" spans="1:1" ht="15" customHeight="1" thickBot="1" x14ac:dyDescent="0.3">
      <c r="A110" s="5" t="s">
        <v>215</v>
      </c>
    </row>
    <row r="111" spans="1:1" ht="15" customHeight="1" thickBot="1" x14ac:dyDescent="0.3">
      <c r="A111" s="6" t="s">
        <v>216</v>
      </c>
    </row>
    <row r="112" spans="1:1" ht="15" customHeight="1" thickBot="1" x14ac:dyDescent="0.3">
      <c r="A112" s="5" t="s">
        <v>217</v>
      </c>
    </row>
    <row r="113" spans="1:1" ht="15" customHeight="1" thickBot="1" x14ac:dyDescent="0.3">
      <c r="A113" s="6" t="s">
        <v>218</v>
      </c>
    </row>
    <row r="114" spans="1:1" ht="15" customHeight="1" thickBot="1" x14ac:dyDescent="0.3">
      <c r="A114" s="5" t="s">
        <v>219</v>
      </c>
    </row>
    <row r="115" spans="1:1" ht="15" customHeight="1" thickBot="1" x14ac:dyDescent="0.3">
      <c r="A115" s="6" t="s">
        <v>220</v>
      </c>
    </row>
    <row r="116" spans="1:1" ht="15" customHeight="1" thickBot="1" x14ac:dyDescent="0.3">
      <c r="A116" s="5" t="s">
        <v>221</v>
      </c>
    </row>
    <row r="117" spans="1:1" ht="15" customHeight="1" thickBot="1" x14ac:dyDescent="0.3">
      <c r="A117" s="6" t="s">
        <v>222</v>
      </c>
    </row>
    <row r="118" spans="1:1" ht="15" customHeight="1" thickBot="1" x14ac:dyDescent="0.3">
      <c r="A118" s="5" t="s">
        <v>223</v>
      </c>
    </row>
    <row r="119" spans="1:1" ht="15" customHeight="1" thickBot="1" x14ac:dyDescent="0.3">
      <c r="A119" s="6" t="s">
        <v>224</v>
      </c>
    </row>
    <row r="120" spans="1:1" ht="15" customHeight="1" thickBot="1" x14ac:dyDescent="0.3">
      <c r="A120" s="5" t="s">
        <v>225</v>
      </c>
    </row>
    <row r="121" spans="1:1" ht="15" customHeight="1" thickBot="1" x14ac:dyDescent="0.3">
      <c r="A121" s="6" t="s">
        <v>14</v>
      </c>
    </row>
    <row r="122" spans="1:1" ht="15" customHeight="1" thickBot="1" x14ac:dyDescent="0.3">
      <c r="A122" s="5" t="s">
        <v>226</v>
      </c>
    </row>
    <row r="123" spans="1:1" ht="15" customHeight="1" thickBot="1" x14ac:dyDescent="0.3">
      <c r="A123" s="6" t="s">
        <v>227</v>
      </c>
    </row>
    <row r="124" spans="1:1" ht="15" customHeight="1" thickBot="1" x14ac:dyDescent="0.3">
      <c r="A124" s="5" t="s">
        <v>228</v>
      </c>
    </row>
    <row r="125" spans="1:1" ht="24.6" customHeight="1" thickBot="1" x14ac:dyDescent="0.3">
      <c r="A125" s="6" t="s">
        <v>229</v>
      </c>
    </row>
    <row r="126" spans="1:1" ht="15" customHeight="1" thickBot="1" x14ac:dyDescent="0.3">
      <c r="A126" s="5" t="s">
        <v>230</v>
      </c>
    </row>
    <row r="127" spans="1:1" ht="15" customHeight="1" thickBot="1" x14ac:dyDescent="0.3">
      <c r="A127" s="6" t="s">
        <v>231</v>
      </c>
    </row>
    <row r="128" spans="1:1" ht="15" customHeight="1" thickBot="1" x14ac:dyDescent="0.3">
      <c r="A128" s="5" t="s">
        <v>232</v>
      </c>
    </row>
    <row r="129" spans="1:1" ht="15" customHeight="1" thickBot="1" x14ac:dyDescent="0.3">
      <c r="A129" s="6" t="s">
        <v>233</v>
      </c>
    </row>
    <row r="130" spans="1:1" ht="15" customHeight="1" thickBot="1" x14ac:dyDescent="0.3">
      <c r="A130" s="5" t="s">
        <v>234</v>
      </c>
    </row>
    <row r="131" spans="1:1" ht="15" customHeight="1" thickBot="1" x14ac:dyDescent="0.3">
      <c r="A131" s="6" t="s">
        <v>235</v>
      </c>
    </row>
    <row r="132" spans="1:1" ht="15" customHeight="1" thickBot="1" x14ac:dyDescent="0.3">
      <c r="A132" s="5" t="s">
        <v>236</v>
      </c>
    </row>
    <row r="133" spans="1:1" ht="15" customHeight="1" thickBot="1" x14ac:dyDescent="0.3">
      <c r="A133" s="6" t="s">
        <v>237</v>
      </c>
    </row>
    <row r="134" spans="1:1" ht="15" customHeight="1" thickBot="1" x14ac:dyDescent="0.3">
      <c r="A134" s="5" t="s">
        <v>238</v>
      </c>
    </row>
    <row r="135" spans="1:1" ht="15" customHeight="1" thickBot="1" x14ac:dyDescent="0.3">
      <c r="A135" s="6" t="s">
        <v>239</v>
      </c>
    </row>
    <row r="136" spans="1:1" ht="15" customHeight="1" thickBot="1" x14ac:dyDescent="0.3">
      <c r="A136" s="5" t="s">
        <v>240</v>
      </c>
    </row>
    <row r="137" spans="1:1" ht="15" customHeight="1" thickBot="1" x14ac:dyDescent="0.3">
      <c r="A137" s="6" t="s">
        <v>241</v>
      </c>
    </row>
    <row r="138" spans="1:1" ht="15" customHeight="1" thickBot="1" x14ac:dyDescent="0.3">
      <c r="A138" s="5" t="s">
        <v>242</v>
      </c>
    </row>
    <row r="139" spans="1:1" ht="15" customHeight="1" thickBot="1" x14ac:dyDescent="0.3">
      <c r="A139" s="6" t="s">
        <v>243</v>
      </c>
    </row>
    <row r="140" spans="1:1" ht="15" customHeight="1" thickBot="1" x14ac:dyDescent="0.3">
      <c r="A140" s="5" t="s">
        <v>244</v>
      </c>
    </row>
    <row r="141" spans="1:1" ht="15" customHeight="1" thickBot="1" x14ac:dyDescent="0.3">
      <c r="A141" s="6" t="s">
        <v>245</v>
      </c>
    </row>
    <row r="142" spans="1:1" ht="15" customHeight="1" thickBot="1" x14ac:dyDescent="0.3">
      <c r="A142" s="5" t="s">
        <v>246</v>
      </c>
    </row>
    <row r="143" spans="1:1" ht="15" customHeight="1" thickBot="1" x14ac:dyDescent="0.3">
      <c r="A143" s="6" t="s">
        <v>247</v>
      </c>
    </row>
    <row r="144" spans="1:1" ht="15" customHeight="1" thickBot="1" x14ac:dyDescent="0.3">
      <c r="A144" s="5" t="s">
        <v>248</v>
      </c>
    </row>
    <row r="145" spans="1:1" ht="15" customHeight="1" thickBot="1" x14ac:dyDescent="0.3">
      <c r="A145" s="6" t="s">
        <v>249</v>
      </c>
    </row>
    <row r="146" spans="1:1" ht="24.6" customHeight="1" thickBot="1" x14ac:dyDescent="0.3">
      <c r="A146" s="5" t="s">
        <v>250</v>
      </c>
    </row>
    <row r="147" spans="1:1" ht="15" customHeight="1" thickBot="1" x14ac:dyDescent="0.3">
      <c r="A147" s="6" t="s">
        <v>251</v>
      </c>
    </row>
    <row r="148" spans="1:1" ht="15" customHeight="1" thickBot="1" x14ac:dyDescent="0.3">
      <c r="A148" s="5" t="s">
        <v>252</v>
      </c>
    </row>
    <row r="149" spans="1:1" ht="15" customHeight="1" thickBot="1" x14ac:dyDescent="0.3">
      <c r="A149" s="6" t="s">
        <v>253</v>
      </c>
    </row>
    <row r="150" spans="1:1" ht="15" customHeight="1" thickBot="1" x14ac:dyDescent="0.3">
      <c r="A150" s="5" t="s">
        <v>254</v>
      </c>
    </row>
    <row r="151" spans="1:1" ht="15" customHeight="1" thickBot="1" x14ac:dyDescent="0.3">
      <c r="A151" s="6" t="s">
        <v>255</v>
      </c>
    </row>
    <row r="152" spans="1:1" ht="15" customHeight="1" thickBot="1" x14ac:dyDescent="0.3">
      <c r="A152" s="5" t="s">
        <v>256</v>
      </c>
    </row>
    <row r="153" spans="1:1" ht="15" customHeight="1" thickBot="1" x14ac:dyDescent="0.3">
      <c r="A153" s="6" t="s">
        <v>257</v>
      </c>
    </row>
    <row r="154" spans="1:1" ht="15" customHeight="1" thickBot="1" x14ac:dyDescent="0.3">
      <c r="A154" s="5" t="s">
        <v>258</v>
      </c>
    </row>
    <row r="155" spans="1:1" ht="15" customHeight="1" thickBot="1" x14ac:dyDescent="0.3">
      <c r="A155" s="6" t="s">
        <v>259</v>
      </c>
    </row>
    <row r="156" spans="1:1" ht="15" customHeight="1" thickBot="1" x14ac:dyDescent="0.3">
      <c r="A156" s="5" t="s">
        <v>260</v>
      </c>
    </row>
    <row r="157" spans="1:1" ht="15" customHeight="1" thickBot="1" x14ac:dyDescent="0.3">
      <c r="A157" s="6" t="s">
        <v>261</v>
      </c>
    </row>
    <row r="158" spans="1:1" ht="15" customHeight="1" thickBot="1" x14ac:dyDescent="0.3">
      <c r="A158" s="5" t="s">
        <v>262</v>
      </c>
    </row>
    <row r="159" spans="1:1" ht="15" customHeight="1" thickBot="1" x14ac:dyDescent="0.3">
      <c r="A159" s="6" t="s">
        <v>263</v>
      </c>
    </row>
    <row r="160" spans="1:1" ht="15" customHeight="1" thickBot="1" x14ac:dyDescent="0.3">
      <c r="A160" s="5" t="s">
        <v>264</v>
      </c>
    </row>
    <row r="161" spans="1:1" ht="15" customHeight="1" thickBot="1" x14ac:dyDescent="0.3">
      <c r="A161" s="6" t="s">
        <v>265</v>
      </c>
    </row>
    <row r="162" spans="1:1" ht="15" customHeight="1" thickBot="1" x14ac:dyDescent="0.3">
      <c r="A162" s="5" t="s">
        <v>266</v>
      </c>
    </row>
    <row r="163" spans="1:1" ht="15" customHeight="1" thickBot="1" x14ac:dyDescent="0.3">
      <c r="A163" s="6" t="s">
        <v>267</v>
      </c>
    </row>
    <row r="164" spans="1:1" ht="15" customHeight="1" thickBot="1" x14ac:dyDescent="0.3">
      <c r="A164" s="5" t="s">
        <v>268</v>
      </c>
    </row>
    <row r="165" spans="1:1" ht="15" customHeight="1" thickBot="1" x14ac:dyDescent="0.3">
      <c r="A165" s="6" t="s">
        <v>269</v>
      </c>
    </row>
    <row r="166" spans="1:1" ht="15" customHeight="1" thickBot="1" x14ac:dyDescent="0.3">
      <c r="A166" s="5" t="s">
        <v>270</v>
      </c>
    </row>
    <row r="167" spans="1:1" ht="15" customHeight="1" thickBot="1" x14ac:dyDescent="0.3">
      <c r="A167" s="6" t="s">
        <v>271</v>
      </c>
    </row>
    <row r="168" spans="1:1" ht="15" customHeight="1" thickBot="1" x14ac:dyDescent="0.3">
      <c r="A168" s="5" t="s">
        <v>272</v>
      </c>
    </row>
    <row r="169" spans="1:1" ht="15" customHeight="1" thickBot="1" x14ac:dyDescent="0.3">
      <c r="A169" s="6" t="s">
        <v>273</v>
      </c>
    </row>
    <row r="170" spans="1:1" ht="15" customHeight="1" thickBot="1" x14ac:dyDescent="0.3">
      <c r="A170" s="5" t="s">
        <v>274</v>
      </c>
    </row>
    <row r="171" spans="1:1" ht="15" customHeight="1" thickBot="1" x14ac:dyDescent="0.3">
      <c r="A171" s="6" t="s">
        <v>275</v>
      </c>
    </row>
    <row r="172" spans="1:1" ht="15" customHeight="1" thickBot="1" x14ac:dyDescent="0.3">
      <c r="A172" s="5" t="s">
        <v>276</v>
      </c>
    </row>
    <row r="173" spans="1:1" ht="15" customHeight="1" thickBot="1" x14ac:dyDescent="0.3">
      <c r="A173" s="6" t="s">
        <v>277</v>
      </c>
    </row>
    <row r="174" spans="1:1" ht="15" customHeight="1" thickBot="1" x14ac:dyDescent="0.3">
      <c r="A174" s="5" t="s">
        <v>278</v>
      </c>
    </row>
    <row r="175" spans="1:1" ht="15" customHeight="1" thickBot="1" x14ac:dyDescent="0.3">
      <c r="A175" s="6" t="s">
        <v>279</v>
      </c>
    </row>
    <row r="176" spans="1:1" ht="15" customHeight="1" thickBot="1" x14ac:dyDescent="0.3">
      <c r="A176" s="5" t="s">
        <v>280</v>
      </c>
    </row>
    <row r="177" spans="1:1" ht="15" customHeight="1" thickBot="1" x14ac:dyDescent="0.3">
      <c r="A177" s="6" t="s">
        <v>281</v>
      </c>
    </row>
    <row r="178" spans="1:1" ht="15" customHeight="1" thickBot="1" x14ac:dyDescent="0.3">
      <c r="A178" s="5" t="s">
        <v>282</v>
      </c>
    </row>
    <row r="179" spans="1:1" ht="15" customHeight="1" thickBot="1" x14ac:dyDescent="0.3">
      <c r="A179" s="6" t="s">
        <v>283</v>
      </c>
    </row>
    <row r="180" spans="1:1" ht="15" customHeight="1" thickBot="1" x14ac:dyDescent="0.3">
      <c r="A180" s="5" t="s">
        <v>284</v>
      </c>
    </row>
    <row r="181" spans="1:1" ht="15" customHeight="1" thickBot="1" x14ac:dyDescent="0.3">
      <c r="A181" s="6" t="s">
        <v>285</v>
      </c>
    </row>
    <row r="182" spans="1:1" ht="15" customHeight="1" thickBot="1" x14ac:dyDescent="0.3">
      <c r="A182" s="5" t="s">
        <v>286</v>
      </c>
    </row>
    <row r="183" spans="1:1" ht="15" customHeight="1" thickBot="1" x14ac:dyDescent="0.3">
      <c r="A183" s="6" t="s">
        <v>287</v>
      </c>
    </row>
    <row r="184" spans="1:1" ht="15" customHeight="1" thickBot="1" x14ac:dyDescent="0.3">
      <c r="A184" s="5" t="s">
        <v>288</v>
      </c>
    </row>
    <row r="185" spans="1:1" ht="15" customHeight="1" thickBot="1" x14ac:dyDescent="0.3">
      <c r="A185" s="6" t="s">
        <v>289</v>
      </c>
    </row>
    <row r="186" spans="1:1" ht="15" customHeight="1" thickBot="1" x14ac:dyDescent="0.3">
      <c r="A186" s="5" t="s">
        <v>290</v>
      </c>
    </row>
    <row r="187" spans="1:1" ht="15" customHeight="1" thickBot="1" x14ac:dyDescent="0.3">
      <c r="A187" s="6" t="s">
        <v>291</v>
      </c>
    </row>
    <row r="188" spans="1:1" ht="15" customHeight="1" thickBot="1" x14ac:dyDescent="0.3">
      <c r="A188" s="5" t="s">
        <v>292</v>
      </c>
    </row>
    <row r="189" spans="1:1" ht="15" customHeight="1" thickBot="1" x14ac:dyDescent="0.3">
      <c r="A189" s="6" t="s">
        <v>293</v>
      </c>
    </row>
    <row r="190" spans="1:1" ht="15" customHeight="1" thickBot="1" x14ac:dyDescent="0.3">
      <c r="A190" s="5" t="s">
        <v>294</v>
      </c>
    </row>
    <row r="191" spans="1:1" ht="15" customHeight="1" thickBot="1" x14ac:dyDescent="0.3">
      <c r="A191" s="6" t="s">
        <v>295</v>
      </c>
    </row>
    <row r="192" spans="1:1" ht="15" customHeight="1" thickBot="1" x14ac:dyDescent="0.3">
      <c r="A192" s="5" t="s">
        <v>296</v>
      </c>
    </row>
    <row r="193" spans="1:1" ht="24.6" customHeight="1" thickBot="1" x14ac:dyDescent="0.3">
      <c r="A193" s="6" t="s">
        <v>297</v>
      </c>
    </row>
    <row r="194" spans="1:1" ht="15" customHeight="1" thickBot="1" x14ac:dyDescent="0.3">
      <c r="A194" s="6" t="s">
        <v>298</v>
      </c>
    </row>
    <row r="195" spans="1:1" ht="15" customHeight="1" thickBot="1" x14ac:dyDescent="0.3">
      <c r="A195" s="5" t="s">
        <v>299</v>
      </c>
    </row>
    <row r="196" spans="1:1" ht="15" customHeight="1" thickBot="1" x14ac:dyDescent="0.3">
      <c r="A196" s="6" t="s">
        <v>300</v>
      </c>
    </row>
    <row r="197" spans="1:1" ht="15" customHeight="1" thickBot="1" x14ac:dyDescent="0.3">
      <c r="A197" s="5" t="s">
        <v>301</v>
      </c>
    </row>
    <row r="198" spans="1:1" ht="15" customHeight="1" thickBot="1" x14ac:dyDescent="0.3">
      <c r="A198" s="6" t="s">
        <v>302</v>
      </c>
    </row>
    <row r="199" spans="1:1" ht="15" customHeight="1" thickBot="1" x14ac:dyDescent="0.3">
      <c r="A199" s="5" t="s">
        <v>303</v>
      </c>
    </row>
    <row r="200" spans="1:1" ht="15" customHeight="1" thickBot="1" x14ac:dyDescent="0.3">
      <c r="A200" s="6" t="s">
        <v>304</v>
      </c>
    </row>
    <row r="201" spans="1:1" ht="15" customHeight="1" thickBot="1" x14ac:dyDescent="0.3">
      <c r="A201" s="5" t="s">
        <v>305</v>
      </c>
    </row>
    <row r="202" spans="1:1" ht="15" customHeight="1" thickBot="1" x14ac:dyDescent="0.3">
      <c r="A202" s="6" t="s">
        <v>306</v>
      </c>
    </row>
    <row r="203" spans="1:1" ht="15" customHeight="1" thickBot="1" x14ac:dyDescent="0.3">
      <c r="A203" s="5" t="s">
        <v>307</v>
      </c>
    </row>
    <row r="204" spans="1:1" ht="15" customHeight="1" thickBot="1" x14ac:dyDescent="0.3">
      <c r="A204" s="6" t="s">
        <v>308</v>
      </c>
    </row>
    <row r="205" spans="1:1" ht="15" customHeight="1" thickBot="1" x14ac:dyDescent="0.3">
      <c r="A205" s="5" t="s">
        <v>309</v>
      </c>
    </row>
    <row r="206" spans="1:1" ht="15" customHeight="1" thickBot="1" x14ac:dyDescent="0.3">
      <c r="A206" s="6" t="s">
        <v>310</v>
      </c>
    </row>
    <row r="207" spans="1:1" ht="15" customHeight="1" thickBot="1" x14ac:dyDescent="0.3">
      <c r="A207" s="5" t="s">
        <v>311</v>
      </c>
    </row>
    <row r="208" spans="1:1" ht="15" customHeight="1" thickBot="1" x14ac:dyDescent="0.3">
      <c r="A208" s="6" t="s">
        <v>312</v>
      </c>
    </row>
    <row r="209" spans="1:1" ht="15" customHeight="1" thickBot="1" x14ac:dyDescent="0.3">
      <c r="A209" s="5" t="s">
        <v>313</v>
      </c>
    </row>
    <row r="210" spans="1:1" ht="24.6" customHeight="1" thickBot="1" x14ac:dyDescent="0.3">
      <c r="A210" s="6" t="s">
        <v>314</v>
      </c>
    </row>
    <row r="211" spans="1:1" ht="15" customHeight="1" thickBot="1" x14ac:dyDescent="0.3">
      <c r="A211" s="5" t="s">
        <v>315</v>
      </c>
    </row>
    <row r="212" spans="1:1" ht="15" customHeight="1" thickBot="1" x14ac:dyDescent="0.3">
      <c r="A212" s="6" t="s">
        <v>316</v>
      </c>
    </row>
    <row r="213" spans="1:1" ht="15" customHeight="1" thickBot="1" x14ac:dyDescent="0.3">
      <c r="A213" s="5" t="s">
        <v>317</v>
      </c>
    </row>
    <row r="214" spans="1:1" ht="15" customHeight="1" thickBot="1" x14ac:dyDescent="0.3">
      <c r="A214" s="6" t="s">
        <v>318</v>
      </c>
    </row>
    <row r="215" spans="1:1" ht="15" customHeight="1" thickBot="1" x14ac:dyDescent="0.3">
      <c r="A215" s="5" t="s">
        <v>319</v>
      </c>
    </row>
    <row r="216" spans="1:1" ht="15" customHeight="1" thickBot="1" x14ac:dyDescent="0.3">
      <c r="A216" s="6" t="s">
        <v>320</v>
      </c>
    </row>
    <row r="217" spans="1:1" ht="24.6" customHeight="1" thickBot="1" x14ac:dyDescent="0.3">
      <c r="A217" s="5" t="s">
        <v>321</v>
      </c>
    </row>
    <row r="218" spans="1:1" ht="15" customHeight="1" thickBot="1" x14ac:dyDescent="0.3">
      <c r="A218" s="6" t="s">
        <v>322</v>
      </c>
    </row>
    <row r="219" spans="1:1" ht="15" customHeight="1" thickBot="1" x14ac:dyDescent="0.3">
      <c r="A219" s="5" t="s">
        <v>323</v>
      </c>
    </row>
    <row r="220" spans="1:1" ht="15" customHeight="1" thickBot="1" x14ac:dyDescent="0.3">
      <c r="A220" s="6" t="s">
        <v>324</v>
      </c>
    </row>
    <row r="221" spans="1:1" ht="15" customHeight="1" thickBot="1" x14ac:dyDescent="0.3">
      <c r="A221" s="5" t="s">
        <v>325</v>
      </c>
    </row>
    <row r="222" spans="1:1" ht="15" customHeight="1" thickBot="1" x14ac:dyDescent="0.3">
      <c r="A222" s="6" t="s">
        <v>326</v>
      </c>
    </row>
    <row r="223" spans="1:1" ht="15" customHeight="1" thickBot="1" x14ac:dyDescent="0.3">
      <c r="A223" s="5" t="s">
        <v>327</v>
      </c>
    </row>
    <row r="224" spans="1:1" ht="15" customHeight="1" thickBot="1" x14ac:dyDescent="0.3">
      <c r="A224" s="6" t="s">
        <v>328</v>
      </c>
    </row>
    <row r="225" spans="1:1" ht="15" customHeight="1" thickBot="1" x14ac:dyDescent="0.3">
      <c r="A225" s="5" t="s">
        <v>329</v>
      </c>
    </row>
    <row r="226" spans="1:1" ht="15" customHeight="1" thickBot="1" x14ac:dyDescent="0.3">
      <c r="A226" s="6" t="s">
        <v>330</v>
      </c>
    </row>
    <row r="227" spans="1:1" ht="15" customHeight="1" thickBot="1" x14ac:dyDescent="0.3">
      <c r="A227" s="5" t="s">
        <v>331</v>
      </c>
    </row>
    <row r="228" spans="1:1" ht="15" customHeight="1" thickBot="1" x14ac:dyDescent="0.3">
      <c r="A228" s="6" t="s">
        <v>332</v>
      </c>
    </row>
    <row r="229" spans="1:1" ht="15" customHeight="1" thickBot="1" x14ac:dyDescent="0.3">
      <c r="A229" s="5" t="s">
        <v>333</v>
      </c>
    </row>
    <row r="230" spans="1:1" ht="15" customHeight="1" thickBot="1" x14ac:dyDescent="0.3">
      <c r="A230" s="6" t="s">
        <v>334</v>
      </c>
    </row>
    <row r="231" spans="1:1" ht="15" customHeight="1" thickBot="1" x14ac:dyDescent="0.3">
      <c r="A231" s="5" t="s">
        <v>335</v>
      </c>
    </row>
    <row r="232" spans="1:1" ht="15" customHeight="1" thickBot="1" x14ac:dyDescent="0.3">
      <c r="A232" s="6" t="s">
        <v>336</v>
      </c>
    </row>
    <row r="233" spans="1:1" ht="15" customHeight="1" thickBot="1" x14ac:dyDescent="0.3">
      <c r="A233" s="5" t="s">
        <v>337</v>
      </c>
    </row>
    <row r="234" spans="1:1" ht="15" customHeight="1" thickBot="1" x14ac:dyDescent="0.3">
      <c r="A234" s="6" t="s">
        <v>338</v>
      </c>
    </row>
    <row r="235" spans="1:1" ht="15" customHeight="1" thickBot="1" x14ac:dyDescent="0.3">
      <c r="A235" s="5" t="s">
        <v>339</v>
      </c>
    </row>
    <row r="236" spans="1:1" ht="24.6" customHeight="1" thickBot="1" x14ac:dyDescent="0.3">
      <c r="A236" s="6" t="s">
        <v>340</v>
      </c>
    </row>
    <row r="237" spans="1:1" ht="15" customHeight="1" thickBot="1" x14ac:dyDescent="0.3">
      <c r="A237" s="5" t="s">
        <v>341</v>
      </c>
    </row>
    <row r="238" spans="1:1" ht="24.6" customHeight="1" thickBot="1" x14ac:dyDescent="0.3">
      <c r="A238" s="6" t="s">
        <v>342</v>
      </c>
    </row>
    <row r="239" spans="1:1" ht="15" customHeight="1" thickBot="1" x14ac:dyDescent="0.3">
      <c r="A239" s="5" t="s">
        <v>343</v>
      </c>
    </row>
    <row r="240" spans="1:1" ht="15" customHeight="1" thickBot="1" x14ac:dyDescent="0.3">
      <c r="A240" s="6" t="s">
        <v>344</v>
      </c>
    </row>
    <row r="241" spans="1:1" ht="15" customHeight="1" thickBot="1" x14ac:dyDescent="0.3">
      <c r="A241" s="5" t="s">
        <v>345</v>
      </c>
    </row>
    <row r="242" spans="1:1" ht="15" customHeight="1" thickBot="1" x14ac:dyDescent="0.3">
      <c r="A242" s="6" t="s">
        <v>346</v>
      </c>
    </row>
    <row r="243" spans="1:1" ht="15" customHeight="1" thickBot="1" x14ac:dyDescent="0.3">
      <c r="A243" s="5" t="s">
        <v>347</v>
      </c>
    </row>
    <row r="244" spans="1:1" ht="24.6" customHeight="1" thickBot="1" x14ac:dyDescent="0.3">
      <c r="A244" s="6" t="s">
        <v>348</v>
      </c>
    </row>
    <row r="245" spans="1:1" ht="15" customHeight="1" thickBot="1" x14ac:dyDescent="0.3">
      <c r="A245" s="5" t="s">
        <v>349</v>
      </c>
    </row>
    <row r="246" spans="1:1" ht="15" customHeight="1" thickBot="1" x14ac:dyDescent="0.3">
      <c r="A246" s="6" t="s">
        <v>350</v>
      </c>
    </row>
    <row r="247" spans="1:1" ht="15" customHeight="1" thickBot="1" x14ac:dyDescent="0.3">
      <c r="A247" s="5" t="s">
        <v>351</v>
      </c>
    </row>
    <row r="248" spans="1:1" ht="15" customHeight="1" thickBot="1" x14ac:dyDescent="0.3">
      <c r="A248" s="6" t="s">
        <v>352</v>
      </c>
    </row>
    <row r="249" spans="1:1" ht="15" customHeight="1" thickBot="1" x14ac:dyDescent="0.3">
      <c r="A249" s="5" t="s">
        <v>353</v>
      </c>
    </row>
    <row r="250" spans="1:1" x14ac:dyDescent="0.25">
      <c r="A250" s="6" t="s">
        <v>354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355</v>
      </c>
    </row>
    <row r="2" spans="1:1" x14ac:dyDescent="0.25">
      <c r="A2" s="2" t="s">
        <v>356</v>
      </c>
    </row>
    <row r="3" spans="1:1" x14ac:dyDescent="0.25">
      <c r="A3" s="2" t="s">
        <v>357</v>
      </c>
    </row>
    <row r="4" spans="1:1" x14ac:dyDescent="0.25">
      <c r="A4" s="2" t="s">
        <v>358</v>
      </c>
    </row>
    <row r="5" spans="1:1" x14ac:dyDescent="0.25">
      <c r="A5" s="2" t="s">
        <v>359</v>
      </c>
    </row>
    <row r="6" spans="1:1" x14ac:dyDescent="0.25">
      <c r="A6" s="2" t="s">
        <v>360</v>
      </c>
    </row>
    <row r="7" spans="1:1" x14ac:dyDescent="0.25">
      <c r="A7" s="2" t="s">
        <v>361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9" t="s">
        <v>362</v>
      </c>
    </row>
    <row r="2" spans="1:1" x14ac:dyDescent="0.25">
      <c r="A2" s="2" t="s">
        <v>363</v>
      </c>
    </row>
    <row r="3" spans="1:1" x14ac:dyDescent="0.25">
      <c r="A3" s="2" t="s">
        <v>364</v>
      </c>
    </row>
    <row r="4" spans="1:1" x14ac:dyDescent="0.25">
      <c r="A4" s="2" t="s">
        <v>365</v>
      </c>
    </row>
    <row r="5" spans="1:1" x14ac:dyDescent="0.25">
      <c r="A5" s="2" t="s">
        <v>366</v>
      </c>
    </row>
    <row r="6" spans="1:1" x14ac:dyDescent="0.25">
      <c r="A6" s="2" t="s">
        <v>367</v>
      </c>
    </row>
    <row r="7" spans="1:1" x14ac:dyDescent="0.25">
      <c r="A7" s="2" t="s">
        <v>368</v>
      </c>
    </row>
    <row r="8" spans="1:1" x14ac:dyDescent="0.25">
      <c r="A8" s="2" t="s">
        <v>369</v>
      </c>
    </row>
    <row r="9" spans="1:1" x14ac:dyDescent="0.25">
      <c r="A9" s="2" t="s">
        <v>370</v>
      </c>
    </row>
    <row r="10" spans="1:1" x14ac:dyDescent="0.25">
      <c r="A10" s="2" t="s">
        <v>371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45"/>
  <sheetViews>
    <sheetView showGridLines="0" showWhiteSpace="0" view="pageBreakPreview" topLeftCell="G20" zoomScale="80" zoomScaleNormal="100" zoomScaleSheetLayoutView="80" workbookViewId="0">
      <selection activeCell="K26" sqref="A1:XFD1048576"/>
    </sheetView>
  </sheetViews>
  <sheetFormatPr defaultRowHeight="12" x14ac:dyDescent="0.2"/>
  <cols>
    <col min="1" max="1" width="0.7109375" style="318" customWidth="1"/>
    <col min="2" max="3" width="17.7109375" style="318" customWidth="1"/>
    <col min="4" max="4" width="35.85546875" style="318" customWidth="1"/>
    <col min="5" max="5" width="45.140625" style="318" customWidth="1"/>
    <col min="6" max="6" width="38.28515625" style="318" customWidth="1"/>
    <col min="7" max="7" width="31.140625" style="318" customWidth="1"/>
    <col min="8" max="8" width="97.85546875" style="318" customWidth="1"/>
    <col min="9" max="10" width="17.7109375" style="318" customWidth="1"/>
    <col min="11" max="11" width="22" style="318" customWidth="1"/>
    <col min="12" max="12" width="7.42578125" style="318" customWidth="1"/>
    <col min="13" max="13" width="139" style="318" customWidth="1"/>
    <col min="14" max="14" width="50" style="318" customWidth="1"/>
    <col min="15" max="16384" width="9.140625" style="318"/>
  </cols>
  <sheetData>
    <row r="1" spans="1:11" ht="14.45" customHeight="1" x14ac:dyDescent="0.2">
      <c r="A1" s="383"/>
      <c r="B1" s="385" t="s">
        <v>372</v>
      </c>
      <c r="C1" s="386"/>
      <c r="D1" s="386"/>
      <c r="E1" s="386"/>
      <c r="F1" s="386"/>
      <c r="G1" s="386"/>
      <c r="H1" s="386"/>
      <c r="I1" s="386"/>
    </row>
    <row r="2" spans="1:11" x14ac:dyDescent="0.2">
      <c r="A2" s="383"/>
      <c r="B2" s="386"/>
      <c r="C2" s="386"/>
      <c r="D2" s="386"/>
      <c r="E2" s="386"/>
      <c r="F2" s="386"/>
      <c r="G2" s="386"/>
      <c r="H2" s="386"/>
      <c r="I2" s="386"/>
    </row>
    <row r="3" spans="1:11" x14ac:dyDescent="0.2">
      <c r="A3" s="383"/>
      <c r="B3" s="387" t="s">
        <v>373</v>
      </c>
      <c r="C3" s="320"/>
      <c r="D3" s="320"/>
      <c r="E3" s="320"/>
      <c r="F3" s="320"/>
      <c r="G3" s="320"/>
      <c r="H3" s="320"/>
      <c r="I3" s="320"/>
    </row>
    <row r="4" spans="1:11" x14ac:dyDescent="0.2">
      <c r="A4" s="383"/>
      <c r="B4" s="388"/>
      <c r="C4" s="388"/>
      <c r="D4" s="388"/>
      <c r="E4" s="388"/>
      <c r="F4" s="388"/>
      <c r="G4" s="388"/>
      <c r="H4" s="388"/>
      <c r="I4" s="388"/>
    </row>
    <row r="5" spans="1:11" x14ac:dyDescent="0.2">
      <c r="A5" s="383"/>
      <c r="B5" s="389" t="s">
        <v>374</v>
      </c>
      <c r="C5" s="390"/>
      <c r="D5" s="390"/>
      <c r="E5" s="390"/>
      <c r="F5" s="390"/>
      <c r="G5" s="390"/>
      <c r="H5" s="390"/>
      <c r="I5" s="390"/>
      <c r="J5" s="391"/>
      <c r="K5" s="392"/>
    </row>
    <row r="6" spans="1:11" ht="36" x14ac:dyDescent="0.2">
      <c r="A6" s="383"/>
      <c r="B6" s="393" t="s">
        <v>375</v>
      </c>
      <c r="C6" s="393" t="s">
        <v>376</v>
      </c>
      <c r="D6" s="393" t="s">
        <v>377</v>
      </c>
      <c r="E6" s="393" t="s">
        <v>378</v>
      </c>
      <c r="F6" s="393" t="s">
        <v>379</v>
      </c>
      <c r="G6" s="393" t="s">
        <v>380</v>
      </c>
      <c r="H6" s="393" t="s">
        <v>381</v>
      </c>
      <c r="I6" s="393" t="s">
        <v>382</v>
      </c>
      <c r="J6" s="393" t="s">
        <v>383</v>
      </c>
      <c r="K6" s="392"/>
    </row>
    <row r="7" spans="1:11" ht="196.5" customHeight="1" x14ac:dyDescent="0.2">
      <c r="A7" s="383"/>
      <c r="B7" s="394"/>
      <c r="C7" s="395" t="s">
        <v>384</v>
      </c>
      <c r="D7" s="395" t="s">
        <v>385</v>
      </c>
      <c r="E7" s="395" t="s">
        <v>386</v>
      </c>
      <c r="F7" s="395" t="s">
        <v>387</v>
      </c>
      <c r="G7" s="395" t="s">
        <v>388</v>
      </c>
      <c r="H7" s="395" t="s">
        <v>389</v>
      </c>
      <c r="I7" s="396">
        <v>0.95</v>
      </c>
      <c r="J7" s="395" t="s">
        <v>92</v>
      </c>
      <c r="K7" s="392"/>
    </row>
    <row r="8" spans="1:11" ht="246" customHeight="1" x14ac:dyDescent="0.2">
      <c r="A8" s="383"/>
      <c r="B8" s="397"/>
      <c r="C8" s="395" t="s">
        <v>390</v>
      </c>
      <c r="D8" s="395" t="s">
        <v>391</v>
      </c>
      <c r="E8" s="395" t="s">
        <v>392</v>
      </c>
      <c r="F8" s="395" t="s">
        <v>393</v>
      </c>
      <c r="G8" s="395" t="s">
        <v>394</v>
      </c>
      <c r="H8" s="395" t="s">
        <v>395</v>
      </c>
      <c r="I8" s="396">
        <v>1</v>
      </c>
      <c r="J8" s="395" t="s">
        <v>92</v>
      </c>
      <c r="K8" s="392"/>
    </row>
    <row r="9" spans="1:11" ht="219.75" customHeight="1" x14ac:dyDescent="0.2">
      <c r="A9" s="383"/>
      <c r="B9" s="397"/>
      <c r="C9" s="394"/>
      <c r="D9" s="395" t="s">
        <v>396</v>
      </c>
      <c r="E9" s="395" t="s">
        <v>397</v>
      </c>
      <c r="F9" s="395" t="s">
        <v>398</v>
      </c>
      <c r="G9" s="395" t="s">
        <v>399</v>
      </c>
      <c r="H9" s="395" t="s">
        <v>400</v>
      </c>
      <c r="I9" s="396">
        <v>1</v>
      </c>
      <c r="J9" s="395" t="s">
        <v>92</v>
      </c>
      <c r="K9" s="392"/>
    </row>
    <row r="10" spans="1:11" ht="49.5" customHeight="1" x14ac:dyDescent="0.2">
      <c r="A10" s="383"/>
      <c r="B10" s="397"/>
      <c r="C10" s="397"/>
      <c r="D10" s="395" t="s">
        <v>401</v>
      </c>
      <c r="E10" s="398" t="s">
        <v>402</v>
      </c>
      <c r="F10" s="395" t="s">
        <v>403</v>
      </c>
      <c r="G10" s="395" t="s">
        <v>404</v>
      </c>
      <c r="H10" s="395" t="s">
        <v>405</v>
      </c>
      <c r="I10" s="396">
        <v>1</v>
      </c>
      <c r="J10" s="395" t="s">
        <v>92</v>
      </c>
      <c r="K10" s="392"/>
    </row>
    <row r="11" spans="1:11" ht="47.25" customHeight="1" x14ac:dyDescent="0.2">
      <c r="A11" s="383"/>
      <c r="B11" s="397"/>
      <c r="C11" s="399"/>
      <c r="D11" s="400" t="s">
        <v>406</v>
      </c>
      <c r="E11" s="401" t="s">
        <v>407</v>
      </c>
      <c r="F11" s="402" t="s">
        <v>408</v>
      </c>
      <c r="G11" s="395" t="s">
        <v>409</v>
      </c>
      <c r="H11" s="395" t="s">
        <v>410</v>
      </c>
      <c r="I11" s="396">
        <v>1</v>
      </c>
      <c r="J11" s="395" t="s">
        <v>92</v>
      </c>
      <c r="K11" s="392"/>
    </row>
    <row r="12" spans="1:11" ht="61.5" customHeight="1" x14ac:dyDescent="0.2">
      <c r="A12" s="383"/>
      <c r="B12" s="397"/>
      <c r="C12" s="403"/>
      <c r="D12" s="400" t="s">
        <v>411</v>
      </c>
      <c r="E12" s="401" t="s">
        <v>412</v>
      </c>
      <c r="F12" s="402" t="s">
        <v>413</v>
      </c>
      <c r="G12" s="395" t="s">
        <v>414</v>
      </c>
      <c r="H12" s="395" t="s">
        <v>415</v>
      </c>
      <c r="I12" s="396">
        <v>1</v>
      </c>
      <c r="J12" s="395" t="s">
        <v>92</v>
      </c>
      <c r="K12" s="392"/>
    </row>
    <row r="13" spans="1:11" ht="200.1" customHeight="1" x14ac:dyDescent="0.2">
      <c r="A13" s="383"/>
      <c r="B13" s="397"/>
      <c r="C13" s="395" t="s">
        <v>416</v>
      </c>
      <c r="D13" s="400" t="s">
        <v>417</v>
      </c>
      <c r="E13" s="404">
        <v>0</v>
      </c>
      <c r="F13" s="402" t="s">
        <v>418</v>
      </c>
      <c r="G13" s="395" t="s">
        <v>419</v>
      </c>
      <c r="H13" s="395" t="s">
        <v>420</v>
      </c>
      <c r="I13" s="396">
        <v>1</v>
      </c>
      <c r="J13" s="395" t="s">
        <v>92</v>
      </c>
      <c r="K13" s="392"/>
    </row>
    <row r="14" spans="1:11" ht="95.25" customHeight="1" x14ac:dyDescent="0.2">
      <c r="A14" s="383"/>
      <c r="B14" s="397"/>
      <c r="C14" s="394"/>
      <c r="D14" s="395" t="s">
        <v>421</v>
      </c>
      <c r="E14" s="405" t="s">
        <v>422</v>
      </c>
      <c r="F14" s="395" t="s">
        <v>423</v>
      </c>
      <c r="G14" s="395" t="s">
        <v>424</v>
      </c>
      <c r="H14" s="395" t="s">
        <v>425</v>
      </c>
      <c r="I14" s="396">
        <v>1</v>
      </c>
      <c r="J14" s="395" t="s">
        <v>92</v>
      </c>
      <c r="K14" s="392"/>
    </row>
    <row r="15" spans="1:11" ht="86.25" customHeight="1" x14ac:dyDescent="0.2">
      <c r="A15" s="383"/>
      <c r="B15" s="397"/>
      <c r="C15" s="397"/>
      <c r="D15" s="395" t="s">
        <v>426</v>
      </c>
      <c r="E15" s="395" t="s">
        <v>427</v>
      </c>
      <c r="F15" s="395"/>
      <c r="G15" s="395" t="s">
        <v>428</v>
      </c>
      <c r="H15" s="395" t="s">
        <v>429</v>
      </c>
      <c r="I15" s="396">
        <v>1</v>
      </c>
      <c r="J15" s="395" t="s">
        <v>92</v>
      </c>
      <c r="K15" s="392"/>
    </row>
    <row r="16" spans="1:11" ht="60.75" customHeight="1" x14ac:dyDescent="0.2">
      <c r="A16" s="383"/>
      <c r="B16" s="397"/>
      <c r="C16" s="397"/>
      <c r="D16" s="395" t="s">
        <v>430</v>
      </c>
      <c r="E16" s="395" t="s">
        <v>431</v>
      </c>
      <c r="F16" s="403"/>
      <c r="G16" s="395" t="s">
        <v>432</v>
      </c>
      <c r="H16" s="395" t="s">
        <v>433</v>
      </c>
      <c r="I16" s="406">
        <v>0.95</v>
      </c>
      <c r="J16" s="395" t="s">
        <v>91</v>
      </c>
      <c r="K16" s="407"/>
    </row>
    <row r="17" spans="1:11" ht="43.5" customHeight="1" x14ac:dyDescent="0.2">
      <c r="A17" s="383"/>
      <c r="B17" s="397"/>
      <c r="C17" s="399"/>
      <c r="D17" s="395" t="s">
        <v>434</v>
      </c>
      <c r="E17" s="395" t="s">
        <v>435</v>
      </c>
      <c r="F17" s="395" t="s">
        <v>436</v>
      </c>
      <c r="G17" s="395" t="s">
        <v>435</v>
      </c>
      <c r="H17" s="395" t="s">
        <v>437</v>
      </c>
      <c r="I17" s="396">
        <v>1</v>
      </c>
      <c r="J17" s="395" t="s">
        <v>92</v>
      </c>
      <c r="K17" s="392"/>
    </row>
    <row r="18" spans="1:11" ht="103.5" customHeight="1" x14ac:dyDescent="0.2">
      <c r="A18" s="383"/>
      <c r="B18" s="397"/>
      <c r="C18" s="408" t="s">
        <v>438</v>
      </c>
      <c r="D18" s="408" t="s">
        <v>439</v>
      </c>
      <c r="E18" s="408" t="s">
        <v>440</v>
      </c>
      <c r="F18" s="408" t="s">
        <v>441</v>
      </c>
      <c r="G18" s="395" t="s">
        <v>442</v>
      </c>
      <c r="H18" s="395" t="s">
        <v>443</v>
      </c>
      <c r="I18" s="396">
        <v>1</v>
      </c>
      <c r="J18" s="395" t="s">
        <v>92</v>
      </c>
      <c r="K18" s="409"/>
    </row>
    <row r="19" spans="1:11" ht="144.75" customHeight="1" x14ac:dyDescent="0.2">
      <c r="A19" s="383"/>
      <c r="B19" s="397"/>
      <c r="C19" s="410"/>
      <c r="D19" s="406" t="s">
        <v>444</v>
      </c>
      <c r="E19" s="408" t="s">
        <v>445</v>
      </c>
      <c r="F19" s="406"/>
      <c r="G19" s="395" t="s">
        <v>446</v>
      </c>
      <c r="H19" s="395" t="s">
        <v>447</v>
      </c>
      <c r="I19" s="396">
        <v>1</v>
      </c>
      <c r="J19" s="395" t="s">
        <v>92</v>
      </c>
      <c r="K19" s="409"/>
    </row>
    <row r="20" spans="1:11" ht="54.75" customHeight="1" x14ac:dyDescent="0.2">
      <c r="A20" s="383"/>
      <c r="B20" s="397"/>
      <c r="C20" s="397"/>
      <c r="D20" s="395" t="s">
        <v>448</v>
      </c>
      <c r="E20" s="395" t="s">
        <v>449</v>
      </c>
      <c r="F20" s="411" t="s">
        <v>450</v>
      </c>
      <c r="G20" s="395" t="s">
        <v>451</v>
      </c>
      <c r="H20" s="395" t="s">
        <v>452</v>
      </c>
      <c r="I20" s="396">
        <v>1</v>
      </c>
      <c r="J20" s="395" t="s">
        <v>92</v>
      </c>
      <c r="K20" s="392"/>
    </row>
    <row r="21" spans="1:11" ht="45" customHeight="1" x14ac:dyDescent="0.2">
      <c r="A21" s="383"/>
      <c r="B21" s="399"/>
      <c r="C21" s="399"/>
      <c r="D21" s="395" t="s">
        <v>453</v>
      </c>
      <c r="E21" s="395" t="s">
        <v>407</v>
      </c>
      <c r="F21" s="411" t="s">
        <v>454</v>
      </c>
      <c r="G21" s="395" t="s">
        <v>455</v>
      </c>
      <c r="H21" s="395" t="s">
        <v>456</v>
      </c>
      <c r="I21" s="396">
        <v>1</v>
      </c>
      <c r="J21" s="395" t="s">
        <v>92</v>
      </c>
      <c r="K21" s="392"/>
    </row>
    <row r="22" spans="1:11" ht="17.100000000000001" customHeight="1" x14ac:dyDescent="0.2">
      <c r="A22" s="383"/>
      <c r="B22" s="412"/>
      <c r="C22" s="413"/>
      <c r="D22" s="414"/>
      <c r="E22" s="414"/>
      <c r="F22" s="415"/>
      <c r="G22" s="414"/>
      <c r="H22" s="414"/>
      <c r="I22" s="414"/>
      <c r="J22" s="392"/>
      <c r="K22" s="323"/>
    </row>
    <row r="23" spans="1:11" ht="99.95" customHeight="1" x14ac:dyDescent="0.2">
      <c r="A23" s="383"/>
      <c r="B23" s="393" t="s">
        <v>457</v>
      </c>
      <c r="C23" s="416" t="s">
        <v>458</v>
      </c>
      <c r="D23" s="393" t="s">
        <v>459</v>
      </c>
      <c r="E23" s="414"/>
      <c r="F23" s="415"/>
      <c r="G23" s="414"/>
      <c r="H23" s="414"/>
      <c r="I23" s="414"/>
      <c r="J23" s="392"/>
    </row>
    <row r="24" spans="1:11" ht="17.100000000000001" customHeight="1" x14ac:dyDescent="0.2">
      <c r="A24" s="383"/>
      <c r="B24" s="417">
        <f>IFERROR(AVERAGE(I7:I21),"")</f>
        <v>0.99333333333333329</v>
      </c>
      <c r="C24" s="418">
        <f ca="1">IF(OR('1. Basic project data'!E16="",'1. Basic project data'!E18=""),"",(TODAY()-'1. Basic project data'!E16)/('1. Basic project data'!E18-'1. Basic project data'!E16))</f>
        <v>1.1848471017800091</v>
      </c>
      <c r="D24" s="419">
        <f>IF('1. Basic project data'!E23=0,"",'1. Basic project data'!E24/'1. Basic project data'!E23)</f>
        <v>0.9997123160482424</v>
      </c>
      <c r="E24" s="414"/>
      <c r="F24" s="415"/>
      <c r="G24" s="414"/>
      <c r="H24" s="414"/>
      <c r="I24" s="414"/>
      <c r="J24" s="392"/>
    </row>
    <row r="25" spans="1:11" ht="17.100000000000001" customHeight="1" x14ac:dyDescent="0.2">
      <c r="A25" s="383"/>
      <c r="B25" s="412"/>
      <c r="C25" s="413"/>
      <c r="D25" s="414"/>
      <c r="E25" s="414"/>
      <c r="F25" s="415"/>
      <c r="G25" s="414"/>
      <c r="H25" s="414"/>
      <c r="I25" s="414"/>
      <c r="J25" s="392"/>
    </row>
    <row r="26" spans="1:11" ht="17.100000000000001" customHeight="1" x14ac:dyDescent="0.2">
      <c r="A26" s="383"/>
      <c r="B26" s="412"/>
      <c r="C26" s="413"/>
      <c r="D26" s="414"/>
      <c r="E26" s="414"/>
      <c r="F26" s="420"/>
      <c r="G26" s="414"/>
      <c r="H26" s="414"/>
      <c r="I26" s="414"/>
      <c r="J26" s="392"/>
    </row>
    <row r="27" spans="1:11" ht="17.100000000000001" customHeight="1" x14ac:dyDescent="0.2">
      <c r="A27" s="383"/>
      <c r="B27" s="421"/>
      <c r="C27" s="422"/>
      <c r="D27" s="414"/>
      <c r="E27" s="414"/>
      <c r="F27" s="414"/>
      <c r="G27" s="414"/>
      <c r="H27" s="414"/>
      <c r="I27" s="414"/>
      <c r="J27" s="392"/>
      <c r="K27" s="423"/>
    </row>
    <row r="28" spans="1:11" ht="17.100000000000001" customHeight="1" x14ac:dyDescent="0.2">
      <c r="A28" s="383"/>
      <c r="B28" s="424"/>
      <c r="C28" s="413"/>
      <c r="D28" s="414"/>
      <c r="E28" s="414"/>
      <c r="F28" s="414"/>
      <c r="G28" s="414"/>
      <c r="H28" s="414"/>
      <c r="I28" s="414"/>
      <c r="J28" s="392"/>
    </row>
    <row r="29" spans="1:11" ht="17.100000000000001" customHeight="1" x14ac:dyDescent="0.2">
      <c r="A29" s="383"/>
      <c r="B29" s="425"/>
      <c r="C29" s="392"/>
      <c r="D29" s="392"/>
      <c r="E29" s="392"/>
      <c r="F29" s="392"/>
      <c r="G29" s="392"/>
      <c r="H29" s="392"/>
      <c r="I29" s="392"/>
      <c r="J29" s="392"/>
    </row>
    <row r="30" spans="1:11" ht="15" x14ac:dyDescent="0.2">
      <c r="A30" s="383"/>
      <c r="B30" s="426" t="s">
        <v>460</v>
      </c>
      <c r="C30" s="427"/>
      <c r="D30" s="427"/>
      <c r="E30" s="427"/>
      <c r="F30" s="427"/>
      <c r="G30" s="427"/>
      <c r="H30" s="427"/>
      <c r="I30" s="427"/>
      <c r="J30" s="427"/>
    </row>
    <row r="31" spans="1:11" ht="21" customHeight="1" x14ac:dyDescent="0.2">
      <c r="A31" s="383"/>
      <c r="B31" s="428" t="s">
        <v>461</v>
      </c>
      <c r="C31" s="320"/>
      <c r="D31" s="320"/>
      <c r="E31" s="320"/>
      <c r="F31" s="320"/>
      <c r="G31" s="320"/>
      <c r="H31" s="320"/>
      <c r="I31" s="320"/>
      <c r="J31" s="320"/>
    </row>
    <row r="32" spans="1:11" x14ac:dyDescent="0.2">
      <c r="A32" s="383"/>
      <c r="B32" s="429"/>
      <c r="C32" s="429"/>
      <c r="D32" s="429"/>
      <c r="E32" s="429"/>
      <c r="F32" s="429"/>
      <c r="G32" s="429"/>
      <c r="H32" s="429"/>
      <c r="I32" s="429"/>
      <c r="J32" s="392"/>
    </row>
    <row r="33" spans="1:21" ht="30.75" customHeight="1" x14ac:dyDescent="0.2">
      <c r="A33" s="383"/>
      <c r="B33" s="429"/>
      <c r="C33" s="430" t="s">
        <v>462</v>
      </c>
      <c r="D33" s="393" t="s">
        <v>463</v>
      </c>
      <c r="E33" s="393" t="s">
        <v>98</v>
      </c>
      <c r="F33" s="393" t="s">
        <v>464</v>
      </c>
      <c r="G33" s="393" t="s">
        <v>465</v>
      </c>
      <c r="H33" s="393" t="s">
        <v>69</v>
      </c>
      <c r="I33" s="429"/>
      <c r="J33" s="392"/>
    </row>
    <row r="34" spans="1:21" ht="27" customHeight="1" x14ac:dyDescent="0.2">
      <c r="A34" s="383"/>
      <c r="B34" s="429"/>
      <c r="C34" s="397"/>
      <c r="D34" s="431" t="s">
        <v>92</v>
      </c>
      <c r="E34" s="431" t="s">
        <v>92</v>
      </c>
      <c r="F34" s="431" t="s">
        <v>92</v>
      </c>
      <c r="G34" s="431" t="s">
        <v>92</v>
      </c>
      <c r="H34" s="431" t="s">
        <v>92</v>
      </c>
      <c r="I34" s="429"/>
      <c r="J34" s="392"/>
    </row>
    <row r="35" spans="1:21" ht="218.25" customHeight="1" x14ac:dyDescent="0.2">
      <c r="A35" s="383"/>
      <c r="B35" s="429"/>
      <c r="C35" s="432" t="s">
        <v>466</v>
      </c>
      <c r="D35" s="433" t="s">
        <v>467</v>
      </c>
      <c r="E35" s="434" t="s">
        <v>468</v>
      </c>
      <c r="F35" s="434" t="s">
        <v>469</v>
      </c>
      <c r="G35" s="434" t="s">
        <v>470</v>
      </c>
      <c r="H35" s="434" t="s">
        <v>471</v>
      </c>
      <c r="I35" s="429"/>
      <c r="J35" s="392"/>
    </row>
    <row r="36" spans="1:21" x14ac:dyDescent="0.2">
      <c r="A36" s="383"/>
      <c r="B36" s="429"/>
      <c r="C36" s="429"/>
      <c r="E36" s="429"/>
      <c r="F36" s="409"/>
      <c r="H36" s="429"/>
      <c r="I36" s="429"/>
      <c r="J36" s="392"/>
    </row>
    <row r="37" spans="1:21" x14ac:dyDescent="0.2">
      <c r="A37" s="383"/>
      <c r="B37" s="429"/>
      <c r="C37" s="429"/>
      <c r="D37" s="429"/>
      <c r="E37" s="429"/>
      <c r="F37" s="409"/>
      <c r="H37" s="429"/>
      <c r="I37" s="429"/>
      <c r="J37" s="392"/>
    </row>
    <row r="38" spans="1:21" x14ac:dyDescent="0.2">
      <c r="A38" s="383"/>
      <c r="B38" s="429"/>
      <c r="C38" s="429"/>
      <c r="D38" s="429"/>
      <c r="E38" s="429"/>
      <c r="F38" s="409"/>
      <c r="H38" s="429"/>
      <c r="I38" s="429"/>
      <c r="J38" s="392"/>
    </row>
    <row r="39" spans="1:21" x14ac:dyDescent="0.2">
      <c r="A39" s="383"/>
      <c r="B39" s="429"/>
      <c r="C39" s="429"/>
      <c r="D39" s="429"/>
      <c r="E39" s="429"/>
      <c r="F39" s="318" t="s">
        <v>472</v>
      </c>
      <c r="H39" s="429"/>
      <c r="I39" s="429"/>
      <c r="J39" s="392"/>
    </row>
    <row r="40" spans="1:21" x14ac:dyDescent="0.2">
      <c r="A40" s="383"/>
      <c r="B40" s="435" t="s">
        <v>473</v>
      </c>
      <c r="C40" s="320"/>
      <c r="D40" s="320"/>
      <c r="E40" s="320"/>
      <c r="F40" s="320"/>
      <c r="G40" s="320"/>
      <c r="H40" s="320"/>
      <c r="I40" s="320"/>
      <c r="J40" s="392"/>
    </row>
    <row r="41" spans="1:21" x14ac:dyDescent="0.2">
      <c r="A41" s="383"/>
      <c r="B41" s="429"/>
      <c r="C41" s="429"/>
      <c r="D41" s="429"/>
      <c r="E41" s="429"/>
      <c r="F41" s="429"/>
      <c r="G41" s="429"/>
      <c r="H41" s="429"/>
      <c r="I41" s="429"/>
      <c r="J41" s="392"/>
    </row>
    <row r="42" spans="1:21" x14ac:dyDescent="0.2">
      <c r="A42" s="383"/>
      <c r="B42" s="429"/>
      <c r="C42" s="429"/>
      <c r="D42" s="429"/>
      <c r="E42" s="429"/>
      <c r="F42" s="429"/>
      <c r="G42" s="429"/>
      <c r="H42" s="429"/>
      <c r="I42" s="429"/>
      <c r="J42" s="392"/>
      <c r="K42" s="323"/>
    </row>
    <row r="43" spans="1:21" ht="45" customHeight="1" x14ac:dyDescent="0.2">
      <c r="A43" s="383"/>
      <c r="B43" s="430" t="s">
        <v>474</v>
      </c>
      <c r="C43" s="391"/>
      <c r="D43" s="430" t="s">
        <v>475</v>
      </c>
      <c r="E43" s="391"/>
      <c r="F43" s="430" t="s">
        <v>476</v>
      </c>
      <c r="G43" s="391"/>
      <c r="H43" s="430" t="s">
        <v>477</v>
      </c>
      <c r="I43" s="391"/>
      <c r="J43" s="392"/>
      <c r="K43" s="436"/>
      <c r="L43" s="320"/>
      <c r="M43" s="320"/>
      <c r="N43" s="320"/>
      <c r="O43" s="320"/>
      <c r="P43" s="320"/>
      <c r="Q43" s="320"/>
      <c r="R43" s="320"/>
      <c r="S43" s="320"/>
      <c r="T43" s="320"/>
      <c r="U43" s="320"/>
    </row>
    <row r="44" spans="1:21" ht="144.94999999999999" customHeight="1" x14ac:dyDescent="0.2">
      <c r="A44" s="383"/>
      <c r="B44" s="437"/>
      <c r="C44" s="391"/>
      <c r="D44" s="437"/>
      <c r="E44" s="391"/>
      <c r="F44" s="437"/>
      <c r="G44" s="391"/>
      <c r="H44" s="437"/>
      <c r="I44" s="391"/>
      <c r="J44" s="392"/>
      <c r="K44" s="438"/>
      <c r="L44" s="320"/>
      <c r="M44" s="439"/>
      <c r="N44" s="320"/>
      <c r="O44" s="320"/>
      <c r="P44" s="320"/>
      <c r="Q44" s="320"/>
      <c r="R44" s="320"/>
      <c r="S44" s="320"/>
      <c r="T44" s="320"/>
      <c r="U44" s="320"/>
    </row>
    <row r="45" spans="1:21" ht="81.95" customHeight="1" x14ac:dyDescent="0.2">
      <c r="A45" s="383"/>
      <c r="B45" s="440" t="s">
        <v>478</v>
      </c>
      <c r="C45" s="320"/>
      <c r="D45" s="320"/>
      <c r="E45" s="320"/>
      <c r="F45" s="320"/>
      <c r="G45" s="320"/>
      <c r="H45" s="320"/>
      <c r="I45" s="320"/>
      <c r="J45" s="320"/>
      <c r="K45" s="438"/>
      <c r="L45" s="320"/>
      <c r="M45" s="439"/>
      <c r="N45" s="320"/>
      <c r="O45" s="320"/>
      <c r="P45" s="320"/>
      <c r="Q45" s="320"/>
      <c r="R45" s="320"/>
      <c r="S45" s="320"/>
      <c r="T45" s="320"/>
      <c r="U45" s="320"/>
    </row>
  </sheetData>
  <sheetProtection sheet="1" objects="1" scenarios="1" formatColumns="0" formatRows="0"/>
  <mergeCells count="26">
    <mergeCell ref="M45:U45"/>
    <mergeCell ref="B30:J30"/>
    <mergeCell ref="K43:U43"/>
    <mergeCell ref="K45:L45"/>
    <mergeCell ref="C35"/>
    <mergeCell ref="F43:G43"/>
    <mergeCell ref="B7:B21"/>
    <mergeCell ref="C33:C34"/>
    <mergeCell ref="H43:I43"/>
    <mergeCell ref="K44:L44"/>
    <mergeCell ref="C14:C17"/>
    <mergeCell ref="D43:E43"/>
    <mergeCell ref="C9:C11"/>
    <mergeCell ref="B44:C44"/>
    <mergeCell ref="M44:U44"/>
    <mergeCell ref="B45:J45"/>
    <mergeCell ref="F44:G44"/>
    <mergeCell ref="B40:I40"/>
    <mergeCell ref="B1:I2"/>
    <mergeCell ref="B3:I3"/>
    <mergeCell ref="B43:C43"/>
    <mergeCell ref="D44:E44"/>
    <mergeCell ref="H44:I44"/>
    <mergeCell ref="C19:C21"/>
    <mergeCell ref="B5:J5"/>
    <mergeCell ref="B31:J31"/>
  </mergeCells>
  <dataValidations count="1">
    <dataValidation type="list" allowBlank="1" sqref="J7:J21 D34:H34"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54"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S65"/>
  <sheetViews>
    <sheetView showGridLines="0" view="pageBreakPreview" topLeftCell="B1" zoomScale="110" zoomScaleNormal="100" zoomScaleSheetLayoutView="110" workbookViewId="0">
      <selection activeCell="O9" sqref="A1:XFD1048576"/>
    </sheetView>
  </sheetViews>
  <sheetFormatPr defaultColWidth="8.85546875" defaultRowHeight="15" customHeight="1" x14ac:dyDescent="0.25"/>
  <cols>
    <col min="1" max="1" width="7" hidden="1" customWidth="1"/>
    <col min="2" max="2" width="37.7109375" customWidth="1"/>
    <col min="3" max="3" width="22.28515625" hidden="1" customWidth="1"/>
    <col min="4" max="4" width="23" customWidth="1"/>
    <col min="5" max="5" width="0.140625" customWidth="1"/>
    <col min="9" max="9" width="14.85546875" customWidth="1"/>
    <col min="11" max="11" width="42.140625" customWidth="1"/>
    <col min="13" max="13" width="12.7109375" customWidth="1"/>
    <col min="16370" max="16377" width="8.85546875" bestFit="1" customWidth="1"/>
  </cols>
  <sheetData>
    <row r="1" spans="1:13" ht="14.45" customHeight="1" x14ac:dyDescent="0.25">
      <c r="A1" s="2"/>
      <c r="B1" s="134" t="s">
        <v>479</v>
      </c>
      <c r="C1" s="134"/>
      <c r="D1" s="134"/>
      <c r="E1" s="134"/>
      <c r="F1" s="134"/>
      <c r="G1" s="134"/>
      <c r="H1" s="134"/>
      <c r="I1" s="134"/>
      <c r="J1" s="134"/>
      <c r="K1" s="134"/>
      <c r="L1" s="134"/>
      <c r="M1" s="134"/>
    </row>
    <row r="2" spans="1:13" ht="17.25" customHeight="1" x14ac:dyDescent="0.25">
      <c r="A2" s="2"/>
      <c r="B2" s="134"/>
      <c r="C2" s="134"/>
      <c r="D2" s="134"/>
      <c r="E2" s="134"/>
      <c r="F2" s="134"/>
      <c r="G2" s="134"/>
      <c r="H2" s="134"/>
      <c r="I2" s="134"/>
      <c r="J2" s="134"/>
      <c r="K2" s="134"/>
      <c r="L2" s="134"/>
      <c r="M2" s="134"/>
    </row>
    <row r="3" spans="1:13" x14ac:dyDescent="0.25">
      <c r="A3" s="2"/>
      <c r="B3" s="141" t="s">
        <v>480</v>
      </c>
      <c r="C3" s="141"/>
      <c r="D3" s="141"/>
      <c r="E3" s="141"/>
      <c r="F3" s="141"/>
      <c r="G3" s="141"/>
      <c r="H3" s="141"/>
      <c r="I3" s="141"/>
      <c r="J3" s="141"/>
      <c r="K3" s="141"/>
      <c r="L3" s="141"/>
      <c r="M3" s="141"/>
    </row>
    <row r="4" spans="1:13" ht="8.1" customHeight="1" x14ac:dyDescent="0.25">
      <c r="A4" s="2"/>
      <c r="B4" s="15"/>
      <c r="C4" s="15"/>
      <c r="D4" s="15"/>
      <c r="E4" s="15"/>
      <c r="F4" s="15"/>
      <c r="G4" s="15"/>
      <c r="H4" s="15"/>
      <c r="I4" s="15"/>
      <c r="J4" s="15"/>
      <c r="K4" s="15"/>
      <c r="L4" s="15"/>
      <c r="M4" s="15"/>
    </row>
    <row r="5" spans="1:13" ht="14.45" customHeight="1" x14ac:dyDescent="0.25">
      <c r="A5" s="2"/>
      <c r="B5" s="136" t="s">
        <v>481</v>
      </c>
      <c r="C5" s="136"/>
      <c r="D5" s="138" t="s">
        <v>482</v>
      </c>
      <c r="E5" s="138"/>
      <c r="F5" s="140" t="s">
        <v>483</v>
      </c>
      <c r="G5" s="140"/>
      <c r="H5" s="140"/>
      <c r="I5" s="140"/>
      <c r="J5" s="140"/>
      <c r="K5" s="140"/>
      <c r="L5" s="138" t="s">
        <v>484</v>
      </c>
      <c r="M5" s="138"/>
    </row>
    <row r="6" spans="1:13" ht="23.25" customHeight="1" x14ac:dyDescent="0.25">
      <c r="A6" s="2"/>
      <c r="B6" s="137"/>
      <c r="C6" s="137"/>
      <c r="D6" s="139"/>
      <c r="E6" s="139"/>
      <c r="F6" s="140"/>
      <c r="G6" s="140"/>
      <c r="H6" s="140"/>
      <c r="I6" s="140"/>
      <c r="J6" s="140"/>
      <c r="K6" s="140"/>
      <c r="L6" s="139"/>
      <c r="M6" s="139"/>
    </row>
    <row r="7" spans="1:13" ht="18" customHeight="1" x14ac:dyDescent="0.25">
      <c r="A7" s="2"/>
      <c r="B7" s="144" t="s">
        <v>485</v>
      </c>
      <c r="C7" s="144"/>
      <c r="D7" s="144"/>
      <c r="E7" s="144"/>
      <c r="F7" s="144"/>
      <c r="G7" s="144"/>
      <c r="H7" s="144"/>
      <c r="I7" s="144"/>
      <c r="J7" s="144"/>
      <c r="K7" s="144"/>
      <c r="L7" s="144"/>
      <c r="M7" s="144"/>
    </row>
    <row r="8" spans="1:13" ht="17.100000000000001" customHeight="1" x14ac:dyDescent="0.25">
      <c r="A8" s="2"/>
      <c r="B8" s="143" t="s">
        <v>486</v>
      </c>
      <c r="C8" s="143"/>
      <c r="D8" s="142" t="s">
        <v>487</v>
      </c>
      <c r="E8" s="142"/>
      <c r="F8" s="145" t="s">
        <v>488</v>
      </c>
      <c r="G8" s="145"/>
      <c r="H8" s="145"/>
      <c r="I8" s="145"/>
      <c r="J8" s="145"/>
      <c r="K8" s="145"/>
      <c r="L8" s="142"/>
      <c r="M8" s="142"/>
    </row>
    <row r="9" spans="1:13" ht="17.100000000000001" customHeight="1" x14ac:dyDescent="0.25">
      <c r="A9" s="2"/>
      <c r="B9" s="135"/>
      <c r="C9" s="135"/>
      <c r="D9" s="142"/>
      <c r="E9" s="142"/>
      <c r="F9" s="146"/>
      <c r="G9" s="146"/>
      <c r="H9" s="146"/>
      <c r="I9" s="146"/>
      <c r="J9" s="146"/>
      <c r="K9" s="146"/>
      <c r="L9" s="142"/>
      <c r="M9" s="142"/>
    </row>
    <row r="10" spans="1:13" ht="20.25" customHeight="1" x14ac:dyDescent="0.25">
      <c r="A10" s="2"/>
      <c r="B10" s="135"/>
      <c r="C10" s="135"/>
      <c r="D10" s="142"/>
      <c r="E10" s="142"/>
      <c r="F10" s="146"/>
      <c r="G10" s="146"/>
      <c r="H10" s="146"/>
      <c r="I10" s="146"/>
      <c r="J10" s="146"/>
      <c r="K10" s="146"/>
      <c r="L10" s="142"/>
      <c r="M10" s="142"/>
    </row>
    <row r="11" spans="1:13" ht="18.75" customHeight="1" x14ac:dyDescent="0.25">
      <c r="A11" s="2"/>
      <c r="B11" s="135"/>
      <c r="C11" s="135"/>
      <c r="D11" s="142"/>
      <c r="E11" s="142"/>
      <c r="F11" s="154" t="s">
        <v>489</v>
      </c>
      <c r="G11" s="155"/>
      <c r="H11" s="155"/>
      <c r="I11" s="155"/>
      <c r="J11" s="155"/>
      <c r="K11" s="156"/>
      <c r="L11" s="142"/>
      <c r="M11" s="142"/>
    </row>
    <row r="12" spans="1:13" ht="17.100000000000001" customHeight="1" x14ac:dyDescent="0.25">
      <c r="A12" s="2"/>
      <c r="B12" s="135" t="s">
        <v>490</v>
      </c>
      <c r="C12" s="135"/>
      <c r="D12" s="125" t="s">
        <v>491</v>
      </c>
      <c r="E12" s="125"/>
      <c r="F12" s="148" t="s">
        <v>492</v>
      </c>
      <c r="G12" s="148"/>
      <c r="H12" s="148"/>
      <c r="I12" s="148"/>
      <c r="J12" s="148"/>
      <c r="K12" s="148"/>
      <c r="L12" s="125"/>
      <c r="M12" s="125"/>
    </row>
    <row r="13" spans="1:13" ht="17.100000000000001" customHeight="1" x14ac:dyDescent="0.25">
      <c r="A13" s="2"/>
      <c r="B13" s="135"/>
      <c r="C13" s="135"/>
      <c r="D13" s="125"/>
      <c r="E13" s="125"/>
      <c r="F13" s="148"/>
      <c r="G13" s="148"/>
      <c r="H13" s="148"/>
      <c r="I13" s="148"/>
      <c r="J13" s="148"/>
      <c r="K13" s="148"/>
      <c r="L13" s="125"/>
      <c r="M13" s="125"/>
    </row>
    <row r="14" spans="1:13" ht="29.25" customHeight="1" x14ac:dyDescent="0.25">
      <c r="A14" s="2"/>
      <c r="B14" s="135"/>
      <c r="C14" s="135"/>
      <c r="D14" s="125"/>
      <c r="E14" s="125"/>
      <c r="F14" s="151" t="s">
        <v>493</v>
      </c>
      <c r="G14" s="152"/>
      <c r="H14" s="152"/>
      <c r="I14" s="152"/>
      <c r="J14" s="152"/>
      <c r="K14" s="153"/>
      <c r="L14" s="125"/>
      <c r="M14" s="125"/>
    </row>
    <row r="15" spans="1:13" ht="33.75" customHeight="1" x14ac:dyDescent="0.25">
      <c r="A15" s="2"/>
      <c r="B15" s="135"/>
      <c r="C15" s="135"/>
      <c r="D15" s="125"/>
      <c r="E15" s="125"/>
      <c r="F15" s="151" t="s">
        <v>494</v>
      </c>
      <c r="G15" s="152"/>
      <c r="H15" s="152"/>
      <c r="I15" s="152"/>
      <c r="J15" s="152"/>
      <c r="K15" s="153"/>
      <c r="L15" s="125"/>
      <c r="M15" s="125"/>
    </row>
    <row r="16" spans="1:13" ht="17.100000000000001" customHeight="1" x14ac:dyDescent="0.25">
      <c r="A16" s="2"/>
      <c r="B16" s="135" t="s">
        <v>495</v>
      </c>
      <c r="C16" s="135"/>
      <c r="D16" s="135" t="s">
        <v>496</v>
      </c>
      <c r="E16" s="135"/>
      <c r="F16" s="147" t="s">
        <v>497</v>
      </c>
      <c r="G16" s="147"/>
      <c r="H16" s="147"/>
      <c r="I16" s="147"/>
      <c r="J16" s="147"/>
      <c r="K16" s="147"/>
      <c r="L16" s="125"/>
      <c r="M16" s="125"/>
    </row>
    <row r="17" spans="1:18" ht="17.100000000000001" customHeight="1" x14ac:dyDescent="0.25">
      <c r="A17" s="2"/>
      <c r="B17" s="135"/>
      <c r="C17" s="135"/>
      <c r="D17" s="135"/>
      <c r="E17" s="135"/>
      <c r="F17" s="147"/>
      <c r="G17" s="147"/>
      <c r="H17" s="147"/>
      <c r="I17" s="147"/>
      <c r="J17" s="147"/>
      <c r="K17" s="147"/>
      <c r="L17" s="125"/>
      <c r="M17" s="125"/>
    </row>
    <row r="18" spans="1:18" ht="17.100000000000001" customHeight="1" x14ac:dyDescent="0.25">
      <c r="A18" s="2"/>
      <c r="B18" s="135"/>
      <c r="C18" s="135"/>
      <c r="D18" s="135"/>
      <c r="E18" s="135"/>
      <c r="F18" s="147"/>
      <c r="G18" s="147"/>
      <c r="H18" s="147"/>
      <c r="I18" s="147"/>
      <c r="J18" s="147"/>
      <c r="K18" s="147"/>
      <c r="L18" s="125"/>
      <c r="M18" s="125"/>
    </row>
    <row r="19" spans="1:18" ht="17.100000000000001" customHeight="1" x14ac:dyDescent="0.25">
      <c r="A19" s="2"/>
      <c r="B19" s="135"/>
      <c r="C19" s="135"/>
      <c r="D19" s="135"/>
      <c r="E19" s="135"/>
      <c r="F19" s="147"/>
      <c r="G19" s="147"/>
      <c r="H19" s="147"/>
      <c r="I19" s="147"/>
      <c r="J19" s="147"/>
      <c r="K19" s="147"/>
      <c r="L19" s="125"/>
      <c r="M19" s="125"/>
    </row>
    <row r="20" spans="1:18" ht="15" customHeight="1" x14ac:dyDescent="0.25">
      <c r="A20" s="2"/>
      <c r="B20" s="149" t="s">
        <v>498</v>
      </c>
      <c r="C20" s="149"/>
      <c r="D20" s="149"/>
      <c r="E20" s="149"/>
      <c r="F20" s="150"/>
      <c r="G20" s="150"/>
      <c r="H20" s="150"/>
      <c r="I20" s="150"/>
      <c r="J20" s="150"/>
      <c r="K20" s="150"/>
      <c r="L20" s="149"/>
      <c r="M20" s="149"/>
      <c r="O20" s="132"/>
      <c r="P20" s="132"/>
      <c r="Q20" s="132"/>
      <c r="R20" s="132"/>
    </row>
    <row r="21" spans="1:18" ht="15" customHeight="1" x14ac:dyDescent="0.25">
      <c r="A21" s="2"/>
      <c r="B21" s="142" t="s">
        <v>499</v>
      </c>
      <c r="C21" s="142"/>
      <c r="D21" s="142" t="s">
        <v>500</v>
      </c>
      <c r="E21" s="142"/>
      <c r="F21" s="148" t="s">
        <v>501</v>
      </c>
      <c r="G21" s="148"/>
      <c r="H21" s="148"/>
      <c r="I21" s="148"/>
      <c r="J21" s="148"/>
      <c r="K21" s="148"/>
      <c r="L21" s="142"/>
      <c r="M21" s="142"/>
      <c r="O21" s="132"/>
      <c r="P21" s="132"/>
      <c r="Q21" s="132"/>
      <c r="R21" s="132"/>
    </row>
    <row r="22" spans="1:18" ht="15" customHeight="1" x14ac:dyDescent="0.25">
      <c r="A22" s="2"/>
      <c r="B22" s="142"/>
      <c r="C22" s="142"/>
      <c r="D22" s="142"/>
      <c r="E22" s="142"/>
      <c r="F22" s="148"/>
      <c r="G22" s="148"/>
      <c r="H22" s="148"/>
      <c r="I22" s="148"/>
      <c r="J22" s="148"/>
      <c r="K22" s="148"/>
      <c r="L22" s="142"/>
      <c r="M22" s="142"/>
      <c r="O22" s="132"/>
      <c r="P22" s="132"/>
      <c r="Q22" s="132"/>
      <c r="R22" s="132"/>
    </row>
    <row r="23" spans="1:18" ht="15" customHeight="1" x14ac:dyDescent="0.25">
      <c r="A23" s="2"/>
      <c r="B23" s="142"/>
      <c r="C23" s="142"/>
      <c r="D23" s="142"/>
      <c r="E23" s="142"/>
      <c r="F23" s="148"/>
      <c r="G23" s="148"/>
      <c r="H23" s="148"/>
      <c r="I23" s="148"/>
      <c r="J23" s="148"/>
      <c r="K23" s="148"/>
      <c r="L23" s="142"/>
      <c r="M23" s="142"/>
      <c r="O23" s="132"/>
      <c r="P23" s="132"/>
      <c r="Q23" s="132"/>
      <c r="R23" s="132"/>
    </row>
    <row r="24" spans="1:18" ht="83.25" customHeight="1" x14ac:dyDescent="0.25">
      <c r="A24" s="2"/>
      <c r="B24" s="142"/>
      <c r="C24" s="142"/>
      <c r="D24" s="142"/>
      <c r="E24" s="142"/>
      <c r="F24" s="148"/>
      <c r="G24" s="148"/>
      <c r="H24" s="148"/>
      <c r="I24" s="148"/>
      <c r="J24" s="148"/>
      <c r="K24" s="148"/>
      <c r="L24" s="142"/>
      <c r="M24" s="142"/>
      <c r="O24" s="132"/>
      <c r="P24" s="132"/>
      <c r="Q24" s="132"/>
      <c r="R24" s="132"/>
    </row>
    <row r="25" spans="1:18" ht="14.45" customHeight="1" x14ac:dyDescent="0.25">
      <c r="A25" s="2"/>
      <c r="B25" s="158" t="s">
        <v>502</v>
      </c>
      <c r="C25" s="158"/>
      <c r="D25" s="158" t="s">
        <v>503</v>
      </c>
      <c r="E25" s="158"/>
      <c r="F25" s="160" t="s">
        <v>504</v>
      </c>
      <c r="G25" s="160"/>
      <c r="H25" s="160"/>
      <c r="I25" s="160"/>
      <c r="J25" s="160"/>
      <c r="K25" s="160"/>
      <c r="L25" s="157"/>
      <c r="M25" s="157"/>
    </row>
    <row r="26" spans="1:18" ht="15.95" customHeight="1" x14ac:dyDescent="0.25">
      <c r="A26" s="2"/>
      <c r="B26" s="158"/>
      <c r="C26" s="158"/>
      <c r="D26" s="158"/>
      <c r="E26" s="158"/>
      <c r="F26" s="160"/>
      <c r="G26" s="160"/>
      <c r="H26" s="160"/>
      <c r="I26" s="160"/>
      <c r="J26" s="160"/>
      <c r="K26" s="160"/>
      <c r="L26" s="157"/>
      <c r="M26" s="157"/>
    </row>
    <row r="27" spans="1:18" ht="82.5" customHeight="1" x14ac:dyDescent="0.25">
      <c r="A27" s="2"/>
      <c r="B27" s="158"/>
      <c r="C27" s="158"/>
      <c r="D27" s="158"/>
      <c r="E27" s="158"/>
      <c r="F27" s="160"/>
      <c r="G27" s="160"/>
      <c r="H27" s="160"/>
      <c r="I27" s="160"/>
      <c r="J27" s="160"/>
      <c r="K27" s="160"/>
      <c r="L27" s="157"/>
      <c r="M27" s="157"/>
    </row>
    <row r="28" spans="1:18" ht="14.45" customHeight="1" x14ac:dyDescent="0.25">
      <c r="A28" s="2"/>
      <c r="B28" s="159" t="s">
        <v>505</v>
      </c>
      <c r="C28" s="159"/>
      <c r="D28" s="159" t="s">
        <v>506</v>
      </c>
      <c r="E28" s="159"/>
      <c r="F28" s="163" t="s">
        <v>507</v>
      </c>
      <c r="G28" s="163"/>
      <c r="H28" s="163"/>
      <c r="I28" s="163"/>
      <c r="J28" s="163"/>
      <c r="K28" s="163"/>
      <c r="L28" s="157"/>
      <c r="M28" s="157"/>
    </row>
    <row r="29" spans="1:18" ht="15.95" customHeight="1" x14ac:dyDescent="0.25">
      <c r="A29" s="2"/>
      <c r="B29" s="159"/>
      <c r="C29" s="159"/>
      <c r="D29" s="159"/>
      <c r="E29" s="159"/>
      <c r="F29" s="163"/>
      <c r="G29" s="163"/>
      <c r="H29" s="163"/>
      <c r="I29" s="163"/>
      <c r="J29" s="163"/>
      <c r="K29" s="163"/>
      <c r="L29" s="157"/>
      <c r="M29" s="157"/>
    </row>
    <row r="30" spans="1:18" ht="31.5" customHeight="1" x14ac:dyDescent="0.25">
      <c r="A30" s="2"/>
      <c r="B30" s="159"/>
      <c r="C30" s="159"/>
      <c r="D30" s="159"/>
      <c r="E30" s="159"/>
      <c r="F30" s="163"/>
      <c r="G30" s="163"/>
      <c r="H30" s="163"/>
      <c r="I30" s="163"/>
      <c r="J30" s="163"/>
      <c r="K30" s="163"/>
      <c r="L30" s="157"/>
      <c r="M30" s="157"/>
    </row>
    <row r="31" spans="1:18" ht="30.75" customHeight="1" x14ac:dyDescent="0.25">
      <c r="A31" s="2"/>
      <c r="B31" s="159" t="s">
        <v>508</v>
      </c>
      <c r="C31" s="159"/>
      <c r="D31" s="159" t="s">
        <v>509</v>
      </c>
      <c r="E31" s="159"/>
      <c r="F31" s="158" t="s">
        <v>778</v>
      </c>
      <c r="G31" s="158"/>
      <c r="H31" s="158"/>
      <c r="I31" s="158"/>
      <c r="J31" s="158"/>
      <c r="K31" s="158"/>
      <c r="L31" s="159"/>
      <c r="M31" s="159"/>
    </row>
    <row r="32" spans="1:18" ht="15.95" customHeight="1" x14ac:dyDescent="0.25">
      <c r="A32" s="2"/>
      <c r="B32" s="159"/>
      <c r="C32" s="159"/>
      <c r="D32" s="159"/>
      <c r="E32" s="159"/>
      <c r="F32" s="158"/>
      <c r="G32" s="158"/>
      <c r="H32" s="158"/>
      <c r="I32" s="158"/>
      <c r="J32" s="158"/>
      <c r="K32" s="158"/>
      <c r="L32" s="159"/>
      <c r="M32" s="159"/>
    </row>
    <row r="33" spans="1:14" ht="129.6" customHeight="1" x14ac:dyDescent="0.25">
      <c r="A33" s="2"/>
      <c r="B33" s="159"/>
      <c r="C33" s="159"/>
      <c r="D33" s="159"/>
      <c r="E33" s="159"/>
      <c r="F33" s="158"/>
      <c r="G33" s="158"/>
      <c r="H33" s="158"/>
      <c r="I33" s="158"/>
      <c r="J33" s="158"/>
      <c r="K33" s="158"/>
      <c r="L33" s="159"/>
      <c r="M33" s="159"/>
    </row>
    <row r="34" spans="1:14" ht="23.45" customHeight="1" x14ac:dyDescent="0.25">
      <c r="A34" s="2"/>
      <c r="B34" s="162" t="s">
        <v>510</v>
      </c>
      <c r="C34" s="162"/>
      <c r="D34" s="162"/>
      <c r="E34" s="162"/>
      <c r="F34" s="162"/>
      <c r="G34" s="162"/>
      <c r="H34" s="162"/>
      <c r="I34" s="162"/>
      <c r="J34" s="162"/>
      <c r="K34" s="162"/>
      <c r="L34" s="162"/>
      <c r="M34" s="162"/>
    </row>
    <row r="35" spans="1:14" ht="90" customHeight="1" x14ac:dyDescent="0.25">
      <c r="A35" s="2"/>
      <c r="B35" s="145" t="s">
        <v>511</v>
      </c>
      <c r="C35" s="145"/>
      <c r="D35" s="145" t="s">
        <v>512</v>
      </c>
      <c r="E35" s="145"/>
      <c r="F35" s="158" t="s">
        <v>779</v>
      </c>
      <c r="G35" s="158"/>
      <c r="H35" s="158"/>
      <c r="I35" s="158"/>
      <c r="J35" s="158"/>
      <c r="K35" s="158"/>
      <c r="L35" s="169"/>
      <c r="M35" s="169"/>
    </row>
    <row r="36" spans="1:14" ht="15.6" customHeight="1" x14ac:dyDescent="0.25">
      <c r="A36" s="2"/>
      <c r="B36" s="145"/>
      <c r="C36" s="145"/>
      <c r="D36" s="145"/>
      <c r="E36" s="145"/>
      <c r="F36" s="158"/>
      <c r="G36" s="158"/>
      <c r="H36" s="158"/>
      <c r="I36" s="158"/>
      <c r="J36" s="158"/>
      <c r="K36" s="158"/>
      <c r="L36" s="169"/>
      <c r="M36" s="169"/>
    </row>
    <row r="37" spans="1:14" ht="79.5" customHeight="1" x14ac:dyDescent="0.25">
      <c r="A37" s="2"/>
      <c r="B37" s="145"/>
      <c r="C37" s="145"/>
      <c r="D37" s="145"/>
      <c r="E37" s="145"/>
      <c r="F37" s="158"/>
      <c r="G37" s="158"/>
      <c r="H37" s="158"/>
      <c r="I37" s="158"/>
      <c r="J37" s="158"/>
      <c r="K37" s="158"/>
      <c r="L37" s="169"/>
      <c r="M37" s="169"/>
    </row>
    <row r="38" spans="1:14" ht="14.45" customHeight="1" x14ac:dyDescent="0.25">
      <c r="A38" s="2"/>
      <c r="B38" s="125" t="s">
        <v>513</v>
      </c>
      <c r="C38" s="125"/>
      <c r="D38" s="125" t="s">
        <v>514</v>
      </c>
      <c r="E38" s="125"/>
      <c r="F38" s="167" t="s">
        <v>780</v>
      </c>
      <c r="G38" s="167"/>
      <c r="H38" s="167"/>
      <c r="I38" s="167"/>
      <c r="J38" s="167"/>
      <c r="K38" s="167"/>
      <c r="L38" s="125"/>
      <c r="M38" s="125"/>
    </row>
    <row r="39" spans="1:14" x14ac:dyDescent="0.25">
      <c r="A39" s="2"/>
      <c r="B39" s="125"/>
      <c r="C39" s="125"/>
      <c r="D39" s="125"/>
      <c r="E39" s="125"/>
      <c r="F39" s="167"/>
      <c r="G39" s="167"/>
      <c r="H39" s="167"/>
      <c r="I39" s="167"/>
      <c r="J39" s="167"/>
      <c r="K39" s="167"/>
      <c r="L39" s="125"/>
      <c r="M39" s="125"/>
    </row>
    <row r="40" spans="1:14" x14ac:dyDescent="0.25">
      <c r="A40" s="2"/>
      <c r="B40" s="125"/>
      <c r="C40" s="125"/>
      <c r="D40" s="125"/>
      <c r="E40" s="125"/>
      <c r="F40" s="167"/>
      <c r="G40" s="167"/>
      <c r="H40" s="167"/>
      <c r="I40" s="167"/>
      <c r="J40" s="167"/>
      <c r="K40" s="167"/>
      <c r="L40" s="125"/>
      <c r="M40" s="125"/>
    </row>
    <row r="41" spans="1:14" ht="294" customHeight="1" x14ac:dyDescent="0.25">
      <c r="A41" s="90"/>
      <c r="B41" s="125"/>
      <c r="C41" s="125"/>
      <c r="D41" s="125"/>
      <c r="E41" s="125"/>
      <c r="F41" s="167"/>
      <c r="G41" s="167"/>
      <c r="H41" s="167"/>
      <c r="I41" s="167"/>
      <c r="J41" s="167"/>
      <c r="K41" s="167"/>
      <c r="L41" s="125"/>
      <c r="M41" s="125"/>
    </row>
    <row r="42" spans="1:14" x14ac:dyDescent="0.25">
      <c r="A42" s="89"/>
      <c r="B42" s="166" t="s">
        <v>515</v>
      </c>
      <c r="C42" s="166"/>
      <c r="D42" s="166" t="s">
        <v>516</v>
      </c>
      <c r="E42" s="166"/>
      <c r="F42" s="189" t="s">
        <v>517</v>
      </c>
      <c r="G42" s="189"/>
      <c r="H42" s="189"/>
      <c r="I42" s="189"/>
      <c r="J42" s="189"/>
      <c r="K42" s="189"/>
      <c r="L42" s="166"/>
      <c r="M42" s="166"/>
    </row>
    <row r="43" spans="1:14" s="88" customFormat="1" x14ac:dyDescent="0.25">
      <c r="A43" s="92"/>
      <c r="B43" s="166"/>
      <c r="C43" s="166"/>
      <c r="D43" s="166"/>
      <c r="E43" s="166"/>
      <c r="F43" s="189"/>
      <c r="G43" s="189"/>
      <c r="H43" s="189"/>
      <c r="I43" s="189"/>
      <c r="J43" s="189"/>
      <c r="K43" s="189"/>
      <c r="L43" s="166"/>
      <c r="M43" s="166"/>
    </row>
    <row r="44" spans="1:14" s="88" customFormat="1" ht="11.25" customHeight="1" x14ac:dyDescent="0.25">
      <c r="A44" s="92"/>
      <c r="B44" s="166"/>
      <c r="C44" s="166"/>
      <c r="D44" s="166"/>
      <c r="E44" s="166"/>
      <c r="F44" s="189"/>
      <c r="G44" s="189"/>
      <c r="H44" s="189"/>
      <c r="I44" s="189"/>
      <c r="J44" s="189"/>
      <c r="K44" s="189"/>
      <c r="L44" s="166"/>
      <c r="M44" s="166"/>
    </row>
    <row r="45" spans="1:14" s="88" customFormat="1" ht="15" hidden="1" customHeight="1" x14ac:dyDescent="0.25">
      <c r="A45" s="92"/>
      <c r="B45" s="166"/>
      <c r="C45" s="166"/>
      <c r="D45" s="166"/>
      <c r="E45" s="166"/>
      <c r="F45" s="189"/>
      <c r="G45" s="189"/>
      <c r="H45" s="189"/>
      <c r="I45" s="189"/>
      <c r="J45" s="189"/>
      <c r="K45" s="189"/>
      <c r="L45" s="166"/>
      <c r="M45" s="166"/>
    </row>
    <row r="46" spans="1:14" s="88" customFormat="1" ht="143.25" customHeight="1" x14ac:dyDescent="0.25">
      <c r="A46" s="92"/>
      <c r="B46" s="85" t="s">
        <v>518</v>
      </c>
      <c r="C46" s="112"/>
      <c r="D46" s="99" t="s">
        <v>519</v>
      </c>
      <c r="E46" s="112"/>
      <c r="F46" s="159" t="s">
        <v>520</v>
      </c>
      <c r="G46" s="159"/>
      <c r="H46" s="159"/>
      <c r="I46" s="159"/>
      <c r="J46" s="159"/>
      <c r="K46" s="159"/>
      <c r="L46" s="164"/>
      <c r="M46" s="165"/>
    </row>
    <row r="47" spans="1:14" s="88" customFormat="1" ht="38.1" customHeight="1" x14ac:dyDescent="0.25">
      <c r="A47" s="91"/>
      <c r="B47" s="168" t="s">
        <v>521</v>
      </c>
      <c r="C47" s="168"/>
      <c r="D47" s="168"/>
      <c r="E47" s="168"/>
      <c r="F47" s="168"/>
      <c r="G47" s="168"/>
      <c r="H47" s="168"/>
      <c r="I47" s="168"/>
      <c r="J47" s="168"/>
      <c r="K47" s="168"/>
      <c r="L47" s="168"/>
      <c r="M47" s="168"/>
    </row>
    <row r="48" spans="1:14" ht="95.25" customHeight="1" x14ac:dyDescent="0.25">
      <c r="A48" s="2"/>
      <c r="B48" s="113" t="s">
        <v>522</v>
      </c>
      <c r="C48" s="114"/>
      <c r="D48" s="117" t="s">
        <v>523</v>
      </c>
      <c r="E48" s="118"/>
      <c r="F48" s="161" t="s">
        <v>524</v>
      </c>
      <c r="G48" s="161"/>
      <c r="H48" s="161"/>
      <c r="I48" s="161"/>
      <c r="J48" s="161"/>
      <c r="K48" s="161"/>
      <c r="L48" s="129"/>
      <c r="M48" s="129"/>
      <c r="N48" s="78"/>
    </row>
    <row r="49" spans="1:19" ht="127.5" customHeight="1" x14ac:dyDescent="0.25">
      <c r="A49" s="2"/>
      <c r="B49" s="119" t="s">
        <v>525</v>
      </c>
      <c r="C49" s="116"/>
      <c r="D49" s="117" t="s">
        <v>526</v>
      </c>
      <c r="E49" s="115"/>
      <c r="F49" s="161" t="s">
        <v>527</v>
      </c>
      <c r="G49" s="161"/>
      <c r="H49" s="161"/>
      <c r="I49" s="161"/>
      <c r="J49" s="161"/>
      <c r="K49" s="161"/>
      <c r="L49" s="97"/>
      <c r="M49" s="96"/>
    </row>
    <row r="50" spans="1:19" ht="224.25" customHeight="1" x14ac:dyDescent="0.25">
      <c r="A50" s="2"/>
      <c r="B50" s="21" t="s">
        <v>528</v>
      </c>
      <c r="C50" s="102"/>
      <c r="D50" s="117" t="s">
        <v>529</v>
      </c>
      <c r="E50" s="115"/>
      <c r="F50" s="170" t="s">
        <v>530</v>
      </c>
      <c r="G50" s="170"/>
      <c r="H50" s="170"/>
      <c r="I50" s="170"/>
      <c r="J50" s="170"/>
      <c r="K50" s="170"/>
      <c r="L50" s="98"/>
      <c r="M50" s="95"/>
      <c r="N50" s="78"/>
    </row>
    <row r="51" spans="1:19" ht="19.5" customHeight="1" x14ac:dyDescent="0.25">
      <c r="A51" s="2"/>
      <c r="B51" s="79"/>
      <c r="C51" s="90"/>
      <c r="D51" s="309"/>
      <c r="E51" s="310"/>
      <c r="F51" s="309"/>
      <c r="G51" s="309"/>
      <c r="H51" s="309"/>
      <c r="I51" s="309"/>
      <c r="J51" s="309"/>
      <c r="K51" s="309"/>
      <c r="L51" s="311"/>
      <c r="M51" s="311"/>
      <c r="N51" s="78"/>
    </row>
    <row r="52" spans="1:19" ht="15.95" customHeight="1" x14ac:dyDescent="0.25">
      <c r="A52" s="2"/>
      <c r="B52" s="2"/>
      <c r="C52" s="2"/>
      <c r="D52" s="313" t="s">
        <v>531</v>
      </c>
      <c r="E52" s="105"/>
      <c r="F52" s="312"/>
      <c r="G52" s="312"/>
      <c r="H52" s="312"/>
      <c r="I52" s="310"/>
      <c r="J52" s="310"/>
      <c r="K52" s="310"/>
      <c r="L52" s="2"/>
      <c r="M52" s="2"/>
    </row>
    <row r="53" spans="1:19" ht="19.5" customHeight="1" x14ac:dyDescent="0.25">
      <c r="A53" s="2"/>
      <c r="B53" s="190" t="s">
        <v>532</v>
      </c>
      <c r="C53" s="190"/>
      <c r="D53" s="190"/>
      <c r="E53" s="190"/>
      <c r="F53" s="190"/>
      <c r="G53" s="190"/>
      <c r="H53" s="190"/>
      <c r="I53" s="190"/>
      <c r="J53" s="190"/>
      <c r="K53" s="190"/>
      <c r="L53" s="190"/>
      <c r="M53" s="190"/>
    </row>
    <row r="54" spans="1:19" ht="15.95" customHeight="1" x14ac:dyDescent="0.25">
      <c r="A54" s="2"/>
      <c r="B54" s="8"/>
      <c r="C54" s="14"/>
      <c r="D54" s="185" t="s">
        <v>533</v>
      </c>
      <c r="E54" s="186"/>
      <c r="F54" s="175" t="s">
        <v>464</v>
      </c>
      <c r="G54" s="176"/>
      <c r="H54" s="193" t="s">
        <v>98</v>
      </c>
      <c r="I54" s="194"/>
      <c r="J54" s="140" t="s">
        <v>465</v>
      </c>
      <c r="K54" s="140"/>
      <c r="L54" s="185" t="s">
        <v>69</v>
      </c>
      <c r="M54" s="185"/>
    </row>
    <row r="55" spans="1:19" ht="15.95" customHeight="1" x14ac:dyDescent="0.25">
      <c r="A55" s="2"/>
      <c r="B55" s="8"/>
      <c r="C55" s="14"/>
      <c r="D55" s="185"/>
      <c r="E55" s="186"/>
      <c r="F55" s="177"/>
      <c r="G55" s="178"/>
      <c r="H55" s="193"/>
      <c r="I55" s="194"/>
      <c r="J55" s="140"/>
      <c r="K55" s="140"/>
      <c r="L55" s="185"/>
      <c r="M55" s="185"/>
    </row>
    <row r="56" spans="1:19" ht="15.95" customHeight="1" x14ac:dyDescent="0.25">
      <c r="A56" s="2"/>
      <c r="B56" s="8"/>
      <c r="C56" s="14"/>
      <c r="D56" s="187"/>
      <c r="E56" s="188"/>
      <c r="F56" s="177"/>
      <c r="G56" s="178"/>
      <c r="H56" s="193"/>
      <c r="I56" s="194"/>
      <c r="J56" s="140"/>
      <c r="K56" s="140"/>
      <c r="L56" s="187"/>
      <c r="M56" s="187"/>
    </row>
    <row r="57" spans="1:19" ht="15.95" customHeight="1" x14ac:dyDescent="0.25">
      <c r="A57" s="2"/>
      <c r="B57" s="173" t="s">
        <v>534</v>
      </c>
      <c r="C57" s="174"/>
      <c r="D57" s="179" t="s">
        <v>92</v>
      </c>
      <c r="E57" s="179"/>
      <c r="F57" s="179" t="s">
        <v>92</v>
      </c>
      <c r="G57" s="179"/>
      <c r="H57" s="179" t="s">
        <v>92</v>
      </c>
      <c r="I57" s="179"/>
      <c r="J57" s="195" t="s">
        <v>92</v>
      </c>
      <c r="K57" s="195"/>
      <c r="L57" s="195" t="s">
        <v>92</v>
      </c>
      <c r="M57" s="195"/>
    </row>
    <row r="58" spans="1:19" ht="15.95" customHeight="1" x14ac:dyDescent="0.25">
      <c r="A58" s="2"/>
      <c r="B58" s="173"/>
      <c r="C58" s="174"/>
      <c r="D58" s="179"/>
      <c r="E58" s="179"/>
      <c r="F58" s="179"/>
      <c r="G58" s="179"/>
      <c r="H58" s="179"/>
      <c r="I58" s="179"/>
      <c r="J58" s="195"/>
      <c r="K58" s="195"/>
      <c r="L58" s="195"/>
      <c r="M58" s="195"/>
    </row>
    <row r="59" spans="1:19" ht="15.95" customHeight="1" x14ac:dyDescent="0.25">
      <c r="A59" s="2"/>
      <c r="B59" s="173"/>
      <c r="C59" s="174"/>
      <c r="D59" s="179"/>
      <c r="E59" s="179"/>
      <c r="F59" s="179"/>
      <c r="G59" s="179"/>
      <c r="H59" s="179"/>
      <c r="I59" s="179"/>
      <c r="J59" s="195"/>
      <c r="K59" s="195"/>
      <c r="L59" s="195"/>
      <c r="M59" s="195"/>
    </row>
    <row r="60" spans="1:19" ht="51.75" customHeight="1" x14ac:dyDescent="0.25">
      <c r="A60" s="2"/>
      <c r="B60" s="171" t="s">
        <v>535</v>
      </c>
      <c r="C60" s="102"/>
      <c r="D60" s="125" t="s">
        <v>536</v>
      </c>
      <c r="E60" s="106"/>
      <c r="F60" s="158" t="s">
        <v>537</v>
      </c>
      <c r="G60" s="180"/>
      <c r="H60" s="159" t="s">
        <v>538</v>
      </c>
      <c r="I60" s="159"/>
      <c r="J60" s="158" t="s">
        <v>539</v>
      </c>
      <c r="K60" s="180"/>
      <c r="L60" s="159" t="s">
        <v>540</v>
      </c>
      <c r="M60" s="159"/>
    </row>
    <row r="61" spans="1:19" x14ac:dyDescent="0.25">
      <c r="A61" s="2"/>
      <c r="B61" s="172"/>
      <c r="C61" s="90"/>
      <c r="D61" s="125"/>
      <c r="E61" s="106"/>
      <c r="F61" s="145"/>
      <c r="G61" s="181"/>
      <c r="H61" s="159"/>
      <c r="I61" s="159"/>
      <c r="J61" s="145"/>
      <c r="K61" s="181"/>
      <c r="L61" s="159"/>
      <c r="M61" s="159"/>
    </row>
    <row r="62" spans="1:19" ht="20.100000000000001" customHeight="1" x14ac:dyDescent="0.25">
      <c r="A62" s="2"/>
      <c r="B62" s="172"/>
      <c r="C62" s="90"/>
      <c r="D62" s="125"/>
      <c r="E62" s="106"/>
      <c r="F62" s="145"/>
      <c r="G62" s="181"/>
      <c r="H62" s="159"/>
      <c r="I62" s="159"/>
      <c r="J62" s="145"/>
      <c r="K62" s="181"/>
      <c r="L62" s="159"/>
      <c r="M62" s="159"/>
      <c r="O62" s="125"/>
      <c r="P62" s="125"/>
      <c r="Q62" s="125"/>
      <c r="R62" s="125"/>
      <c r="S62" s="125"/>
    </row>
    <row r="63" spans="1:19" ht="291" customHeight="1" x14ac:dyDescent="0.25">
      <c r="A63" s="2"/>
      <c r="B63" s="103"/>
      <c r="C63" s="104"/>
      <c r="D63" s="125"/>
      <c r="E63" s="106"/>
      <c r="F63" s="182"/>
      <c r="G63" s="183"/>
      <c r="H63" s="159"/>
      <c r="I63" s="159"/>
      <c r="J63" s="182"/>
      <c r="K63" s="183"/>
      <c r="L63" s="159"/>
      <c r="M63" s="159"/>
      <c r="O63" s="125"/>
      <c r="P63" s="125"/>
      <c r="Q63" s="125"/>
      <c r="R63" s="125"/>
      <c r="S63" s="125"/>
    </row>
    <row r="64" spans="1:19" ht="17.45" customHeight="1" x14ac:dyDescent="0.25">
      <c r="A64" s="2"/>
      <c r="B64" s="78"/>
      <c r="C64" s="78"/>
      <c r="D64" s="108"/>
      <c r="E64" s="109"/>
      <c r="F64" s="110"/>
      <c r="G64" s="110"/>
      <c r="H64" s="111"/>
      <c r="I64" s="111"/>
      <c r="J64" s="110"/>
      <c r="K64" s="110"/>
      <c r="L64" s="110"/>
      <c r="M64" s="110"/>
      <c r="O64" s="101"/>
      <c r="P64" s="101"/>
      <c r="Q64" s="101"/>
      <c r="R64" s="101"/>
      <c r="S64" s="100"/>
    </row>
    <row r="65" spans="1:19" ht="64.5" customHeight="1" x14ac:dyDescent="0.25">
      <c r="A65" s="2"/>
      <c r="B65" s="184" t="s">
        <v>541</v>
      </c>
      <c r="C65" s="184"/>
      <c r="D65" s="184"/>
      <c r="E65" s="184"/>
      <c r="F65" s="184"/>
      <c r="G65" s="184"/>
      <c r="H65" s="184"/>
      <c r="I65" s="184"/>
      <c r="J65" s="184"/>
      <c r="K65" s="184"/>
      <c r="L65" s="184"/>
      <c r="M65" s="184"/>
      <c r="O65" s="191"/>
      <c r="P65" s="191"/>
      <c r="Q65" s="191"/>
      <c r="R65" s="191"/>
      <c r="S65" s="192"/>
    </row>
  </sheetData>
  <sheetProtection sheet="1" objects="1" scenarios="1" formatColumns="0" formatRows="0"/>
  <mergeCells count="86">
    <mergeCell ref="F42:K45"/>
    <mergeCell ref="B53:M53"/>
    <mergeCell ref="B42:C45"/>
    <mergeCell ref="L48:M48"/>
    <mergeCell ref="O65:S65"/>
    <mergeCell ref="O63:S63"/>
    <mergeCell ref="H57:I59"/>
    <mergeCell ref="H54:I56"/>
    <mergeCell ref="O62:S62"/>
    <mergeCell ref="L54:M56"/>
    <mergeCell ref="J54:K56"/>
    <mergeCell ref="J57:K59"/>
    <mergeCell ref="L57:M59"/>
    <mergeCell ref="B65:M65"/>
    <mergeCell ref="L60:M63"/>
    <mergeCell ref="H60:I63"/>
    <mergeCell ref="D54:E56"/>
    <mergeCell ref="D57:E59"/>
    <mergeCell ref="F50:K50"/>
    <mergeCell ref="B60:B62"/>
    <mergeCell ref="D60:D63"/>
    <mergeCell ref="B57:C59"/>
    <mergeCell ref="F54:G56"/>
    <mergeCell ref="F57:G59"/>
    <mergeCell ref="F60:G63"/>
    <mergeCell ref="J60:K63"/>
    <mergeCell ref="F49:K49"/>
    <mergeCell ref="B34:M34"/>
    <mergeCell ref="F28:K30"/>
    <mergeCell ref="D28:E30"/>
    <mergeCell ref="B28:C30"/>
    <mergeCell ref="L46:M46"/>
    <mergeCell ref="D35:E37"/>
    <mergeCell ref="F35:K37"/>
    <mergeCell ref="D42:E45"/>
    <mergeCell ref="F38:K41"/>
    <mergeCell ref="F48:K48"/>
    <mergeCell ref="F46:K46"/>
    <mergeCell ref="B47:M47"/>
    <mergeCell ref="L35:M37"/>
    <mergeCell ref="B35:C37"/>
    <mergeCell ref="L42:M45"/>
    <mergeCell ref="B25:C27"/>
    <mergeCell ref="D25:E27"/>
    <mergeCell ref="B31:C33"/>
    <mergeCell ref="D31:E33"/>
    <mergeCell ref="F25:K27"/>
    <mergeCell ref="L25:M27"/>
    <mergeCell ref="F31:K33"/>
    <mergeCell ref="L28:M30"/>
    <mergeCell ref="L31:M33"/>
    <mergeCell ref="O21:R21"/>
    <mergeCell ref="O23:R23"/>
    <mergeCell ref="O22:R22"/>
    <mergeCell ref="O24:R24"/>
    <mergeCell ref="D21:E24"/>
    <mergeCell ref="F21:K24"/>
    <mergeCell ref="O20:R20"/>
    <mergeCell ref="B16:C19"/>
    <mergeCell ref="F16:K19"/>
    <mergeCell ref="L12:M15"/>
    <mergeCell ref="D8:E11"/>
    <mergeCell ref="F12:K13"/>
    <mergeCell ref="D12:E15"/>
    <mergeCell ref="B12:C15"/>
    <mergeCell ref="B20:M20"/>
    <mergeCell ref="L16:M19"/>
    <mergeCell ref="F14:K14"/>
    <mergeCell ref="F11:K11"/>
    <mergeCell ref="F15:K15"/>
    <mergeCell ref="B1:M2"/>
    <mergeCell ref="B38:C41"/>
    <mergeCell ref="L38:M41"/>
    <mergeCell ref="D16:E19"/>
    <mergeCell ref="B5:C6"/>
    <mergeCell ref="D5:E6"/>
    <mergeCell ref="F5:K6"/>
    <mergeCell ref="D38:E41"/>
    <mergeCell ref="B3:M3"/>
    <mergeCell ref="L21:M24"/>
    <mergeCell ref="B8:C11"/>
    <mergeCell ref="L5:M6"/>
    <mergeCell ref="L8:M11"/>
    <mergeCell ref="B7:M7"/>
    <mergeCell ref="F8:K10"/>
    <mergeCell ref="B21:C24"/>
  </mergeCells>
  <phoneticPr fontId="46" type="noConversion"/>
  <dataValidations count="1">
    <dataValidation type="list" allowBlank="1" showInputMessage="1" showErrorMessage="1" prompt="Select Rating" sqref="L57 J57 D57:I59" xr:uid="{00000000-0002-0000-0700-000000000000}">
      <formula1>"Highly Satisfactory (HS), Satisfactory (S), Moderately Satisfactory (MS), Moderately Unsatisfactory (MU), Unsatisfactory (U), Highly Unsatisfactory (HU), Not Rated"</formula1>
    </dataValidation>
  </dataValidations>
  <hyperlinks>
    <hyperlink ref="F15" r:id="rId1" xr:uid="{CF0CC52A-1A73-448D-9CAD-9085A1B16A85}"/>
    <hyperlink ref="F14" r:id="rId2" xr:uid="{49E7AF81-CDB5-4BAD-8506-B945653CA1C7}"/>
    <hyperlink ref="F11" r:id="rId3" xr:uid="{32A42B76-36D7-4B7E-AC8C-6465F901C997}"/>
  </hyperlinks>
  <pageMargins left="0.25" right="0.25" top="0.75" bottom="0.75" header="0.3" footer="0.3"/>
  <pageSetup paperSize="5" scale="98" orientation="landscape" r:id="rId4"/>
  <rowBreaks count="2" manualBreakCount="2">
    <brk id="20" max="18" man="1"/>
    <brk id="37"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K44"/>
  <sheetViews>
    <sheetView showGridLines="0" view="pageBreakPreview" zoomScale="90" zoomScaleNormal="100" zoomScaleSheetLayoutView="90" workbookViewId="0">
      <selection activeCell="AB15" sqref="A1:XFD1048576"/>
    </sheetView>
  </sheetViews>
  <sheetFormatPr defaultColWidth="8.7109375" defaultRowHeight="12" x14ac:dyDescent="0.2"/>
  <cols>
    <col min="1" max="1" width="1.7109375" style="2" customWidth="1"/>
    <col min="2" max="2" width="9.5703125" style="2" customWidth="1"/>
    <col min="3" max="3" width="9.140625" style="2" customWidth="1"/>
    <col min="4" max="4" width="7.7109375" style="2" customWidth="1"/>
    <col min="5" max="5" width="9.5703125" style="2" customWidth="1"/>
    <col min="6" max="6" width="11.42578125" style="2" customWidth="1"/>
    <col min="7" max="7" width="8.42578125" style="2" customWidth="1"/>
    <col min="8" max="8" width="9.5703125" style="2" customWidth="1"/>
    <col min="9" max="9" width="10" style="2" customWidth="1"/>
    <col min="10" max="10" width="9.140625" style="2" customWidth="1"/>
    <col min="11" max="11" width="11.140625" style="2" customWidth="1"/>
    <col min="12" max="12" width="8.7109375" style="2" customWidth="1"/>
    <col min="13" max="79" width="8.7109375" style="2"/>
    <col min="80" max="80" width="8.7109375" style="2" bestFit="1" customWidth="1"/>
    <col min="81" max="16384" width="8.7109375" style="2"/>
  </cols>
  <sheetData>
    <row r="2" spans="2:11" ht="26.1" customHeight="1" x14ac:dyDescent="0.2">
      <c r="B2" s="205" t="s">
        <v>542</v>
      </c>
      <c r="C2" s="130"/>
      <c r="D2" s="130"/>
      <c r="E2" s="130"/>
      <c r="F2" s="130"/>
      <c r="G2" s="130"/>
      <c r="H2" s="130"/>
      <c r="I2" s="130"/>
      <c r="J2" s="130"/>
      <c r="K2" s="130"/>
    </row>
    <row r="3" spans="2:11" ht="18.95" customHeight="1" x14ac:dyDescent="0.2">
      <c r="B3" s="199" t="s">
        <v>543</v>
      </c>
      <c r="C3" s="200"/>
      <c r="D3" s="200"/>
      <c r="E3" s="200"/>
      <c r="F3" s="200"/>
      <c r="G3" s="200"/>
      <c r="H3" s="200"/>
      <c r="I3" s="200"/>
      <c r="J3" s="200"/>
      <c r="K3" s="201"/>
    </row>
    <row r="4" spans="2:11" ht="21.95" customHeight="1" x14ac:dyDescent="0.2">
      <c r="B4" s="202"/>
      <c r="C4" s="203"/>
      <c r="D4" s="203"/>
      <c r="E4" s="203"/>
      <c r="F4" s="203"/>
      <c r="G4" s="203"/>
      <c r="H4" s="203"/>
      <c r="I4" s="203"/>
      <c r="J4" s="203"/>
      <c r="K4" s="204"/>
    </row>
    <row r="5" spans="2:11" ht="15.6" customHeight="1" x14ac:dyDescent="0.2">
      <c r="B5" s="206" t="s">
        <v>790</v>
      </c>
      <c r="C5" s="207"/>
      <c r="D5" s="207"/>
      <c r="E5" s="207"/>
      <c r="F5" s="207"/>
      <c r="G5" s="207"/>
      <c r="H5" s="207"/>
      <c r="I5" s="207"/>
      <c r="J5" s="207"/>
      <c r="K5" s="207"/>
    </row>
    <row r="6" spans="2:11" ht="21" customHeight="1" x14ac:dyDescent="0.2">
      <c r="B6" s="207"/>
      <c r="C6" s="207"/>
      <c r="D6" s="207"/>
      <c r="E6" s="207"/>
      <c r="F6" s="207"/>
      <c r="G6" s="207"/>
      <c r="H6" s="207"/>
      <c r="I6" s="207"/>
      <c r="J6" s="207"/>
      <c r="K6" s="207"/>
    </row>
    <row r="7" spans="2:11" ht="21" customHeight="1" x14ac:dyDescent="0.2">
      <c r="B7" s="207"/>
      <c r="C7" s="207"/>
      <c r="D7" s="207"/>
      <c r="E7" s="207"/>
      <c r="F7" s="207"/>
      <c r="G7" s="207"/>
      <c r="H7" s="207"/>
      <c r="I7" s="207"/>
      <c r="J7" s="207"/>
      <c r="K7" s="207"/>
    </row>
    <row r="8" spans="2:11" ht="21" customHeight="1" x14ac:dyDescent="0.2">
      <c r="B8" s="207"/>
      <c r="C8" s="207"/>
      <c r="D8" s="207"/>
      <c r="E8" s="207"/>
      <c r="F8" s="207"/>
      <c r="G8" s="207"/>
      <c r="H8" s="207"/>
      <c r="I8" s="207"/>
      <c r="J8" s="207"/>
      <c r="K8" s="207"/>
    </row>
    <row r="9" spans="2:11" ht="21" customHeight="1" x14ac:dyDescent="0.2">
      <c r="B9" s="207"/>
      <c r="C9" s="207"/>
      <c r="D9" s="207"/>
      <c r="E9" s="207"/>
      <c r="F9" s="207"/>
      <c r="G9" s="207"/>
      <c r="H9" s="207"/>
      <c r="I9" s="207"/>
      <c r="J9" s="207"/>
      <c r="K9" s="207"/>
    </row>
    <row r="10" spans="2:11" ht="21" customHeight="1" x14ac:dyDescent="0.2">
      <c r="B10" s="207"/>
      <c r="C10" s="207"/>
      <c r="D10" s="207"/>
      <c r="E10" s="207"/>
      <c r="F10" s="207"/>
      <c r="G10" s="207"/>
      <c r="H10" s="207"/>
      <c r="I10" s="207"/>
      <c r="J10" s="207"/>
      <c r="K10" s="207"/>
    </row>
    <row r="11" spans="2:11" ht="21" customHeight="1" x14ac:dyDescent="0.2">
      <c r="B11" s="207"/>
      <c r="C11" s="207"/>
      <c r="D11" s="207"/>
      <c r="E11" s="207"/>
      <c r="F11" s="207"/>
      <c r="G11" s="207"/>
      <c r="H11" s="207"/>
      <c r="I11" s="207"/>
      <c r="J11" s="207"/>
      <c r="K11" s="207"/>
    </row>
    <row r="12" spans="2:11" ht="21" customHeight="1" x14ac:dyDescent="0.2">
      <c r="B12" s="207"/>
      <c r="C12" s="207"/>
      <c r="D12" s="207"/>
      <c r="E12" s="207"/>
      <c r="F12" s="207"/>
      <c r="G12" s="207"/>
      <c r="H12" s="207"/>
      <c r="I12" s="207"/>
      <c r="J12" s="207"/>
      <c r="K12" s="207"/>
    </row>
    <row r="13" spans="2:11" ht="21" customHeight="1" x14ac:dyDescent="0.2">
      <c r="B13" s="207"/>
      <c r="C13" s="207"/>
      <c r="D13" s="207"/>
      <c r="E13" s="207"/>
      <c r="F13" s="207"/>
      <c r="G13" s="207"/>
      <c r="H13" s="207"/>
      <c r="I13" s="207"/>
      <c r="J13" s="207"/>
      <c r="K13" s="207"/>
    </row>
    <row r="14" spans="2:11" ht="21" customHeight="1" x14ac:dyDescent="0.2">
      <c r="B14" s="207"/>
      <c r="C14" s="207"/>
      <c r="D14" s="207"/>
      <c r="E14" s="207"/>
      <c r="F14" s="207"/>
      <c r="G14" s="207"/>
      <c r="H14" s="207"/>
      <c r="I14" s="207"/>
      <c r="J14" s="207"/>
      <c r="K14" s="207"/>
    </row>
    <row r="15" spans="2:11" ht="190.5" customHeight="1" x14ac:dyDescent="0.2">
      <c r="B15" s="207"/>
      <c r="C15" s="207"/>
      <c r="D15" s="207"/>
      <c r="E15" s="207"/>
      <c r="F15" s="207"/>
      <c r="G15" s="207"/>
      <c r="H15" s="207"/>
      <c r="I15" s="207"/>
      <c r="J15" s="207"/>
      <c r="K15" s="207"/>
    </row>
    <row r="16" spans="2:11" ht="21" customHeight="1" x14ac:dyDescent="0.2">
      <c r="B16" s="120"/>
      <c r="C16" s="120"/>
      <c r="D16" s="120"/>
      <c r="E16" s="120"/>
      <c r="F16" s="120"/>
      <c r="G16" s="120"/>
      <c r="H16" s="120"/>
      <c r="I16" s="120"/>
      <c r="J16" s="120"/>
      <c r="K16" s="120"/>
    </row>
    <row r="17" spans="1:11" ht="50.25" customHeight="1" x14ac:dyDescent="0.2">
      <c r="B17" s="208" t="s">
        <v>781</v>
      </c>
      <c r="C17" s="208"/>
      <c r="D17" s="208"/>
      <c r="E17" s="208"/>
      <c r="F17" s="208"/>
      <c r="G17" s="208"/>
      <c r="H17" s="208"/>
      <c r="I17" s="208"/>
      <c r="J17" s="208"/>
      <c r="K17" s="208"/>
    </row>
    <row r="18" spans="1:11" x14ac:dyDescent="0.2">
      <c r="B18" s="308" t="s">
        <v>788</v>
      </c>
      <c r="C18" s="307"/>
      <c r="D18" s="307"/>
      <c r="E18" s="307"/>
      <c r="F18" s="307"/>
      <c r="G18" s="308"/>
      <c r="H18" s="308"/>
      <c r="I18" s="308"/>
      <c r="J18" s="308"/>
      <c r="K18" s="308"/>
    </row>
    <row r="19" spans="1:11" ht="207.75" customHeight="1" x14ac:dyDescent="0.2">
      <c r="B19" s="308"/>
      <c r="C19" s="307"/>
      <c r="D19" s="307"/>
      <c r="E19" s="307"/>
      <c r="F19" s="307"/>
      <c r="G19" s="308"/>
      <c r="H19" s="308"/>
      <c r="I19" s="308"/>
      <c r="J19" s="308"/>
      <c r="K19" s="308"/>
    </row>
    <row r="20" spans="1:11" ht="21" customHeight="1" x14ac:dyDescent="0.2">
      <c r="B20" s="107"/>
      <c r="C20" s="80"/>
      <c r="D20" s="80"/>
      <c r="E20" s="80"/>
      <c r="F20" s="80"/>
      <c r="G20" s="80"/>
      <c r="H20" s="80"/>
      <c r="I20" s="80"/>
      <c r="J20" s="80"/>
      <c r="K20" s="84"/>
    </row>
    <row r="21" spans="1:11" ht="21" customHeight="1" x14ac:dyDescent="0.2">
      <c r="B21" s="196" t="s">
        <v>782</v>
      </c>
      <c r="C21" s="196"/>
      <c r="D21" s="196"/>
      <c r="E21" s="196"/>
      <c r="F21" s="196"/>
      <c r="G21" s="196"/>
      <c r="H21" s="196"/>
      <c r="I21" s="196"/>
      <c r="J21" s="196"/>
      <c r="K21" s="197"/>
    </row>
    <row r="22" spans="1:11" ht="21" customHeight="1" x14ac:dyDescent="0.2">
      <c r="B22" s="198" t="s">
        <v>783</v>
      </c>
      <c r="C22" s="198"/>
      <c r="D22" s="198"/>
      <c r="E22" s="198"/>
      <c r="F22" s="159" t="s">
        <v>785</v>
      </c>
      <c r="G22" s="159"/>
      <c r="H22" s="159"/>
      <c r="I22" s="159"/>
      <c r="J22" s="159"/>
      <c r="K22" s="159"/>
    </row>
    <row r="23" spans="1:11" ht="21" customHeight="1" x14ac:dyDescent="0.2">
      <c r="B23" s="198"/>
      <c r="C23" s="198"/>
      <c r="D23" s="198"/>
      <c r="E23" s="198"/>
      <c r="F23" s="159"/>
      <c r="G23" s="159"/>
      <c r="H23" s="159"/>
      <c r="I23" s="159"/>
      <c r="J23" s="159"/>
      <c r="K23" s="159"/>
    </row>
    <row r="24" spans="1:11" ht="21" customHeight="1" x14ac:dyDescent="0.2">
      <c r="B24" s="198"/>
      <c r="C24" s="198"/>
      <c r="D24" s="198"/>
      <c r="E24" s="198"/>
      <c r="F24" s="159"/>
      <c r="G24" s="159"/>
      <c r="H24" s="159"/>
      <c r="I24" s="159"/>
      <c r="J24" s="159"/>
      <c r="K24" s="159"/>
    </row>
    <row r="25" spans="1:11" ht="21" customHeight="1" x14ac:dyDescent="0.2">
      <c r="B25" s="198"/>
      <c r="C25" s="198"/>
      <c r="D25" s="198"/>
      <c r="E25" s="198"/>
      <c r="F25" s="159"/>
      <c r="G25" s="159"/>
      <c r="H25" s="159"/>
      <c r="I25" s="159"/>
      <c r="J25" s="159"/>
      <c r="K25" s="159"/>
    </row>
    <row r="26" spans="1:11" ht="263.25" customHeight="1" x14ac:dyDescent="0.2">
      <c r="B26" s="198"/>
      <c r="C26" s="198"/>
      <c r="D26" s="198"/>
      <c r="E26" s="198"/>
      <c r="F26" s="159"/>
      <c r="G26" s="159"/>
      <c r="H26" s="159"/>
      <c r="I26" s="159"/>
      <c r="J26" s="159"/>
      <c r="K26" s="159"/>
    </row>
    <row r="27" spans="1:11" ht="21.95" customHeight="1" x14ac:dyDescent="0.2">
      <c r="A27" s="14"/>
      <c r="B27" s="198" t="s">
        <v>784</v>
      </c>
      <c r="C27" s="198"/>
      <c r="D27" s="198"/>
      <c r="E27" s="198"/>
      <c r="F27" s="166" t="s">
        <v>786</v>
      </c>
      <c r="G27" s="166"/>
      <c r="H27" s="166"/>
      <c r="I27" s="166"/>
      <c r="J27" s="166"/>
      <c r="K27" s="166"/>
    </row>
    <row r="28" spans="1:11" ht="42" customHeight="1" x14ac:dyDescent="0.2">
      <c r="A28" s="14"/>
      <c r="B28" s="198"/>
      <c r="C28" s="198"/>
      <c r="D28" s="198"/>
      <c r="E28" s="198"/>
      <c r="F28" s="166"/>
      <c r="G28" s="166"/>
      <c r="H28" s="166"/>
      <c r="I28" s="166"/>
      <c r="J28" s="166"/>
      <c r="K28" s="166"/>
    </row>
    <row r="29" spans="1:11" ht="12" customHeight="1" x14ac:dyDescent="0.2">
      <c r="A29" s="14"/>
      <c r="B29" s="198"/>
      <c r="C29" s="198"/>
      <c r="D29" s="198"/>
      <c r="E29" s="198"/>
      <c r="F29" s="166"/>
      <c r="G29" s="166"/>
      <c r="H29" s="166"/>
      <c r="I29" s="166"/>
      <c r="J29" s="166"/>
      <c r="K29" s="166"/>
    </row>
    <row r="30" spans="1:11" ht="21" customHeight="1" x14ac:dyDescent="0.2">
      <c r="B30" s="198"/>
      <c r="C30" s="198"/>
      <c r="D30" s="198"/>
      <c r="E30" s="198"/>
      <c r="F30" s="166"/>
      <c r="G30" s="166"/>
      <c r="H30" s="166"/>
      <c r="I30" s="166"/>
      <c r="J30" s="166"/>
      <c r="K30" s="166"/>
    </row>
    <row r="31" spans="1:11" ht="21" customHeight="1" x14ac:dyDescent="0.2">
      <c r="B31" s="198"/>
      <c r="C31" s="198"/>
      <c r="D31" s="198"/>
      <c r="E31" s="198"/>
      <c r="F31" s="166"/>
      <c r="G31" s="166"/>
      <c r="H31" s="166"/>
      <c r="I31" s="166"/>
      <c r="J31" s="166"/>
      <c r="K31" s="166"/>
    </row>
    <row r="32" spans="1:11" ht="35.25" customHeight="1" x14ac:dyDescent="0.2">
      <c r="B32" s="198"/>
      <c r="C32" s="198"/>
      <c r="D32" s="198"/>
      <c r="E32" s="198"/>
      <c r="F32" s="166"/>
      <c r="G32" s="166"/>
      <c r="H32" s="166"/>
      <c r="I32" s="166"/>
      <c r="J32" s="166"/>
      <c r="K32" s="166"/>
    </row>
    <row r="33" spans="2:11" ht="29.25" customHeight="1" x14ac:dyDescent="0.2">
      <c r="B33" s="198"/>
      <c r="C33" s="198"/>
      <c r="D33" s="198"/>
      <c r="E33" s="198"/>
      <c r="F33" s="166"/>
      <c r="G33" s="166"/>
      <c r="H33" s="166"/>
      <c r="I33" s="166"/>
      <c r="J33" s="166"/>
      <c r="K33" s="166"/>
    </row>
    <row r="34" spans="2:11" ht="15.6" customHeight="1" x14ac:dyDescent="0.2"/>
    <row r="35" spans="2:11" ht="15.6" customHeight="1" x14ac:dyDescent="0.2"/>
    <row r="36" spans="2:11" ht="15.6" customHeight="1" x14ac:dyDescent="0.2"/>
    <row r="37" spans="2:11" ht="15.6" customHeight="1" x14ac:dyDescent="0.2"/>
    <row r="38" spans="2:11" ht="15.6" customHeight="1" x14ac:dyDescent="0.2"/>
    <row r="39" spans="2:11" ht="15.6" customHeight="1" x14ac:dyDescent="0.2"/>
    <row r="40" spans="2:11" ht="15.6" customHeight="1" x14ac:dyDescent="0.2"/>
    <row r="41" spans="2:11" ht="15.6" customHeight="1" x14ac:dyDescent="0.2"/>
    <row r="42" spans="2:11" ht="15.6" customHeight="1" x14ac:dyDescent="0.2"/>
    <row r="43" spans="2:11" ht="15.6" customHeight="1" x14ac:dyDescent="0.2"/>
    <row r="44" spans="2:11" ht="15.6" customHeight="1" x14ac:dyDescent="0.2"/>
  </sheetData>
  <sheetProtection sheet="1" objects="1" scenarios="1" formatColumns="0" formatRows="0"/>
  <mergeCells count="10">
    <mergeCell ref="B3:K4"/>
    <mergeCell ref="B18:K19"/>
    <mergeCell ref="B2:K2"/>
    <mergeCell ref="B5:K15"/>
    <mergeCell ref="B17:K17"/>
    <mergeCell ref="B21:K21"/>
    <mergeCell ref="B22:E26"/>
    <mergeCell ref="F22:K26"/>
    <mergeCell ref="B27:E33"/>
    <mergeCell ref="F27:K33"/>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Normal="100" zoomScaleSheetLayoutView="100" workbookViewId="0">
      <selection activeCell="O9" sqref="A1:XFD1048576"/>
    </sheetView>
  </sheetViews>
  <sheetFormatPr defaultColWidth="8.85546875" defaultRowHeight="15" x14ac:dyDescent="0.25"/>
  <cols>
    <col min="1" max="1" width="1.42578125" customWidth="1"/>
    <col min="11" max="11" width="19.42578125" customWidth="1"/>
  </cols>
  <sheetData>
    <row r="1" spans="1:11" ht="19.5" customHeight="1" x14ac:dyDescent="0.25">
      <c r="A1" s="14"/>
      <c r="B1" s="14"/>
      <c r="C1" s="14"/>
      <c r="D1" s="14"/>
      <c r="E1" s="14"/>
      <c r="F1" s="14"/>
      <c r="G1" s="14"/>
      <c r="H1" s="14"/>
      <c r="I1" s="14"/>
      <c r="J1" s="14"/>
      <c r="K1" s="14"/>
    </row>
    <row r="2" spans="1:11" ht="17.100000000000001" customHeight="1" x14ac:dyDescent="0.25">
      <c r="A2" s="14"/>
      <c r="B2" s="218" t="s">
        <v>544</v>
      </c>
      <c r="C2" s="122"/>
      <c r="D2" s="122"/>
      <c r="E2" s="122"/>
      <c r="F2" s="122"/>
      <c r="G2" s="122"/>
      <c r="H2" s="122"/>
      <c r="I2" s="122"/>
      <c r="J2" s="122"/>
      <c r="K2" s="122"/>
    </row>
    <row r="3" spans="1:11" ht="17.100000000000001" customHeight="1" x14ac:dyDescent="0.25">
      <c r="A3" s="14"/>
      <c r="B3" s="14"/>
      <c r="C3" s="14"/>
      <c r="D3" s="14"/>
      <c r="E3" s="14"/>
      <c r="F3" s="14"/>
      <c r="G3" s="14"/>
      <c r="H3" s="14"/>
      <c r="I3" s="14"/>
      <c r="J3" s="14"/>
      <c r="K3" s="14"/>
    </row>
    <row r="4" spans="1:11" ht="14.45" customHeight="1" x14ac:dyDescent="0.25">
      <c r="A4" s="14"/>
      <c r="B4" s="216" t="s">
        <v>545</v>
      </c>
      <c r="C4" s="209"/>
      <c r="D4" s="210"/>
      <c r="E4" s="125" t="s">
        <v>546</v>
      </c>
      <c r="F4" s="209"/>
      <c r="G4" s="209"/>
      <c r="H4" s="209"/>
      <c r="I4" s="209"/>
      <c r="J4" s="209"/>
      <c r="K4" s="210"/>
    </row>
    <row r="5" spans="1:11" ht="14.45" customHeight="1" x14ac:dyDescent="0.25">
      <c r="A5" s="14"/>
      <c r="B5" s="211"/>
      <c r="C5" s="122"/>
      <c r="D5" s="212"/>
      <c r="E5" s="211"/>
      <c r="F5" s="122"/>
      <c r="G5" s="122"/>
      <c r="H5" s="122"/>
      <c r="I5" s="122"/>
      <c r="J5" s="122"/>
      <c r="K5" s="212"/>
    </row>
    <row r="6" spans="1:11" ht="27.75" customHeight="1" x14ac:dyDescent="0.25">
      <c r="A6" s="14"/>
      <c r="B6" s="213"/>
      <c r="C6" s="214"/>
      <c r="D6" s="215"/>
      <c r="E6" s="213"/>
      <c r="F6" s="214"/>
      <c r="G6" s="214"/>
      <c r="H6" s="214"/>
      <c r="I6" s="214"/>
      <c r="J6" s="214"/>
      <c r="K6" s="215"/>
    </row>
    <row r="7" spans="1:11" ht="14.45" customHeight="1" x14ac:dyDescent="0.25">
      <c r="A7" s="14"/>
      <c r="B7" s="216" t="s">
        <v>547</v>
      </c>
      <c r="C7" s="209"/>
      <c r="D7" s="210"/>
      <c r="E7" s="125" t="s">
        <v>548</v>
      </c>
      <c r="F7" s="209"/>
      <c r="G7" s="209"/>
      <c r="H7" s="209"/>
      <c r="I7" s="209"/>
      <c r="J7" s="209"/>
      <c r="K7" s="210"/>
    </row>
    <row r="8" spans="1:11" ht="17.100000000000001" customHeight="1" x14ac:dyDescent="0.25">
      <c r="A8" s="14"/>
      <c r="B8" s="211"/>
      <c r="C8" s="122"/>
      <c r="D8" s="212"/>
      <c r="E8" s="211"/>
      <c r="F8" s="122"/>
      <c r="G8" s="122"/>
      <c r="H8" s="122"/>
      <c r="I8" s="122"/>
      <c r="J8" s="122"/>
      <c r="K8" s="212"/>
    </row>
    <row r="9" spans="1:11" ht="12.75" customHeight="1" x14ac:dyDescent="0.25">
      <c r="A9" s="14"/>
      <c r="B9" s="211"/>
      <c r="C9" s="122"/>
      <c r="D9" s="212"/>
      <c r="E9" s="211"/>
      <c r="F9" s="122"/>
      <c r="G9" s="122"/>
      <c r="H9" s="122"/>
      <c r="I9" s="122"/>
      <c r="J9" s="122"/>
      <c r="K9" s="212"/>
    </row>
    <row r="10" spans="1:11" ht="16.5" hidden="1" customHeight="1" x14ac:dyDescent="0.25">
      <c r="A10" s="14"/>
      <c r="B10" s="211"/>
      <c r="C10" s="122"/>
      <c r="D10" s="212"/>
      <c r="E10" s="211"/>
      <c r="F10" s="122"/>
      <c r="G10" s="122"/>
      <c r="H10" s="122"/>
      <c r="I10" s="122"/>
      <c r="J10" s="122"/>
      <c r="K10" s="212"/>
    </row>
    <row r="11" spans="1:11" ht="16.5" hidden="1" customHeight="1" x14ac:dyDescent="0.25">
      <c r="A11" s="14"/>
      <c r="B11" s="211"/>
      <c r="C11" s="122"/>
      <c r="D11" s="212"/>
      <c r="E11" s="211"/>
      <c r="F11" s="122"/>
      <c r="G11" s="122"/>
      <c r="H11" s="122"/>
      <c r="I11" s="122"/>
      <c r="J11" s="122"/>
      <c r="K11" s="212"/>
    </row>
    <row r="12" spans="1:11" ht="16.5" hidden="1" customHeight="1" x14ac:dyDescent="0.25">
      <c r="A12" s="14"/>
      <c r="B12" s="211"/>
      <c r="C12" s="122"/>
      <c r="D12" s="212"/>
      <c r="E12" s="211"/>
      <c r="F12" s="122"/>
      <c r="G12" s="122"/>
      <c r="H12" s="122"/>
      <c r="I12" s="122"/>
      <c r="J12" s="122"/>
      <c r="K12" s="212"/>
    </row>
    <row r="13" spans="1:11" hidden="1" x14ac:dyDescent="0.25">
      <c r="A13" s="14"/>
      <c r="B13" s="211"/>
      <c r="C13" s="122"/>
      <c r="D13" s="212"/>
      <c r="E13" s="211"/>
      <c r="F13" s="122"/>
      <c r="G13" s="122"/>
      <c r="H13" s="122"/>
      <c r="I13" s="122"/>
      <c r="J13" s="122"/>
      <c r="K13" s="212"/>
    </row>
    <row r="14" spans="1:11" hidden="1" x14ac:dyDescent="0.25">
      <c r="A14" s="14"/>
      <c r="B14" s="213"/>
      <c r="C14" s="214"/>
      <c r="D14" s="215"/>
      <c r="E14" s="213"/>
      <c r="F14" s="214"/>
      <c r="G14" s="214"/>
      <c r="H14" s="214"/>
      <c r="I14" s="214"/>
      <c r="J14" s="214"/>
      <c r="K14" s="215"/>
    </row>
    <row r="15" spans="1:11" ht="14.45" customHeight="1" x14ac:dyDescent="0.25">
      <c r="A15" s="14"/>
      <c r="B15" s="216" t="s">
        <v>549</v>
      </c>
      <c r="C15" s="209"/>
      <c r="D15" s="210"/>
      <c r="E15" s="217" t="s">
        <v>550</v>
      </c>
      <c r="F15" s="209"/>
      <c r="G15" s="209"/>
      <c r="H15" s="209"/>
      <c r="I15" s="209"/>
      <c r="J15" s="209"/>
      <c r="K15" s="210"/>
    </row>
    <row r="16" spans="1:11" ht="17.100000000000001" customHeight="1" x14ac:dyDescent="0.25">
      <c r="A16" s="14"/>
      <c r="B16" s="211"/>
      <c r="C16" s="122"/>
      <c r="D16" s="212"/>
      <c r="E16" s="211"/>
      <c r="F16" s="122"/>
      <c r="G16" s="122"/>
      <c r="H16" s="122"/>
      <c r="I16" s="122"/>
      <c r="J16" s="122"/>
      <c r="K16" s="212"/>
    </row>
    <row r="17" spans="1:11" ht="17.100000000000001" customHeight="1" x14ac:dyDescent="0.25">
      <c r="A17" s="14"/>
      <c r="B17" s="211"/>
      <c r="C17" s="122"/>
      <c r="D17" s="212"/>
      <c r="E17" s="211"/>
      <c r="F17" s="122"/>
      <c r="G17" s="122"/>
      <c r="H17" s="122"/>
      <c r="I17" s="122"/>
      <c r="J17" s="122"/>
      <c r="K17" s="212"/>
    </row>
    <row r="18" spans="1:11" ht="17.100000000000001" customHeight="1" x14ac:dyDescent="0.25">
      <c r="A18" s="14"/>
      <c r="B18" s="211"/>
      <c r="C18" s="122"/>
      <c r="D18" s="212"/>
      <c r="E18" s="211"/>
      <c r="F18" s="122"/>
      <c r="G18" s="122"/>
      <c r="H18" s="122"/>
      <c r="I18" s="122"/>
      <c r="J18" s="122"/>
      <c r="K18" s="212"/>
    </row>
    <row r="19" spans="1:11" x14ac:dyDescent="0.25">
      <c r="A19" s="14"/>
      <c r="B19" s="211"/>
      <c r="C19" s="122"/>
      <c r="D19" s="212"/>
      <c r="E19" s="211"/>
      <c r="F19" s="122"/>
      <c r="G19" s="122"/>
      <c r="H19" s="122"/>
      <c r="I19" s="122"/>
      <c r="J19" s="122"/>
      <c r="K19" s="212"/>
    </row>
    <row r="20" spans="1:11" x14ac:dyDescent="0.25">
      <c r="A20" s="14"/>
      <c r="B20" s="211"/>
      <c r="C20" s="122"/>
      <c r="D20" s="212"/>
      <c r="E20" s="211"/>
      <c r="F20" s="122"/>
      <c r="G20" s="122"/>
      <c r="H20" s="122"/>
      <c r="I20" s="122"/>
      <c r="J20" s="122"/>
      <c r="K20" s="212"/>
    </row>
    <row r="21" spans="1:11" x14ac:dyDescent="0.25">
      <c r="A21" s="14"/>
      <c r="B21" s="211"/>
      <c r="C21" s="122"/>
      <c r="D21" s="212"/>
      <c r="E21" s="211"/>
      <c r="F21" s="122"/>
      <c r="G21" s="122"/>
      <c r="H21" s="122"/>
      <c r="I21" s="122"/>
      <c r="J21" s="122"/>
      <c r="K21" s="212"/>
    </row>
    <row r="22" spans="1:11" ht="85.5" customHeight="1" x14ac:dyDescent="0.25">
      <c r="A22" s="14"/>
      <c r="B22" s="213"/>
      <c r="C22" s="214"/>
      <c r="D22" s="215"/>
      <c r="E22" s="213"/>
      <c r="F22" s="214"/>
      <c r="G22" s="214"/>
      <c r="H22" s="214"/>
      <c r="I22" s="214"/>
      <c r="J22" s="214"/>
      <c r="K22" s="215"/>
    </row>
    <row r="23" spans="1:11" ht="14.45" customHeight="1" x14ac:dyDescent="0.25">
      <c r="A23" s="14"/>
      <c r="B23" s="216" t="s">
        <v>551</v>
      </c>
      <c r="C23" s="209"/>
      <c r="D23" s="210"/>
      <c r="E23" s="125" t="s">
        <v>552</v>
      </c>
      <c r="F23" s="209"/>
      <c r="G23" s="209"/>
      <c r="H23" s="209"/>
      <c r="I23" s="209"/>
      <c r="J23" s="209"/>
      <c r="K23" s="210"/>
    </row>
    <row r="24" spans="1:11" ht="14.45" customHeight="1" x14ac:dyDescent="0.25">
      <c r="A24" s="14"/>
      <c r="B24" s="211"/>
      <c r="C24" s="122"/>
      <c r="D24" s="212"/>
      <c r="E24" s="211"/>
      <c r="F24" s="122"/>
      <c r="G24" s="122"/>
      <c r="H24" s="122"/>
      <c r="I24" s="122"/>
      <c r="J24" s="122"/>
      <c r="K24" s="212"/>
    </row>
    <row r="25" spans="1:11" ht="14.45" customHeight="1" x14ac:dyDescent="0.25">
      <c r="A25" s="14"/>
      <c r="B25" s="211"/>
      <c r="C25" s="122"/>
      <c r="D25" s="212"/>
      <c r="E25" s="211"/>
      <c r="F25" s="122"/>
      <c r="G25" s="122"/>
      <c r="H25" s="122"/>
      <c r="I25" s="122"/>
      <c r="J25" s="122"/>
      <c r="K25" s="212"/>
    </row>
    <row r="26" spans="1:11" ht="14.45" customHeight="1" x14ac:dyDescent="0.25">
      <c r="A26" s="14"/>
      <c r="B26" s="211"/>
      <c r="C26" s="122"/>
      <c r="D26" s="212"/>
      <c r="E26" s="211"/>
      <c r="F26" s="122"/>
      <c r="G26" s="122"/>
      <c r="H26" s="122"/>
      <c r="I26" s="122"/>
      <c r="J26" s="122"/>
      <c r="K26" s="212"/>
    </row>
    <row r="27" spans="1:11" x14ac:dyDescent="0.25">
      <c r="A27" s="14"/>
      <c r="B27" s="211"/>
      <c r="C27" s="122"/>
      <c r="D27" s="212"/>
      <c r="E27" s="211"/>
      <c r="F27" s="122"/>
      <c r="G27" s="122"/>
      <c r="H27" s="122"/>
      <c r="I27" s="122"/>
      <c r="J27" s="122"/>
      <c r="K27" s="212"/>
    </row>
    <row r="28" spans="1:11" ht="17.100000000000001" customHeight="1" x14ac:dyDescent="0.25">
      <c r="A28" s="14"/>
      <c r="B28" s="211"/>
      <c r="C28" s="122"/>
      <c r="D28" s="212"/>
      <c r="E28" s="211"/>
      <c r="F28" s="122"/>
      <c r="G28" s="122"/>
      <c r="H28" s="122"/>
      <c r="I28" s="122"/>
      <c r="J28" s="122"/>
      <c r="K28" s="212"/>
    </row>
    <row r="29" spans="1:11" x14ac:dyDescent="0.25">
      <c r="A29" s="14"/>
      <c r="B29" s="211"/>
      <c r="C29" s="122"/>
      <c r="D29" s="212"/>
      <c r="E29" s="211"/>
      <c r="F29" s="122"/>
      <c r="G29" s="122"/>
      <c r="H29" s="122"/>
      <c r="I29" s="122"/>
      <c r="J29" s="122"/>
      <c r="K29" s="212"/>
    </row>
    <row r="30" spans="1:11" ht="17.100000000000001" customHeight="1" x14ac:dyDescent="0.25">
      <c r="A30" s="14"/>
      <c r="B30" s="211"/>
      <c r="C30" s="122"/>
      <c r="D30" s="212"/>
      <c r="E30" s="211"/>
      <c r="F30" s="122"/>
      <c r="G30" s="122"/>
      <c r="H30" s="122"/>
      <c r="I30" s="122"/>
      <c r="J30" s="122"/>
      <c r="K30" s="212"/>
    </row>
    <row r="31" spans="1:11" x14ac:dyDescent="0.25">
      <c r="A31" s="14"/>
      <c r="B31" s="213"/>
      <c r="C31" s="214"/>
      <c r="D31" s="215"/>
      <c r="E31" s="213"/>
      <c r="F31" s="214"/>
      <c r="G31" s="214"/>
      <c r="H31" s="214"/>
      <c r="I31" s="214"/>
      <c r="J31" s="214"/>
      <c r="K31" s="215"/>
    </row>
    <row r="32" spans="1:11" x14ac:dyDescent="0.25">
      <c r="A32" s="14"/>
      <c r="B32" s="14"/>
      <c r="C32" s="14"/>
      <c r="D32" s="14"/>
      <c r="E32" s="14"/>
      <c r="F32" s="14"/>
      <c r="G32" s="14"/>
      <c r="H32" s="14"/>
      <c r="I32" s="14"/>
      <c r="J32" s="14"/>
      <c r="K32" s="14"/>
    </row>
    <row r="33" spans="1:11" x14ac:dyDescent="0.25">
      <c r="A33" s="14"/>
      <c r="B33" s="14"/>
      <c r="C33" s="14"/>
      <c r="D33" s="14"/>
      <c r="E33" s="14"/>
      <c r="F33" s="14"/>
      <c r="G33" s="14"/>
      <c r="H33" s="14"/>
      <c r="I33" s="14"/>
      <c r="J33" s="14"/>
      <c r="K33" s="14"/>
    </row>
    <row r="34" spans="1:11" ht="19.5" customHeight="1" x14ac:dyDescent="0.25">
      <c r="A34" s="14"/>
      <c r="B34" s="14"/>
      <c r="C34" s="14"/>
      <c r="D34" s="14"/>
      <c r="E34" s="14"/>
      <c r="F34" s="14"/>
      <c r="G34" s="14"/>
      <c r="H34" s="14"/>
      <c r="I34" s="14"/>
      <c r="J34" s="14"/>
      <c r="K34" s="14"/>
    </row>
    <row r="35" spans="1:11" x14ac:dyDescent="0.25">
      <c r="A35" s="14"/>
      <c r="B35" s="14"/>
      <c r="C35" s="14"/>
      <c r="D35" s="14"/>
      <c r="E35" s="14"/>
      <c r="F35" s="14"/>
      <c r="G35" s="14"/>
      <c r="H35" s="14"/>
      <c r="I35" s="14"/>
      <c r="J35" s="14"/>
      <c r="K35" s="14"/>
    </row>
    <row r="36" spans="1:11" x14ac:dyDescent="0.25">
      <c r="A36" s="14"/>
      <c r="B36" s="14"/>
      <c r="C36" s="14"/>
      <c r="D36" s="14"/>
      <c r="E36" s="14"/>
      <c r="F36" s="14"/>
      <c r="G36" s="14"/>
      <c r="H36" s="14"/>
      <c r="I36" s="14"/>
      <c r="J36" s="14"/>
      <c r="K36" s="14"/>
    </row>
    <row r="37" spans="1:11" x14ac:dyDescent="0.25">
      <c r="A37" s="14"/>
      <c r="B37" s="14"/>
      <c r="C37" s="14"/>
      <c r="D37" s="14"/>
      <c r="E37" s="14"/>
      <c r="F37" s="14"/>
      <c r="G37" s="14"/>
      <c r="H37" s="14"/>
      <c r="I37" s="14"/>
      <c r="J37" s="14"/>
      <c r="K37" s="14"/>
    </row>
    <row r="38" spans="1:11" x14ac:dyDescent="0.25">
      <c r="A38" s="14"/>
      <c r="B38" s="14"/>
      <c r="C38" s="14"/>
      <c r="D38" s="14"/>
      <c r="E38" s="14"/>
      <c r="F38" s="14"/>
      <c r="G38" s="14"/>
      <c r="H38" s="14"/>
      <c r="I38" s="14"/>
      <c r="J38" s="14"/>
      <c r="K38" s="14"/>
    </row>
    <row r="39" spans="1:11" x14ac:dyDescent="0.25">
      <c r="A39" s="14"/>
      <c r="B39" s="14"/>
      <c r="C39" s="14"/>
      <c r="D39" s="14"/>
      <c r="E39" s="14"/>
      <c r="F39" s="14"/>
      <c r="G39" s="14"/>
      <c r="H39" s="14"/>
      <c r="I39" s="14"/>
      <c r="J39" s="14"/>
      <c r="K39" s="14"/>
    </row>
    <row r="40" spans="1:11" x14ac:dyDescent="0.25">
      <c r="A40" s="14"/>
      <c r="B40" s="14"/>
      <c r="C40" s="14"/>
      <c r="D40" s="14"/>
      <c r="E40" s="14"/>
      <c r="F40" s="14"/>
      <c r="G40" s="14"/>
      <c r="H40" s="14"/>
      <c r="I40" s="14"/>
      <c r="J40" s="14"/>
      <c r="K40" s="14"/>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row r="46" spans="1:1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row r="48" spans="1:11" x14ac:dyDescent="0.25">
      <c r="A48" s="14"/>
      <c r="B48" s="14"/>
      <c r="C48" s="14"/>
      <c r="D48" s="14"/>
      <c r="E48" s="14"/>
      <c r="F48" s="14"/>
      <c r="G48" s="14"/>
      <c r="H48" s="14"/>
      <c r="I48" s="14"/>
      <c r="J48" s="14"/>
      <c r="K48" s="14"/>
    </row>
    <row r="49" spans="1:11" ht="14.45" customHeight="1" x14ac:dyDescent="0.25">
      <c r="A49" s="14"/>
      <c r="B49" s="184"/>
      <c r="C49" s="122"/>
      <c r="D49" s="122"/>
      <c r="E49" s="122"/>
      <c r="F49" s="122"/>
      <c r="G49" s="122"/>
      <c r="H49" s="122"/>
      <c r="I49" s="122"/>
      <c r="J49" s="122"/>
      <c r="K49" s="122"/>
    </row>
    <row r="50" spans="1:11" x14ac:dyDescent="0.25">
      <c r="A50" s="14"/>
      <c r="B50" s="122"/>
      <c r="C50" s="122"/>
      <c r="D50" s="122"/>
      <c r="E50" s="122"/>
      <c r="F50" s="122"/>
      <c r="G50" s="122"/>
      <c r="H50" s="122"/>
      <c r="I50" s="122"/>
      <c r="J50" s="122"/>
      <c r="K50" s="122"/>
    </row>
    <row r="51" spans="1:11" x14ac:dyDescent="0.25">
      <c r="A51" s="14"/>
      <c r="B51" s="122"/>
      <c r="C51" s="122"/>
      <c r="D51" s="122"/>
      <c r="E51" s="122"/>
      <c r="F51" s="122"/>
      <c r="G51" s="122"/>
      <c r="H51" s="122"/>
      <c r="I51" s="122"/>
      <c r="J51" s="122"/>
      <c r="K51" s="122"/>
    </row>
    <row r="52" spans="1:11" x14ac:dyDescent="0.25">
      <c r="A52" s="14"/>
      <c r="B52" s="122"/>
      <c r="C52" s="122"/>
      <c r="D52" s="122"/>
      <c r="E52" s="122"/>
      <c r="F52" s="122"/>
      <c r="G52" s="122"/>
      <c r="H52" s="122"/>
      <c r="I52" s="122"/>
      <c r="J52" s="122"/>
      <c r="K52" s="122"/>
    </row>
    <row r="53" spans="1:11" x14ac:dyDescent="0.25">
      <c r="A53" s="14"/>
      <c r="B53" s="122"/>
      <c r="C53" s="122"/>
      <c r="D53" s="122"/>
      <c r="E53" s="122"/>
      <c r="F53" s="122"/>
      <c r="G53" s="122"/>
      <c r="H53" s="122"/>
      <c r="I53" s="122"/>
      <c r="J53" s="122"/>
      <c r="K53" s="122"/>
    </row>
    <row r="54" spans="1:11" ht="15.6" customHeight="1" x14ac:dyDescent="0.25">
      <c r="A54" s="14"/>
      <c r="B54" s="122"/>
      <c r="C54" s="122"/>
      <c r="D54" s="122"/>
      <c r="E54" s="122"/>
      <c r="F54" s="122"/>
      <c r="G54" s="122"/>
      <c r="H54" s="122"/>
      <c r="I54" s="122"/>
      <c r="J54" s="122"/>
      <c r="K54" s="122"/>
    </row>
    <row r="55" spans="1:11" x14ac:dyDescent="0.25">
      <c r="A55" s="14"/>
      <c r="B55" s="122"/>
      <c r="C55" s="122"/>
      <c r="D55" s="122"/>
      <c r="E55" s="122"/>
      <c r="F55" s="122"/>
      <c r="G55" s="122"/>
      <c r="H55" s="122"/>
      <c r="I55" s="122"/>
      <c r="J55" s="122"/>
      <c r="K55" s="122"/>
    </row>
    <row r="56" spans="1:11" x14ac:dyDescent="0.25">
      <c r="A56" s="14"/>
      <c r="B56" s="122"/>
      <c r="C56" s="122"/>
      <c r="D56" s="122"/>
      <c r="E56" s="122"/>
      <c r="F56" s="122"/>
      <c r="G56" s="122"/>
      <c r="H56" s="122"/>
      <c r="I56" s="122"/>
      <c r="J56" s="122"/>
      <c r="K56" s="122"/>
    </row>
  </sheetData>
  <sheetProtection sheet="1" objects="1" scenarios="1" formatColumns="0" formatRows="0"/>
  <mergeCells count="10">
    <mergeCell ref="B2:K2"/>
    <mergeCell ref="E23:K31"/>
    <mergeCell ref="E4:K6"/>
    <mergeCell ref="B15:D22"/>
    <mergeCell ref="B7:D14"/>
    <mergeCell ref="B49:K56"/>
    <mergeCell ref="E7:K14"/>
    <mergeCell ref="B23:D31"/>
    <mergeCell ref="B4:D6"/>
    <mergeCell ref="E15:K22"/>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S57"/>
  <sheetViews>
    <sheetView showGridLines="0" view="pageBreakPreview" zoomScaleNormal="100" zoomScaleSheetLayoutView="100" workbookViewId="0">
      <selection activeCell="S16" sqref="A1:XFD1048576"/>
    </sheetView>
  </sheetViews>
  <sheetFormatPr defaultColWidth="8.85546875" defaultRowHeight="15" x14ac:dyDescent="0.25"/>
  <cols>
    <col min="1" max="1" width="1.42578125" customWidth="1"/>
    <col min="2" max="2" width="7.42578125" customWidth="1"/>
    <col min="4" max="4" width="3.85546875" customWidth="1"/>
    <col min="6" max="6" width="10.42578125" customWidth="1"/>
    <col min="11" max="11" width="14" customWidth="1"/>
    <col min="16" max="16" width="32.42578125" customWidth="1"/>
  </cols>
  <sheetData>
    <row r="1" spans="1:19" ht="19.5" customHeight="1" x14ac:dyDescent="0.25">
      <c r="A1" s="14"/>
      <c r="B1" s="14"/>
      <c r="C1" s="14"/>
      <c r="D1" s="14"/>
      <c r="E1" s="14"/>
      <c r="F1" s="14"/>
      <c r="G1" s="14"/>
      <c r="H1" s="14"/>
      <c r="I1" s="14"/>
      <c r="J1" s="14"/>
      <c r="K1" s="14"/>
      <c r="L1" s="14"/>
      <c r="M1" s="14"/>
      <c r="N1" s="14"/>
      <c r="O1" s="14"/>
      <c r="P1" s="14"/>
    </row>
    <row r="2" spans="1:19" ht="17.100000000000001" customHeight="1" x14ac:dyDescent="0.25">
      <c r="A2" s="14"/>
      <c r="B2" s="218" t="s">
        <v>553</v>
      </c>
      <c r="C2" s="122"/>
      <c r="D2" s="122"/>
      <c r="E2" s="122"/>
      <c r="F2" s="122"/>
      <c r="G2" s="122"/>
      <c r="H2" s="122"/>
      <c r="I2" s="122"/>
      <c r="J2" s="122"/>
      <c r="K2" s="122"/>
      <c r="L2" s="122"/>
      <c r="M2" s="122"/>
      <c r="N2" s="122"/>
      <c r="O2" s="122"/>
      <c r="P2" s="122"/>
    </row>
    <row r="3" spans="1:19" ht="17.100000000000001" customHeight="1" x14ac:dyDescent="0.25">
      <c r="A3" s="14"/>
      <c r="B3" s="17"/>
      <c r="C3" s="17"/>
      <c r="D3" s="17"/>
      <c r="E3" s="17"/>
      <c r="F3" s="17"/>
      <c r="G3" s="17"/>
      <c r="H3" s="17"/>
      <c r="I3" s="17"/>
      <c r="J3" s="17"/>
      <c r="K3" s="17"/>
      <c r="L3" s="17"/>
      <c r="M3" s="17"/>
      <c r="N3" s="17"/>
      <c r="O3" s="17"/>
      <c r="P3" s="17"/>
    </row>
    <row r="4" spans="1:19" ht="15" customHeight="1" x14ac:dyDescent="0.25">
      <c r="A4" s="14"/>
      <c r="B4" s="226" t="s">
        <v>554</v>
      </c>
      <c r="C4" s="209"/>
      <c r="D4" s="209"/>
      <c r="E4" s="209"/>
      <c r="F4" s="209"/>
      <c r="G4" s="209"/>
      <c r="H4" s="209"/>
      <c r="I4" s="209"/>
      <c r="J4" s="209"/>
      <c r="K4" s="209"/>
      <c r="L4" s="209"/>
      <c r="M4" s="209"/>
      <c r="N4" s="209"/>
      <c r="O4" s="209"/>
      <c r="P4" s="209"/>
    </row>
    <row r="5" spans="1:19" ht="17.100000000000001" customHeight="1" x14ac:dyDescent="0.25">
      <c r="A5" s="14"/>
      <c r="B5" s="213"/>
      <c r="C5" s="214"/>
      <c r="D5" s="214"/>
      <c r="E5" s="214"/>
      <c r="F5" s="214"/>
      <c r="G5" s="214"/>
      <c r="H5" s="214"/>
      <c r="I5" s="214"/>
      <c r="J5" s="214"/>
      <c r="K5" s="214"/>
      <c r="L5" s="214"/>
      <c r="M5" s="214"/>
      <c r="N5" s="214"/>
      <c r="O5" s="214"/>
      <c r="P5" s="214"/>
    </row>
    <row r="6" spans="1:19" ht="17.100000000000001" customHeight="1" x14ac:dyDescent="0.25">
      <c r="A6" s="14"/>
      <c r="B6" s="127"/>
      <c r="C6" s="221"/>
      <c r="D6" s="214"/>
      <c r="E6" s="214"/>
      <c r="F6" s="214"/>
      <c r="G6" s="214"/>
      <c r="H6" s="214"/>
      <c r="I6" s="214"/>
      <c r="J6" s="214"/>
      <c r="K6" s="214"/>
      <c r="L6" s="214"/>
      <c r="M6" s="214"/>
      <c r="N6" s="214"/>
      <c r="O6" s="214"/>
      <c r="P6" s="214"/>
    </row>
    <row r="7" spans="1:19" ht="14.45" customHeight="1" x14ac:dyDescent="0.25">
      <c r="A7" s="14"/>
      <c r="B7" s="211"/>
      <c r="C7" s="222" t="s">
        <v>555</v>
      </c>
      <c r="D7" s="210"/>
      <c r="E7" s="223" t="s">
        <v>556</v>
      </c>
      <c r="F7" s="222" t="s">
        <v>557</v>
      </c>
      <c r="G7" s="224" t="s">
        <v>558</v>
      </c>
      <c r="H7" s="209"/>
      <c r="I7" s="209"/>
      <c r="J7" s="209"/>
      <c r="K7" s="210"/>
      <c r="L7" s="222" t="s">
        <v>559</v>
      </c>
      <c r="M7" s="209"/>
      <c r="N7" s="209"/>
      <c r="O7" s="209"/>
      <c r="P7" s="210"/>
    </row>
    <row r="8" spans="1:19" ht="38.25" customHeight="1" x14ac:dyDescent="0.25">
      <c r="A8" s="14"/>
      <c r="B8" s="213"/>
      <c r="C8" s="213"/>
      <c r="D8" s="215"/>
      <c r="E8" s="220"/>
      <c r="F8" s="220"/>
      <c r="G8" s="213"/>
      <c r="H8" s="214"/>
      <c r="I8" s="214"/>
      <c r="J8" s="214"/>
      <c r="K8" s="215"/>
      <c r="L8" s="213"/>
      <c r="M8" s="214"/>
      <c r="N8" s="214"/>
      <c r="O8" s="214"/>
      <c r="P8" s="215"/>
    </row>
    <row r="9" spans="1:19" ht="17.100000000000001" customHeight="1" x14ac:dyDescent="0.25">
      <c r="A9" s="14"/>
      <c r="B9" s="126">
        <v>1</v>
      </c>
      <c r="C9" s="125" t="s">
        <v>560</v>
      </c>
      <c r="D9" s="210"/>
      <c r="E9" s="125" t="s">
        <v>561</v>
      </c>
      <c r="F9" s="125" t="s">
        <v>79</v>
      </c>
      <c r="G9" s="125" t="s">
        <v>562</v>
      </c>
      <c r="H9" s="209"/>
      <c r="I9" s="209"/>
      <c r="J9" s="209"/>
      <c r="K9" s="210"/>
      <c r="L9" s="125" t="s">
        <v>563</v>
      </c>
      <c r="M9" s="209"/>
      <c r="N9" s="209"/>
      <c r="O9" s="209"/>
      <c r="P9" s="210"/>
    </row>
    <row r="10" spans="1:19" ht="17.100000000000001" customHeight="1" x14ac:dyDescent="0.25">
      <c r="A10" s="14"/>
      <c r="B10" s="219"/>
      <c r="C10" s="211"/>
      <c r="D10" s="212"/>
      <c r="E10" s="219"/>
      <c r="F10" s="219"/>
      <c r="G10" s="211"/>
      <c r="H10" s="122"/>
      <c r="I10" s="122"/>
      <c r="J10" s="122"/>
      <c r="K10" s="212"/>
      <c r="L10" s="211"/>
      <c r="M10" s="122"/>
      <c r="N10" s="122"/>
      <c r="O10" s="122"/>
      <c r="P10" s="212"/>
    </row>
    <row r="11" spans="1:19" ht="17.100000000000001" customHeight="1" x14ac:dyDescent="0.25">
      <c r="A11" s="14"/>
      <c r="B11" s="219"/>
      <c r="C11" s="211"/>
      <c r="D11" s="212"/>
      <c r="E11" s="219"/>
      <c r="F11" s="219"/>
      <c r="G11" s="211"/>
      <c r="H11" s="122"/>
      <c r="I11" s="122"/>
      <c r="J11" s="122"/>
      <c r="K11" s="212"/>
      <c r="L11" s="211"/>
      <c r="M11" s="122"/>
      <c r="N11" s="122"/>
      <c r="O11" s="122"/>
      <c r="P11" s="212"/>
    </row>
    <row r="12" spans="1:19" ht="17.100000000000001" customHeight="1" x14ac:dyDescent="0.25">
      <c r="A12" s="14"/>
      <c r="B12" s="220"/>
      <c r="C12" s="213"/>
      <c r="D12" s="215"/>
      <c r="E12" s="220"/>
      <c r="F12" s="220"/>
      <c r="G12" s="213"/>
      <c r="H12" s="214"/>
      <c r="I12" s="214"/>
      <c r="J12" s="214"/>
      <c r="K12" s="215"/>
      <c r="L12" s="213"/>
      <c r="M12" s="214"/>
      <c r="N12" s="214"/>
      <c r="O12" s="214"/>
      <c r="P12" s="215"/>
      <c r="R12" s="38"/>
      <c r="S12" s="38"/>
    </row>
    <row r="13" spans="1:19" ht="17.100000000000001" customHeight="1" x14ac:dyDescent="0.25">
      <c r="A13" s="14"/>
      <c r="B13" s="126">
        <v>2</v>
      </c>
      <c r="C13" s="125" t="s">
        <v>564</v>
      </c>
      <c r="D13" s="210"/>
      <c r="E13" s="125" t="s">
        <v>561</v>
      </c>
      <c r="F13" s="125" t="s">
        <v>79</v>
      </c>
      <c r="G13" s="125" t="s">
        <v>565</v>
      </c>
      <c r="H13" s="209"/>
      <c r="I13" s="209"/>
      <c r="J13" s="209"/>
      <c r="K13" s="210"/>
      <c r="L13" s="125" t="s">
        <v>566</v>
      </c>
      <c r="M13" s="209"/>
      <c r="N13" s="209"/>
      <c r="O13" s="209"/>
      <c r="P13" s="210"/>
    </row>
    <row r="14" spans="1:19" ht="17.100000000000001" customHeight="1" x14ac:dyDescent="0.25">
      <c r="A14" s="14"/>
      <c r="B14" s="219"/>
      <c r="C14" s="211"/>
      <c r="D14" s="212"/>
      <c r="E14" s="219"/>
      <c r="F14" s="219"/>
      <c r="G14" s="211"/>
      <c r="H14" s="122"/>
      <c r="I14" s="122"/>
      <c r="J14" s="122"/>
      <c r="K14" s="212"/>
      <c r="L14" s="211"/>
      <c r="M14" s="122"/>
      <c r="N14" s="122"/>
      <c r="O14" s="122"/>
      <c r="P14" s="212"/>
    </row>
    <row r="15" spans="1:19" ht="17.100000000000001" customHeight="1" x14ac:dyDescent="0.25">
      <c r="A15" s="14"/>
      <c r="B15" s="219"/>
      <c r="C15" s="211"/>
      <c r="D15" s="212"/>
      <c r="E15" s="219"/>
      <c r="F15" s="219"/>
      <c r="G15" s="211"/>
      <c r="H15" s="122"/>
      <c r="I15" s="122"/>
      <c r="J15" s="122"/>
      <c r="K15" s="212"/>
      <c r="L15" s="211"/>
      <c r="M15" s="122"/>
      <c r="N15" s="122"/>
      <c r="O15" s="122"/>
      <c r="P15" s="212"/>
    </row>
    <row r="16" spans="1:19" ht="17.100000000000001" customHeight="1" x14ac:dyDescent="0.25">
      <c r="A16" s="14"/>
      <c r="B16" s="220"/>
      <c r="C16" s="213"/>
      <c r="D16" s="215"/>
      <c r="E16" s="220"/>
      <c r="F16" s="220"/>
      <c r="G16" s="213"/>
      <c r="H16" s="214"/>
      <c r="I16" s="214"/>
      <c r="J16" s="214"/>
      <c r="K16" s="215"/>
      <c r="L16" s="213"/>
      <c r="M16" s="214"/>
      <c r="N16" s="214"/>
      <c r="O16" s="214"/>
      <c r="P16" s="215"/>
    </row>
    <row r="17" spans="1:16" ht="17.100000000000001" customHeight="1" x14ac:dyDescent="0.25">
      <c r="A17" s="14"/>
      <c r="B17" s="126">
        <v>3</v>
      </c>
      <c r="C17" s="125" t="s">
        <v>567</v>
      </c>
      <c r="D17" s="210"/>
      <c r="E17" s="125" t="s">
        <v>568</v>
      </c>
      <c r="F17" s="127" t="s">
        <v>79</v>
      </c>
      <c r="G17" s="125" t="s">
        <v>569</v>
      </c>
      <c r="H17" s="209"/>
      <c r="I17" s="209"/>
      <c r="J17" s="209"/>
      <c r="K17" s="210"/>
      <c r="L17" s="125" t="s">
        <v>570</v>
      </c>
      <c r="M17" s="209"/>
      <c r="N17" s="209"/>
      <c r="O17" s="209"/>
      <c r="P17" s="210"/>
    </row>
    <row r="18" spans="1:16" ht="17.100000000000001" customHeight="1" x14ac:dyDescent="0.25">
      <c r="A18" s="14"/>
      <c r="B18" s="219"/>
      <c r="C18" s="211"/>
      <c r="D18" s="212"/>
      <c r="E18" s="219"/>
      <c r="F18" s="211"/>
      <c r="G18" s="211"/>
      <c r="H18" s="122"/>
      <c r="I18" s="122"/>
      <c r="J18" s="122"/>
      <c r="K18" s="212"/>
      <c r="L18" s="211"/>
      <c r="M18" s="122"/>
      <c r="N18" s="122"/>
      <c r="O18" s="122"/>
      <c r="P18" s="212"/>
    </row>
    <row r="19" spans="1:16" ht="17.100000000000001" customHeight="1" x14ac:dyDescent="0.25">
      <c r="A19" s="14"/>
      <c r="B19" s="219"/>
      <c r="C19" s="211"/>
      <c r="D19" s="212"/>
      <c r="E19" s="219"/>
      <c r="F19" s="211"/>
      <c r="G19" s="211"/>
      <c r="H19" s="122"/>
      <c r="I19" s="122"/>
      <c r="J19" s="122"/>
      <c r="K19" s="212"/>
      <c r="L19" s="211"/>
      <c r="M19" s="122"/>
      <c r="N19" s="122"/>
      <c r="O19" s="122"/>
      <c r="P19" s="212"/>
    </row>
    <row r="20" spans="1:16" ht="17.100000000000001" customHeight="1" x14ac:dyDescent="0.25">
      <c r="A20" s="14"/>
      <c r="B20" s="220"/>
      <c r="C20" s="213"/>
      <c r="D20" s="215"/>
      <c r="E20" s="220"/>
      <c r="F20" s="213"/>
      <c r="G20" s="213"/>
      <c r="H20" s="214"/>
      <c r="I20" s="214"/>
      <c r="J20" s="214"/>
      <c r="K20" s="215"/>
      <c r="L20" s="213"/>
      <c r="M20" s="214"/>
      <c r="N20" s="214"/>
      <c r="O20" s="214"/>
      <c r="P20" s="215"/>
    </row>
    <row r="21" spans="1:16" ht="17.100000000000001" customHeight="1" x14ac:dyDescent="0.25">
      <c r="A21" s="14"/>
      <c r="B21" s="126">
        <v>4</v>
      </c>
      <c r="C21" s="125" t="s">
        <v>571</v>
      </c>
      <c r="D21" s="210"/>
      <c r="E21" s="125" t="s">
        <v>561</v>
      </c>
      <c r="F21" s="127" t="s">
        <v>79</v>
      </c>
      <c r="G21" s="125" t="s">
        <v>572</v>
      </c>
      <c r="H21" s="209"/>
      <c r="I21" s="209"/>
      <c r="J21" s="209"/>
      <c r="K21" s="210"/>
      <c r="L21" s="125" t="s">
        <v>573</v>
      </c>
      <c r="M21" s="209"/>
      <c r="N21" s="209"/>
      <c r="O21" s="209"/>
      <c r="P21" s="210"/>
    </row>
    <row r="22" spans="1:16" ht="17.100000000000001" customHeight="1" x14ac:dyDescent="0.25">
      <c r="A22" s="14"/>
      <c r="B22" s="219"/>
      <c r="C22" s="211"/>
      <c r="D22" s="212"/>
      <c r="E22" s="219"/>
      <c r="F22" s="211"/>
      <c r="G22" s="211"/>
      <c r="H22" s="122"/>
      <c r="I22" s="122"/>
      <c r="J22" s="122"/>
      <c r="K22" s="212"/>
      <c r="L22" s="211"/>
      <c r="M22" s="122"/>
      <c r="N22" s="122"/>
      <c r="O22" s="122"/>
      <c r="P22" s="212"/>
    </row>
    <row r="23" spans="1:16" ht="17.100000000000001" customHeight="1" x14ac:dyDescent="0.25">
      <c r="A23" s="14"/>
      <c r="B23" s="219"/>
      <c r="C23" s="211"/>
      <c r="D23" s="212"/>
      <c r="E23" s="219"/>
      <c r="F23" s="211"/>
      <c r="G23" s="211"/>
      <c r="H23" s="122"/>
      <c r="I23" s="122"/>
      <c r="J23" s="122"/>
      <c r="K23" s="212"/>
      <c r="L23" s="211"/>
      <c r="M23" s="122"/>
      <c r="N23" s="122"/>
      <c r="O23" s="122"/>
      <c r="P23" s="212"/>
    </row>
    <row r="24" spans="1:16" ht="17.100000000000001" customHeight="1" x14ac:dyDescent="0.25">
      <c r="A24" s="14"/>
      <c r="B24" s="220"/>
      <c r="C24" s="213"/>
      <c r="D24" s="215"/>
      <c r="E24" s="220"/>
      <c r="F24" s="213"/>
      <c r="G24" s="213"/>
      <c r="H24" s="214"/>
      <c r="I24" s="214"/>
      <c r="J24" s="214"/>
      <c r="K24" s="215"/>
      <c r="L24" s="213"/>
      <c r="M24" s="214"/>
      <c r="N24" s="214"/>
      <c r="O24" s="214"/>
      <c r="P24" s="215"/>
    </row>
    <row r="25" spans="1:16" ht="17.100000000000001" customHeight="1" x14ac:dyDescent="0.25">
      <c r="A25" s="14"/>
      <c r="B25" s="126">
        <v>5</v>
      </c>
      <c r="C25" s="125" t="s">
        <v>574</v>
      </c>
      <c r="D25" s="210"/>
      <c r="E25" s="125" t="s">
        <v>561</v>
      </c>
      <c r="F25" s="127" t="s">
        <v>79</v>
      </c>
      <c r="G25" s="125" t="s">
        <v>575</v>
      </c>
      <c r="H25" s="209"/>
      <c r="I25" s="209"/>
      <c r="J25" s="209"/>
      <c r="K25" s="210"/>
      <c r="L25" s="125" t="s">
        <v>576</v>
      </c>
      <c r="M25" s="209"/>
      <c r="N25" s="209"/>
      <c r="O25" s="209"/>
      <c r="P25" s="210"/>
    </row>
    <row r="26" spans="1:16" ht="17.100000000000001" customHeight="1" x14ac:dyDescent="0.25">
      <c r="A26" s="14"/>
      <c r="B26" s="219"/>
      <c r="C26" s="211"/>
      <c r="D26" s="212"/>
      <c r="E26" s="219"/>
      <c r="F26" s="211"/>
      <c r="G26" s="211"/>
      <c r="H26" s="122"/>
      <c r="I26" s="122"/>
      <c r="J26" s="122"/>
      <c r="K26" s="212"/>
      <c r="L26" s="211"/>
      <c r="M26" s="122"/>
      <c r="N26" s="122"/>
      <c r="O26" s="122"/>
      <c r="P26" s="212"/>
    </row>
    <row r="27" spans="1:16" x14ac:dyDescent="0.25">
      <c r="A27" s="14"/>
      <c r="B27" s="219"/>
      <c r="C27" s="211"/>
      <c r="D27" s="212"/>
      <c r="E27" s="219"/>
      <c r="F27" s="211"/>
      <c r="G27" s="211"/>
      <c r="H27" s="122"/>
      <c r="I27" s="122"/>
      <c r="J27" s="122"/>
      <c r="K27" s="212"/>
      <c r="L27" s="211"/>
      <c r="M27" s="122"/>
      <c r="N27" s="122"/>
      <c r="O27" s="122"/>
      <c r="P27" s="212"/>
    </row>
    <row r="28" spans="1:16" x14ac:dyDescent="0.25">
      <c r="A28" s="14"/>
      <c r="B28" s="220"/>
      <c r="C28" s="213"/>
      <c r="D28" s="215"/>
      <c r="E28" s="220"/>
      <c r="F28" s="213"/>
      <c r="G28" s="213"/>
      <c r="H28" s="214"/>
      <c r="I28" s="214"/>
      <c r="J28" s="214"/>
      <c r="K28" s="215"/>
      <c r="L28" s="213"/>
      <c r="M28" s="214"/>
      <c r="N28" s="214"/>
      <c r="O28" s="214"/>
      <c r="P28" s="215"/>
    </row>
    <row r="29" spans="1:16" x14ac:dyDescent="0.25">
      <c r="A29" s="14"/>
      <c r="B29" s="126">
        <v>6</v>
      </c>
      <c r="C29" s="125" t="s">
        <v>560</v>
      </c>
      <c r="D29" s="210"/>
      <c r="E29" s="125" t="s">
        <v>561</v>
      </c>
      <c r="F29" s="127" t="s">
        <v>79</v>
      </c>
      <c r="G29" s="125" t="s">
        <v>577</v>
      </c>
      <c r="H29" s="209"/>
      <c r="I29" s="209"/>
      <c r="J29" s="209"/>
      <c r="K29" s="210"/>
      <c r="L29" s="125" t="s">
        <v>578</v>
      </c>
      <c r="M29" s="209"/>
      <c r="N29" s="209"/>
      <c r="O29" s="209"/>
      <c r="P29" s="210"/>
    </row>
    <row r="30" spans="1:16" x14ac:dyDescent="0.25">
      <c r="A30" s="14"/>
      <c r="B30" s="219"/>
      <c r="C30" s="211"/>
      <c r="D30" s="212"/>
      <c r="E30" s="219"/>
      <c r="F30" s="211"/>
      <c r="G30" s="211"/>
      <c r="H30" s="122"/>
      <c r="I30" s="122"/>
      <c r="J30" s="122"/>
      <c r="K30" s="212"/>
      <c r="L30" s="211"/>
      <c r="M30" s="122"/>
      <c r="N30" s="122"/>
      <c r="O30" s="122"/>
      <c r="P30" s="212"/>
    </row>
    <row r="31" spans="1:16" x14ac:dyDescent="0.25">
      <c r="A31" s="14"/>
      <c r="B31" s="219"/>
      <c r="C31" s="211"/>
      <c r="D31" s="212"/>
      <c r="E31" s="219"/>
      <c r="F31" s="211"/>
      <c r="G31" s="211"/>
      <c r="H31" s="122"/>
      <c r="I31" s="122"/>
      <c r="J31" s="122"/>
      <c r="K31" s="212"/>
      <c r="L31" s="211"/>
      <c r="M31" s="122"/>
      <c r="N31" s="122"/>
      <c r="O31" s="122"/>
      <c r="P31" s="212"/>
    </row>
    <row r="32" spans="1:16" ht="45.6" customHeight="1" x14ac:dyDescent="0.25">
      <c r="A32" s="14"/>
      <c r="B32" s="220"/>
      <c r="C32" s="213"/>
      <c r="D32" s="215"/>
      <c r="E32" s="220"/>
      <c r="F32" s="213"/>
      <c r="G32" s="213"/>
      <c r="H32" s="214"/>
      <c r="I32" s="214"/>
      <c r="J32" s="214"/>
      <c r="K32" s="215"/>
      <c r="L32" s="213"/>
      <c r="M32" s="214"/>
      <c r="N32" s="214"/>
      <c r="O32" s="214"/>
      <c r="P32" s="215"/>
    </row>
    <row r="33" spans="1:16" x14ac:dyDescent="0.25">
      <c r="A33" s="14"/>
      <c r="B33" s="126">
        <v>7</v>
      </c>
      <c r="C33" s="125" t="s">
        <v>564</v>
      </c>
      <c r="D33" s="210"/>
      <c r="E33" s="125" t="s">
        <v>568</v>
      </c>
      <c r="F33" s="127" t="s">
        <v>579</v>
      </c>
      <c r="G33" s="125" t="s">
        <v>580</v>
      </c>
      <c r="H33" s="209"/>
      <c r="I33" s="209"/>
      <c r="J33" s="209"/>
      <c r="K33" s="210"/>
      <c r="L33" s="125" t="s">
        <v>581</v>
      </c>
      <c r="M33" s="209"/>
      <c r="N33" s="209"/>
      <c r="O33" s="209"/>
      <c r="P33" s="210"/>
    </row>
    <row r="34" spans="1:16" x14ac:dyDescent="0.25">
      <c r="A34" s="14"/>
      <c r="B34" s="219"/>
      <c r="C34" s="211"/>
      <c r="D34" s="212"/>
      <c r="E34" s="219"/>
      <c r="F34" s="211"/>
      <c r="G34" s="211"/>
      <c r="H34" s="122"/>
      <c r="I34" s="122"/>
      <c r="J34" s="122"/>
      <c r="K34" s="212"/>
      <c r="L34" s="211"/>
      <c r="M34" s="122"/>
      <c r="N34" s="122"/>
      <c r="O34" s="122"/>
      <c r="P34" s="212"/>
    </row>
    <row r="35" spans="1:16" x14ac:dyDescent="0.25">
      <c r="A35" s="14"/>
      <c r="B35" s="219"/>
      <c r="C35" s="211"/>
      <c r="D35" s="212"/>
      <c r="E35" s="219"/>
      <c r="F35" s="211"/>
      <c r="G35" s="211"/>
      <c r="H35" s="122"/>
      <c r="I35" s="122"/>
      <c r="J35" s="122"/>
      <c r="K35" s="212"/>
      <c r="L35" s="211"/>
      <c r="M35" s="122"/>
      <c r="N35" s="122"/>
      <c r="O35" s="122"/>
      <c r="P35" s="212"/>
    </row>
    <row r="36" spans="1:16" x14ac:dyDescent="0.25">
      <c r="A36" s="14"/>
      <c r="B36" s="220"/>
      <c r="C36" s="213"/>
      <c r="D36" s="215"/>
      <c r="E36" s="220"/>
      <c r="F36" s="213"/>
      <c r="G36" s="213"/>
      <c r="H36" s="214"/>
      <c r="I36" s="214"/>
      <c r="J36" s="214"/>
      <c r="K36" s="215"/>
      <c r="L36" s="213"/>
      <c r="M36" s="214"/>
      <c r="N36" s="214"/>
      <c r="O36" s="214"/>
      <c r="P36" s="215"/>
    </row>
    <row r="37" spans="1:16" x14ac:dyDescent="0.25">
      <c r="A37" s="14"/>
      <c r="B37" s="227"/>
      <c r="C37" s="209"/>
      <c r="D37" s="209"/>
      <c r="E37" s="209"/>
      <c r="F37" s="209"/>
      <c r="G37" s="209"/>
      <c r="H37" s="209"/>
      <c r="I37" s="209"/>
      <c r="J37" s="209"/>
      <c r="K37" s="209"/>
      <c r="L37" s="209"/>
      <c r="M37" s="209"/>
      <c r="N37" s="209"/>
      <c r="O37" s="209"/>
      <c r="P37" s="209"/>
    </row>
    <row r="38" spans="1:16" x14ac:dyDescent="0.25">
      <c r="A38" s="14"/>
      <c r="B38" s="213"/>
      <c r="C38" s="214"/>
      <c r="D38" s="214"/>
      <c r="E38" s="214"/>
      <c r="F38" s="214"/>
      <c r="G38" s="214"/>
      <c r="H38" s="214"/>
      <c r="I38" s="214"/>
      <c r="J38" s="214"/>
      <c r="K38" s="214"/>
      <c r="L38" s="214"/>
      <c r="M38" s="214"/>
      <c r="N38" s="214"/>
      <c r="O38" s="214"/>
      <c r="P38" s="214"/>
    </row>
    <row r="39" spans="1:16" x14ac:dyDescent="0.25">
      <c r="A39" s="14"/>
      <c r="B39" s="225" t="s">
        <v>582</v>
      </c>
      <c r="C39" s="191"/>
      <c r="D39" s="191"/>
      <c r="E39" s="191"/>
      <c r="F39" s="191"/>
      <c r="G39" s="191"/>
      <c r="H39" s="191"/>
      <c r="I39" s="191"/>
      <c r="J39" s="191"/>
      <c r="K39" s="191"/>
      <c r="L39" s="191"/>
      <c r="M39" s="191"/>
      <c r="N39" s="191"/>
      <c r="O39" s="191"/>
      <c r="P39" s="192"/>
    </row>
    <row r="40" spans="1:16" ht="14.45" customHeight="1" x14ac:dyDescent="0.25">
      <c r="A40" s="14"/>
      <c r="B40" s="216" t="s">
        <v>583</v>
      </c>
      <c r="C40" s="216" t="s">
        <v>584</v>
      </c>
      <c r="D40" s="216" t="s">
        <v>585</v>
      </c>
      <c r="E40" s="209"/>
      <c r="F40" s="209"/>
      <c r="G40" s="209"/>
      <c r="H40" s="209"/>
      <c r="I40" s="209"/>
      <c r="J40" s="209"/>
      <c r="K40" s="209"/>
      <c r="L40" s="209"/>
      <c r="M40" s="209"/>
      <c r="N40" s="209"/>
      <c r="O40" s="209"/>
      <c r="P40" s="210"/>
    </row>
    <row r="41" spans="1:16" ht="17.100000000000001" customHeight="1" x14ac:dyDescent="0.25">
      <c r="A41" s="14"/>
      <c r="B41" s="220"/>
      <c r="C41" s="220"/>
      <c r="D41" s="213"/>
      <c r="E41" s="214"/>
      <c r="F41" s="214"/>
      <c r="G41" s="214"/>
      <c r="H41" s="214"/>
      <c r="I41" s="214"/>
      <c r="J41" s="214"/>
      <c r="K41" s="214"/>
      <c r="L41" s="214"/>
      <c r="M41" s="214"/>
      <c r="N41" s="214"/>
      <c r="O41" s="214"/>
      <c r="P41" s="215"/>
    </row>
    <row r="42" spans="1:16" ht="17.100000000000001" customHeight="1" x14ac:dyDescent="0.25">
      <c r="A42" s="14"/>
      <c r="B42" s="125" t="s">
        <v>561</v>
      </c>
      <c r="C42" s="296" t="s">
        <v>561</v>
      </c>
      <c r="D42" s="296" t="s">
        <v>787</v>
      </c>
      <c r="E42" s="297"/>
      <c r="F42" s="297"/>
      <c r="G42" s="297"/>
      <c r="H42" s="297"/>
      <c r="I42" s="297"/>
      <c r="J42" s="297"/>
      <c r="K42" s="297"/>
      <c r="L42" s="297"/>
      <c r="M42" s="297"/>
      <c r="N42" s="297"/>
      <c r="O42" s="297"/>
      <c r="P42" s="298"/>
    </row>
    <row r="43" spans="1:16" ht="17.100000000000001" customHeight="1" x14ac:dyDescent="0.25">
      <c r="A43" s="14"/>
      <c r="B43" s="219"/>
      <c r="C43" s="299"/>
      <c r="D43" s="300"/>
      <c r="E43" s="301"/>
      <c r="F43" s="301"/>
      <c r="G43" s="301"/>
      <c r="H43" s="301"/>
      <c r="I43" s="301"/>
      <c r="J43" s="301"/>
      <c r="K43" s="301"/>
      <c r="L43" s="301"/>
      <c r="M43" s="301"/>
      <c r="N43" s="301"/>
      <c r="O43" s="301"/>
      <c r="P43" s="302"/>
    </row>
    <row r="44" spans="1:16" ht="17.100000000000001" customHeight="1" x14ac:dyDescent="0.25">
      <c r="A44" s="14"/>
      <c r="B44" s="220"/>
      <c r="C44" s="303"/>
      <c r="D44" s="304"/>
      <c r="E44" s="305"/>
      <c r="F44" s="305"/>
      <c r="G44" s="305"/>
      <c r="H44" s="305"/>
      <c r="I44" s="305"/>
      <c r="J44" s="305"/>
      <c r="K44" s="305"/>
      <c r="L44" s="305"/>
      <c r="M44" s="305"/>
      <c r="N44" s="305"/>
      <c r="O44" s="305"/>
      <c r="P44" s="306"/>
    </row>
    <row r="45" spans="1:16" ht="17.100000000000001" customHeight="1" x14ac:dyDescent="0.25">
      <c r="A45" s="14"/>
      <c r="B45" s="14"/>
      <c r="C45" s="14"/>
      <c r="D45" s="14"/>
      <c r="E45" s="14"/>
      <c r="F45" s="14"/>
      <c r="G45" s="14"/>
      <c r="H45" s="14"/>
      <c r="I45" s="14"/>
      <c r="J45" s="14"/>
      <c r="K45" s="14"/>
      <c r="L45" s="14"/>
      <c r="M45" s="14"/>
      <c r="N45" s="14"/>
      <c r="O45" s="14"/>
      <c r="P45" s="14"/>
    </row>
    <row r="46" spans="1:16" ht="15" customHeight="1" x14ac:dyDescent="0.25">
      <c r="A46" s="14"/>
      <c r="B46" s="14"/>
      <c r="C46" s="14"/>
      <c r="D46" s="14"/>
      <c r="E46" s="14"/>
      <c r="F46" s="14"/>
      <c r="G46" s="14"/>
      <c r="H46" s="14"/>
      <c r="I46" s="14"/>
      <c r="J46" s="14"/>
      <c r="K46" s="14"/>
      <c r="L46" s="14"/>
      <c r="M46" s="14"/>
      <c r="N46" s="14"/>
      <c r="O46" s="14"/>
      <c r="P46" s="14"/>
    </row>
    <row r="47" spans="1:16" ht="15" customHeight="1" x14ac:dyDescent="0.25">
      <c r="A47" s="14"/>
      <c r="B47" s="14"/>
      <c r="C47" s="14"/>
      <c r="D47" s="14"/>
      <c r="E47" s="14"/>
      <c r="F47" s="14"/>
      <c r="G47" s="14"/>
      <c r="H47" s="14"/>
      <c r="I47" s="14"/>
      <c r="J47" s="14"/>
      <c r="K47" s="14"/>
      <c r="L47" s="14"/>
      <c r="M47" s="14"/>
      <c r="N47" s="14"/>
      <c r="O47" s="14"/>
      <c r="P47" s="14"/>
    </row>
    <row r="48" spans="1:16" ht="14.45" customHeight="1" x14ac:dyDescent="0.25">
      <c r="A48" s="14"/>
      <c r="B48" s="184" t="s">
        <v>586</v>
      </c>
      <c r="C48" s="122"/>
      <c r="D48" s="122"/>
      <c r="E48" s="122"/>
      <c r="F48" s="122"/>
      <c r="G48" s="122"/>
      <c r="H48" s="122"/>
      <c r="I48" s="122"/>
      <c r="J48" s="122"/>
      <c r="K48" s="122"/>
      <c r="L48" s="122"/>
      <c r="M48" s="122"/>
      <c r="N48" s="122"/>
      <c r="O48" s="122"/>
      <c r="P48" s="122"/>
    </row>
    <row r="49" spans="1:16" x14ac:dyDescent="0.25">
      <c r="A49" s="14"/>
      <c r="B49" s="122"/>
      <c r="C49" s="122"/>
      <c r="D49" s="122"/>
      <c r="E49" s="122"/>
      <c r="F49" s="122"/>
      <c r="G49" s="122"/>
      <c r="H49" s="122"/>
      <c r="I49" s="122"/>
      <c r="J49" s="122"/>
      <c r="K49" s="122"/>
      <c r="L49" s="122"/>
      <c r="M49" s="122"/>
      <c r="N49" s="122"/>
      <c r="O49" s="122"/>
      <c r="P49" s="122"/>
    </row>
    <row r="50" spans="1:16" x14ac:dyDescent="0.25">
      <c r="A50" s="14"/>
      <c r="B50" s="122"/>
      <c r="C50" s="122"/>
      <c r="D50" s="122"/>
      <c r="E50" s="122"/>
      <c r="F50" s="122"/>
      <c r="G50" s="122"/>
      <c r="H50" s="122"/>
      <c r="I50" s="122"/>
      <c r="J50" s="122"/>
      <c r="K50" s="122"/>
      <c r="L50" s="122"/>
      <c r="M50" s="122"/>
      <c r="N50" s="122"/>
      <c r="O50" s="122"/>
      <c r="P50" s="122"/>
    </row>
    <row r="51" spans="1:16" x14ac:dyDescent="0.25">
      <c r="A51" s="14"/>
      <c r="B51" s="122"/>
      <c r="C51" s="122"/>
      <c r="D51" s="122"/>
      <c r="E51" s="122"/>
      <c r="F51" s="122"/>
      <c r="G51" s="122"/>
      <c r="H51" s="122"/>
      <c r="I51" s="122"/>
      <c r="J51" s="122"/>
      <c r="K51" s="122"/>
      <c r="L51" s="122"/>
      <c r="M51" s="122"/>
      <c r="N51" s="122"/>
      <c r="O51" s="122"/>
      <c r="P51" s="122"/>
    </row>
    <row r="52" spans="1:16" x14ac:dyDescent="0.25">
      <c r="A52" s="14"/>
      <c r="B52" s="122"/>
      <c r="C52" s="122"/>
      <c r="D52" s="122"/>
      <c r="E52" s="122"/>
      <c r="F52" s="122"/>
      <c r="G52" s="122"/>
      <c r="H52" s="122"/>
      <c r="I52" s="122"/>
      <c r="J52" s="122"/>
      <c r="K52" s="122"/>
      <c r="L52" s="122"/>
      <c r="M52" s="122"/>
      <c r="N52" s="122"/>
      <c r="O52" s="122"/>
      <c r="P52" s="122"/>
    </row>
    <row r="53" spans="1:16" x14ac:dyDescent="0.25">
      <c r="A53" s="14"/>
      <c r="B53" s="122"/>
      <c r="C53" s="122"/>
      <c r="D53" s="122"/>
      <c r="E53" s="122"/>
      <c r="F53" s="122"/>
      <c r="G53" s="122"/>
      <c r="H53" s="122"/>
      <c r="I53" s="122"/>
      <c r="J53" s="122"/>
      <c r="K53" s="122"/>
      <c r="L53" s="122"/>
      <c r="M53" s="122"/>
      <c r="N53" s="122"/>
      <c r="O53" s="122"/>
      <c r="P53" s="122"/>
    </row>
    <row r="54" spans="1:16" x14ac:dyDescent="0.25">
      <c r="A54" s="14"/>
      <c r="B54" s="122"/>
      <c r="C54" s="122"/>
      <c r="D54" s="122"/>
      <c r="E54" s="122"/>
      <c r="F54" s="122"/>
      <c r="G54" s="122"/>
      <c r="H54" s="122"/>
      <c r="I54" s="122"/>
      <c r="J54" s="122"/>
      <c r="K54" s="122"/>
      <c r="L54" s="122"/>
      <c r="M54" s="122"/>
      <c r="N54" s="122"/>
      <c r="O54" s="122"/>
      <c r="P54" s="122"/>
    </row>
    <row r="55" spans="1:16" x14ac:dyDescent="0.25">
      <c r="A55" s="14"/>
      <c r="B55" s="122"/>
      <c r="C55" s="122"/>
      <c r="D55" s="122"/>
      <c r="E55" s="122"/>
      <c r="F55" s="122"/>
      <c r="G55" s="122"/>
      <c r="H55" s="122"/>
      <c r="I55" s="122"/>
      <c r="J55" s="122"/>
      <c r="K55" s="122"/>
      <c r="L55" s="122"/>
      <c r="M55" s="122"/>
      <c r="N55" s="122"/>
      <c r="O55" s="122"/>
      <c r="P55" s="122"/>
    </row>
    <row r="56" spans="1:16" ht="17.100000000000001" customHeight="1" x14ac:dyDescent="0.25">
      <c r="A56" s="14"/>
      <c r="B56" s="122"/>
      <c r="C56" s="122"/>
      <c r="D56" s="122"/>
      <c r="E56" s="122"/>
      <c r="F56" s="122"/>
      <c r="G56" s="122"/>
      <c r="H56" s="122"/>
      <c r="I56" s="122"/>
      <c r="J56" s="122"/>
      <c r="K56" s="122"/>
      <c r="L56" s="122"/>
      <c r="M56" s="122"/>
      <c r="N56" s="122"/>
      <c r="O56" s="122"/>
      <c r="P56" s="122"/>
    </row>
    <row r="57" spans="1:16" x14ac:dyDescent="0.25">
      <c r="A57" s="14"/>
      <c r="B57" s="14"/>
      <c r="C57" s="14"/>
      <c r="D57" s="14"/>
      <c r="E57" s="14"/>
      <c r="F57" s="14"/>
      <c r="G57" s="14"/>
      <c r="H57" s="14"/>
      <c r="I57" s="14"/>
      <c r="J57" s="14"/>
      <c r="K57" s="14"/>
      <c r="L57" s="14"/>
      <c r="M57" s="14"/>
      <c r="N57" s="14"/>
      <c r="O57" s="14"/>
      <c r="P57" s="14"/>
    </row>
  </sheetData>
  <sheetProtection sheet="1" objects="1" scenarios="1" formatColumns="0" formatRows="0"/>
  <mergeCells count="60">
    <mergeCell ref="D42:P44"/>
    <mergeCell ref="L13:P16"/>
    <mergeCell ref="C33:D36"/>
    <mergeCell ref="C29:D32"/>
    <mergeCell ref="G17:K20"/>
    <mergeCell ref="E33:E36"/>
    <mergeCell ref="F29:F32"/>
    <mergeCell ref="E21:E24"/>
    <mergeCell ref="L33:P36"/>
    <mergeCell ref="C42:C44"/>
    <mergeCell ref="G13:K16"/>
    <mergeCell ref="B13:B16"/>
    <mergeCell ref="L21:P24"/>
    <mergeCell ref="G9:K12"/>
    <mergeCell ref="F13:F16"/>
    <mergeCell ref="B9:B12"/>
    <mergeCell ref="G21:K24"/>
    <mergeCell ref="L17:P20"/>
    <mergeCell ref="B42:B44"/>
    <mergeCell ref="B33:B36"/>
    <mergeCell ref="E25:E28"/>
    <mergeCell ref="F9:F12"/>
    <mergeCell ref="B25:B28"/>
    <mergeCell ref="B48:P56"/>
    <mergeCell ref="B29:B32"/>
    <mergeCell ref="F33:F36"/>
    <mergeCell ref="L9:P12"/>
    <mergeCell ref="C13:D16"/>
    <mergeCell ref="B40:B41"/>
    <mergeCell ref="C9:D12"/>
    <mergeCell ref="B39:P39"/>
    <mergeCell ref="C25:D28"/>
    <mergeCell ref="D40:P41"/>
    <mergeCell ref="E29:E32"/>
    <mergeCell ref="C40:C41"/>
    <mergeCell ref="G29:K32"/>
    <mergeCell ref="B37:P38"/>
    <mergeCell ref="L25:P28"/>
    <mergeCell ref="G25:K28"/>
    <mergeCell ref="F25:F28"/>
    <mergeCell ref="L29:P32"/>
    <mergeCell ref="G33:K36"/>
    <mergeCell ref="L7:P8"/>
    <mergeCell ref="E7:E8"/>
    <mergeCell ref="G7:K8"/>
    <mergeCell ref="F7:F8"/>
    <mergeCell ref="E13:E16"/>
    <mergeCell ref="E9:E12"/>
    <mergeCell ref="F17:F20"/>
    <mergeCell ref="F21:F24"/>
    <mergeCell ref="B2:P2"/>
    <mergeCell ref="E17:E20"/>
    <mergeCell ref="C21:D24"/>
    <mergeCell ref="B21:B24"/>
    <mergeCell ref="B6:B8"/>
    <mergeCell ref="C6:P6"/>
    <mergeCell ref="B4:P5"/>
    <mergeCell ref="C17:D20"/>
    <mergeCell ref="B17:B20"/>
    <mergeCell ref="C7:D8"/>
  </mergeCells>
  <dataValidations count="3">
    <dataValidation type="list" allowBlank="1" showInputMessage="1" showErrorMessage="1" prompt="Select Rating" sqref="B42:C44 E9:E19 E21:E23 E25:E27 E33:E35 E29:E31" xr:uid="{00000000-0002-0000-0A00-000000000000}">
      <formula1>"Low, Moderate, Substantial, High"</formula1>
    </dataValidation>
    <dataValidation type="list" allowBlank="1" showInputMessage="1" showErrorMessage="1" prompt="Select Response" sqref="F9:F19 F21:F23 F25:F27 F33:F35 F29:F31" xr:uid="{00000000-0002-0000-0A00-000001000000}">
      <formula1>"Yes, No"</formula1>
    </dataValidation>
    <dataValidation type="list" allowBlank="1" showInputMessage="1" showErrorMessage="1" prompt="Select type of risk" sqref="C9:D36"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P24"/>
  <sheetViews>
    <sheetView showGridLines="0" view="pageBreakPreview" zoomScaleNormal="100" zoomScaleSheetLayoutView="100" workbookViewId="0">
      <selection activeCell="T10" sqref="A1:XFD1048576"/>
    </sheetView>
  </sheetViews>
  <sheetFormatPr defaultColWidth="8.85546875" defaultRowHeight="15" x14ac:dyDescent="0.25"/>
  <cols>
    <col min="1" max="1" width="1.42578125" customWidth="1"/>
    <col min="5" max="5" width="21.85546875" customWidth="1"/>
    <col min="11" max="11" width="4.28515625" customWidth="1"/>
  </cols>
  <sheetData>
    <row r="1" spans="1:16" x14ac:dyDescent="0.25">
      <c r="A1" s="14"/>
      <c r="B1" s="14"/>
      <c r="C1" s="14"/>
      <c r="D1" s="14"/>
      <c r="E1" s="14"/>
      <c r="F1" s="14"/>
      <c r="G1" s="14"/>
      <c r="H1" s="14"/>
      <c r="I1" s="14"/>
      <c r="J1" s="14"/>
      <c r="K1" s="14"/>
    </row>
    <row r="2" spans="1:16" ht="15.95" customHeight="1" x14ac:dyDescent="0.3">
      <c r="A2" s="14"/>
      <c r="B2" s="218" t="s">
        <v>587</v>
      </c>
      <c r="C2" s="122"/>
      <c r="D2" s="122"/>
      <c r="E2" s="122"/>
      <c r="F2" s="122"/>
      <c r="G2" s="122"/>
      <c r="H2" s="122"/>
      <c r="I2" s="122"/>
      <c r="J2" s="122"/>
      <c r="K2" s="122"/>
      <c r="M2" s="37"/>
      <c r="N2" s="37"/>
      <c r="O2" s="37"/>
      <c r="P2" s="37"/>
    </row>
    <row r="3" spans="1:16" ht="15.95" customHeight="1" x14ac:dyDescent="0.3">
      <c r="A3" s="14"/>
      <c r="B3" s="17"/>
      <c r="C3" s="17"/>
      <c r="D3" s="17"/>
      <c r="E3" s="17"/>
      <c r="F3" s="17"/>
      <c r="G3" s="17"/>
      <c r="H3" s="17"/>
      <c r="I3" s="17"/>
      <c r="J3" s="17"/>
      <c r="K3" s="17"/>
      <c r="M3" s="37"/>
      <c r="N3" s="37"/>
      <c r="O3" s="37"/>
      <c r="P3" s="37"/>
    </row>
    <row r="4" spans="1:16" ht="15.95" customHeight="1" x14ac:dyDescent="0.3">
      <c r="A4" s="14"/>
      <c r="B4" s="125" t="s">
        <v>588</v>
      </c>
      <c r="C4" s="209"/>
      <c r="D4" s="209"/>
      <c r="E4" s="209"/>
      <c r="F4" s="209"/>
      <c r="G4" s="209"/>
      <c r="H4" s="209"/>
      <c r="I4" s="209"/>
      <c r="J4" s="209"/>
      <c r="K4" s="210"/>
      <c r="M4" s="37"/>
      <c r="N4" s="37"/>
      <c r="O4" s="37"/>
      <c r="P4" s="37"/>
    </row>
    <row r="5" spans="1:16" ht="15.75" customHeight="1" x14ac:dyDescent="0.3">
      <c r="A5" s="14"/>
      <c r="B5" s="213"/>
      <c r="C5" s="214"/>
      <c r="D5" s="214"/>
      <c r="E5" s="214"/>
      <c r="F5" s="214"/>
      <c r="G5" s="214"/>
      <c r="H5" s="214"/>
      <c r="I5" s="214"/>
      <c r="J5" s="214"/>
      <c r="K5" s="215"/>
      <c r="M5" s="37"/>
      <c r="N5" s="37"/>
      <c r="O5" s="37"/>
      <c r="P5" s="37"/>
    </row>
    <row r="6" spans="1:16" ht="14.45" customHeight="1" x14ac:dyDescent="0.3">
      <c r="A6" s="14"/>
      <c r="B6" s="125"/>
      <c r="C6" s="191"/>
      <c r="D6" s="191"/>
      <c r="E6" s="191"/>
      <c r="F6" s="191"/>
      <c r="G6" s="191"/>
      <c r="H6" s="191"/>
      <c r="I6" s="191"/>
      <c r="J6" s="191"/>
      <c r="K6" s="192"/>
      <c r="M6" s="37"/>
      <c r="N6" s="37"/>
      <c r="O6" s="37"/>
      <c r="P6" s="37"/>
    </row>
    <row r="7" spans="1:16" ht="14.45" customHeight="1" x14ac:dyDescent="0.3">
      <c r="A7" s="14"/>
      <c r="B7" s="216" t="s">
        <v>589</v>
      </c>
      <c r="C7" s="209"/>
      <c r="D7" s="209"/>
      <c r="E7" s="210"/>
      <c r="F7" s="224" t="s">
        <v>590</v>
      </c>
      <c r="G7" s="209"/>
      <c r="H7" s="209"/>
      <c r="I7" s="209"/>
      <c r="J7" s="209"/>
      <c r="K7" s="210"/>
      <c r="M7" s="37"/>
      <c r="N7" s="37"/>
      <c r="O7" s="37"/>
      <c r="P7" s="37"/>
    </row>
    <row r="8" spans="1:16" ht="17.100000000000001" customHeight="1" x14ac:dyDescent="0.3">
      <c r="A8" s="14"/>
      <c r="B8" s="213"/>
      <c r="C8" s="214"/>
      <c r="D8" s="214"/>
      <c r="E8" s="215"/>
      <c r="F8" s="213"/>
      <c r="G8" s="214"/>
      <c r="H8" s="214"/>
      <c r="I8" s="214"/>
      <c r="J8" s="214"/>
      <c r="K8" s="215"/>
      <c r="M8" s="37"/>
      <c r="N8" s="37"/>
      <c r="O8" s="37"/>
      <c r="P8" s="37"/>
    </row>
    <row r="9" spans="1:16" ht="14.45" customHeight="1" x14ac:dyDescent="0.3">
      <c r="A9" s="14"/>
      <c r="B9" s="228" t="s">
        <v>591</v>
      </c>
      <c r="C9" s="209"/>
      <c r="D9" s="209"/>
      <c r="E9" s="210"/>
      <c r="F9" s="166" t="s">
        <v>592</v>
      </c>
      <c r="G9" s="209"/>
      <c r="H9" s="209"/>
      <c r="I9" s="209"/>
      <c r="J9" s="209"/>
      <c r="K9" s="210"/>
      <c r="M9" s="37"/>
      <c r="N9" s="37"/>
      <c r="O9" s="37"/>
      <c r="P9" s="37"/>
    </row>
    <row r="10" spans="1:16" ht="188.25" customHeight="1" x14ac:dyDescent="0.3">
      <c r="A10" s="14"/>
      <c r="B10" s="213"/>
      <c r="C10" s="214"/>
      <c r="D10" s="214"/>
      <c r="E10" s="215"/>
      <c r="F10" s="213"/>
      <c r="G10" s="214"/>
      <c r="H10" s="214"/>
      <c r="I10" s="214"/>
      <c r="J10" s="214"/>
      <c r="K10" s="215"/>
      <c r="M10" s="37"/>
      <c r="N10" s="37"/>
      <c r="O10" s="37"/>
      <c r="P10" s="37"/>
    </row>
    <row r="11" spans="1:16" ht="17.100000000000001" customHeight="1" x14ac:dyDescent="0.3">
      <c r="A11" s="14"/>
      <c r="B11" s="228" t="s">
        <v>593</v>
      </c>
      <c r="C11" s="209"/>
      <c r="D11" s="209"/>
      <c r="E11" s="210"/>
      <c r="F11" s="166" t="s">
        <v>594</v>
      </c>
      <c r="G11" s="209"/>
      <c r="H11" s="209"/>
      <c r="I11" s="209"/>
      <c r="J11" s="209"/>
      <c r="K11" s="210"/>
      <c r="M11" s="37"/>
      <c r="N11" s="37"/>
      <c r="O11" s="37"/>
      <c r="P11" s="37"/>
    </row>
    <row r="12" spans="1:16" ht="243.75" customHeight="1" x14ac:dyDescent="0.3">
      <c r="A12" s="14"/>
      <c r="B12" s="213"/>
      <c r="C12" s="214"/>
      <c r="D12" s="214"/>
      <c r="E12" s="215"/>
      <c r="F12" s="213"/>
      <c r="G12" s="214"/>
      <c r="H12" s="214"/>
      <c r="I12" s="214"/>
      <c r="J12" s="214"/>
      <c r="K12" s="215"/>
      <c r="M12" s="37"/>
      <c r="N12" s="37"/>
      <c r="O12" s="37"/>
      <c r="P12" s="37"/>
    </row>
    <row r="13" spans="1:16" ht="17.100000000000001" customHeight="1" x14ac:dyDescent="0.25">
      <c r="A13" s="14"/>
      <c r="B13" s="228" t="s">
        <v>595</v>
      </c>
      <c r="C13" s="209"/>
      <c r="D13" s="209"/>
      <c r="E13" s="210"/>
      <c r="F13" s="166" t="s">
        <v>596</v>
      </c>
      <c r="G13" s="209"/>
      <c r="H13" s="209"/>
      <c r="I13" s="209"/>
      <c r="J13" s="209"/>
      <c r="K13" s="210"/>
    </row>
    <row r="14" spans="1:16" ht="243" customHeight="1" x14ac:dyDescent="0.25">
      <c r="A14" s="14"/>
      <c r="B14" s="213"/>
      <c r="C14" s="214"/>
      <c r="D14" s="214"/>
      <c r="E14" s="215"/>
      <c r="F14" s="213"/>
      <c r="G14" s="214"/>
      <c r="H14" s="214"/>
      <c r="I14" s="214"/>
      <c r="J14" s="214"/>
      <c r="K14" s="215"/>
    </row>
    <row r="15" spans="1:16" ht="17.100000000000001" customHeight="1" x14ac:dyDescent="0.25">
      <c r="A15" s="14"/>
      <c r="B15" s="228" t="s">
        <v>597</v>
      </c>
      <c r="C15" s="209"/>
      <c r="D15" s="209"/>
      <c r="E15" s="210"/>
      <c r="F15" s="166" t="s">
        <v>598</v>
      </c>
      <c r="G15" s="209"/>
      <c r="H15" s="209"/>
      <c r="I15" s="209"/>
      <c r="J15" s="209"/>
      <c r="K15" s="210"/>
    </row>
    <row r="16" spans="1:16" ht="123" customHeight="1" x14ac:dyDescent="0.25">
      <c r="A16" s="14"/>
      <c r="B16" s="213"/>
      <c r="C16" s="214"/>
      <c r="D16" s="214"/>
      <c r="E16" s="215"/>
      <c r="F16" s="213"/>
      <c r="G16" s="214"/>
      <c r="H16" s="214"/>
      <c r="I16" s="214"/>
      <c r="J16" s="214"/>
      <c r="K16" s="215"/>
    </row>
    <row r="17" spans="1:12" ht="17.100000000000001" customHeight="1" x14ac:dyDescent="0.25">
      <c r="A17" s="14"/>
      <c r="B17" s="228" t="s">
        <v>599</v>
      </c>
      <c r="C17" s="209"/>
      <c r="D17" s="209"/>
      <c r="E17" s="210"/>
      <c r="F17" s="166" t="s">
        <v>600</v>
      </c>
      <c r="G17" s="209"/>
      <c r="H17" s="209"/>
      <c r="I17" s="209"/>
      <c r="J17" s="209"/>
      <c r="K17" s="210"/>
    </row>
    <row r="18" spans="1:12" ht="169.5" customHeight="1" x14ac:dyDescent="0.25">
      <c r="A18" s="14"/>
      <c r="B18" s="213"/>
      <c r="C18" s="214"/>
      <c r="D18" s="214"/>
      <c r="E18" s="215"/>
      <c r="F18" s="213"/>
      <c r="G18" s="214"/>
      <c r="H18" s="214"/>
      <c r="I18" s="214"/>
      <c r="J18" s="214"/>
      <c r="K18" s="215"/>
    </row>
    <row r="19" spans="1:12" ht="17.100000000000001" customHeight="1" x14ac:dyDescent="0.25">
      <c r="A19" s="14"/>
      <c r="B19" s="228" t="s">
        <v>601</v>
      </c>
      <c r="C19" s="209"/>
      <c r="D19" s="209"/>
      <c r="E19" s="210"/>
      <c r="F19" s="166" t="s">
        <v>602</v>
      </c>
      <c r="G19" s="209"/>
      <c r="H19" s="209"/>
      <c r="I19" s="209"/>
      <c r="J19" s="209"/>
      <c r="K19" s="210"/>
    </row>
    <row r="20" spans="1:12" ht="156.75" customHeight="1" x14ac:dyDescent="0.25">
      <c r="A20" s="14"/>
      <c r="B20" s="213"/>
      <c r="C20" s="214"/>
      <c r="D20" s="214"/>
      <c r="E20" s="215"/>
      <c r="F20" s="213"/>
      <c r="G20" s="214"/>
      <c r="H20" s="214"/>
      <c r="I20" s="214"/>
      <c r="J20" s="214"/>
      <c r="K20" s="215"/>
    </row>
    <row r="21" spans="1:12" ht="17.100000000000001" customHeight="1" x14ac:dyDescent="0.25">
      <c r="A21" s="14"/>
      <c r="B21" s="228" t="s">
        <v>603</v>
      </c>
      <c r="C21" s="209"/>
      <c r="D21" s="209"/>
      <c r="E21" s="210"/>
      <c r="F21" s="166" t="s">
        <v>604</v>
      </c>
      <c r="G21" s="209"/>
      <c r="H21" s="209"/>
      <c r="I21" s="209"/>
      <c r="J21" s="209"/>
      <c r="K21" s="210"/>
    </row>
    <row r="22" spans="1:12" ht="85.5" customHeight="1" x14ac:dyDescent="0.25">
      <c r="A22" s="21"/>
      <c r="B22" s="213"/>
      <c r="C22" s="214"/>
      <c r="D22" s="214"/>
      <c r="E22" s="215"/>
      <c r="F22" s="213"/>
      <c r="G22" s="214"/>
      <c r="H22" s="214"/>
      <c r="I22" s="214"/>
      <c r="J22" s="214"/>
      <c r="K22" s="214"/>
      <c r="L22" s="133"/>
    </row>
    <row r="23" spans="1:12" ht="17.100000000000001" customHeight="1" x14ac:dyDescent="0.25">
      <c r="A23" s="25"/>
      <c r="B23" s="228" t="s">
        <v>605</v>
      </c>
      <c r="C23" s="209"/>
      <c r="D23" s="209"/>
      <c r="E23" s="210"/>
      <c r="F23" s="166" t="s">
        <v>606</v>
      </c>
      <c r="G23" s="209"/>
      <c r="H23" s="209"/>
      <c r="I23" s="209"/>
      <c r="J23" s="209"/>
      <c r="K23" s="209"/>
      <c r="L23" s="314"/>
    </row>
    <row r="24" spans="1:12" ht="303.75" customHeight="1" x14ac:dyDescent="0.25">
      <c r="B24" s="213"/>
      <c r="C24" s="214"/>
      <c r="D24" s="214"/>
      <c r="E24" s="215"/>
      <c r="F24" s="213"/>
      <c r="G24" s="214"/>
      <c r="H24" s="214"/>
      <c r="I24" s="214"/>
      <c r="J24" s="214"/>
      <c r="K24" s="215"/>
    </row>
  </sheetData>
  <sheetProtection sheet="1" objects="1" scenarios="1" formatColumns="0" formatRows="0"/>
  <mergeCells count="22">
    <mergeCell ref="B2:K2"/>
    <mergeCell ref="B6:K6"/>
    <mergeCell ref="F9:K10"/>
    <mergeCell ref="F17:K18"/>
    <mergeCell ref="B4:K5"/>
    <mergeCell ref="B13:E14"/>
    <mergeCell ref="F15:K16"/>
    <mergeCell ref="F13:K14"/>
    <mergeCell ref="B17:E18"/>
    <mergeCell ref="B7:E8"/>
    <mergeCell ref="B11:E12"/>
    <mergeCell ref="L22:L23"/>
    <mergeCell ref="B15:E16"/>
    <mergeCell ref="F7:K8"/>
    <mergeCell ref="B9:E10"/>
    <mergeCell ref="F11:K12"/>
    <mergeCell ref="B19:E20"/>
    <mergeCell ref="F19:K20"/>
    <mergeCell ref="B21:E22"/>
    <mergeCell ref="F21:K22"/>
    <mergeCell ref="B23:E24"/>
    <mergeCell ref="F23:K24"/>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49"/>
  <sheetViews>
    <sheetView showGridLines="0" view="pageBreakPreview" zoomScaleNormal="100" zoomScaleSheetLayoutView="100" workbookViewId="0">
      <selection activeCell="S13" sqref="A1:XFD1048576"/>
    </sheetView>
  </sheetViews>
  <sheetFormatPr defaultColWidth="8.85546875" defaultRowHeight="15" x14ac:dyDescent="0.25"/>
  <cols>
    <col min="1" max="1" width="1.42578125" customWidth="1"/>
    <col min="2" max="2" width="9.140625" customWidth="1"/>
    <col min="7" max="7" width="7.140625" customWidth="1"/>
    <col min="8" max="8" width="1.85546875" hidden="1" customWidth="1"/>
    <col min="9" max="9" width="18.140625" customWidth="1"/>
    <col min="11" max="11" width="21.28515625" customWidth="1"/>
  </cols>
  <sheetData>
    <row r="1" spans="1:11" x14ac:dyDescent="0.25">
      <c r="A1" s="2"/>
      <c r="B1" s="2"/>
      <c r="C1" s="2"/>
      <c r="D1" s="2"/>
      <c r="E1" s="2"/>
      <c r="F1" s="2"/>
      <c r="G1" s="2"/>
      <c r="H1" s="2"/>
      <c r="I1" s="2"/>
      <c r="J1" s="2"/>
      <c r="K1" s="2"/>
    </row>
    <row r="2" spans="1:11" ht="19.5" customHeight="1" x14ac:dyDescent="0.25">
      <c r="A2" s="2"/>
      <c r="B2" s="242" t="s">
        <v>607</v>
      </c>
      <c r="C2" s="122"/>
      <c r="D2" s="122"/>
      <c r="E2" s="122"/>
      <c r="F2" s="122"/>
      <c r="G2" s="122"/>
      <c r="H2" s="122"/>
      <c r="I2" s="122"/>
      <c r="J2" s="122"/>
      <c r="K2" s="122"/>
    </row>
    <row r="3" spans="1:11" x14ac:dyDescent="0.25">
      <c r="A3" s="2"/>
      <c r="B3" s="16"/>
      <c r="C3" s="16"/>
      <c r="D3" s="16"/>
      <c r="E3" s="16"/>
      <c r="F3" s="16"/>
      <c r="G3" s="16"/>
      <c r="H3" s="16"/>
      <c r="I3" s="16"/>
      <c r="J3" s="16"/>
      <c r="K3" s="16"/>
    </row>
    <row r="4" spans="1:11" s="3" customFormat="1" ht="14.45" customHeight="1" x14ac:dyDescent="0.25">
      <c r="A4" s="8"/>
      <c r="B4" s="128" t="s">
        <v>608</v>
      </c>
      <c r="C4" s="209"/>
      <c r="D4" s="209"/>
      <c r="E4" s="209"/>
      <c r="F4" s="209"/>
      <c r="G4" s="209"/>
      <c r="H4" s="209"/>
      <c r="I4" s="209"/>
      <c r="J4" s="209"/>
      <c r="K4" s="210"/>
    </row>
    <row r="5" spans="1:11" ht="15.95" customHeight="1" x14ac:dyDescent="0.25">
      <c r="A5" s="2"/>
      <c r="B5" s="211"/>
      <c r="C5" s="122"/>
      <c r="D5" s="122"/>
      <c r="E5" s="122"/>
      <c r="F5" s="122"/>
      <c r="G5" s="122"/>
      <c r="H5" s="122"/>
      <c r="I5" s="122"/>
      <c r="J5" s="122"/>
      <c r="K5" s="212"/>
    </row>
    <row r="6" spans="1:11" ht="15.95" customHeight="1" x14ac:dyDescent="0.25">
      <c r="A6" s="2"/>
      <c r="B6" s="211"/>
      <c r="C6" s="122"/>
      <c r="D6" s="122"/>
      <c r="E6" s="122"/>
      <c r="F6" s="122"/>
      <c r="G6" s="122"/>
      <c r="H6" s="122"/>
      <c r="I6" s="122"/>
      <c r="J6" s="122"/>
      <c r="K6" s="212"/>
    </row>
    <row r="7" spans="1:11" ht="15.95" customHeight="1" x14ac:dyDescent="0.25">
      <c r="A7" s="2"/>
      <c r="B7" s="211"/>
      <c r="C7" s="122"/>
      <c r="D7" s="122"/>
      <c r="E7" s="122"/>
      <c r="F7" s="122"/>
      <c r="G7" s="122"/>
      <c r="H7" s="122"/>
      <c r="I7" s="122"/>
      <c r="J7" s="122"/>
      <c r="K7" s="212"/>
    </row>
    <row r="8" spans="1:11" ht="15.95" customHeight="1" x14ac:dyDescent="0.25">
      <c r="A8" s="2"/>
      <c r="B8" s="213"/>
      <c r="C8" s="214"/>
      <c r="D8" s="214"/>
      <c r="E8" s="214"/>
      <c r="F8" s="214"/>
      <c r="G8" s="214"/>
      <c r="H8" s="214"/>
      <c r="I8" s="214"/>
      <c r="J8" s="214"/>
      <c r="K8" s="215"/>
    </row>
    <row r="9" spans="1:11" ht="14.45" customHeight="1" x14ac:dyDescent="0.25">
      <c r="A9" s="2"/>
      <c r="B9" s="224" t="s">
        <v>609</v>
      </c>
      <c r="C9" s="210"/>
      <c r="D9" s="224" t="s">
        <v>610</v>
      </c>
      <c r="E9" s="209"/>
      <c r="F9" s="209"/>
      <c r="G9" s="209"/>
      <c r="H9" s="210"/>
      <c r="I9" s="241" t="s">
        <v>611</v>
      </c>
      <c r="J9" s="224" t="s">
        <v>612</v>
      </c>
      <c r="K9" s="210"/>
    </row>
    <row r="10" spans="1:11" ht="14.45" customHeight="1" x14ac:dyDescent="0.25">
      <c r="A10" s="2"/>
      <c r="B10" s="211"/>
      <c r="C10" s="212"/>
      <c r="D10" s="211"/>
      <c r="E10" s="122"/>
      <c r="F10" s="122"/>
      <c r="G10" s="122"/>
      <c r="H10" s="212"/>
      <c r="I10" s="219"/>
      <c r="J10" s="211"/>
      <c r="K10" s="212"/>
    </row>
    <row r="11" spans="1:11" ht="15.95" customHeight="1" x14ac:dyDescent="0.25">
      <c r="A11" s="2"/>
      <c r="B11" s="213"/>
      <c r="C11" s="215"/>
      <c r="D11" s="213"/>
      <c r="E11" s="214"/>
      <c r="F11" s="214"/>
      <c r="G11" s="214"/>
      <c r="H11" s="215"/>
      <c r="I11" s="220"/>
      <c r="J11" s="213"/>
      <c r="K11" s="215"/>
    </row>
    <row r="12" spans="1:11" ht="14.45" customHeight="1" x14ac:dyDescent="0.25">
      <c r="A12" s="2"/>
      <c r="B12" s="125" t="s">
        <v>613</v>
      </c>
      <c r="C12" s="243"/>
      <c r="D12" s="159" t="s">
        <v>614</v>
      </c>
      <c r="E12" s="231"/>
      <c r="F12" s="231"/>
      <c r="G12" s="231"/>
      <c r="H12" s="232"/>
      <c r="I12" s="159" t="s">
        <v>615</v>
      </c>
      <c r="J12" s="159" t="s">
        <v>616</v>
      </c>
      <c r="K12" s="232"/>
    </row>
    <row r="13" spans="1:11" ht="60" customHeight="1" x14ac:dyDescent="0.25">
      <c r="A13" s="2"/>
      <c r="B13" s="244"/>
      <c r="C13" s="245"/>
      <c r="D13" s="233"/>
      <c r="E13" s="234"/>
      <c r="F13" s="234"/>
      <c r="G13" s="234"/>
      <c r="H13" s="235"/>
      <c r="I13" s="237"/>
      <c r="J13" s="233"/>
      <c r="K13" s="235"/>
    </row>
    <row r="14" spans="1:11" ht="14.45" customHeight="1" x14ac:dyDescent="0.25">
      <c r="A14" s="2"/>
      <c r="B14" s="128" t="s">
        <v>617</v>
      </c>
      <c r="C14" s="210"/>
      <c r="D14" s="159" t="s">
        <v>618</v>
      </c>
      <c r="E14" s="231"/>
      <c r="F14" s="231"/>
      <c r="G14" s="231"/>
      <c r="H14" s="232"/>
      <c r="I14" s="159"/>
      <c r="J14" s="159"/>
      <c r="K14" s="232"/>
    </row>
    <row r="15" spans="1:11" ht="15.95" customHeight="1" x14ac:dyDescent="0.25">
      <c r="A15" s="2"/>
      <c r="B15" s="213"/>
      <c r="C15" s="215"/>
      <c r="D15" s="233"/>
      <c r="E15" s="234"/>
      <c r="F15" s="234"/>
      <c r="G15" s="234"/>
      <c r="H15" s="235"/>
      <c r="I15" s="237"/>
      <c r="J15" s="233"/>
      <c r="K15" s="235"/>
    </row>
    <row r="16" spans="1:11" ht="14.45" customHeight="1" x14ac:dyDescent="0.25">
      <c r="A16" s="2"/>
      <c r="B16" s="128" t="s">
        <v>619</v>
      </c>
      <c r="C16" s="210"/>
      <c r="D16" s="159" t="s">
        <v>620</v>
      </c>
      <c r="E16" s="231"/>
      <c r="F16" s="231"/>
      <c r="G16" s="231"/>
      <c r="H16" s="232"/>
      <c r="I16" s="159" t="s">
        <v>621</v>
      </c>
      <c r="J16" s="159" t="s">
        <v>622</v>
      </c>
      <c r="K16" s="232"/>
    </row>
    <row r="17" spans="1:11" ht="15.95" customHeight="1" x14ac:dyDescent="0.25">
      <c r="A17" s="2"/>
      <c r="B17" s="211"/>
      <c r="C17" s="212"/>
      <c r="D17" s="238"/>
      <c r="E17" s="239"/>
      <c r="F17" s="239"/>
      <c r="G17" s="239"/>
      <c r="H17" s="240"/>
      <c r="I17" s="246"/>
      <c r="J17" s="238"/>
      <c r="K17" s="240"/>
    </row>
    <row r="18" spans="1:11" ht="60.75" customHeight="1" x14ac:dyDescent="0.25">
      <c r="A18" s="2"/>
      <c r="B18" s="213"/>
      <c r="C18" s="215"/>
      <c r="D18" s="233"/>
      <c r="E18" s="234"/>
      <c r="F18" s="234"/>
      <c r="G18" s="234"/>
      <c r="H18" s="235"/>
      <c r="I18" s="237"/>
      <c r="J18" s="233"/>
      <c r="K18" s="235"/>
    </row>
    <row r="19" spans="1:11" ht="14.45" customHeight="1" x14ac:dyDescent="0.25">
      <c r="A19" s="2"/>
      <c r="B19" s="128" t="s">
        <v>623</v>
      </c>
      <c r="C19" s="210"/>
      <c r="D19" s="128" t="s">
        <v>618</v>
      </c>
      <c r="E19" s="209"/>
      <c r="F19" s="209"/>
      <c r="G19" s="209"/>
      <c r="H19" s="210"/>
      <c r="I19" s="128"/>
      <c r="J19" s="125"/>
      <c r="K19" s="210"/>
    </row>
    <row r="20" spans="1:11" ht="15.95" customHeight="1" x14ac:dyDescent="0.25">
      <c r="A20" s="2"/>
      <c r="B20" s="213"/>
      <c r="C20" s="215"/>
      <c r="D20" s="213"/>
      <c r="E20" s="214"/>
      <c r="F20" s="214"/>
      <c r="G20" s="214"/>
      <c r="H20" s="215"/>
      <c r="I20" s="220"/>
      <c r="J20" s="213"/>
      <c r="K20" s="215"/>
    </row>
    <row r="21" spans="1:11" ht="14.45" customHeight="1" x14ac:dyDescent="0.25">
      <c r="A21" s="2"/>
      <c r="B21" s="128" t="s">
        <v>624</v>
      </c>
      <c r="C21" s="210"/>
      <c r="D21" s="128" t="s">
        <v>625</v>
      </c>
      <c r="E21" s="209"/>
      <c r="F21" s="209"/>
      <c r="G21" s="209"/>
      <c r="H21" s="210"/>
      <c r="I21" s="128" t="s">
        <v>626</v>
      </c>
      <c r="J21" s="125" t="s">
        <v>627</v>
      </c>
      <c r="K21" s="210"/>
    </row>
    <row r="22" spans="1:11" ht="61.5" customHeight="1" x14ac:dyDescent="0.25">
      <c r="A22" s="2"/>
      <c r="B22" s="213"/>
      <c r="C22" s="215"/>
      <c r="D22" s="213"/>
      <c r="E22" s="214"/>
      <c r="F22" s="214"/>
      <c r="G22" s="214"/>
      <c r="H22" s="215"/>
      <c r="I22" s="220"/>
      <c r="J22" s="213"/>
      <c r="K22" s="215"/>
    </row>
    <row r="23" spans="1:11" ht="14.45" customHeight="1" x14ac:dyDescent="0.25">
      <c r="A23" s="2"/>
      <c r="B23" s="128" t="s">
        <v>628</v>
      </c>
      <c r="C23" s="210"/>
      <c r="D23" s="128" t="s">
        <v>618</v>
      </c>
      <c r="E23" s="209"/>
      <c r="F23" s="209"/>
      <c r="G23" s="209"/>
      <c r="H23" s="210"/>
      <c r="I23" s="128"/>
      <c r="J23" s="125"/>
      <c r="K23" s="210"/>
    </row>
    <row r="24" spans="1:11" ht="15.95" customHeight="1" x14ac:dyDescent="0.25">
      <c r="A24" s="2"/>
      <c r="B24" s="213"/>
      <c r="C24" s="215"/>
      <c r="D24" s="213"/>
      <c r="E24" s="214"/>
      <c r="F24" s="214"/>
      <c r="G24" s="214"/>
      <c r="H24" s="215"/>
      <c r="I24" s="220"/>
      <c r="J24" s="213"/>
      <c r="K24" s="215"/>
    </row>
    <row r="25" spans="1:11" ht="14.45" customHeight="1" x14ac:dyDescent="0.25">
      <c r="A25" s="2"/>
      <c r="B25" s="128" t="s">
        <v>629</v>
      </c>
      <c r="C25" s="210"/>
      <c r="D25" s="128" t="s">
        <v>618</v>
      </c>
      <c r="E25" s="209"/>
      <c r="F25" s="209"/>
      <c r="G25" s="209"/>
      <c r="H25" s="210"/>
      <c r="I25" s="128"/>
      <c r="J25" s="125"/>
      <c r="K25" s="210"/>
    </row>
    <row r="26" spans="1:11" ht="15.95" customHeight="1" x14ac:dyDescent="0.25">
      <c r="A26" s="2"/>
      <c r="B26" s="213"/>
      <c r="C26" s="215"/>
      <c r="D26" s="213"/>
      <c r="E26" s="214"/>
      <c r="F26" s="214"/>
      <c r="G26" s="214"/>
      <c r="H26" s="215"/>
      <c r="I26" s="220"/>
      <c r="J26" s="213"/>
      <c r="K26" s="215"/>
    </row>
    <row r="27" spans="1:11" ht="14.45" customHeight="1" x14ac:dyDescent="0.25">
      <c r="A27" s="2"/>
      <c r="B27" s="128" t="s">
        <v>630</v>
      </c>
      <c r="C27" s="210"/>
      <c r="D27" s="128" t="s">
        <v>618</v>
      </c>
      <c r="E27" s="209"/>
      <c r="F27" s="209"/>
      <c r="G27" s="209"/>
      <c r="H27" s="210"/>
      <c r="I27" s="128"/>
      <c r="J27" s="125"/>
      <c r="K27" s="210"/>
    </row>
    <row r="28" spans="1:11" ht="15.95" customHeight="1" x14ac:dyDescent="0.25">
      <c r="A28" s="2"/>
      <c r="B28" s="213"/>
      <c r="C28" s="215"/>
      <c r="D28" s="213"/>
      <c r="E28" s="214"/>
      <c r="F28" s="214"/>
      <c r="G28" s="214"/>
      <c r="H28" s="215"/>
      <c r="I28" s="220"/>
      <c r="J28" s="213"/>
      <c r="K28" s="215"/>
    </row>
    <row r="29" spans="1:11" ht="14.45" customHeight="1" x14ac:dyDescent="0.25">
      <c r="A29" s="2"/>
      <c r="B29" s="128" t="s">
        <v>631</v>
      </c>
      <c r="C29" s="210"/>
      <c r="D29" s="128" t="s">
        <v>618</v>
      </c>
      <c r="E29" s="209"/>
      <c r="F29" s="209"/>
      <c r="G29" s="209"/>
      <c r="H29" s="210"/>
      <c r="I29" s="128"/>
      <c r="J29" s="125"/>
      <c r="K29" s="210"/>
    </row>
    <row r="30" spans="1:11" x14ac:dyDescent="0.25">
      <c r="A30" s="2"/>
      <c r="B30" s="213"/>
      <c r="C30" s="215"/>
      <c r="D30" s="213"/>
      <c r="E30" s="214"/>
      <c r="F30" s="214"/>
      <c r="G30" s="214"/>
      <c r="H30" s="215"/>
      <c r="I30" s="220"/>
      <c r="J30" s="213"/>
      <c r="K30" s="215"/>
    </row>
    <row r="31" spans="1:11" ht="14.45" customHeight="1" x14ac:dyDescent="0.25">
      <c r="A31" s="2"/>
      <c r="B31" s="128" t="s">
        <v>632</v>
      </c>
      <c r="C31" s="210"/>
      <c r="D31" s="128" t="s">
        <v>618</v>
      </c>
      <c r="E31" s="209"/>
      <c r="F31" s="209"/>
      <c r="G31" s="209"/>
      <c r="H31" s="210"/>
      <c r="I31" s="128"/>
      <c r="J31" s="125"/>
      <c r="K31" s="210"/>
    </row>
    <row r="32" spans="1:11" x14ac:dyDescent="0.25">
      <c r="A32" s="2"/>
      <c r="B32" s="213"/>
      <c r="C32" s="215"/>
      <c r="D32" s="213"/>
      <c r="E32" s="214"/>
      <c r="F32" s="214"/>
      <c r="G32" s="214"/>
      <c r="H32" s="215"/>
      <c r="I32" s="220"/>
      <c r="J32" s="213"/>
      <c r="K32" s="215"/>
    </row>
    <row r="33" spans="1:11" ht="14.45" customHeight="1" x14ac:dyDescent="0.25">
      <c r="A33" s="2"/>
      <c r="B33" s="128" t="s">
        <v>633</v>
      </c>
      <c r="C33" s="210"/>
      <c r="D33" s="128" t="s">
        <v>618</v>
      </c>
      <c r="E33" s="209"/>
      <c r="F33" s="209"/>
      <c r="G33" s="209"/>
      <c r="H33" s="210"/>
      <c r="I33" s="128"/>
      <c r="J33" s="125"/>
      <c r="K33" s="210"/>
    </row>
    <row r="34" spans="1:11" x14ac:dyDescent="0.25">
      <c r="A34" s="2"/>
      <c r="B34" s="211"/>
      <c r="C34" s="212"/>
      <c r="D34" s="211"/>
      <c r="E34" s="122"/>
      <c r="F34" s="122"/>
      <c r="G34" s="122"/>
      <c r="H34" s="212"/>
      <c r="I34" s="219"/>
      <c r="J34" s="211"/>
      <c r="K34" s="212"/>
    </row>
    <row r="35" spans="1:11" x14ac:dyDescent="0.25">
      <c r="A35" s="2"/>
      <c r="B35" s="213"/>
      <c r="C35" s="215"/>
      <c r="D35" s="213"/>
      <c r="E35" s="214"/>
      <c r="F35" s="214"/>
      <c r="G35" s="214"/>
      <c r="H35" s="215"/>
      <c r="I35" s="220"/>
      <c r="J35" s="213"/>
      <c r="K35" s="215"/>
    </row>
    <row r="36" spans="1:11" x14ac:dyDescent="0.25">
      <c r="A36" s="2"/>
      <c r="B36" s="236" t="s">
        <v>634</v>
      </c>
      <c r="C36" s="210"/>
      <c r="D36" s="128" t="s">
        <v>618</v>
      </c>
      <c r="E36" s="209"/>
      <c r="F36" s="209"/>
      <c r="G36" s="209"/>
      <c r="H36" s="210"/>
      <c r="I36" s="128"/>
      <c r="J36" s="125"/>
      <c r="K36" s="210"/>
    </row>
    <row r="37" spans="1:11" x14ac:dyDescent="0.25">
      <c r="A37" s="2"/>
      <c r="B37" s="213"/>
      <c r="C37" s="215"/>
      <c r="D37" s="213"/>
      <c r="E37" s="214"/>
      <c r="F37" s="214"/>
      <c r="G37" s="214"/>
      <c r="H37" s="215"/>
      <c r="I37" s="220"/>
      <c r="J37" s="213"/>
      <c r="K37" s="215"/>
    </row>
    <row r="38" spans="1:11" ht="14.45" customHeight="1" x14ac:dyDescent="0.25">
      <c r="A38" s="2"/>
      <c r="B38" s="128" t="s">
        <v>635</v>
      </c>
      <c r="C38" s="210"/>
      <c r="D38" s="128" t="s">
        <v>618</v>
      </c>
      <c r="E38" s="209"/>
      <c r="F38" s="209"/>
      <c r="G38" s="209"/>
      <c r="H38" s="210"/>
      <c r="I38" s="128"/>
      <c r="J38" s="125"/>
      <c r="K38" s="210"/>
    </row>
    <row r="39" spans="1:11" x14ac:dyDescent="0.25">
      <c r="A39" s="2"/>
      <c r="B39" s="213"/>
      <c r="C39" s="215"/>
      <c r="D39" s="213"/>
      <c r="E39" s="214"/>
      <c r="F39" s="214"/>
      <c r="G39" s="214"/>
      <c r="H39" s="215"/>
      <c r="I39" s="220"/>
      <c r="J39" s="213"/>
      <c r="K39" s="215"/>
    </row>
    <row r="40" spans="1:11" ht="14.45" customHeight="1" x14ac:dyDescent="0.25">
      <c r="A40" s="2"/>
      <c r="B40" s="128" t="s">
        <v>636</v>
      </c>
      <c r="C40" s="210"/>
      <c r="D40" s="128" t="s">
        <v>618</v>
      </c>
      <c r="E40" s="209"/>
      <c r="F40" s="209"/>
      <c r="G40" s="209"/>
      <c r="H40" s="210"/>
      <c r="I40" s="128"/>
      <c r="J40" s="125"/>
      <c r="K40" s="210"/>
    </row>
    <row r="41" spans="1:11" x14ac:dyDescent="0.25">
      <c r="A41" s="2"/>
      <c r="B41" s="213"/>
      <c r="C41" s="215"/>
      <c r="D41" s="213"/>
      <c r="E41" s="214"/>
      <c r="F41" s="214"/>
      <c r="G41" s="214"/>
      <c r="H41" s="215"/>
      <c r="I41" s="220"/>
      <c r="J41" s="213"/>
      <c r="K41" s="215"/>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s="35" customFormat="1" ht="13.5" customHeight="1" x14ac:dyDescent="0.25">
      <c r="A45" s="36"/>
      <c r="B45" s="229" t="s">
        <v>637</v>
      </c>
      <c r="C45" s="230"/>
      <c r="D45" s="230"/>
      <c r="E45" s="230"/>
      <c r="F45" s="230"/>
      <c r="G45" s="230"/>
      <c r="H45" s="230"/>
      <c r="I45" s="230"/>
      <c r="J45" s="230"/>
      <c r="K45" s="230"/>
    </row>
    <row r="46" spans="1:11" x14ac:dyDescent="0.25">
      <c r="A46" s="2"/>
      <c r="B46" s="7"/>
      <c r="C46" s="7"/>
      <c r="D46" s="7"/>
      <c r="E46" s="7"/>
      <c r="F46" s="7"/>
      <c r="G46" s="7"/>
      <c r="H46" s="7"/>
      <c r="I46" s="7"/>
      <c r="J46" s="7"/>
      <c r="K46" s="7"/>
    </row>
    <row r="47" spans="1:11" x14ac:dyDescent="0.25">
      <c r="A47" s="2"/>
      <c r="B47" s="7"/>
      <c r="C47" s="7"/>
      <c r="D47" s="7"/>
      <c r="E47" s="7"/>
      <c r="F47" s="7"/>
      <c r="G47" s="7"/>
      <c r="H47" s="7"/>
      <c r="I47" s="7"/>
      <c r="J47" s="7"/>
      <c r="K47" s="7"/>
    </row>
    <row r="48" spans="1:11" x14ac:dyDescent="0.25">
      <c r="A48" s="2"/>
      <c r="B48" s="7"/>
      <c r="C48" s="7"/>
      <c r="D48" s="7"/>
      <c r="E48" s="7"/>
      <c r="F48" s="7"/>
      <c r="G48" s="7"/>
      <c r="H48" s="7"/>
      <c r="I48" s="7"/>
      <c r="J48" s="7"/>
      <c r="K48" s="7"/>
    </row>
    <row r="49" spans="1:11" x14ac:dyDescent="0.25">
      <c r="A49" s="2"/>
      <c r="B49" s="7"/>
      <c r="C49" s="7"/>
      <c r="D49" s="7"/>
      <c r="E49" s="7"/>
      <c r="F49" s="7"/>
      <c r="G49" s="7"/>
      <c r="H49" s="7"/>
      <c r="I49" s="7"/>
      <c r="J49" s="7"/>
      <c r="K49" s="7"/>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5:K45"/>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5"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9"/>
  <sheetViews>
    <sheetView showGridLines="0" view="pageBreakPreview" zoomScaleNormal="100" zoomScaleSheetLayoutView="100" workbookViewId="0">
      <selection activeCell="S11" sqref="A1:XFD1048576"/>
    </sheetView>
  </sheetViews>
  <sheetFormatPr defaultColWidth="8.85546875" defaultRowHeight="15" x14ac:dyDescent="0.25"/>
  <cols>
    <col min="1" max="2" width="1.42578125" customWidth="1"/>
    <col min="6" max="6" width="8.42578125" customWidth="1"/>
    <col min="7" max="7" width="13.85546875" customWidth="1"/>
    <col min="11" max="11" width="20.28515625" customWidth="1"/>
    <col min="12" max="12" width="2.140625" hidden="1" customWidth="1"/>
  </cols>
  <sheetData>
    <row r="1" spans="1:12" x14ac:dyDescent="0.25">
      <c r="A1" s="14"/>
      <c r="B1" s="14"/>
      <c r="C1" s="14"/>
      <c r="D1" s="14"/>
      <c r="E1" s="14"/>
      <c r="F1" s="14"/>
      <c r="G1" s="14"/>
      <c r="H1" s="14"/>
      <c r="I1" s="14"/>
      <c r="J1" s="14"/>
      <c r="K1" s="14"/>
      <c r="L1" s="14"/>
    </row>
    <row r="2" spans="1:12" ht="19.5" customHeight="1" x14ac:dyDescent="0.25">
      <c r="A2" s="14"/>
      <c r="B2" s="14"/>
      <c r="C2" s="218" t="s">
        <v>638</v>
      </c>
      <c r="D2" s="122"/>
      <c r="E2" s="122"/>
      <c r="F2" s="122"/>
      <c r="G2" s="122"/>
      <c r="H2" s="122"/>
      <c r="I2" s="122"/>
      <c r="J2" s="122"/>
      <c r="K2" s="122"/>
      <c r="L2" s="122"/>
    </row>
    <row r="3" spans="1:12" x14ac:dyDescent="0.25">
      <c r="A3" s="14"/>
      <c r="B3" s="14"/>
      <c r="C3" s="17"/>
      <c r="D3" s="17"/>
      <c r="E3" s="17"/>
      <c r="F3" s="17"/>
      <c r="G3" s="17"/>
      <c r="H3" s="17"/>
      <c r="I3" s="17"/>
      <c r="J3" s="17"/>
      <c r="K3" s="17"/>
      <c r="L3" s="17"/>
    </row>
    <row r="4" spans="1:12" ht="14.45" customHeight="1" x14ac:dyDescent="0.25">
      <c r="A4" s="14"/>
      <c r="B4" s="14"/>
      <c r="C4" s="256" t="s">
        <v>639</v>
      </c>
      <c r="D4" s="209"/>
      <c r="E4" s="209"/>
      <c r="F4" s="209"/>
      <c r="G4" s="209"/>
      <c r="H4" s="209"/>
      <c r="I4" s="209"/>
      <c r="J4" s="209"/>
      <c r="K4" s="209"/>
      <c r="L4" s="209"/>
    </row>
    <row r="5" spans="1:12" ht="14.45" customHeight="1" x14ac:dyDescent="0.25">
      <c r="A5" s="14"/>
      <c r="B5" s="14"/>
      <c r="C5" s="211"/>
      <c r="D5" s="122"/>
      <c r="E5" s="122"/>
      <c r="F5" s="122"/>
      <c r="G5" s="122"/>
      <c r="H5" s="122"/>
      <c r="I5" s="122"/>
      <c r="J5" s="122"/>
      <c r="K5" s="122"/>
      <c r="L5" s="122"/>
    </row>
    <row r="6" spans="1:12" ht="17.100000000000001" customHeight="1" x14ac:dyDescent="0.25">
      <c r="A6" s="14"/>
      <c r="B6" s="14"/>
      <c r="C6" s="213"/>
      <c r="D6" s="214"/>
      <c r="E6" s="214"/>
      <c r="F6" s="214"/>
      <c r="G6" s="214"/>
      <c r="H6" s="214"/>
      <c r="I6" s="214"/>
      <c r="J6" s="214"/>
      <c r="K6" s="214"/>
      <c r="L6" s="214"/>
    </row>
    <row r="7" spans="1:12" ht="17.100000000000001" customHeight="1" x14ac:dyDescent="0.25">
      <c r="A7" s="14"/>
      <c r="B7" s="14"/>
      <c r="C7" s="127"/>
      <c r="D7" s="191"/>
      <c r="E7" s="191"/>
      <c r="F7" s="191"/>
      <c r="G7" s="191"/>
      <c r="H7" s="191"/>
      <c r="I7" s="191"/>
      <c r="J7" s="191"/>
      <c r="K7" s="191"/>
      <c r="L7" s="191"/>
    </row>
    <row r="8" spans="1:12" ht="34.5" customHeight="1" x14ac:dyDescent="0.25">
      <c r="A8" s="14"/>
      <c r="B8" s="14"/>
      <c r="C8" s="258" t="s">
        <v>640</v>
      </c>
      <c r="D8" s="210"/>
      <c r="E8" s="257" t="s">
        <v>641</v>
      </c>
      <c r="F8" s="192"/>
      <c r="G8" s="40" t="s">
        <v>642</v>
      </c>
      <c r="H8" s="251" t="s">
        <v>643</v>
      </c>
      <c r="I8" s="209"/>
      <c r="J8" s="209"/>
      <c r="K8" s="209"/>
      <c r="L8" s="252"/>
    </row>
    <row r="9" spans="1:12" ht="59.25" customHeight="1" x14ac:dyDescent="0.25">
      <c r="A9" s="14"/>
      <c r="B9" s="14"/>
      <c r="C9" s="128" t="s">
        <v>644</v>
      </c>
      <c r="D9" s="192"/>
      <c r="E9" s="128" t="s">
        <v>645</v>
      </c>
      <c r="F9" s="192"/>
      <c r="G9" s="81" t="s">
        <v>646</v>
      </c>
      <c r="H9" s="253" t="s">
        <v>647</v>
      </c>
      <c r="I9" s="254"/>
      <c r="J9" s="254"/>
      <c r="K9" s="254"/>
      <c r="L9" s="255"/>
    </row>
    <row r="10" spans="1:12" ht="62.25" customHeight="1" x14ac:dyDescent="0.25">
      <c r="A10" s="14"/>
      <c r="B10" s="14"/>
      <c r="C10" s="128" t="s">
        <v>644</v>
      </c>
      <c r="D10" s="192"/>
      <c r="E10" s="128" t="s">
        <v>648</v>
      </c>
      <c r="F10" s="192"/>
      <c r="G10" s="81" t="s">
        <v>649</v>
      </c>
      <c r="H10" s="248" t="s">
        <v>650</v>
      </c>
      <c r="I10" s="191"/>
      <c r="J10" s="191"/>
      <c r="K10" s="191"/>
      <c r="L10" s="249"/>
    </row>
    <row r="11" spans="1:12" ht="75.75" customHeight="1" x14ac:dyDescent="0.25">
      <c r="A11" s="14"/>
      <c r="B11" s="14"/>
      <c r="C11" s="128" t="s">
        <v>644</v>
      </c>
      <c r="D11" s="192"/>
      <c r="E11" s="128" t="s">
        <v>651</v>
      </c>
      <c r="F11" s="192"/>
      <c r="G11" s="81" t="s">
        <v>652</v>
      </c>
      <c r="H11" s="248" t="s">
        <v>653</v>
      </c>
      <c r="I11" s="191"/>
      <c r="J11" s="191"/>
      <c r="K11" s="191"/>
      <c r="L11" s="249"/>
    </row>
    <row r="12" spans="1:12" ht="110.25" customHeight="1" x14ac:dyDescent="0.25">
      <c r="A12" s="14"/>
      <c r="B12" s="14"/>
      <c r="C12" s="128" t="s">
        <v>644</v>
      </c>
      <c r="D12" s="192"/>
      <c r="E12" s="128" t="s">
        <v>654</v>
      </c>
      <c r="F12" s="192"/>
      <c r="G12" s="81" t="s">
        <v>652</v>
      </c>
      <c r="H12" s="248" t="s">
        <v>655</v>
      </c>
      <c r="I12" s="191"/>
      <c r="J12" s="191"/>
      <c r="K12" s="191"/>
      <c r="L12" s="249"/>
    </row>
    <row r="13" spans="1:12" ht="72.75" customHeight="1" x14ac:dyDescent="0.25">
      <c r="A13" s="14"/>
      <c r="B13" s="14"/>
      <c r="C13" s="128" t="s">
        <v>644</v>
      </c>
      <c r="D13" s="192"/>
      <c r="E13" s="128" t="s">
        <v>656</v>
      </c>
      <c r="F13" s="192"/>
      <c r="G13" s="21" t="s">
        <v>657</v>
      </c>
      <c r="H13" s="248" t="s">
        <v>658</v>
      </c>
      <c r="I13" s="191"/>
      <c r="J13" s="191"/>
      <c r="K13" s="191"/>
      <c r="L13" s="249"/>
    </row>
    <row r="14" spans="1:12" ht="75" customHeight="1" x14ac:dyDescent="0.25">
      <c r="A14" s="14"/>
      <c r="B14" s="14"/>
      <c r="C14" s="128" t="s">
        <v>644</v>
      </c>
      <c r="D14" s="192"/>
      <c r="E14" s="128" t="s">
        <v>659</v>
      </c>
      <c r="F14" s="192"/>
      <c r="G14" s="21" t="s">
        <v>657</v>
      </c>
      <c r="H14" s="248" t="s">
        <v>660</v>
      </c>
      <c r="I14" s="191"/>
      <c r="J14" s="191"/>
      <c r="K14" s="191"/>
      <c r="L14" s="249"/>
    </row>
    <row r="15" spans="1:12" ht="80.25" customHeight="1" x14ac:dyDescent="0.25">
      <c r="A15" s="14"/>
      <c r="B15" s="14"/>
      <c r="C15" s="128" t="s">
        <v>644</v>
      </c>
      <c r="D15" s="192"/>
      <c r="E15" s="128" t="s">
        <v>661</v>
      </c>
      <c r="F15" s="192"/>
      <c r="G15" s="21" t="s">
        <v>657</v>
      </c>
      <c r="H15" s="248" t="s">
        <v>662</v>
      </c>
      <c r="I15" s="191"/>
      <c r="J15" s="191"/>
      <c r="K15" s="191"/>
      <c r="L15" s="249"/>
    </row>
    <row r="16" spans="1:12" ht="109.5" customHeight="1" x14ac:dyDescent="0.25">
      <c r="A16" s="14"/>
      <c r="B16" s="14"/>
      <c r="C16" s="128" t="s">
        <v>663</v>
      </c>
      <c r="D16" s="192"/>
      <c r="E16" s="128" t="s">
        <v>664</v>
      </c>
      <c r="F16" s="192"/>
      <c r="G16" s="81" t="s">
        <v>652</v>
      </c>
      <c r="H16" s="248" t="s">
        <v>665</v>
      </c>
      <c r="I16" s="191"/>
      <c r="J16" s="191"/>
      <c r="K16" s="191"/>
      <c r="L16" s="249"/>
    </row>
    <row r="17" spans="1:12" ht="117" customHeight="1" x14ac:dyDescent="0.25">
      <c r="A17" s="14"/>
      <c r="B17" s="14"/>
      <c r="C17" s="128" t="s">
        <v>663</v>
      </c>
      <c r="D17" s="192"/>
      <c r="E17" s="128" t="s">
        <v>666</v>
      </c>
      <c r="F17" s="192"/>
      <c r="G17" s="81" t="s">
        <v>652</v>
      </c>
      <c r="H17" s="248" t="s">
        <v>667</v>
      </c>
      <c r="I17" s="191"/>
      <c r="J17" s="191"/>
      <c r="K17" s="191"/>
      <c r="L17" s="249"/>
    </row>
    <row r="18" spans="1:12" ht="74.25" customHeight="1" x14ac:dyDescent="0.25">
      <c r="A18" s="14"/>
      <c r="B18" s="14"/>
      <c r="C18" s="128" t="s">
        <v>668</v>
      </c>
      <c r="D18" s="192"/>
      <c r="E18" s="128" t="s">
        <v>669</v>
      </c>
      <c r="F18" s="192"/>
      <c r="G18" s="21" t="s">
        <v>646</v>
      </c>
      <c r="H18" s="248" t="s">
        <v>670</v>
      </c>
      <c r="I18" s="191"/>
      <c r="J18" s="191"/>
      <c r="K18" s="191"/>
      <c r="L18" s="249"/>
    </row>
    <row r="19" spans="1:12" ht="69.75" customHeight="1" x14ac:dyDescent="0.25">
      <c r="A19" s="14"/>
      <c r="B19" s="14"/>
      <c r="C19" s="128" t="s">
        <v>671</v>
      </c>
      <c r="D19" s="192"/>
      <c r="E19" s="128" t="s">
        <v>672</v>
      </c>
      <c r="F19" s="192"/>
      <c r="G19" s="81" t="s">
        <v>646</v>
      </c>
      <c r="H19" s="248" t="s">
        <v>673</v>
      </c>
      <c r="I19" s="191"/>
      <c r="J19" s="191"/>
      <c r="K19" s="191"/>
      <c r="L19" s="249"/>
    </row>
    <row r="20" spans="1:12" ht="97.5" customHeight="1" x14ac:dyDescent="0.25">
      <c r="A20" s="14"/>
      <c r="B20" s="14"/>
      <c r="C20" s="128" t="s">
        <v>671</v>
      </c>
      <c r="D20" s="192"/>
      <c r="E20" s="128" t="s">
        <v>674</v>
      </c>
      <c r="F20" s="192"/>
      <c r="G20" s="81" t="s">
        <v>646</v>
      </c>
      <c r="H20" s="248" t="s">
        <v>675</v>
      </c>
      <c r="I20" s="191"/>
      <c r="J20" s="191"/>
      <c r="K20" s="191"/>
      <c r="L20" s="249"/>
    </row>
    <row r="21" spans="1:12" ht="126.75" customHeight="1" x14ac:dyDescent="0.25">
      <c r="A21" s="14"/>
      <c r="B21" s="14"/>
      <c r="C21" s="128" t="s">
        <v>671</v>
      </c>
      <c r="D21" s="192"/>
      <c r="E21" s="128" t="s">
        <v>676</v>
      </c>
      <c r="F21" s="192"/>
      <c r="G21" s="81" t="s">
        <v>646</v>
      </c>
      <c r="H21" s="248" t="s">
        <v>677</v>
      </c>
      <c r="I21" s="191"/>
      <c r="J21" s="191"/>
      <c r="K21" s="191"/>
      <c r="L21" s="249"/>
    </row>
    <row r="22" spans="1:12" ht="70.5" customHeight="1" x14ac:dyDescent="0.25">
      <c r="A22" s="14"/>
      <c r="B22" s="14"/>
      <c r="C22" s="128" t="s">
        <v>668</v>
      </c>
      <c r="D22" s="192"/>
      <c r="E22" s="128" t="s">
        <v>678</v>
      </c>
      <c r="F22" s="192"/>
      <c r="G22" s="21" t="s">
        <v>679</v>
      </c>
      <c r="H22" s="248" t="s">
        <v>680</v>
      </c>
      <c r="I22" s="191"/>
      <c r="J22" s="191"/>
      <c r="K22" s="191"/>
      <c r="L22" s="249"/>
    </row>
    <row r="23" spans="1:12" ht="78.75" customHeight="1" x14ac:dyDescent="0.25">
      <c r="A23" s="14"/>
      <c r="B23" s="14"/>
      <c r="C23" s="128" t="s">
        <v>668</v>
      </c>
      <c r="D23" s="192"/>
      <c r="E23" s="128" t="s">
        <v>681</v>
      </c>
      <c r="F23" s="192"/>
      <c r="G23" s="21" t="s">
        <v>682</v>
      </c>
      <c r="H23" s="248" t="s">
        <v>683</v>
      </c>
      <c r="I23" s="191"/>
      <c r="J23" s="191"/>
      <c r="K23" s="191"/>
      <c r="L23" s="249"/>
    </row>
    <row r="24" spans="1:12" ht="55.5" customHeight="1" x14ac:dyDescent="0.25">
      <c r="A24" s="14"/>
      <c r="B24" s="14"/>
      <c r="C24" s="128" t="s">
        <v>668</v>
      </c>
      <c r="D24" s="192"/>
      <c r="E24" s="128" t="s">
        <v>684</v>
      </c>
      <c r="F24" s="192"/>
      <c r="G24" s="21" t="s">
        <v>682</v>
      </c>
      <c r="H24" s="248" t="s">
        <v>685</v>
      </c>
      <c r="I24" s="191"/>
      <c r="J24" s="191"/>
      <c r="K24" s="191"/>
      <c r="L24" s="249"/>
    </row>
    <row r="25" spans="1:12" ht="64.5" customHeight="1" x14ac:dyDescent="0.25">
      <c r="A25" s="14"/>
      <c r="B25" s="14"/>
      <c r="C25" s="128" t="s">
        <v>668</v>
      </c>
      <c r="D25" s="192"/>
      <c r="E25" s="128" t="s">
        <v>686</v>
      </c>
      <c r="F25" s="192"/>
      <c r="G25" s="21" t="s">
        <v>679</v>
      </c>
      <c r="H25" s="248" t="s">
        <v>680</v>
      </c>
      <c r="I25" s="191"/>
      <c r="J25" s="191"/>
      <c r="K25" s="191"/>
      <c r="L25" s="249"/>
    </row>
    <row r="26" spans="1:12" ht="139.5" customHeight="1" x14ac:dyDescent="0.25">
      <c r="A26" s="14"/>
      <c r="B26" s="14"/>
      <c r="C26" s="128" t="s">
        <v>663</v>
      </c>
      <c r="D26" s="192"/>
      <c r="E26" s="128" t="s">
        <v>687</v>
      </c>
      <c r="F26" s="192"/>
      <c r="G26" s="81" t="s">
        <v>652</v>
      </c>
      <c r="H26" s="248" t="s">
        <v>688</v>
      </c>
      <c r="I26" s="191"/>
      <c r="J26" s="191"/>
      <c r="K26" s="191"/>
      <c r="L26" s="249"/>
    </row>
    <row r="27" spans="1:12" ht="70.5" customHeight="1" x14ac:dyDescent="0.25">
      <c r="A27" s="14"/>
      <c r="B27" s="14"/>
      <c r="C27" s="128" t="s">
        <v>671</v>
      </c>
      <c r="D27" s="192"/>
      <c r="E27" s="128" t="s">
        <v>689</v>
      </c>
      <c r="F27" s="192"/>
      <c r="G27" s="21" t="s">
        <v>646</v>
      </c>
      <c r="H27" s="248" t="s">
        <v>690</v>
      </c>
      <c r="I27" s="191"/>
      <c r="J27" s="191"/>
      <c r="K27" s="191"/>
      <c r="L27" s="249"/>
    </row>
    <row r="28" spans="1:12" ht="17.100000000000001" customHeight="1" x14ac:dyDescent="0.25">
      <c r="A28" s="14"/>
      <c r="B28" s="14"/>
      <c r="C28" s="247"/>
      <c r="D28" s="192"/>
      <c r="E28" s="247"/>
      <c r="F28" s="192"/>
      <c r="G28" s="21"/>
      <c r="H28" s="250"/>
      <c r="I28" s="191"/>
      <c r="J28" s="191"/>
      <c r="K28" s="191"/>
      <c r="L28" s="249"/>
    </row>
    <row r="29" spans="1:12" ht="17.100000000000001" customHeight="1" x14ac:dyDescent="0.25">
      <c r="A29" s="14"/>
      <c r="B29" s="14"/>
      <c r="C29" s="122"/>
      <c r="D29" s="122"/>
      <c r="E29" s="122"/>
      <c r="F29" s="122"/>
      <c r="G29" s="122"/>
      <c r="H29" s="122"/>
      <c r="I29" s="122"/>
      <c r="J29" s="122"/>
      <c r="K29" s="122"/>
      <c r="L29" s="122"/>
    </row>
  </sheetData>
  <sheetProtection sheet="1" objects="1" scenarios="1" formatColumns="0" formatRows="0"/>
  <mergeCells count="67">
    <mergeCell ref="C4:L6"/>
    <mergeCell ref="H14:L14"/>
    <mergeCell ref="C13:D13"/>
    <mergeCell ref="H23:L23"/>
    <mergeCell ref="E21:F21"/>
    <mergeCell ref="H22:L22"/>
    <mergeCell ref="E16:F16"/>
    <mergeCell ref="H12:L12"/>
    <mergeCell ref="C7:L7"/>
    <mergeCell ref="E8:F8"/>
    <mergeCell ref="H11:L11"/>
    <mergeCell ref="C8:D8"/>
    <mergeCell ref="C9:D9"/>
    <mergeCell ref="E9:F9"/>
    <mergeCell ref="C11:D11"/>
    <mergeCell ref="E11:F11"/>
    <mergeCell ref="C18:D18"/>
    <mergeCell ref="H9:L9"/>
    <mergeCell ref="C10:D10"/>
    <mergeCell ref="C16:D16"/>
    <mergeCell ref="E10:F10"/>
    <mergeCell ref="C15:D15"/>
    <mergeCell ref="C17:D17"/>
    <mergeCell ref="H17:L17"/>
    <mergeCell ref="C29:L29"/>
    <mergeCell ref="C20:D20"/>
    <mergeCell ref="E20:F20"/>
    <mergeCell ref="C22:D22"/>
    <mergeCell ref="C21:D21"/>
    <mergeCell ref="C23:D23"/>
    <mergeCell ref="H27:L27"/>
    <mergeCell ref="H24:L24"/>
    <mergeCell ref="E28:F28"/>
    <mergeCell ref="C26:D26"/>
    <mergeCell ref="H21:L21"/>
    <mergeCell ref="E26:F26"/>
    <mergeCell ref="H26:L26"/>
    <mergeCell ref="E24:F24"/>
    <mergeCell ref="C25:D25"/>
    <mergeCell ref="E23:F23"/>
    <mergeCell ref="C2:L2"/>
    <mergeCell ref="E18:F18"/>
    <mergeCell ref="H20:L20"/>
    <mergeCell ref="E13:F13"/>
    <mergeCell ref="C12:D12"/>
    <mergeCell ref="E15:F15"/>
    <mergeCell ref="H13:L13"/>
    <mergeCell ref="H15:L15"/>
    <mergeCell ref="H18:L18"/>
    <mergeCell ref="H8:L8"/>
    <mergeCell ref="C14:D14"/>
    <mergeCell ref="H10:L10"/>
    <mergeCell ref="E17:F17"/>
    <mergeCell ref="H16:L16"/>
    <mergeCell ref="E12:F12"/>
    <mergeCell ref="E14:F14"/>
    <mergeCell ref="C28:D28"/>
    <mergeCell ref="E22:F22"/>
    <mergeCell ref="C27:D27"/>
    <mergeCell ref="E27:F27"/>
    <mergeCell ref="H19:L19"/>
    <mergeCell ref="H28:L28"/>
    <mergeCell ref="C24:D24"/>
    <mergeCell ref="E19:F19"/>
    <mergeCell ref="C19:D19"/>
    <mergeCell ref="H25:L25"/>
    <mergeCell ref="E25:F25"/>
  </mergeCells>
  <dataValidations count="1">
    <dataValidation type="list" allowBlank="1" showInputMessage="1" showErrorMessage="1" prompt="Select Profile" sqref="C9:D28"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zoomScaleNormal="100" zoomScaleSheetLayoutView="100" workbookViewId="0">
      <selection activeCell="R15" sqref="A1:XFD1048576"/>
    </sheetView>
  </sheetViews>
  <sheetFormatPr defaultColWidth="8.85546875" defaultRowHeight="15" x14ac:dyDescent="0.25"/>
  <cols>
    <col min="1" max="1" width="1.42578125" customWidth="1"/>
    <col min="11" max="11" width="18.42578125" customWidth="1"/>
  </cols>
  <sheetData>
    <row r="1" spans="1:11" x14ac:dyDescent="0.25">
      <c r="A1" s="14"/>
      <c r="B1" s="14"/>
      <c r="C1" s="14"/>
      <c r="D1" s="14"/>
      <c r="E1" s="14"/>
      <c r="F1" s="14"/>
      <c r="G1" s="14"/>
      <c r="H1" s="14"/>
      <c r="I1" s="14"/>
      <c r="J1" s="14"/>
      <c r="K1" s="14"/>
    </row>
    <row r="2" spans="1:11" ht="19.5" customHeight="1" x14ac:dyDescent="0.25">
      <c r="A2" s="14"/>
      <c r="B2" s="218" t="s">
        <v>691</v>
      </c>
      <c r="C2" s="122"/>
      <c r="D2" s="122"/>
      <c r="E2" s="122"/>
      <c r="F2" s="122"/>
      <c r="G2" s="122"/>
      <c r="H2" s="122"/>
      <c r="I2" s="122"/>
      <c r="J2" s="122"/>
      <c r="K2" s="122"/>
    </row>
    <row r="3" spans="1:11" x14ac:dyDescent="0.25">
      <c r="A3" s="14"/>
      <c r="B3" s="17"/>
      <c r="C3" s="17"/>
      <c r="D3" s="17"/>
      <c r="E3" s="17"/>
      <c r="F3" s="17"/>
      <c r="G3" s="17"/>
      <c r="H3" s="17"/>
      <c r="I3" s="17"/>
      <c r="J3" s="17"/>
      <c r="K3" s="17"/>
    </row>
    <row r="4" spans="1:11" ht="14.45" customHeight="1" x14ac:dyDescent="0.25">
      <c r="A4" s="14"/>
      <c r="B4" s="261" t="s">
        <v>692</v>
      </c>
      <c r="C4" s="209"/>
      <c r="D4" s="209"/>
      <c r="E4" s="209"/>
      <c r="F4" s="209"/>
      <c r="G4" s="209"/>
      <c r="H4" s="209"/>
      <c r="I4" s="209"/>
      <c r="J4" s="209"/>
      <c r="K4" s="210"/>
    </row>
    <row r="5" spans="1:11" ht="25.5" customHeight="1" x14ac:dyDescent="0.25">
      <c r="A5" s="14"/>
      <c r="B5" s="213"/>
      <c r="C5" s="214"/>
      <c r="D5" s="214"/>
      <c r="E5" s="214"/>
      <c r="F5" s="214"/>
      <c r="G5" s="214"/>
      <c r="H5" s="214"/>
      <c r="I5" s="214"/>
      <c r="J5" s="214"/>
      <c r="K5" s="215"/>
    </row>
    <row r="6" spans="1:11" ht="17.100000000000001" customHeight="1" x14ac:dyDescent="0.25">
      <c r="A6" s="14"/>
      <c r="B6" s="260" t="s">
        <v>693</v>
      </c>
      <c r="C6" s="209"/>
      <c r="D6" s="210"/>
      <c r="E6" s="260" t="s">
        <v>694</v>
      </c>
      <c r="F6" s="260" t="s">
        <v>695</v>
      </c>
      <c r="G6" s="209"/>
      <c r="H6" s="209"/>
      <c r="I6" s="209"/>
      <c r="J6" s="209"/>
      <c r="K6" s="210"/>
    </row>
    <row r="7" spans="1:11" ht="17.100000000000001" customHeight="1" x14ac:dyDescent="0.25">
      <c r="A7" s="14"/>
      <c r="B7" s="213"/>
      <c r="C7" s="214"/>
      <c r="D7" s="215"/>
      <c r="E7" s="220"/>
      <c r="F7" s="213"/>
      <c r="G7" s="214"/>
      <c r="H7" s="214"/>
      <c r="I7" s="214"/>
      <c r="J7" s="214"/>
      <c r="K7" s="215"/>
    </row>
    <row r="8" spans="1:11" ht="14.45" customHeight="1" x14ac:dyDescent="0.25">
      <c r="A8" s="14"/>
      <c r="B8" s="259" t="s">
        <v>696</v>
      </c>
      <c r="C8" s="209"/>
      <c r="D8" s="210"/>
      <c r="E8" s="125" t="s">
        <v>79</v>
      </c>
      <c r="F8" s="125" t="s">
        <v>697</v>
      </c>
      <c r="G8" s="209"/>
      <c r="H8" s="209"/>
      <c r="I8" s="209"/>
      <c r="J8" s="209"/>
      <c r="K8" s="210"/>
    </row>
    <row r="9" spans="1:11" ht="17.100000000000001" customHeight="1" x14ac:dyDescent="0.25">
      <c r="A9" s="14"/>
      <c r="B9" s="211"/>
      <c r="C9" s="122"/>
      <c r="D9" s="212"/>
      <c r="E9" s="219"/>
      <c r="F9" s="211"/>
      <c r="G9" s="122"/>
      <c r="H9" s="122"/>
      <c r="I9" s="122"/>
      <c r="J9" s="122"/>
      <c r="K9" s="212"/>
    </row>
    <row r="10" spans="1:11" ht="17.100000000000001" customHeight="1" x14ac:dyDescent="0.25">
      <c r="A10" s="14"/>
      <c r="B10" s="211"/>
      <c r="C10" s="122"/>
      <c r="D10" s="212"/>
      <c r="E10" s="219"/>
      <c r="F10" s="211"/>
      <c r="G10" s="122"/>
      <c r="H10" s="122"/>
      <c r="I10" s="122"/>
      <c r="J10" s="122"/>
      <c r="K10" s="212"/>
    </row>
    <row r="11" spans="1:11" ht="20.25" customHeight="1" x14ac:dyDescent="0.25">
      <c r="A11" s="14"/>
      <c r="B11" s="213"/>
      <c r="C11" s="214"/>
      <c r="D11" s="215"/>
      <c r="E11" s="220"/>
      <c r="F11" s="213"/>
      <c r="G11" s="214"/>
      <c r="H11" s="214"/>
      <c r="I11" s="214"/>
      <c r="J11" s="214"/>
      <c r="K11" s="215"/>
    </row>
    <row r="12" spans="1:11" ht="14.45" customHeight="1" x14ac:dyDescent="0.25">
      <c r="A12" s="14"/>
      <c r="B12" s="259" t="s">
        <v>698</v>
      </c>
      <c r="C12" s="209"/>
      <c r="D12" s="210"/>
      <c r="E12" s="125" t="s">
        <v>79</v>
      </c>
      <c r="F12" s="125" t="s">
        <v>699</v>
      </c>
      <c r="G12" s="209"/>
      <c r="H12" s="209"/>
      <c r="I12" s="209"/>
      <c r="J12" s="209"/>
      <c r="K12" s="210"/>
    </row>
    <row r="13" spans="1:11" ht="17.100000000000001" customHeight="1" x14ac:dyDescent="0.25">
      <c r="A13" s="14"/>
      <c r="B13" s="211"/>
      <c r="C13" s="122"/>
      <c r="D13" s="212"/>
      <c r="E13" s="219"/>
      <c r="F13" s="211"/>
      <c r="G13" s="122"/>
      <c r="H13" s="122"/>
      <c r="I13" s="122"/>
      <c r="J13" s="122"/>
      <c r="K13" s="212"/>
    </row>
    <row r="14" spans="1:11" ht="17.100000000000001" customHeight="1" x14ac:dyDescent="0.25">
      <c r="A14" s="14"/>
      <c r="B14" s="211"/>
      <c r="C14" s="122"/>
      <c r="D14" s="212"/>
      <c r="E14" s="219"/>
      <c r="F14" s="211"/>
      <c r="G14" s="122"/>
      <c r="H14" s="122"/>
      <c r="I14" s="122"/>
      <c r="J14" s="122"/>
      <c r="K14" s="212"/>
    </row>
    <row r="15" spans="1:11" ht="33" customHeight="1" x14ac:dyDescent="0.25">
      <c r="A15" s="14"/>
      <c r="B15" s="213"/>
      <c r="C15" s="214"/>
      <c r="D15" s="215"/>
      <c r="E15" s="220"/>
      <c r="F15" s="213"/>
      <c r="G15" s="214"/>
      <c r="H15" s="214"/>
      <c r="I15" s="214"/>
      <c r="J15" s="214"/>
      <c r="K15" s="215"/>
    </row>
    <row r="16" spans="1:11" ht="14.45" customHeight="1" x14ac:dyDescent="0.25">
      <c r="A16" s="14"/>
      <c r="B16" s="259" t="s">
        <v>700</v>
      </c>
      <c r="C16" s="209"/>
      <c r="D16" s="210"/>
      <c r="E16" s="125" t="s">
        <v>79</v>
      </c>
      <c r="F16" s="125" t="s">
        <v>701</v>
      </c>
      <c r="G16" s="209"/>
      <c r="H16" s="209"/>
      <c r="I16" s="209"/>
      <c r="J16" s="209"/>
      <c r="K16" s="210"/>
    </row>
    <row r="17" spans="1:11" ht="17.100000000000001" customHeight="1" x14ac:dyDescent="0.25">
      <c r="A17" s="14"/>
      <c r="B17" s="211"/>
      <c r="C17" s="122"/>
      <c r="D17" s="212"/>
      <c r="E17" s="219"/>
      <c r="F17" s="211"/>
      <c r="G17" s="122"/>
      <c r="H17" s="122"/>
      <c r="I17" s="122"/>
      <c r="J17" s="122"/>
      <c r="K17" s="212"/>
    </row>
    <row r="18" spans="1:11" ht="17.100000000000001" customHeight="1" x14ac:dyDescent="0.25">
      <c r="A18" s="14"/>
      <c r="B18" s="211"/>
      <c r="C18" s="122"/>
      <c r="D18" s="212"/>
      <c r="E18" s="219"/>
      <c r="F18" s="211"/>
      <c r="G18" s="122"/>
      <c r="H18" s="122"/>
      <c r="I18" s="122"/>
      <c r="J18" s="122"/>
      <c r="K18" s="212"/>
    </row>
    <row r="19" spans="1:11" ht="6.75" customHeight="1" x14ac:dyDescent="0.25">
      <c r="A19" s="14"/>
      <c r="B19" s="213"/>
      <c r="C19" s="214"/>
      <c r="D19" s="215"/>
      <c r="E19" s="220"/>
      <c r="F19" s="213"/>
      <c r="G19" s="214"/>
      <c r="H19" s="214"/>
      <c r="I19" s="214"/>
      <c r="J19" s="214"/>
      <c r="K19" s="215"/>
    </row>
    <row r="20" spans="1:11" ht="14.45" customHeight="1" x14ac:dyDescent="0.25">
      <c r="A20" s="14"/>
      <c r="B20" s="128" t="s">
        <v>702</v>
      </c>
      <c r="C20" s="209"/>
      <c r="D20" s="210"/>
      <c r="E20" s="125" t="s">
        <v>79</v>
      </c>
      <c r="F20" s="125" t="s">
        <v>703</v>
      </c>
      <c r="G20" s="209"/>
      <c r="H20" s="209"/>
      <c r="I20" s="209"/>
      <c r="J20" s="209"/>
      <c r="K20" s="210"/>
    </row>
    <row r="21" spans="1:11" ht="17.100000000000001" customHeight="1" x14ac:dyDescent="0.25">
      <c r="A21" s="14"/>
      <c r="B21" s="211"/>
      <c r="C21" s="122"/>
      <c r="D21" s="212"/>
      <c r="E21" s="219"/>
      <c r="F21" s="211"/>
      <c r="G21" s="122"/>
      <c r="H21" s="122"/>
      <c r="I21" s="122"/>
      <c r="J21" s="122"/>
      <c r="K21" s="212"/>
    </row>
    <row r="22" spans="1:11" ht="17.100000000000001" customHeight="1" x14ac:dyDescent="0.25">
      <c r="A22" s="14"/>
      <c r="B22" s="211"/>
      <c r="C22" s="122"/>
      <c r="D22" s="212"/>
      <c r="E22" s="219"/>
      <c r="F22" s="211"/>
      <c r="G22" s="122"/>
      <c r="H22" s="122"/>
      <c r="I22" s="122"/>
      <c r="J22" s="122"/>
      <c r="K22" s="212"/>
    </row>
    <row r="23" spans="1:11" ht="17.100000000000001" customHeight="1" x14ac:dyDescent="0.25">
      <c r="A23" s="14"/>
      <c r="B23" s="213"/>
      <c r="C23" s="214"/>
      <c r="D23" s="215"/>
      <c r="E23" s="220"/>
      <c r="F23" s="213"/>
      <c r="G23" s="214"/>
      <c r="H23" s="214"/>
      <c r="I23" s="214"/>
      <c r="J23" s="214"/>
      <c r="K23" s="215"/>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row r="39" spans="1:11" ht="17.100000000000001" customHeight="1" x14ac:dyDescent="0.25">
      <c r="A39" s="14"/>
      <c r="B39" s="14"/>
      <c r="C39" s="14"/>
      <c r="D39" s="14"/>
      <c r="E39" s="14"/>
      <c r="F39" s="14"/>
      <c r="G39" s="14"/>
      <c r="H39" s="14"/>
      <c r="I39" s="14"/>
      <c r="J39" s="14"/>
      <c r="K39" s="14"/>
    </row>
  </sheetData>
  <sheetProtection sheet="1" objects="1" scenarios="1" formatColumns="0" formatRows="0"/>
  <mergeCells count="17">
    <mergeCell ref="E6:E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60"/>
  <sheetViews>
    <sheetView showGridLines="0" view="pageBreakPreview" zoomScaleNormal="100" zoomScaleSheetLayoutView="100" workbookViewId="0">
      <selection activeCell="Q8" sqref="A1:XFD1048576"/>
    </sheetView>
  </sheetViews>
  <sheetFormatPr defaultColWidth="8.85546875" defaultRowHeight="15" x14ac:dyDescent="0.25"/>
  <cols>
    <col min="1" max="1" width="1.85546875" customWidth="1"/>
    <col min="11" max="11" width="17.7109375" customWidth="1"/>
  </cols>
  <sheetData>
    <row r="1" spans="1:11" x14ac:dyDescent="0.25">
      <c r="A1" s="14"/>
      <c r="B1" s="14"/>
      <c r="C1" s="14"/>
      <c r="D1" s="14"/>
      <c r="E1" s="14"/>
      <c r="F1" s="14"/>
      <c r="G1" s="14"/>
      <c r="H1" s="14"/>
      <c r="I1" s="14"/>
      <c r="J1" s="14"/>
      <c r="K1" s="14"/>
    </row>
    <row r="2" spans="1:11" ht="19.5" customHeight="1" x14ac:dyDescent="0.25">
      <c r="A2" s="14"/>
      <c r="B2" s="218" t="s">
        <v>704</v>
      </c>
      <c r="C2" s="122"/>
      <c r="D2" s="122"/>
      <c r="E2" s="122"/>
      <c r="F2" s="122"/>
      <c r="G2" s="122"/>
      <c r="H2" s="122"/>
      <c r="I2" s="122"/>
      <c r="J2" s="122"/>
      <c r="K2" s="122"/>
    </row>
    <row r="3" spans="1:11" ht="17.100000000000001" customHeight="1" x14ac:dyDescent="0.25">
      <c r="A3" s="14"/>
      <c r="B3" s="17"/>
      <c r="C3" s="17"/>
      <c r="D3" s="17"/>
      <c r="E3" s="17"/>
      <c r="F3" s="17"/>
      <c r="G3" s="17"/>
      <c r="H3" s="17"/>
      <c r="I3" s="17"/>
      <c r="J3" s="17"/>
      <c r="K3" s="17"/>
    </row>
    <row r="4" spans="1:11" ht="14.45" customHeight="1" x14ac:dyDescent="0.25">
      <c r="A4" s="14"/>
      <c r="B4" s="269" t="s">
        <v>705</v>
      </c>
      <c r="C4" s="209"/>
      <c r="D4" s="209"/>
      <c r="E4" s="209"/>
      <c r="F4" s="209"/>
      <c r="G4" s="209"/>
      <c r="H4" s="209"/>
      <c r="I4" s="209"/>
      <c r="J4" s="209"/>
      <c r="K4" s="210"/>
    </row>
    <row r="5" spans="1:11" ht="24" customHeight="1" x14ac:dyDescent="0.25">
      <c r="A5" s="14"/>
      <c r="B5" s="213"/>
      <c r="C5" s="214"/>
      <c r="D5" s="214"/>
      <c r="E5" s="214"/>
      <c r="F5" s="214"/>
      <c r="G5" s="214"/>
      <c r="H5" s="214"/>
      <c r="I5" s="214"/>
      <c r="J5" s="214"/>
      <c r="K5" s="215"/>
    </row>
    <row r="6" spans="1:11" ht="17.25" customHeight="1" x14ac:dyDescent="0.25">
      <c r="A6" s="14"/>
      <c r="B6" s="125" t="s">
        <v>706</v>
      </c>
      <c r="C6" s="209"/>
      <c r="D6" s="210"/>
      <c r="E6" s="125" t="s">
        <v>79</v>
      </c>
      <c r="F6" s="209"/>
      <c r="G6" s="209"/>
      <c r="H6" s="209"/>
      <c r="I6" s="209"/>
      <c r="J6" s="209"/>
      <c r="K6" s="210"/>
    </row>
    <row r="7" spans="1:11" ht="35.25" customHeight="1" x14ac:dyDescent="0.25">
      <c r="A7" s="14"/>
      <c r="B7" s="213"/>
      <c r="C7" s="214"/>
      <c r="D7" s="215"/>
      <c r="E7" s="213"/>
      <c r="F7" s="214"/>
      <c r="G7" s="214"/>
      <c r="H7" s="214"/>
      <c r="I7" s="214"/>
      <c r="J7" s="214"/>
      <c r="K7" s="215"/>
    </row>
    <row r="8" spans="1:11" ht="96" customHeight="1" x14ac:dyDescent="0.25">
      <c r="A8" s="14"/>
      <c r="B8" s="159" t="s">
        <v>707</v>
      </c>
      <c r="C8" s="209"/>
      <c r="D8" s="210"/>
      <c r="E8" s="262" t="s">
        <v>708</v>
      </c>
      <c r="F8" s="263"/>
      <c r="G8" s="263"/>
      <c r="H8" s="263"/>
      <c r="I8" s="263"/>
      <c r="J8" s="263"/>
      <c r="K8" s="263"/>
    </row>
    <row r="9" spans="1:11" ht="24.6" customHeight="1" x14ac:dyDescent="0.25">
      <c r="A9" s="14"/>
      <c r="B9" s="213"/>
      <c r="C9" s="214"/>
      <c r="D9" s="215"/>
      <c r="E9" s="264"/>
      <c r="F9" s="265"/>
      <c r="G9" s="265"/>
      <c r="H9" s="265"/>
      <c r="I9" s="265"/>
      <c r="J9" s="265"/>
      <c r="K9" s="265"/>
    </row>
    <row r="10" spans="1:11" ht="14.45" customHeight="1" x14ac:dyDescent="0.25">
      <c r="A10" s="14"/>
      <c r="B10" s="206" t="s">
        <v>709</v>
      </c>
      <c r="C10" s="209"/>
      <c r="D10" s="210"/>
      <c r="E10" s="167"/>
      <c r="F10" s="209"/>
      <c r="G10" s="209"/>
      <c r="H10" s="209"/>
      <c r="I10" s="209"/>
      <c r="J10" s="209"/>
      <c r="K10" s="209"/>
    </row>
    <row r="11" spans="1:11" ht="27.75" customHeight="1" x14ac:dyDescent="0.25">
      <c r="A11" s="14"/>
      <c r="B11" s="211"/>
      <c r="C11" s="122"/>
      <c r="D11" s="212"/>
      <c r="E11" s="211"/>
      <c r="F11" s="122"/>
      <c r="G11" s="122"/>
      <c r="H11" s="122"/>
      <c r="I11" s="122"/>
      <c r="J11" s="122"/>
      <c r="K11" s="122"/>
    </row>
    <row r="12" spans="1:11" ht="17.100000000000001" hidden="1" customHeight="1" x14ac:dyDescent="0.25">
      <c r="A12" s="14"/>
      <c r="B12" s="211"/>
      <c r="C12" s="122"/>
      <c r="D12" s="212"/>
      <c r="E12" s="211"/>
      <c r="F12" s="122"/>
      <c r="G12" s="122"/>
      <c r="H12" s="122"/>
      <c r="I12" s="122"/>
      <c r="J12" s="122"/>
      <c r="K12" s="122"/>
    </row>
    <row r="13" spans="1:11" ht="17.100000000000001" hidden="1" customHeight="1" x14ac:dyDescent="0.25">
      <c r="A13" s="14"/>
      <c r="B13" s="213"/>
      <c r="C13" s="214"/>
      <c r="D13" s="215"/>
      <c r="E13" s="211"/>
      <c r="F13" s="122"/>
      <c r="G13" s="122"/>
      <c r="H13" s="122"/>
      <c r="I13" s="122"/>
      <c r="J13" s="122"/>
      <c r="K13" s="122"/>
    </row>
    <row r="14" spans="1:11" ht="68.25" customHeight="1" x14ac:dyDescent="0.25">
      <c r="A14" s="14"/>
      <c r="B14" s="268" t="s">
        <v>710</v>
      </c>
      <c r="C14" s="209"/>
      <c r="D14" s="210"/>
      <c r="E14" s="262" t="s">
        <v>711</v>
      </c>
      <c r="F14" s="209"/>
      <c r="G14" s="209"/>
      <c r="H14" s="209"/>
      <c r="I14" s="209"/>
      <c r="J14" s="209"/>
      <c r="K14" s="209"/>
    </row>
    <row r="15" spans="1:11" ht="10.5" customHeight="1" x14ac:dyDescent="0.25">
      <c r="A15" s="14"/>
      <c r="B15" s="211"/>
      <c r="C15" s="122"/>
      <c r="D15" s="212"/>
      <c r="E15" s="211"/>
      <c r="F15" s="122"/>
      <c r="G15" s="122"/>
      <c r="H15" s="122"/>
      <c r="I15" s="122"/>
      <c r="J15" s="122"/>
      <c r="K15" s="122"/>
    </row>
    <row r="16" spans="1:11" ht="7.5" hidden="1" customHeight="1" x14ac:dyDescent="0.25">
      <c r="A16" s="14"/>
      <c r="B16" s="211"/>
      <c r="C16" s="122"/>
      <c r="D16" s="212"/>
      <c r="E16" s="211"/>
      <c r="F16" s="122"/>
      <c r="G16" s="122"/>
      <c r="H16" s="122"/>
      <c r="I16" s="122"/>
      <c r="J16" s="122"/>
      <c r="K16" s="122"/>
    </row>
    <row r="17" spans="1:11" ht="17.100000000000001" hidden="1" customHeight="1" x14ac:dyDescent="0.25">
      <c r="A17" s="14"/>
      <c r="B17" s="211"/>
      <c r="C17" s="122"/>
      <c r="D17" s="212"/>
      <c r="E17" s="211"/>
      <c r="F17" s="122"/>
      <c r="G17" s="122"/>
      <c r="H17" s="122"/>
      <c r="I17" s="122"/>
      <c r="J17" s="122"/>
      <c r="K17" s="122"/>
    </row>
    <row r="18" spans="1:11" ht="17.100000000000001" hidden="1" customHeight="1" x14ac:dyDescent="0.25">
      <c r="A18" s="14"/>
      <c r="B18" s="211"/>
      <c r="C18" s="122"/>
      <c r="D18" s="212"/>
      <c r="E18" s="211"/>
      <c r="F18" s="122"/>
      <c r="G18" s="122"/>
      <c r="H18" s="122"/>
      <c r="I18" s="122"/>
      <c r="J18" s="122"/>
      <c r="K18" s="122"/>
    </row>
    <row r="19" spans="1:11" ht="17.100000000000001" hidden="1" customHeight="1" x14ac:dyDescent="0.25">
      <c r="A19" s="14"/>
      <c r="B19" s="213"/>
      <c r="C19" s="214"/>
      <c r="D19" s="215"/>
      <c r="E19" s="213"/>
      <c r="F19" s="214"/>
      <c r="G19" s="214"/>
      <c r="H19" s="214"/>
      <c r="I19" s="214"/>
      <c r="J19" s="214"/>
      <c r="K19" s="214"/>
    </row>
    <row r="20" spans="1:11" ht="14.45" customHeight="1" x14ac:dyDescent="0.25">
      <c r="A20" s="14"/>
      <c r="B20" s="158" t="s">
        <v>712</v>
      </c>
      <c r="C20" s="209"/>
      <c r="D20" s="209"/>
      <c r="E20" s="167" t="s">
        <v>79</v>
      </c>
      <c r="F20" s="209"/>
      <c r="G20" s="209"/>
      <c r="H20" s="209"/>
      <c r="I20" s="209"/>
      <c r="J20" s="209"/>
      <c r="K20" s="209"/>
    </row>
    <row r="21" spans="1:11" ht="17.100000000000001" customHeight="1" x14ac:dyDescent="0.25">
      <c r="A21" s="14"/>
      <c r="B21" s="211"/>
      <c r="C21" s="122"/>
      <c r="D21" s="122"/>
      <c r="E21" s="211"/>
      <c r="F21" s="122"/>
      <c r="G21" s="122"/>
      <c r="H21" s="122"/>
      <c r="I21" s="122"/>
      <c r="J21" s="122"/>
      <c r="K21" s="122"/>
    </row>
    <row r="22" spans="1:11" ht="17.100000000000001" customHeight="1" x14ac:dyDescent="0.25">
      <c r="A22" s="14"/>
      <c r="B22" s="211"/>
      <c r="C22" s="122"/>
      <c r="D22" s="122"/>
      <c r="E22" s="211"/>
      <c r="F22" s="122"/>
      <c r="G22" s="122"/>
      <c r="H22" s="122"/>
      <c r="I22" s="122"/>
      <c r="J22" s="122"/>
      <c r="K22" s="122"/>
    </row>
    <row r="23" spans="1:11" ht="57.95" customHeight="1" x14ac:dyDescent="0.25">
      <c r="A23" s="14"/>
      <c r="B23" s="167" t="s">
        <v>713</v>
      </c>
      <c r="C23" s="209"/>
      <c r="D23" s="209"/>
      <c r="E23" s="167" t="s">
        <v>714</v>
      </c>
      <c r="F23" s="266"/>
      <c r="G23" s="266"/>
      <c r="H23" s="266"/>
      <c r="I23" s="266"/>
      <c r="J23" s="266"/>
      <c r="K23" s="266"/>
    </row>
    <row r="24" spans="1:11" ht="17.100000000000001" customHeight="1" x14ac:dyDescent="0.25">
      <c r="A24" s="14"/>
      <c r="B24" s="211"/>
      <c r="C24" s="122"/>
      <c r="D24" s="122"/>
      <c r="E24" s="143"/>
      <c r="F24" s="132"/>
      <c r="G24" s="132"/>
      <c r="H24" s="132"/>
      <c r="I24" s="132"/>
      <c r="J24" s="132"/>
      <c r="K24" s="132"/>
    </row>
    <row r="25" spans="1:11" ht="17.100000000000001" customHeight="1" x14ac:dyDescent="0.25">
      <c r="A25" s="14"/>
      <c r="B25" s="211"/>
      <c r="C25" s="122"/>
      <c r="D25" s="122"/>
      <c r="E25" s="143"/>
      <c r="F25" s="132"/>
      <c r="G25" s="132"/>
      <c r="H25" s="132"/>
      <c r="I25" s="132"/>
      <c r="J25" s="132"/>
      <c r="K25" s="132"/>
    </row>
    <row r="26" spans="1:11" ht="17.100000000000001" customHeight="1" x14ac:dyDescent="0.25">
      <c r="A26" s="14"/>
      <c r="B26" s="211"/>
      <c r="C26" s="122"/>
      <c r="D26" s="122"/>
      <c r="E26" s="143"/>
      <c r="F26" s="132"/>
      <c r="G26" s="132"/>
      <c r="H26" s="132"/>
      <c r="I26" s="132"/>
      <c r="J26" s="132"/>
      <c r="K26" s="132"/>
    </row>
    <row r="27" spans="1:11" ht="17.100000000000001" customHeight="1" x14ac:dyDescent="0.25">
      <c r="A27" s="14"/>
      <c r="B27" s="211"/>
      <c r="C27" s="122"/>
      <c r="D27" s="122"/>
      <c r="E27" s="143"/>
      <c r="F27" s="132"/>
      <c r="G27" s="132"/>
      <c r="H27" s="132"/>
      <c r="I27" s="132"/>
      <c r="J27" s="132"/>
      <c r="K27" s="132"/>
    </row>
    <row r="28" spans="1:11" ht="39.75" customHeight="1" x14ac:dyDescent="0.25">
      <c r="A28" s="14"/>
      <c r="B28" s="211"/>
      <c r="C28" s="122"/>
      <c r="D28" s="122"/>
      <c r="E28" s="267"/>
      <c r="F28" s="221"/>
      <c r="G28" s="221"/>
      <c r="H28" s="221"/>
      <c r="I28" s="221"/>
      <c r="J28" s="221"/>
      <c r="K28" s="221"/>
    </row>
    <row r="29" spans="1:11" ht="14.45" customHeight="1" x14ac:dyDescent="0.25">
      <c r="A29" s="14"/>
      <c r="B29" s="125" t="s">
        <v>715</v>
      </c>
      <c r="C29" s="209"/>
      <c r="D29" s="210"/>
      <c r="E29" s="125" t="s">
        <v>716</v>
      </c>
      <c r="F29" s="209"/>
      <c r="G29" s="209"/>
      <c r="H29" s="209"/>
      <c r="I29" s="209"/>
      <c r="J29" s="209"/>
      <c r="K29" s="210"/>
    </row>
    <row r="30" spans="1:11" ht="14.45" customHeight="1" x14ac:dyDescent="0.25">
      <c r="A30" s="14"/>
      <c r="B30" s="211"/>
      <c r="C30" s="122"/>
      <c r="D30" s="212"/>
      <c r="E30" s="211"/>
      <c r="F30" s="122"/>
      <c r="G30" s="122"/>
      <c r="H30" s="122"/>
      <c r="I30" s="122"/>
      <c r="J30" s="122"/>
      <c r="K30" s="212"/>
    </row>
    <row r="31" spans="1:11" ht="14.45" customHeight="1" x14ac:dyDescent="0.25">
      <c r="A31" s="14"/>
      <c r="B31" s="211"/>
      <c r="C31" s="122"/>
      <c r="D31" s="212"/>
      <c r="E31" s="211"/>
      <c r="F31" s="122"/>
      <c r="G31" s="122"/>
      <c r="H31" s="122"/>
      <c r="I31" s="122"/>
      <c r="J31" s="122"/>
      <c r="K31" s="212"/>
    </row>
    <row r="32" spans="1:11" ht="14.45" customHeight="1" x14ac:dyDescent="0.25">
      <c r="A32" s="14"/>
      <c r="B32" s="211"/>
      <c r="C32" s="122"/>
      <c r="D32" s="212"/>
      <c r="E32" s="211"/>
      <c r="F32" s="122"/>
      <c r="G32" s="122"/>
      <c r="H32" s="122"/>
      <c r="I32" s="122"/>
      <c r="J32" s="122"/>
      <c r="K32" s="212"/>
    </row>
    <row r="33" spans="1:11" ht="14.45" customHeight="1" x14ac:dyDescent="0.25">
      <c r="A33" s="14"/>
      <c r="B33" s="211"/>
      <c r="C33" s="122"/>
      <c r="D33" s="212"/>
      <c r="E33" s="211"/>
      <c r="F33" s="122"/>
      <c r="G33" s="122"/>
      <c r="H33" s="122"/>
      <c r="I33" s="122"/>
      <c r="J33" s="122"/>
      <c r="K33" s="212"/>
    </row>
    <row r="34" spans="1:11" ht="14.45" customHeight="1" x14ac:dyDescent="0.25">
      <c r="A34" s="14"/>
      <c r="B34" s="211"/>
      <c r="C34" s="122"/>
      <c r="D34" s="212"/>
      <c r="E34" s="211"/>
      <c r="F34" s="122"/>
      <c r="G34" s="122"/>
      <c r="H34" s="122"/>
      <c r="I34" s="122"/>
      <c r="J34" s="122"/>
      <c r="K34" s="212"/>
    </row>
    <row r="35" spans="1:11" ht="14.45" customHeight="1" x14ac:dyDescent="0.25">
      <c r="A35" s="14"/>
      <c r="B35" s="211"/>
      <c r="C35" s="122"/>
      <c r="D35" s="212"/>
      <c r="E35" s="211"/>
      <c r="F35" s="122"/>
      <c r="G35" s="122"/>
      <c r="H35" s="122"/>
      <c r="I35" s="122"/>
      <c r="J35" s="122"/>
      <c r="K35" s="212"/>
    </row>
    <row r="36" spans="1:11" ht="14.45" customHeight="1" x14ac:dyDescent="0.25">
      <c r="A36" s="14"/>
      <c r="B36" s="211"/>
      <c r="C36" s="122"/>
      <c r="D36" s="212"/>
      <c r="E36" s="211"/>
      <c r="F36" s="122"/>
      <c r="G36" s="122"/>
      <c r="H36" s="122"/>
      <c r="I36" s="122"/>
      <c r="J36" s="122"/>
      <c r="K36" s="212"/>
    </row>
    <row r="37" spans="1:11" ht="17.100000000000001" customHeight="1" x14ac:dyDescent="0.25">
      <c r="A37" s="14"/>
      <c r="B37" s="211"/>
      <c r="C37" s="122"/>
      <c r="D37" s="212"/>
      <c r="E37" s="211"/>
      <c r="F37" s="122"/>
      <c r="G37" s="122"/>
      <c r="H37" s="122"/>
      <c r="I37" s="122"/>
      <c r="J37" s="122"/>
      <c r="K37" s="212"/>
    </row>
    <row r="38" spans="1:11" ht="17.100000000000001" customHeight="1" x14ac:dyDescent="0.25">
      <c r="A38" s="14"/>
      <c r="B38" s="211"/>
      <c r="C38" s="122"/>
      <c r="D38" s="212"/>
      <c r="E38" s="211"/>
      <c r="F38" s="122"/>
      <c r="G38" s="122"/>
      <c r="H38" s="122"/>
      <c r="I38" s="122"/>
      <c r="J38" s="122"/>
      <c r="K38" s="212"/>
    </row>
    <row r="39" spans="1:11" ht="17.100000000000001" customHeight="1" x14ac:dyDescent="0.25">
      <c r="A39" s="14"/>
      <c r="B39" s="211"/>
      <c r="C39" s="122"/>
      <c r="D39" s="212"/>
      <c r="E39" s="211"/>
      <c r="F39" s="122"/>
      <c r="G39" s="122"/>
      <c r="H39" s="122"/>
      <c r="I39" s="122"/>
      <c r="J39" s="122"/>
      <c r="K39" s="212"/>
    </row>
    <row r="40" spans="1:11" ht="17.100000000000001" customHeight="1" x14ac:dyDescent="0.25">
      <c r="A40" s="14"/>
      <c r="B40" s="211"/>
      <c r="C40" s="122"/>
      <c r="D40" s="212"/>
      <c r="E40" s="211"/>
      <c r="F40" s="122"/>
      <c r="G40" s="122"/>
      <c r="H40" s="122"/>
      <c r="I40" s="122"/>
      <c r="J40" s="122"/>
      <c r="K40" s="212"/>
    </row>
    <row r="41" spans="1:11" x14ac:dyDescent="0.25">
      <c r="A41" s="14"/>
      <c r="B41" s="211"/>
      <c r="C41" s="122"/>
      <c r="D41" s="212"/>
      <c r="E41" s="211"/>
      <c r="F41" s="122"/>
      <c r="G41" s="122"/>
      <c r="H41" s="122"/>
      <c r="I41" s="122"/>
      <c r="J41" s="122"/>
      <c r="K41" s="212"/>
    </row>
    <row r="42" spans="1:11" ht="83.25" customHeight="1" x14ac:dyDescent="0.25">
      <c r="A42" s="14"/>
      <c r="B42" s="213"/>
      <c r="C42" s="214"/>
      <c r="D42" s="215"/>
      <c r="E42" s="213"/>
      <c r="F42" s="214"/>
      <c r="G42" s="214"/>
      <c r="H42" s="214"/>
      <c r="I42" s="214"/>
      <c r="J42" s="214"/>
      <c r="K42" s="215"/>
    </row>
    <row r="43" spans="1:11" ht="14.45" customHeight="1" x14ac:dyDescent="0.25">
      <c r="A43" s="14"/>
      <c r="B43" s="125" t="s">
        <v>717</v>
      </c>
      <c r="C43" s="209"/>
      <c r="D43" s="210"/>
      <c r="E43" s="83" t="s">
        <v>718</v>
      </c>
      <c r="F43" s="83" t="s">
        <v>719</v>
      </c>
      <c r="G43" s="83" t="s">
        <v>720</v>
      </c>
      <c r="H43" s="83" t="s">
        <v>721</v>
      </c>
      <c r="I43" s="83" t="s">
        <v>722</v>
      </c>
      <c r="J43" s="82"/>
      <c r="K43" s="82"/>
    </row>
    <row r="44" spans="1:11" ht="17.100000000000001" customHeight="1" x14ac:dyDescent="0.25">
      <c r="A44" s="14"/>
      <c r="B44" s="211"/>
      <c r="C44" s="122"/>
      <c r="D44" s="212"/>
      <c r="E44" s="316" t="s">
        <v>723</v>
      </c>
      <c r="F44" s="315"/>
      <c r="G44" s="315"/>
      <c r="H44" s="315"/>
      <c r="I44" s="315"/>
      <c r="J44" s="315"/>
      <c r="K44" s="315"/>
    </row>
    <row r="45" spans="1:11" ht="17.100000000000001" customHeight="1" x14ac:dyDescent="0.25">
      <c r="A45" s="14"/>
      <c r="B45" s="211"/>
      <c r="C45" s="122"/>
      <c r="D45" s="212"/>
      <c r="E45" s="316" t="s">
        <v>724</v>
      </c>
      <c r="F45" s="315"/>
      <c r="G45" s="315"/>
      <c r="H45" s="315"/>
      <c r="I45" s="315"/>
      <c r="J45" s="315"/>
      <c r="K45" s="315"/>
    </row>
    <row r="46" spans="1:11" ht="16.5" customHeight="1" x14ac:dyDescent="0.25">
      <c r="A46" s="14"/>
      <c r="B46" s="213"/>
      <c r="C46" s="214"/>
      <c r="D46" s="215"/>
      <c r="E46" s="316" t="s">
        <v>725</v>
      </c>
      <c r="F46" s="315"/>
      <c r="G46" s="315"/>
      <c r="H46" s="315"/>
      <c r="I46" s="315"/>
      <c r="J46" s="315"/>
      <c r="K46" s="315"/>
    </row>
    <row r="47" spans="1:11" ht="14.45" customHeight="1" x14ac:dyDescent="0.25">
      <c r="A47" s="14"/>
      <c r="B47" s="125" t="s">
        <v>726</v>
      </c>
      <c r="C47" s="209"/>
      <c r="D47" s="210"/>
      <c r="E47" s="316" t="s">
        <v>727</v>
      </c>
      <c r="F47" s="315"/>
      <c r="G47" s="315"/>
      <c r="H47" s="315"/>
      <c r="I47" s="315"/>
      <c r="J47" s="315"/>
      <c r="K47" s="317"/>
    </row>
    <row r="48" spans="1:11" ht="17.100000000000001" customHeight="1" x14ac:dyDescent="0.25">
      <c r="A48" s="14"/>
      <c r="B48" s="211"/>
      <c r="C48" s="122"/>
      <c r="D48" s="212"/>
      <c r="E48" s="316" t="s">
        <v>728</v>
      </c>
      <c r="F48" s="315"/>
      <c r="G48" s="315"/>
      <c r="H48" s="315"/>
      <c r="I48" s="315"/>
      <c r="J48" s="315"/>
      <c r="K48" s="317"/>
    </row>
    <row r="49" spans="1:11" ht="17.100000000000001" customHeight="1" x14ac:dyDescent="0.25">
      <c r="A49" s="14"/>
      <c r="B49" s="211"/>
      <c r="C49" s="122"/>
      <c r="D49" s="212"/>
      <c r="E49" s="316" t="s">
        <v>729</v>
      </c>
      <c r="F49" s="315"/>
      <c r="G49" s="315"/>
      <c r="H49" s="315"/>
      <c r="I49" s="315"/>
      <c r="J49" s="315"/>
      <c r="K49" s="317"/>
    </row>
    <row r="50" spans="1:11" ht="17.100000000000001" customHeight="1" x14ac:dyDescent="0.25">
      <c r="A50" s="14"/>
      <c r="B50" s="213"/>
      <c r="C50" s="214"/>
      <c r="D50" s="215"/>
      <c r="E50" s="93"/>
      <c r="F50" s="94"/>
      <c r="G50" s="94"/>
      <c r="H50" s="94"/>
      <c r="I50" s="94"/>
      <c r="J50" s="26"/>
      <c r="K50" s="27"/>
    </row>
    <row r="51" spans="1:11" ht="14.45" customHeight="1" x14ac:dyDescent="0.25">
      <c r="A51" s="14"/>
      <c r="B51" s="125" t="s">
        <v>730</v>
      </c>
      <c r="C51" s="209"/>
      <c r="D51" s="210"/>
      <c r="E51" s="125" t="s">
        <v>731</v>
      </c>
      <c r="F51" s="209"/>
      <c r="G51" s="209"/>
      <c r="H51" s="209"/>
      <c r="I51" s="209"/>
      <c r="J51" s="209"/>
      <c r="K51" s="210"/>
    </row>
    <row r="52" spans="1:11" ht="17.100000000000001" customHeight="1" x14ac:dyDescent="0.25">
      <c r="A52" s="14"/>
      <c r="B52" s="211"/>
      <c r="C52" s="122"/>
      <c r="D52" s="212"/>
      <c r="E52" s="211"/>
      <c r="F52" s="122"/>
      <c r="G52" s="122"/>
      <c r="H52" s="122"/>
      <c r="I52" s="122"/>
      <c r="J52" s="122"/>
      <c r="K52" s="212"/>
    </row>
    <row r="53" spans="1:11" ht="17.100000000000001" customHeight="1" x14ac:dyDescent="0.25">
      <c r="A53" s="14"/>
      <c r="B53" s="211"/>
      <c r="C53" s="122"/>
      <c r="D53" s="212"/>
      <c r="E53" s="211"/>
      <c r="F53" s="122"/>
      <c r="G53" s="122"/>
      <c r="H53" s="122"/>
      <c r="I53" s="122"/>
      <c r="J53" s="122"/>
      <c r="K53" s="212"/>
    </row>
    <row r="54" spans="1:11" ht="17.100000000000001" customHeight="1" x14ac:dyDescent="0.25">
      <c r="A54" s="14"/>
      <c r="B54" s="213"/>
      <c r="C54" s="214"/>
      <c r="D54" s="215"/>
      <c r="E54" s="213"/>
      <c r="F54" s="214"/>
      <c r="G54" s="214"/>
      <c r="H54" s="214"/>
      <c r="I54" s="214"/>
      <c r="J54" s="214"/>
      <c r="K54" s="215"/>
    </row>
    <row r="55" spans="1:11" ht="17.100000000000001" customHeight="1" x14ac:dyDescent="0.25"/>
    <row r="56" spans="1:11" ht="17.100000000000001" customHeight="1" x14ac:dyDescent="0.25"/>
    <row r="60" spans="1:11" ht="15.6" customHeight="1" x14ac:dyDescent="0.25"/>
  </sheetData>
  <sheetProtection sheet="1" objects="1" scenarios="1" formatColumns="0" formatRows="0"/>
  <mergeCells count="26">
    <mergeCell ref="E46:K46"/>
    <mergeCell ref="E47:K47"/>
    <mergeCell ref="E48:K48"/>
    <mergeCell ref="E49:K49"/>
    <mergeCell ref="B2:K2"/>
    <mergeCell ref="E20:K22"/>
    <mergeCell ref="B14:D19"/>
    <mergeCell ref="B6:D7"/>
    <mergeCell ref="B23:D28"/>
    <mergeCell ref="B10:D13"/>
    <mergeCell ref="B4:K5"/>
    <mergeCell ref="E51:K54"/>
    <mergeCell ref="B51:D54"/>
    <mergeCell ref="B47:D50"/>
    <mergeCell ref="E6:K7"/>
    <mergeCell ref="B8:D9"/>
    <mergeCell ref="B43:D46"/>
    <mergeCell ref="B20:D22"/>
    <mergeCell ref="E29:K42"/>
    <mergeCell ref="E8:K9"/>
    <mergeCell ref="B29:D42"/>
    <mergeCell ref="E10:K13"/>
    <mergeCell ref="E23:K28"/>
    <mergeCell ref="E14:K19"/>
    <mergeCell ref="E44:K44"/>
    <mergeCell ref="E45:K45"/>
  </mergeCells>
  <dataValidations count="1">
    <dataValidation type="list" allowBlank="1" showInputMessage="1" showErrorMessage="1" prompt="Select Yes or No" sqref="E6:E7 E20:K22 F6:K7" xr:uid="{00000000-0002-0000-0F00-000000000000}">
      <formula1>"Yes, No"</formula1>
    </dataValidation>
  </dataValidations>
  <hyperlinks>
    <hyperlink ref="E43" r:id="rId1" xr:uid="{603F70A4-77C0-4985-90B3-33D8F005AD31}"/>
    <hyperlink ref="E45" r:id="rId2" location="heading=h.61hv9lb9h14h" xr:uid="{410F7A1F-350E-417F-9DB3-7FD724D713E8}"/>
    <hyperlink ref="E46" r:id="rId3" xr:uid="{76C23BF1-C016-427B-BCDC-12652C1BF3F6}"/>
    <hyperlink ref="E44" r:id="rId4" display="https://unfao.sharepoint.com/:v:/s/faoKE/EWGL7Hu-jRhLikJjUTAvtHsBWsFFvJZCoB7iJbrFa8uLyw?e=0HL1ch&amp;nav=eyJyZWZlcnJhbEluZm8iOnsicmVmZXJyYWxBcHAiOiJTdHJlYW1XZWJBcHAiLCJyZWZlcnJhbFZpZXciOiJTaGFyZURpYWxvZy1MaW5rIiwicmVmZXJyYWxBcHBQbGF0Zm9ybSI6IldlYiIsInJlZmVycmFsTW9kZSI6InZpZXcifX0%3D" xr:uid="{B6EACA50-3E17-4EAE-9FDE-255542D28C8F}"/>
    <hyperlink ref="E47" r:id="rId5" display="https://unfao-my.sharepoint.com/:v:/g/personal/patrick_mugi_fao_org/EbOF6HoWTWROhyiT-v2xj-MBTTU1dJKwyRN-OGdc9Gb1FA?e=8hyc2T&amp;nav=eyJwbGF5YmFja09wdGlvbnMiOnt9LCJyZWZlcnJhbEluZm8iOnsicmVmZXJyYWxBcHAiOiJTdHJlYW1XZWJBcHAiLCJyZWZlcnJhbE1vZGUiOiJtaXMiLCJyZWZlcnJhbFZpZXciOiJwb3N0cm9sbC1jb3B5bGluayIsInJlZmVycmFsUGxheWJhY2tTZXNzaW9uSWQiOiJiMWU1NDI0Ny1kMzEwLTQyMDAtOTIzMi0zOWNhMjM1MDZiZjQifX0%3D" xr:uid="{EDD4838C-4276-4CF9-A6A3-DFB1C3D454F0}"/>
    <hyperlink ref="E48" r:id="rId6" display="https://unfao.sharepoint.com/sites/faoKE/Shared%20Documents/Forms/AllItems.aspx?id=%2Fsites%2FfaoKE%2FShared%20Documents%2FFAO%20Kenya%20General%20Filing%20System%2FProgramme%2FNRM%20SUB%20PROGRAMME%2FGCP%2DKEN%2D090%2DGFF%2FSUCCESS%20STORIES%2FMt%2E%20Kulal%20PFMP%20Revised%2E%20Final%20for%20Print%2Epdf&amp;parent=%2Fsites%2FfaoKE%2FShared%20Documents%2FFAO%20Kenya%20General%20Filing%20System%2FProgramme%2FNRM%20SUB%20PROGRAMME%2FGCP%2DKEN%2D090%2DGFF%2FSUCCESS%20STORIES&amp;p=true&amp;ga=1" xr:uid="{26995BAC-4094-4414-8ABC-8326945A19FF}"/>
    <hyperlink ref="E49" r:id="rId7" display="https://unfao.sharepoint.com/sites/faoKE/Shared%20Documents/Forms/AllItems.aspx?id=%2Fsites%2FfaoKE%2FShared%20Documents%2FFAO%20Kenya%20General%20Filing%20System%2FProgramme%2FNRM%20SUB%20PROGRAMME%2FGCP%2DKEN%2D090%2DGFF%2FSUCCESS%20STORIES%2FMukogodo%20PFMP%202023%20%2D%202027%2Epdf&amp;parent=%2Fsites%2FfaoKE%2FShared%20Documents%2FFAO%20Kenya%20General%20Filing%20System%2FProgramme%2FNRM%20SUB%20PROGRAMME%2FGCP%2DKEN%2D090%2DGFF%2FSUCCESS%20STORIES&amp;p=true&amp;ga=1" xr:uid="{D879C190-3133-4E50-B8E7-7FAA8B4B0A05}"/>
    <hyperlink ref="I43" r:id="rId8" xr:uid="{A11CE49F-C3B2-400A-A29F-33454979D980}"/>
    <hyperlink ref="H43" r:id="rId9" xr:uid="{64156DDF-7E4B-4A0F-B318-F223560E098A}"/>
    <hyperlink ref="G43" r:id="rId10" xr:uid="{6F264509-875F-463B-87FB-DE6548168CF0}"/>
    <hyperlink ref="F43" r:id="rId11" xr:uid="{A3E4671B-D4C0-417C-9FAE-C8A7965B8A40}"/>
  </hyperlinks>
  <pageMargins left="0.25" right="0.25" top="0.75" bottom="0.75" header="0.3" footer="0.3"/>
  <pageSetup paperSize="5" orientation="portrait" r:id="rId1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44"/>
  <sheetViews>
    <sheetView showGridLines="0" view="pageBreakPreview" topLeftCell="B1" zoomScaleNormal="100" zoomScaleSheetLayoutView="100" workbookViewId="0">
      <selection activeCell="R12" sqref="A1:XFD1048576"/>
    </sheetView>
  </sheetViews>
  <sheetFormatPr defaultColWidth="8.85546875" defaultRowHeight="15" x14ac:dyDescent="0.25"/>
  <cols>
    <col min="1" max="1" width="1.42578125" customWidth="1"/>
    <col min="11" max="11" width="20.42578125" customWidth="1"/>
  </cols>
  <sheetData>
    <row r="1" spans="1:11" x14ac:dyDescent="0.25">
      <c r="A1" s="14"/>
      <c r="B1" s="14"/>
      <c r="C1" s="14"/>
      <c r="D1" s="14"/>
      <c r="E1" s="14"/>
      <c r="F1" s="14"/>
      <c r="G1" s="14"/>
      <c r="H1" s="14"/>
      <c r="I1" s="14"/>
      <c r="J1" s="14"/>
      <c r="K1" s="14"/>
    </row>
    <row r="2" spans="1:11" ht="19.5" customHeight="1" x14ac:dyDescent="0.25">
      <c r="A2" s="14"/>
      <c r="B2" s="218" t="s">
        <v>732</v>
      </c>
      <c r="C2" s="122"/>
      <c r="D2" s="122"/>
      <c r="E2" s="122"/>
      <c r="F2" s="122"/>
      <c r="G2" s="122"/>
      <c r="H2" s="122"/>
      <c r="I2" s="122"/>
      <c r="J2" s="122"/>
      <c r="K2" s="122"/>
    </row>
    <row r="3" spans="1:11" x14ac:dyDescent="0.25">
      <c r="A3" s="14"/>
      <c r="B3" s="14"/>
      <c r="C3" s="14"/>
      <c r="D3" s="14"/>
      <c r="E3" s="14"/>
      <c r="F3" s="14"/>
      <c r="G3" s="14"/>
      <c r="H3" s="14"/>
      <c r="I3" s="14"/>
      <c r="J3" s="14"/>
      <c r="K3" s="14"/>
    </row>
    <row r="4" spans="1:11" ht="14.45" customHeight="1" x14ac:dyDescent="0.25">
      <c r="A4" s="14"/>
      <c r="B4" s="270" t="s">
        <v>733</v>
      </c>
      <c r="C4" s="209"/>
      <c r="D4" s="209"/>
      <c r="E4" s="209"/>
      <c r="F4" s="209"/>
      <c r="G4" s="209"/>
      <c r="H4" s="209"/>
      <c r="I4" s="209"/>
      <c r="J4" s="209"/>
      <c r="K4" s="210"/>
    </row>
    <row r="5" spans="1:11" ht="17.100000000000001" customHeight="1" x14ac:dyDescent="0.25">
      <c r="A5" s="14"/>
      <c r="B5" s="213"/>
      <c r="C5" s="214"/>
      <c r="D5" s="214"/>
      <c r="E5" s="214"/>
      <c r="F5" s="214"/>
      <c r="G5" s="214"/>
      <c r="H5" s="214"/>
      <c r="I5" s="214"/>
      <c r="J5" s="214"/>
      <c r="K5" s="215"/>
    </row>
    <row r="6" spans="1:11" ht="14.45" customHeight="1" x14ac:dyDescent="0.25">
      <c r="A6" s="14"/>
      <c r="B6" s="125" t="s">
        <v>734</v>
      </c>
      <c r="C6" s="209"/>
      <c r="D6" s="209"/>
      <c r="E6" s="209"/>
      <c r="F6" s="209"/>
      <c r="G6" s="209"/>
      <c r="H6" s="209"/>
      <c r="I6" s="209"/>
      <c r="J6" s="209"/>
      <c r="K6" s="210"/>
    </row>
    <row r="7" spans="1:11" ht="17.100000000000001" customHeight="1" x14ac:dyDescent="0.25">
      <c r="A7" s="14"/>
      <c r="B7" s="211"/>
      <c r="C7" s="122"/>
      <c r="D7" s="122"/>
      <c r="E7" s="122"/>
      <c r="F7" s="122"/>
      <c r="G7" s="122"/>
      <c r="H7" s="122"/>
      <c r="I7" s="122"/>
      <c r="J7" s="122"/>
      <c r="K7" s="212"/>
    </row>
    <row r="8" spans="1:11" ht="17.100000000000001" customHeight="1" x14ac:dyDescent="0.25">
      <c r="A8" s="14"/>
      <c r="B8" s="211"/>
      <c r="C8" s="122"/>
      <c r="D8" s="122"/>
      <c r="E8" s="122"/>
      <c r="F8" s="122"/>
      <c r="G8" s="122"/>
      <c r="H8" s="122"/>
      <c r="I8" s="122"/>
      <c r="J8" s="122"/>
      <c r="K8" s="212"/>
    </row>
    <row r="9" spans="1:11" ht="17.100000000000001" customHeight="1" x14ac:dyDescent="0.25">
      <c r="A9" s="14"/>
      <c r="B9" s="211"/>
      <c r="C9" s="122"/>
      <c r="D9" s="122"/>
      <c r="E9" s="122"/>
      <c r="F9" s="122"/>
      <c r="G9" s="122"/>
      <c r="H9" s="122"/>
      <c r="I9" s="122"/>
      <c r="J9" s="122"/>
      <c r="K9" s="212"/>
    </row>
    <row r="10" spans="1:11" ht="17.100000000000001" customHeight="1" x14ac:dyDescent="0.25">
      <c r="A10" s="14"/>
      <c r="B10" s="211"/>
      <c r="C10" s="122"/>
      <c r="D10" s="122"/>
      <c r="E10" s="122"/>
      <c r="F10" s="122"/>
      <c r="G10" s="122"/>
      <c r="H10" s="122"/>
      <c r="I10" s="122"/>
      <c r="J10" s="122"/>
      <c r="K10" s="212"/>
    </row>
    <row r="11" spans="1:11" ht="17.100000000000001" customHeight="1" x14ac:dyDescent="0.25">
      <c r="A11" s="14"/>
      <c r="B11" s="211"/>
      <c r="C11" s="122"/>
      <c r="D11" s="122"/>
      <c r="E11" s="122"/>
      <c r="F11" s="122"/>
      <c r="G11" s="122"/>
      <c r="H11" s="122"/>
      <c r="I11" s="122"/>
      <c r="J11" s="122"/>
      <c r="K11" s="212"/>
    </row>
    <row r="12" spans="1:11" ht="17.100000000000001" customHeight="1" x14ac:dyDescent="0.25">
      <c r="A12" s="14"/>
      <c r="B12" s="211"/>
      <c r="C12" s="122"/>
      <c r="D12" s="122"/>
      <c r="E12" s="122"/>
      <c r="F12" s="122"/>
      <c r="G12" s="122"/>
      <c r="H12" s="122"/>
      <c r="I12" s="122"/>
      <c r="J12" s="122"/>
      <c r="K12" s="212"/>
    </row>
    <row r="13" spans="1:11" ht="17.100000000000001" customHeight="1" x14ac:dyDescent="0.25">
      <c r="A13" s="14"/>
      <c r="B13" s="211"/>
      <c r="C13" s="122"/>
      <c r="D13" s="122"/>
      <c r="E13" s="122"/>
      <c r="F13" s="122"/>
      <c r="G13" s="122"/>
      <c r="H13" s="122"/>
      <c r="I13" s="122"/>
      <c r="J13" s="122"/>
      <c r="K13" s="212"/>
    </row>
    <row r="14" spans="1:11" ht="17.100000000000001" customHeight="1" x14ac:dyDescent="0.25">
      <c r="A14" s="14"/>
      <c r="B14" s="211"/>
      <c r="C14" s="122"/>
      <c r="D14" s="122"/>
      <c r="E14" s="122"/>
      <c r="F14" s="122"/>
      <c r="G14" s="122"/>
      <c r="H14" s="122"/>
      <c r="I14" s="122"/>
      <c r="J14" s="122"/>
      <c r="K14" s="212"/>
    </row>
    <row r="15" spans="1:11" ht="17.100000000000001" customHeight="1" x14ac:dyDescent="0.25">
      <c r="A15" s="14"/>
      <c r="B15" s="211"/>
      <c r="C15" s="122"/>
      <c r="D15" s="122"/>
      <c r="E15" s="122"/>
      <c r="F15" s="122"/>
      <c r="G15" s="122"/>
      <c r="H15" s="122"/>
      <c r="I15" s="122"/>
      <c r="J15" s="122"/>
      <c r="K15" s="212"/>
    </row>
    <row r="16" spans="1:11" ht="17.100000000000001" customHeight="1" x14ac:dyDescent="0.25">
      <c r="A16" s="14"/>
      <c r="B16" s="211"/>
      <c r="C16" s="122"/>
      <c r="D16" s="122"/>
      <c r="E16" s="122"/>
      <c r="F16" s="122"/>
      <c r="G16" s="122"/>
      <c r="H16" s="122"/>
      <c r="I16" s="122"/>
      <c r="J16" s="122"/>
      <c r="K16" s="212"/>
    </row>
    <row r="17" spans="1:11" ht="17.100000000000001" customHeight="1" x14ac:dyDescent="0.25">
      <c r="A17" s="14"/>
      <c r="B17" s="211"/>
      <c r="C17" s="122"/>
      <c r="D17" s="122"/>
      <c r="E17" s="122"/>
      <c r="F17" s="122"/>
      <c r="G17" s="122"/>
      <c r="H17" s="122"/>
      <c r="I17" s="122"/>
      <c r="J17" s="122"/>
      <c r="K17" s="212"/>
    </row>
    <row r="18" spans="1:11" ht="17.100000000000001" customHeight="1" x14ac:dyDescent="0.25">
      <c r="A18" s="14"/>
      <c r="B18" s="211"/>
      <c r="C18" s="122"/>
      <c r="D18" s="122"/>
      <c r="E18" s="122"/>
      <c r="F18" s="122"/>
      <c r="G18" s="122"/>
      <c r="H18" s="122"/>
      <c r="I18" s="122"/>
      <c r="J18" s="122"/>
      <c r="K18" s="212"/>
    </row>
    <row r="19" spans="1:11" ht="17.100000000000001" customHeight="1" x14ac:dyDescent="0.25">
      <c r="A19" s="14"/>
      <c r="B19" s="211"/>
      <c r="C19" s="122"/>
      <c r="D19" s="122"/>
      <c r="E19" s="122"/>
      <c r="F19" s="122"/>
      <c r="G19" s="122"/>
      <c r="H19" s="122"/>
      <c r="I19" s="122"/>
      <c r="J19" s="122"/>
      <c r="K19" s="212"/>
    </row>
    <row r="20" spans="1:11" ht="17.100000000000001" customHeight="1" x14ac:dyDescent="0.25">
      <c r="A20" s="14"/>
      <c r="B20" s="211"/>
      <c r="C20" s="122"/>
      <c r="D20" s="122"/>
      <c r="E20" s="122"/>
      <c r="F20" s="122"/>
      <c r="G20" s="122"/>
      <c r="H20" s="122"/>
      <c r="I20" s="122"/>
      <c r="J20" s="122"/>
      <c r="K20" s="212"/>
    </row>
    <row r="21" spans="1:11" ht="17.100000000000001" customHeight="1" x14ac:dyDescent="0.25">
      <c r="A21" s="14"/>
      <c r="B21" s="211"/>
      <c r="C21" s="122"/>
      <c r="D21" s="122"/>
      <c r="E21" s="122"/>
      <c r="F21" s="122"/>
      <c r="G21" s="122"/>
      <c r="H21" s="122"/>
      <c r="I21" s="122"/>
      <c r="J21" s="122"/>
      <c r="K21" s="212"/>
    </row>
    <row r="22" spans="1:11" x14ac:dyDescent="0.25">
      <c r="A22" s="14"/>
      <c r="B22" s="211"/>
      <c r="C22" s="122"/>
      <c r="D22" s="122"/>
      <c r="E22" s="122"/>
      <c r="F22" s="122"/>
      <c r="G22" s="122"/>
      <c r="H22" s="122"/>
      <c r="I22" s="122"/>
      <c r="J22" s="122"/>
      <c r="K22" s="212"/>
    </row>
    <row r="23" spans="1:11" x14ac:dyDescent="0.25">
      <c r="A23" s="14"/>
      <c r="B23" s="211"/>
      <c r="C23" s="122"/>
      <c r="D23" s="122"/>
      <c r="E23" s="122"/>
      <c r="F23" s="122"/>
      <c r="G23" s="122"/>
      <c r="H23" s="122"/>
      <c r="I23" s="122"/>
      <c r="J23" s="122"/>
      <c r="K23" s="212"/>
    </row>
    <row r="24" spans="1:11" x14ac:dyDescent="0.25">
      <c r="A24" s="14"/>
      <c r="B24" s="211"/>
      <c r="C24" s="122"/>
      <c r="D24" s="122"/>
      <c r="E24" s="122"/>
      <c r="F24" s="122"/>
      <c r="G24" s="122"/>
      <c r="H24" s="122"/>
      <c r="I24" s="122"/>
      <c r="J24" s="122"/>
      <c r="K24" s="212"/>
    </row>
    <row r="25" spans="1:11" x14ac:dyDescent="0.25">
      <c r="A25" s="14"/>
      <c r="B25" s="211"/>
      <c r="C25" s="122"/>
      <c r="D25" s="122"/>
      <c r="E25" s="122"/>
      <c r="F25" s="122"/>
      <c r="G25" s="122"/>
      <c r="H25" s="122"/>
      <c r="I25" s="122"/>
      <c r="J25" s="122"/>
      <c r="K25" s="212"/>
    </row>
    <row r="26" spans="1:11" x14ac:dyDescent="0.25">
      <c r="A26" s="14"/>
      <c r="B26" s="211"/>
      <c r="C26" s="122"/>
      <c r="D26" s="122"/>
      <c r="E26" s="122"/>
      <c r="F26" s="122"/>
      <c r="G26" s="122"/>
      <c r="H26" s="122"/>
      <c r="I26" s="122"/>
      <c r="J26" s="122"/>
      <c r="K26" s="212"/>
    </row>
    <row r="27" spans="1:11" x14ac:dyDescent="0.25">
      <c r="A27" s="14"/>
      <c r="B27" s="211"/>
      <c r="C27" s="122"/>
      <c r="D27" s="122"/>
      <c r="E27" s="122"/>
      <c r="F27" s="122"/>
      <c r="G27" s="122"/>
      <c r="H27" s="122"/>
      <c r="I27" s="122"/>
      <c r="J27" s="122"/>
      <c r="K27" s="212"/>
    </row>
    <row r="28" spans="1:11" x14ac:dyDescent="0.25">
      <c r="A28" s="14"/>
      <c r="B28" s="211"/>
      <c r="C28" s="122"/>
      <c r="D28" s="122"/>
      <c r="E28" s="122"/>
      <c r="F28" s="122"/>
      <c r="G28" s="122"/>
      <c r="H28" s="122"/>
      <c r="I28" s="122"/>
      <c r="J28" s="122"/>
      <c r="K28" s="212"/>
    </row>
    <row r="29" spans="1:11" x14ac:dyDescent="0.25">
      <c r="A29" s="14"/>
      <c r="B29" s="211"/>
      <c r="C29" s="122"/>
      <c r="D29" s="122"/>
      <c r="E29" s="122"/>
      <c r="F29" s="122"/>
      <c r="G29" s="122"/>
      <c r="H29" s="122"/>
      <c r="I29" s="122"/>
      <c r="J29" s="122"/>
      <c r="K29" s="212"/>
    </row>
    <row r="30" spans="1:11" x14ac:dyDescent="0.25">
      <c r="A30" s="14"/>
      <c r="B30" s="211"/>
      <c r="C30" s="122"/>
      <c r="D30" s="122"/>
      <c r="E30" s="122"/>
      <c r="F30" s="122"/>
      <c r="G30" s="122"/>
      <c r="H30" s="122"/>
      <c r="I30" s="122"/>
      <c r="J30" s="122"/>
      <c r="K30" s="212"/>
    </row>
    <row r="31" spans="1:11" x14ac:dyDescent="0.25">
      <c r="A31" s="14"/>
      <c r="B31" s="211"/>
      <c r="C31" s="122"/>
      <c r="D31" s="122"/>
      <c r="E31" s="122"/>
      <c r="F31" s="122"/>
      <c r="G31" s="122"/>
      <c r="H31" s="122"/>
      <c r="I31" s="122"/>
      <c r="J31" s="122"/>
      <c r="K31" s="212"/>
    </row>
    <row r="32" spans="1:11" x14ac:dyDescent="0.25">
      <c r="A32" s="14"/>
      <c r="B32" s="211"/>
      <c r="C32" s="122"/>
      <c r="D32" s="122"/>
      <c r="E32" s="122"/>
      <c r="F32" s="122"/>
      <c r="G32" s="122"/>
      <c r="H32" s="122"/>
      <c r="I32" s="122"/>
      <c r="J32" s="122"/>
      <c r="K32" s="212"/>
    </row>
    <row r="33" spans="1:11" x14ac:dyDescent="0.25">
      <c r="A33" s="14"/>
      <c r="B33" s="211"/>
      <c r="C33" s="122"/>
      <c r="D33" s="122"/>
      <c r="E33" s="122"/>
      <c r="F33" s="122"/>
      <c r="G33" s="122"/>
      <c r="H33" s="122"/>
      <c r="I33" s="122"/>
      <c r="J33" s="122"/>
      <c r="K33" s="212"/>
    </row>
    <row r="34" spans="1:11" x14ac:dyDescent="0.25">
      <c r="A34" s="14"/>
      <c r="B34" s="211"/>
      <c r="C34" s="122"/>
      <c r="D34" s="122"/>
      <c r="E34" s="122"/>
      <c r="F34" s="122"/>
      <c r="G34" s="122"/>
      <c r="H34" s="122"/>
      <c r="I34" s="122"/>
      <c r="J34" s="122"/>
      <c r="K34" s="212"/>
    </row>
    <row r="35" spans="1:11" x14ac:dyDescent="0.25">
      <c r="A35" s="14"/>
      <c r="B35" s="211"/>
      <c r="C35" s="122"/>
      <c r="D35" s="122"/>
      <c r="E35" s="122"/>
      <c r="F35" s="122"/>
      <c r="G35" s="122"/>
      <c r="H35" s="122"/>
      <c r="I35" s="122"/>
      <c r="J35" s="122"/>
      <c r="K35" s="212"/>
    </row>
    <row r="36" spans="1:11" x14ac:dyDescent="0.25">
      <c r="A36" s="14"/>
      <c r="B36" s="211"/>
      <c r="C36" s="122"/>
      <c r="D36" s="122"/>
      <c r="E36" s="122"/>
      <c r="F36" s="122"/>
      <c r="G36" s="122"/>
      <c r="H36" s="122"/>
      <c r="I36" s="122"/>
      <c r="J36" s="122"/>
      <c r="K36" s="212"/>
    </row>
    <row r="37" spans="1:11" x14ac:dyDescent="0.25">
      <c r="A37" s="14"/>
      <c r="B37" s="211"/>
      <c r="C37" s="122"/>
      <c r="D37" s="122"/>
      <c r="E37" s="122"/>
      <c r="F37" s="122"/>
      <c r="G37" s="122"/>
      <c r="H37" s="122"/>
      <c r="I37" s="122"/>
      <c r="J37" s="122"/>
      <c r="K37" s="212"/>
    </row>
    <row r="38" spans="1:11" x14ac:dyDescent="0.25">
      <c r="A38" s="14"/>
      <c r="B38" s="211"/>
      <c r="C38" s="122"/>
      <c r="D38" s="122"/>
      <c r="E38" s="122"/>
      <c r="F38" s="122"/>
      <c r="G38" s="122"/>
      <c r="H38" s="122"/>
      <c r="I38" s="122"/>
      <c r="J38" s="122"/>
      <c r="K38" s="212"/>
    </row>
    <row r="39" spans="1:11" x14ac:dyDescent="0.25">
      <c r="A39" s="14"/>
      <c r="B39" s="211"/>
      <c r="C39" s="122"/>
      <c r="D39" s="122"/>
      <c r="E39" s="122"/>
      <c r="F39" s="122"/>
      <c r="G39" s="122"/>
      <c r="H39" s="122"/>
      <c r="I39" s="122"/>
      <c r="J39" s="122"/>
      <c r="K39" s="212"/>
    </row>
    <row r="40" spans="1:11" ht="135.75" customHeight="1" x14ac:dyDescent="0.25">
      <c r="A40" s="14"/>
      <c r="B40" s="213"/>
      <c r="C40" s="214"/>
      <c r="D40" s="214"/>
      <c r="E40" s="214"/>
      <c r="F40" s="214"/>
      <c r="G40" s="214"/>
      <c r="H40" s="214"/>
      <c r="I40" s="214"/>
      <c r="J40" s="214"/>
      <c r="K40" s="215"/>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ht="15.6" customHeight="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S29"/>
  <sheetViews>
    <sheetView showGridLines="0" view="pageBreakPreview" topLeftCell="C1" zoomScale="110" zoomScaleNormal="100" zoomScaleSheetLayoutView="110" workbookViewId="0">
      <selection activeCell="V11" sqref="A1:XFD1048576"/>
    </sheetView>
  </sheetViews>
  <sheetFormatPr defaultColWidth="8.85546875" defaultRowHeight="15" x14ac:dyDescent="0.25"/>
  <cols>
    <col min="1" max="1" width="1.140625" customWidth="1"/>
    <col min="2" max="2" width="11.85546875" customWidth="1"/>
    <col min="3" max="3" width="12" customWidth="1"/>
    <col min="4" max="4" width="8.85546875" customWidth="1"/>
  </cols>
  <sheetData>
    <row r="1" spans="1:19" ht="19.5" customHeight="1" x14ac:dyDescent="0.25">
      <c r="A1" s="14"/>
      <c r="B1" s="14"/>
      <c r="C1" s="14"/>
      <c r="D1" s="14"/>
      <c r="E1" s="14"/>
      <c r="F1" s="14"/>
      <c r="G1" s="14"/>
      <c r="H1" s="14"/>
      <c r="I1" s="14"/>
      <c r="J1" s="14"/>
      <c r="K1" s="14"/>
      <c r="L1" s="14"/>
      <c r="M1" s="14"/>
      <c r="N1" s="14"/>
      <c r="O1" s="14"/>
      <c r="P1" s="14"/>
      <c r="Q1" s="14"/>
      <c r="R1" s="14"/>
      <c r="S1" s="14"/>
    </row>
    <row r="2" spans="1:19" ht="17.100000000000001" customHeight="1" x14ac:dyDescent="0.25">
      <c r="A2" s="14"/>
      <c r="B2" s="218" t="s">
        <v>735</v>
      </c>
      <c r="C2" s="122"/>
      <c r="D2" s="122"/>
      <c r="E2" s="122"/>
      <c r="F2" s="122"/>
      <c r="G2" s="122"/>
      <c r="H2" s="122"/>
      <c r="I2" s="122"/>
      <c r="J2" s="122"/>
      <c r="K2" s="122"/>
      <c r="L2" s="122"/>
      <c r="M2" s="122"/>
      <c r="N2" s="122"/>
      <c r="O2" s="122"/>
      <c r="P2" s="122"/>
      <c r="Q2" s="14"/>
      <c r="R2" s="14"/>
      <c r="S2" s="14"/>
    </row>
    <row r="3" spans="1:19" ht="17.100000000000001" customHeight="1" x14ac:dyDescent="0.25">
      <c r="A3" s="14"/>
      <c r="B3" s="283"/>
      <c r="C3" s="122"/>
      <c r="D3" s="122"/>
      <c r="E3" s="122"/>
      <c r="F3" s="122"/>
      <c r="G3" s="122"/>
      <c r="H3" s="122"/>
      <c r="I3" s="122"/>
      <c r="J3" s="122"/>
      <c r="K3" s="122"/>
      <c r="L3" s="122"/>
      <c r="M3" s="122"/>
      <c r="N3" s="122"/>
      <c r="O3" s="122"/>
      <c r="P3" s="122"/>
      <c r="Q3" s="14"/>
      <c r="R3" s="14"/>
      <c r="S3" s="14"/>
    </row>
    <row r="4" spans="1:19" ht="14.45" customHeight="1" x14ac:dyDescent="0.25">
      <c r="A4" s="14"/>
      <c r="B4" s="284" t="s">
        <v>736</v>
      </c>
      <c r="C4" s="286"/>
      <c r="D4" s="284" t="s">
        <v>737</v>
      </c>
      <c r="E4" s="285"/>
      <c r="F4" s="285"/>
      <c r="G4" s="285"/>
      <c r="H4" s="286"/>
      <c r="I4" s="284" t="s">
        <v>738</v>
      </c>
      <c r="J4" s="286"/>
      <c r="K4" s="284" t="s">
        <v>739</v>
      </c>
      <c r="L4" s="285"/>
      <c r="M4" s="286"/>
      <c r="N4" s="284" t="s">
        <v>740</v>
      </c>
      <c r="O4" s="285"/>
      <c r="P4" s="286"/>
      <c r="Q4" s="14"/>
      <c r="R4" s="14"/>
      <c r="S4" s="14"/>
    </row>
    <row r="5" spans="1:19" ht="51.75" customHeight="1" x14ac:dyDescent="0.25">
      <c r="A5" s="14"/>
      <c r="B5" s="287"/>
      <c r="C5" s="289"/>
      <c r="D5" s="287"/>
      <c r="E5" s="288"/>
      <c r="F5" s="288"/>
      <c r="G5" s="288"/>
      <c r="H5" s="289"/>
      <c r="I5" s="287"/>
      <c r="J5" s="289"/>
      <c r="K5" s="287"/>
      <c r="L5" s="288"/>
      <c r="M5" s="289"/>
      <c r="N5" s="287"/>
      <c r="O5" s="288"/>
      <c r="P5" s="289"/>
      <c r="Q5" s="14"/>
      <c r="R5" s="14"/>
      <c r="S5" s="14"/>
    </row>
    <row r="6" spans="1:19" ht="17.100000000000001" customHeight="1" x14ac:dyDescent="0.25">
      <c r="A6" s="14"/>
      <c r="B6" s="125" t="s">
        <v>741</v>
      </c>
      <c r="C6" s="192"/>
      <c r="D6" s="125" t="s">
        <v>742</v>
      </c>
      <c r="E6" s="191"/>
      <c r="F6" s="191"/>
      <c r="G6" s="191"/>
      <c r="H6" s="192"/>
      <c r="I6" s="125" t="s">
        <v>743</v>
      </c>
      <c r="J6" s="192"/>
      <c r="K6" s="278">
        <v>500000</v>
      </c>
      <c r="L6" s="191"/>
      <c r="M6" s="192"/>
      <c r="N6" s="271">
        <v>0</v>
      </c>
      <c r="O6" s="272"/>
      <c r="P6" s="273"/>
      <c r="Q6" s="14"/>
      <c r="R6" s="14"/>
      <c r="S6" s="14"/>
    </row>
    <row r="7" spans="1:19" ht="17.100000000000001" customHeight="1" x14ac:dyDescent="0.25">
      <c r="A7" s="14"/>
      <c r="B7" s="125" t="s">
        <v>744</v>
      </c>
      <c r="C7" s="192"/>
      <c r="D7" s="125" t="s">
        <v>742</v>
      </c>
      <c r="E7" s="191"/>
      <c r="F7" s="191"/>
      <c r="G7" s="191"/>
      <c r="H7" s="192"/>
      <c r="I7" s="125" t="s">
        <v>743</v>
      </c>
      <c r="J7" s="192"/>
      <c r="K7" s="278">
        <v>4000000</v>
      </c>
      <c r="L7" s="191"/>
      <c r="M7" s="192"/>
      <c r="N7" s="271">
        <v>327273</v>
      </c>
      <c r="O7" s="272"/>
      <c r="P7" s="273"/>
      <c r="Q7" s="14"/>
      <c r="R7" s="14"/>
      <c r="S7" s="14"/>
    </row>
    <row r="8" spans="1:19" ht="17.100000000000001" customHeight="1" x14ac:dyDescent="0.25">
      <c r="A8" s="14"/>
      <c r="B8" s="125" t="s">
        <v>745</v>
      </c>
      <c r="C8" s="192"/>
      <c r="D8" s="125" t="s">
        <v>742</v>
      </c>
      <c r="E8" s="191"/>
      <c r="F8" s="191"/>
      <c r="G8" s="191"/>
      <c r="H8" s="192"/>
      <c r="I8" s="125" t="s">
        <v>743</v>
      </c>
      <c r="J8" s="192"/>
      <c r="K8" s="278">
        <v>2000000</v>
      </c>
      <c r="L8" s="191"/>
      <c r="M8" s="192"/>
      <c r="N8" s="271">
        <v>518181</v>
      </c>
      <c r="O8" s="272"/>
      <c r="P8" s="273"/>
      <c r="Q8" s="14"/>
      <c r="R8" s="14"/>
      <c r="S8" s="14"/>
    </row>
    <row r="9" spans="1:19" ht="17.100000000000001" customHeight="1" x14ac:dyDescent="0.25">
      <c r="A9" s="14"/>
      <c r="B9" s="125" t="s">
        <v>746</v>
      </c>
      <c r="C9" s="192"/>
      <c r="D9" s="125" t="s">
        <v>747</v>
      </c>
      <c r="E9" s="191"/>
      <c r="F9" s="191"/>
      <c r="G9" s="191"/>
      <c r="H9" s="192"/>
      <c r="I9" s="125" t="s">
        <v>743</v>
      </c>
      <c r="J9" s="192"/>
      <c r="K9" s="278">
        <v>4300000</v>
      </c>
      <c r="L9" s="191"/>
      <c r="M9" s="192"/>
      <c r="N9" s="271">
        <v>4300000</v>
      </c>
      <c r="O9" s="272"/>
      <c r="P9" s="273"/>
      <c r="Q9" s="14"/>
      <c r="R9" s="14"/>
      <c r="S9" s="14"/>
    </row>
    <row r="10" spans="1:19" ht="17.100000000000001" customHeight="1" x14ac:dyDescent="0.25">
      <c r="A10" s="14"/>
      <c r="B10" s="125" t="s">
        <v>748</v>
      </c>
      <c r="C10" s="192"/>
      <c r="D10" s="125" t="s">
        <v>747</v>
      </c>
      <c r="E10" s="191"/>
      <c r="F10" s="191"/>
      <c r="G10" s="191"/>
      <c r="H10" s="192"/>
      <c r="I10" s="125" t="s">
        <v>743</v>
      </c>
      <c r="J10" s="192"/>
      <c r="K10" s="278">
        <v>1700000</v>
      </c>
      <c r="L10" s="191"/>
      <c r="M10" s="192"/>
      <c r="N10" s="271">
        <v>1700000</v>
      </c>
      <c r="O10" s="272"/>
      <c r="P10" s="273"/>
      <c r="Q10" s="14"/>
      <c r="R10" s="14"/>
      <c r="S10" s="14"/>
    </row>
    <row r="11" spans="1:19" ht="17.100000000000001" customHeight="1" x14ac:dyDescent="0.25">
      <c r="A11" s="14"/>
      <c r="B11" s="125" t="s">
        <v>749</v>
      </c>
      <c r="C11" s="192"/>
      <c r="D11" s="125" t="s">
        <v>742</v>
      </c>
      <c r="E11" s="191"/>
      <c r="F11" s="191"/>
      <c r="G11" s="191"/>
      <c r="H11" s="192"/>
      <c r="I11" s="125" t="s">
        <v>743</v>
      </c>
      <c r="J11" s="192"/>
      <c r="K11" s="278"/>
      <c r="L11" s="191"/>
      <c r="M11" s="192"/>
      <c r="N11" s="271">
        <v>348000</v>
      </c>
      <c r="O11" s="272"/>
      <c r="P11" s="273"/>
      <c r="Q11" s="14"/>
      <c r="R11" s="14"/>
      <c r="S11" s="14"/>
    </row>
    <row r="12" spans="1:19" ht="17.100000000000001" customHeight="1" x14ac:dyDescent="0.25">
      <c r="A12" s="14"/>
      <c r="B12" s="125" t="s">
        <v>750</v>
      </c>
      <c r="C12" s="192"/>
      <c r="D12" s="125" t="s">
        <v>742</v>
      </c>
      <c r="E12" s="191"/>
      <c r="F12" s="191"/>
      <c r="G12" s="191"/>
      <c r="H12" s="192"/>
      <c r="I12" s="125" t="s">
        <v>743</v>
      </c>
      <c r="J12" s="192"/>
      <c r="K12" s="278"/>
      <c r="L12" s="191"/>
      <c r="M12" s="192"/>
      <c r="N12" s="271"/>
      <c r="O12" s="272"/>
      <c r="P12" s="273"/>
      <c r="Q12" s="14"/>
      <c r="R12" s="14"/>
      <c r="S12" s="14"/>
    </row>
    <row r="13" spans="1:19" ht="17.100000000000001" customHeight="1" x14ac:dyDescent="0.25">
      <c r="A13" s="14"/>
      <c r="B13" s="125" t="s">
        <v>751</v>
      </c>
      <c r="C13" s="192"/>
      <c r="D13" s="125" t="s">
        <v>742</v>
      </c>
      <c r="E13" s="191"/>
      <c r="F13" s="191"/>
      <c r="G13" s="191"/>
      <c r="H13" s="192"/>
      <c r="I13" s="125" t="s">
        <v>743</v>
      </c>
      <c r="J13" s="192"/>
      <c r="K13" s="278"/>
      <c r="L13" s="191"/>
      <c r="M13" s="192"/>
      <c r="N13" s="88"/>
      <c r="O13" s="88"/>
      <c r="P13" s="88"/>
      <c r="Q13" s="14"/>
      <c r="R13" s="14"/>
      <c r="S13" s="14"/>
    </row>
    <row r="14" spans="1:19" ht="17.100000000000001" customHeight="1" x14ac:dyDescent="0.25">
      <c r="A14" s="14"/>
      <c r="B14" s="125" t="s">
        <v>752</v>
      </c>
      <c r="C14" s="192"/>
      <c r="D14" s="127" t="s">
        <v>753</v>
      </c>
      <c r="E14" s="191"/>
      <c r="F14" s="191"/>
      <c r="G14" s="191"/>
      <c r="H14" s="191"/>
      <c r="I14" s="125" t="s">
        <v>743</v>
      </c>
      <c r="J14" s="192"/>
      <c r="K14" s="279"/>
      <c r="L14" s="191"/>
      <c r="M14" s="191"/>
      <c r="N14" s="271">
        <v>2000000</v>
      </c>
      <c r="O14" s="272"/>
      <c r="P14" s="273"/>
      <c r="Q14" s="14"/>
      <c r="R14" s="14"/>
      <c r="S14" s="14"/>
    </row>
    <row r="15" spans="1:19" ht="17.100000000000001" customHeight="1" x14ac:dyDescent="0.25">
      <c r="A15" s="14"/>
      <c r="B15" s="125" t="s">
        <v>752</v>
      </c>
      <c r="C15" s="192"/>
      <c r="D15" s="125" t="s">
        <v>754</v>
      </c>
      <c r="E15" s="191"/>
      <c r="F15" s="191"/>
      <c r="G15" s="191"/>
      <c r="H15" s="192"/>
      <c r="I15" s="125" t="s">
        <v>743</v>
      </c>
      <c r="J15" s="192"/>
      <c r="K15" s="277"/>
      <c r="L15" s="191"/>
      <c r="M15" s="192"/>
      <c r="N15" s="271">
        <v>2653747</v>
      </c>
      <c r="O15" s="272"/>
      <c r="P15" s="273"/>
      <c r="Q15" s="14"/>
      <c r="R15" s="14"/>
      <c r="S15" s="14"/>
    </row>
    <row r="16" spans="1:19" ht="17.100000000000001" customHeight="1" x14ac:dyDescent="0.25">
      <c r="A16" s="14"/>
      <c r="B16" s="125" t="s">
        <v>752</v>
      </c>
      <c r="C16" s="192"/>
      <c r="D16" s="125" t="s">
        <v>755</v>
      </c>
      <c r="E16" s="191"/>
      <c r="F16" s="191"/>
      <c r="G16" s="191"/>
      <c r="H16" s="192"/>
      <c r="I16" s="125" t="s">
        <v>743</v>
      </c>
      <c r="J16" s="192"/>
      <c r="K16" s="277"/>
      <c r="L16" s="191"/>
      <c r="M16" s="192"/>
      <c r="N16" s="271">
        <v>1424294</v>
      </c>
      <c r="O16" s="272"/>
      <c r="P16" s="273"/>
      <c r="Q16" s="14"/>
      <c r="R16" s="14"/>
      <c r="S16" s="14"/>
    </row>
    <row r="17" spans="1:19" ht="21" customHeight="1" x14ac:dyDescent="0.25">
      <c r="A17" s="14"/>
      <c r="B17" s="127" t="s">
        <v>752</v>
      </c>
      <c r="C17" s="290"/>
      <c r="D17" s="127" t="s">
        <v>756</v>
      </c>
      <c r="E17" s="291"/>
      <c r="F17" s="86"/>
      <c r="G17" s="86"/>
      <c r="H17" s="87"/>
      <c r="I17" s="127"/>
      <c r="J17" s="290"/>
      <c r="K17" s="279"/>
      <c r="L17" s="292"/>
      <c r="M17" s="87"/>
      <c r="N17" s="271">
        <v>202500</v>
      </c>
      <c r="O17" s="272"/>
      <c r="P17" s="273"/>
      <c r="Q17" s="14"/>
      <c r="R17" s="14"/>
      <c r="S17" s="14"/>
    </row>
    <row r="18" spans="1:19" ht="17.100000000000001" customHeight="1" x14ac:dyDescent="0.25">
      <c r="A18" s="14"/>
      <c r="B18" s="275" t="s">
        <v>757</v>
      </c>
      <c r="C18" s="192"/>
      <c r="D18" s="125"/>
      <c r="E18" s="191"/>
      <c r="F18" s="191"/>
      <c r="G18" s="191"/>
      <c r="H18" s="192"/>
      <c r="I18" s="281" t="s">
        <v>757</v>
      </c>
      <c r="J18" s="192"/>
      <c r="K18" s="276">
        <f>SUM(K6:K16)</f>
        <v>12500000</v>
      </c>
      <c r="L18" s="191"/>
      <c r="M18" s="192"/>
      <c r="N18" s="274">
        <f>SUM(N6:P17)</f>
        <v>13473995</v>
      </c>
      <c r="O18" s="272"/>
      <c r="P18" s="273"/>
      <c r="Q18" s="14"/>
      <c r="R18" s="14"/>
      <c r="S18" s="14"/>
    </row>
    <row r="19" spans="1:19" ht="17.100000000000001" customHeight="1" x14ac:dyDescent="0.25">
      <c r="A19" s="14"/>
      <c r="B19" s="167"/>
      <c r="C19" s="209"/>
      <c r="D19" s="209"/>
      <c r="E19" s="209"/>
      <c r="F19" s="209"/>
      <c r="G19" s="209"/>
      <c r="H19" s="209"/>
      <c r="I19" s="209"/>
      <c r="J19" s="209"/>
      <c r="K19" s="209"/>
      <c r="L19" s="209"/>
      <c r="M19" s="209"/>
      <c r="N19" s="209"/>
      <c r="O19" s="209"/>
      <c r="P19" s="209"/>
      <c r="Q19" s="14"/>
      <c r="R19" s="14"/>
      <c r="S19" s="14"/>
    </row>
    <row r="20" spans="1:19" ht="17.100000000000001" customHeight="1" x14ac:dyDescent="0.25">
      <c r="A20" s="14"/>
      <c r="B20" s="211"/>
      <c r="C20" s="122"/>
      <c r="D20" s="122"/>
      <c r="E20" s="122"/>
      <c r="F20" s="122"/>
      <c r="G20" s="122"/>
      <c r="H20" s="122"/>
      <c r="I20" s="122"/>
      <c r="J20" s="122"/>
      <c r="K20" s="122"/>
      <c r="L20" s="122"/>
      <c r="M20" s="122"/>
      <c r="N20" s="122"/>
      <c r="O20" s="122"/>
      <c r="P20" s="122"/>
      <c r="Q20" s="14"/>
      <c r="R20" s="14"/>
      <c r="S20" s="14"/>
    </row>
    <row r="21" spans="1:19" ht="17.100000000000001" customHeight="1" x14ac:dyDescent="0.25">
      <c r="A21" s="14"/>
      <c r="B21" s="282" t="s">
        <v>758</v>
      </c>
      <c r="C21" s="122"/>
      <c r="D21" s="122"/>
      <c r="E21" s="122"/>
      <c r="F21" s="122"/>
      <c r="G21" s="122"/>
      <c r="H21" s="122"/>
      <c r="I21" s="122"/>
      <c r="J21" s="122"/>
      <c r="K21" s="122"/>
      <c r="L21" s="122"/>
      <c r="M21" s="122"/>
      <c r="N21" s="122"/>
      <c r="O21" s="122"/>
      <c r="P21" s="122"/>
      <c r="Q21" s="14"/>
      <c r="R21" s="14"/>
      <c r="S21" s="14"/>
    </row>
    <row r="22" spans="1:19" ht="17.100000000000001" customHeight="1" x14ac:dyDescent="0.25">
      <c r="A22" s="14"/>
      <c r="B22" s="211"/>
      <c r="C22" s="122"/>
      <c r="D22" s="122"/>
      <c r="E22" s="122"/>
      <c r="F22" s="122"/>
      <c r="G22" s="122"/>
      <c r="H22" s="122"/>
      <c r="I22" s="122"/>
      <c r="J22" s="122"/>
      <c r="K22" s="122"/>
      <c r="L22" s="122"/>
      <c r="M22" s="122"/>
      <c r="N22" s="122"/>
      <c r="O22" s="122"/>
      <c r="P22" s="122"/>
      <c r="Q22" s="14"/>
      <c r="R22" s="14"/>
      <c r="S22" s="14"/>
    </row>
    <row r="23" spans="1:19" ht="17.100000000000001" customHeight="1" x14ac:dyDescent="0.25">
      <c r="A23" s="14"/>
      <c r="B23" s="280" t="s">
        <v>759</v>
      </c>
      <c r="C23" s="122"/>
      <c r="D23" s="122"/>
      <c r="E23" s="122"/>
      <c r="F23" s="122"/>
      <c r="G23" s="122"/>
      <c r="H23" s="122"/>
      <c r="I23" s="122"/>
      <c r="J23" s="122"/>
      <c r="K23" s="122"/>
      <c r="L23" s="122"/>
      <c r="M23" s="122"/>
      <c r="N23" s="122"/>
      <c r="O23" s="122"/>
      <c r="P23" s="122"/>
      <c r="Q23" s="14"/>
      <c r="R23" s="14"/>
      <c r="S23" s="14"/>
    </row>
    <row r="24" spans="1:19" ht="17.100000000000001" customHeight="1" x14ac:dyDescent="0.25">
      <c r="A24" s="14"/>
      <c r="B24" s="122"/>
      <c r="C24" s="122"/>
      <c r="D24" s="122"/>
      <c r="E24" s="122"/>
      <c r="F24" s="122"/>
      <c r="G24" s="122"/>
      <c r="H24" s="122"/>
      <c r="I24" s="122"/>
      <c r="J24" s="122"/>
      <c r="K24" s="122"/>
      <c r="L24" s="122"/>
      <c r="M24" s="122"/>
      <c r="N24" s="122"/>
      <c r="O24" s="122"/>
      <c r="P24" s="122"/>
      <c r="Q24" s="14"/>
      <c r="R24" s="14"/>
      <c r="S24" s="14"/>
    </row>
    <row r="25" spans="1:19" ht="17.100000000000001" customHeight="1" x14ac:dyDescent="0.25">
      <c r="A25" s="14"/>
      <c r="B25" s="122"/>
      <c r="C25" s="122"/>
      <c r="D25" s="122"/>
      <c r="E25" s="122"/>
      <c r="F25" s="122"/>
      <c r="G25" s="122"/>
      <c r="H25" s="122"/>
      <c r="I25" s="122"/>
      <c r="J25" s="122"/>
      <c r="K25" s="122"/>
      <c r="L25" s="122"/>
      <c r="M25" s="122"/>
      <c r="N25" s="122"/>
      <c r="O25" s="122"/>
      <c r="P25" s="122"/>
      <c r="Q25" s="14"/>
      <c r="R25" s="14"/>
      <c r="S25" s="14"/>
    </row>
    <row r="26" spans="1:19" ht="17.100000000000001" customHeight="1" x14ac:dyDescent="0.25"/>
    <row r="27" spans="1:19" ht="17.100000000000001" customHeight="1" x14ac:dyDescent="0.25"/>
    <row r="28" spans="1:19" ht="17.100000000000001" customHeight="1" x14ac:dyDescent="0.25"/>
    <row r="29" spans="1:19" ht="17.100000000000001" customHeight="1" x14ac:dyDescent="0.25"/>
  </sheetData>
  <sheetProtection sheet="1" objects="1" scenarios="1" formatColumns="0" formatRows="0"/>
  <mergeCells count="74">
    <mergeCell ref="B17:C17"/>
    <mergeCell ref="D17:E17"/>
    <mergeCell ref="I17:J17"/>
    <mergeCell ref="K17:L17"/>
    <mergeCell ref="N17:P17"/>
    <mergeCell ref="B8:C8"/>
    <mergeCell ref="N6:P6"/>
    <mergeCell ref="I12:J12"/>
    <mergeCell ref="K6:M6"/>
    <mergeCell ref="B10:C10"/>
    <mergeCell ref="N7:P7"/>
    <mergeCell ref="B9:C9"/>
    <mergeCell ref="I8:J8"/>
    <mergeCell ref="D8:H8"/>
    <mergeCell ref="N8:P8"/>
    <mergeCell ref="K7:M7"/>
    <mergeCell ref="N9:P9"/>
    <mergeCell ref="N11:P11"/>
    <mergeCell ref="B3:P3"/>
    <mergeCell ref="K4:M5"/>
    <mergeCell ref="B2:P2"/>
    <mergeCell ref="N4:P5"/>
    <mergeCell ref="D6:H6"/>
    <mergeCell ref="B4:C5"/>
    <mergeCell ref="I4:J5"/>
    <mergeCell ref="I6:J6"/>
    <mergeCell ref="D4:H5"/>
    <mergeCell ref="B23:P25"/>
    <mergeCell ref="D12:H12"/>
    <mergeCell ref="B6:C6"/>
    <mergeCell ref="I10:J10"/>
    <mergeCell ref="I18:J18"/>
    <mergeCell ref="N12:P12"/>
    <mergeCell ref="I9:J9"/>
    <mergeCell ref="B7:C7"/>
    <mergeCell ref="B19:P20"/>
    <mergeCell ref="I11:J11"/>
    <mergeCell ref="B21:P22"/>
    <mergeCell ref="B15:C15"/>
    <mergeCell ref="D7:H7"/>
    <mergeCell ref="K8:M8"/>
    <mergeCell ref="N10:P10"/>
    <mergeCell ref="I7:J7"/>
    <mergeCell ref="N14:P14"/>
    <mergeCell ref="K13:M13"/>
    <mergeCell ref="K12:M12"/>
    <mergeCell ref="D9:H9"/>
    <mergeCell ref="K9:M9"/>
    <mergeCell ref="I13:J13"/>
    <mergeCell ref="K11:M11"/>
    <mergeCell ref="K10:M10"/>
    <mergeCell ref="K14:M14"/>
    <mergeCell ref="I14:J14"/>
    <mergeCell ref="B11:C11"/>
    <mergeCell ref="D10:H10"/>
    <mergeCell ref="D11:H11"/>
    <mergeCell ref="B13:C13"/>
    <mergeCell ref="D13:H13"/>
    <mergeCell ref="D18:H18"/>
    <mergeCell ref="N15:P15"/>
    <mergeCell ref="B12:C12"/>
    <mergeCell ref="N18:P18"/>
    <mergeCell ref="B18:C18"/>
    <mergeCell ref="K18:M18"/>
    <mergeCell ref="K15:M15"/>
    <mergeCell ref="I16:J16"/>
    <mergeCell ref="B16:C16"/>
    <mergeCell ref="D16:H16"/>
    <mergeCell ref="D15:H15"/>
    <mergeCell ref="K16:M16"/>
    <mergeCell ref="I15:J15"/>
    <mergeCell ref="N16:P16"/>
    <mergeCell ref="B14:C14"/>
    <mergeCell ref="D14:H14"/>
  </mergeCells>
  <dataValidations count="4">
    <dataValidation type="list" allowBlank="1" showInputMessage="1" showErrorMessage="1" prompt="Select source of co-financing" sqref="B6:B17 C6:C16"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I17 J6:J16" xr:uid="{00000000-0002-0000-1100-000001000000}">
      <formula1>"Grant, Loan, Guarantee, Equity Investment, In-kind, Public Investment, Other "</formula1>
    </dataValidation>
    <dataValidation type="list" allowBlank="1" sqref="B6:B17" xr:uid="{00000000-0002-0000-1100-000002000000}">
      <formula1>"Recipient Country Government,GEF Agency,Donor Agency,Private Sector,Civil Society Organization,Beneficiaries,Others"</formula1>
    </dataValidation>
    <dataValidation type="list" allowBlank="1" sqref="I6:I17" xr:uid="{00000000-0002-0000-1100-000003000000}">
      <formula1>"Grant,Loan,Guarantee,Equity Investment,In-kind,Public Investment,Other"</formula1>
    </dataValidation>
  </dataValidations>
  <hyperlinks>
    <hyperlink ref="B23"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W29"/>
  <sheetViews>
    <sheetView showGridLines="0" view="pageBreakPreview" zoomScale="110" zoomScaleNormal="100" zoomScaleSheetLayoutView="110" workbookViewId="0">
      <selection activeCell="T13" sqref="A1:XFD1048576"/>
    </sheetView>
  </sheetViews>
  <sheetFormatPr defaultColWidth="8.85546875" defaultRowHeight="15" x14ac:dyDescent="0.25"/>
  <cols>
    <col min="1" max="1" width="1.42578125" customWidth="1"/>
  </cols>
  <sheetData>
    <row r="1" spans="1:23" ht="17.100000000000001" customHeight="1" x14ac:dyDescent="0.25">
      <c r="A1" s="14"/>
      <c r="B1" s="132"/>
      <c r="C1" s="122"/>
      <c r="D1" s="122"/>
      <c r="E1" s="122"/>
      <c r="F1" s="122"/>
      <c r="G1" s="122"/>
      <c r="H1" s="122"/>
      <c r="I1" s="122"/>
      <c r="J1" s="122"/>
      <c r="K1" s="122"/>
      <c r="L1" s="122"/>
      <c r="M1" s="122"/>
      <c r="N1" s="122"/>
      <c r="O1" s="122"/>
      <c r="P1" s="14"/>
      <c r="Q1" s="14"/>
      <c r="R1" s="14"/>
    </row>
    <row r="2" spans="1:23" ht="19.5" customHeight="1" x14ac:dyDescent="0.25">
      <c r="A2" s="14"/>
      <c r="B2" s="218" t="s">
        <v>760</v>
      </c>
      <c r="C2" s="122"/>
      <c r="D2" s="122"/>
      <c r="E2" s="122"/>
      <c r="F2" s="122"/>
      <c r="G2" s="122"/>
      <c r="H2" s="122"/>
      <c r="I2" s="122"/>
      <c r="J2" s="122"/>
      <c r="K2" s="122"/>
      <c r="L2" s="122"/>
      <c r="M2" s="122"/>
      <c r="N2" s="122"/>
      <c r="O2" s="122"/>
      <c r="P2" s="14"/>
      <c r="Q2" s="14"/>
      <c r="R2" s="14"/>
    </row>
    <row r="3" spans="1:23" x14ac:dyDescent="0.25">
      <c r="A3" s="14"/>
      <c r="B3" s="132"/>
      <c r="C3" s="122"/>
      <c r="D3" s="122"/>
      <c r="E3" s="122"/>
      <c r="F3" s="122"/>
      <c r="G3" s="122"/>
      <c r="H3" s="122"/>
      <c r="I3" s="122"/>
      <c r="J3" s="122"/>
      <c r="K3" s="122"/>
      <c r="L3" s="122"/>
      <c r="M3" s="122"/>
      <c r="N3" s="122"/>
      <c r="O3" s="122"/>
      <c r="P3" s="14"/>
      <c r="Q3" s="14"/>
      <c r="R3" s="14"/>
    </row>
    <row r="4" spans="1:23" ht="14.45" customHeight="1" x14ac:dyDescent="0.25">
      <c r="A4" s="14"/>
      <c r="B4" s="293" t="s">
        <v>761</v>
      </c>
      <c r="C4" s="122"/>
      <c r="D4" s="122"/>
      <c r="E4" s="122"/>
      <c r="F4" s="122"/>
      <c r="G4" s="122"/>
      <c r="H4" s="122"/>
      <c r="I4" s="122"/>
      <c r="J4" s="122"/>
      <c r="K4" s="122"/>
      <c r="L4" s="122"/>
      <c r="M4" s="122"/>
      <c r="N4" s="122"/>
      <c r="O4" s="122"/>
      <c r="P4" s="14"/>
      <c r="Q4" s="14"/>
      <c r="R4" s="14"/>
    </row>
    <row r="5" spans="1:23" ht="17.100000000000001" customHeight="1" x14ac:dyDescent="0.25">
      <c r="A5" s="14"/>
      <c r="B5" s="122"/>
      <c r="C5" s="122"/>
      <c r="D5" s="122"/>
      <c r="E5" s="122"/>
      <c r="F5" s="122"/>
      <c r="G5" s="122"/>
      <c r="H5" s="122"/>
      <c r="I5" s="122"/>
      <c r="J5" s="122"/>
      <c r="K5" s="122"/>
      <c r="L5" s="122"/>
      <c r="M5" s="122"/>
      <c r="N5" s="122"/>
      <c r="O5" s="122"/>
      <c r="P5" s="14"/>
      <c r="Q5" s="14"/>
      <c r="R5" s="14"/>
    </row>
    <row r="6" spans="1:23" ht="17.100000000000001" customHeight="1" x14ac:dyDescent="0.25">
      <c r="A6" s="14"/>
      <c r="B6" s="294" t="s">
        <v>762</v>
      </c>
      <c r="C6" s="122"/>
      <c r="D6" s="122"/>
      <c r="E6" s="122"/>
      <c r="F6" s="122"/>
      <c r="G6" s="122"/>
      <c r="H6" s="122"/>
      <c r="I6" s="122"/>
      <c r="J6" s="122"/>
      <c r="K6" s="21" t="s">
        <v>579</v>
      </c>
      <c r="L6" s="14"/>
      <c r="M6" s="14"/>
      <c r="N6" s="14"/>
      <c r="O6" s="14"/>
      <c r="P6" s="14"/>
      <c r="Q6" s="14"/>
      <c r="R6" s="14"/>
    </row>
    <row r="7" spans="1:23" ht="17.100000000000001" customHeight="1" x14ac:dyDescent="0.25">
      <c r="A7" s="14"/>
      <c r="B7" s="8"/>
      <c r="C7" s="8"/>
      <c r="D7" s="8"/>
      <c r="E7" s="8"/>
      <c r="F7" s="8"/>
      <c r="G7" s="8"/>
      <c r="H7" s="8"/>
      <c r="I7" s="8"/>
      <c r="J7" s="8"/>
      <c r="K7" s="14"/>
      <c r="L7" s="14"/>
      <c r="M7" s="14"/>
      <c r="N7" s="14"/>
      <c r="O7" s="14"/>
      <c r="P7" s="14"/>
      <c r="Q7" s="14"/>
      <c r="R7" s="14"/>
    </row>
    <row r="8" spans="1:23" ht="17.100000000000001" customHeight="1" x14ac:dyDescent="0.25">
      <c r="A8" s="14"/>
      <c r="B8" s="14"/>
      <c r="C8" s="14"/>
      <c r="D8" s="14"/>
      <c r="E8" s="14"/>
      <c r="F8" s="14"/>
      <c r="G8" s="14"/>
      <c r="H8" s="14"/>
      <c r="I8" s="14"/>
      <c r="J8" s="14"/>
      <c r="K8" s="14"/>
      <c r="L8" s="14"/>
      <c r="M8" s="14"/>
      <c r="N8" s="14"/>
      <c r="O8" s="14"/>
      <c r="P8" s="14"/>
      <c r="Q8" s="14"/>
      <c r="R8" s="14"/>
    </row>
    <row r="9" spans="1:23" ht="17.45" customHeight="1" x14ac:dyDescent="0.25">
      <c r="A9" s="14"/>
      <c r="B9" s="295" t="s">
        <v>763</v>
      </c>
      <c r="C9" s="191"/>
      <c r="D9" s="192"/>
      <c r="E9" s="295" t="s">
        <v>764</v>
      </c>
      <c r="F9" s="192"/>
      <c r="G9" s="295" t="s">
        <v>765</v>
      </c>
      <c r="H9" s="192"/>
      <c r="I9" s="295" t="s">
        <v>766</v>
      </c>
      <c r="J9" s="191"/>
      <c r="K9" s="192"/>
      <c r="L9" s="295" t="s">
        <v>767</v>
      </c>
      <c r="M9" s="191"/>
      <c r="N9" s="191"/>
      <c r="O9" s="192"/>
      <c r="P9" s="14"/>
      <c r="Q9" s="14"/>
      <c r="R9" s="14"/>
    </row>
    <row r="10" spans="1:23" ht="17.45" customHeight="1" x14ac:dyDescent="0.25">
      <c r="A10" s="14"/>
      <c r="B10" s="125"/>
      <c r="C10" s="191"/>
      <c r="D10" s="192"/>
      <c r="E10" s="125"/>
      <c r="F10" s="192"/>
      <c r="G10" s="125"/>
      <c r="H10" s="192"/>
      <c r="I10" s="125"/>
      <c r="J10" s="191"/>
      <c r="K10" s="192"/>
      <c r="L10" s="125"/>
      <c r="M10" s="191"/>
      <c r="N10" s="191"/>
      <c r="O10" s="192"/>
      <c r="P10" s="14"/>
      <c r="Q10" s="14"/>
      <c r="R10" s="14"/>
    </row>
    <row r="11" spans="1:23" ht="17.45" customHeight="1" x14ac:dyDescent="0.25">
      <c r="A11" s="14"/>
      <c r="B11" s="125"/>
      <c r="C11" s="191"/>
      <c r="D11" s="192"/>
      <c r="E11" s="125"/>
      <c r="F11" s="192"/>
      <c r="G11" s="125"/>
      <c r="H11" s="192"/>
      <c r="I11" s="125"/>
      <c r="J11" s="191"/>
      <c r="K11" s="192"/>
      <c r="L11" s="125"/>
      <c r="M11" s="191"/>
      <c r="N11" s="191"/>
      <c r="O11" s="192"/>
      <c r="P11" s="14"/>
      <c r="Q11" s="14"/>
      <c r="R11" s="14"/>
    </row>
    <row r="12" spans="1:23" ht="17.100000000000001" customHeight="1" x14ac:dyDescent="0.25">
      <c r="A12" s="14"/>
      <c r="B12" s="125"/>
      <c r="C12" s="191"/>
      <c r="D12" s="192"/>
      <c r="E12" s="125"/>
      <c r="F12" s="192"/>
      <c r="G12" s="125"/>
      <c r="H12" s="192"/>
      <c r="I12" s="125"/>
      <c r="J12" s="191"/>
      <c r="K12" s="192"/>
      <c r="L12" s="125"/>
      <c r="M12" s="191"/>
      <c r="N12" s="191"/>
      <c r="O12" s="192"/>
      <c r="P12" s="14"/>
      <c r="Q12" s="14"/>
      <c r="R12" s="14"/>
      <c r="T12" s="1"/>
      <c r="U12" s="1"/>
      <c r="V12" s="1"/>
      <c r="W12" s="1"/>
    </row>
    <row r="13" spans="1:23" ht="17.100000000000001" customHeight="1" x14ac:dyDescent="0.25">
      <c r="A13" s="14"/>
      <c r="B13" s="125"/>
      <c r="C13" s="191"/>
      <c r="D13" s="192"/>
      <c r="E13" s="125"/>
      <c r="F13" s="192"/>
      <c r="G13" s="125"/>
      <c r="H13" s="192"/>
      <c r="I13" s="125"/>
      <c r="J13" s="191"/>
      <c r="K13" s="192"/>
      <c r="L13" s="125"/>
      <c r="M13" s="191"/>
      <c r="N13" s="191"/>
      <c r="O13" s="192"/>
      <c r="P13" s="14"/>
      <c r="Q13" s="14"/>
      <c r="R13" s="14"/>
      <c r="T13" s="1"/>
      <c r="U13" s="1"/>
      <c r="V13" s="1"/>
      <c r="W13" s="1"/>
    </row>
    <row r="14" spans="1:23" ht="17.100000000000001" customHeight="1" x14ac:dyDescent="0.25">
      <c r="A14" s="14"/>
      <c r="B14" s="125"/>
      <c r="C14" s="191"/>
      <c r="D14" s="192"/>
      <c r="E14" s="125"/>
      <c r="F14" s="192"/>
      <c r="G14" s="125"/>
      <c r="H14" s="192"/>
      <c r="I14" s="125"/>
      <c r="J14" s="191"/>
      <c r="K14" s="192"/>
      <c r="L14" s="125"/>
      <c r="M14" s="191"/>
      <c r="N14" s="191"/>
      <c r="O14" s="192"/>
      <c r="P14" s="14"/>
      <c r="Q14" s="14"/>
      <c r="R14" s="14"/>
      <c r="T14" s="1"/>
      <c r="U14" s="1"/>
      <c r="V14" s="1"/>
      <c r="W14" s="1"/>
    </row>
    <row r="15" spans="1:23" ht="17.100000000000001" customHeight="1" x14ac:dyDescent="0.25">
      <c r="A15" s="14"/>
      <c r="B15" s="125"/>
      <c r="C15" s="191"/>
      <c r="D15" s="192"/>
      <c r="E15" s="125"/>
      <c r="F15" s="192"/>
      <c r="G15" s="125"/>
      <c r="H15" s="192"/>
      <c r="I15" s="125"/>
      <c r="J15" s="191"/>
      <c r="K15" s="192"/>
      <c r="L15" s="125"/>
      <c r="M15" s="191"/>
      <c r="N15" s="191"/>
      <c r="O15" s="192"/>
      <c r="P15" s="14"/>
      <c r="Q15" s="14"/>
      <c r="R15" s="14"/>
      <c r="T15" s="1"/>
      <c r="U15" s="1"/>
      <c r="V15" s="1"/>
      <c r="W15" s="1"/>
    </row>
    <row r="16" spans="1:23" ht="17.100000000000001" customHeight="1" x14ac:dyDescent="0.25">
      <c r="A16" s="14"/>
      <c r="B16" s="125"/>
      <c r="C16" s="191"/>
      <c r="D16" s="192"/>
      <c r="E16" s="125"/>
      <c r="F16" s="192"/>
      <c r="G16" s="125"/>
      <c r="H16" s="192"/>
      <c r="I16" s="125"/>
      <c r="J16" s="191"/>
      <c r="K16" s="192"/>
      <c r="L16" s="125"/>
      <c r="M16" s="191"/>
      <c r="N16" s="191"/>
      <c r="O16" s="192"/>
      <c r="P16" s="14"/>
      <c r="Q16" s="14"/>
      <c r="R16" s="14"/>
      <c r="T16" s="1"/>
      <c r="U16" s="1"/>
      <c r="V16" s="1"/>
      <c r="W16" s="1"/>
    </row>
    <row r="17" spans="1:23" ht="17.45" customHeight="1" x14ac:dyDescent="0.25">
      <c r="A17" s="14"/>
      <c r="B17" s="125"/>
      <c r="C17" s="191"/>
      <c r="D17" s="192"/>
      <c r="E17" s="125"/>
      <c r="F17" s="192"/>
      <c r="G17" s="125"/>
      <c r="H17" s="192"/>
      <c r="I17" s="125"/>
      <c r="J17" s="191"/>
      <c r="K17" s="192"/>
      <c r="L17" s="125"/>
      <c r="M17" s="191"/>
      <c r="N17" s="191"/>
      <c r="O17" s="192"/>
      <c r="P17" s="14"/>
      <c r="Q17" s="14"/>
      <c r="R17" s="14"/>
      <c r="T17" s="1"/>
      <c r="U17" s="1"/>
      <c r="V17" s="1"/>
      <c r="W17" s="1"/>
    </row>
    <row r="18" spans="1:23" ht="17.45" customHeight="1" x14ac:dyDescent="0.25">
      <c r="A18" s="14"/>
      <c r="B18" s="125"/>
      <c r="C18" s="191"/>
      <c r="D18" s="192"/>
      <c r="E18" s="125"/>
      <c r="F18" s="192"/>
      <c r="G18" s="125"/>
      <c r="H18" s="192"/>
      <c r="I18" s="125"/>
      <c r="J18" s="191"/>
      <c r="K18" s="192"/>
      <c r="L18" s="125"/>
      <c r="M18" s="191"/>
      <c r="N18" s="191"/>
      <c r="O18" s="192"/>
      <c r="P18" s="14"/>
      <c r="Q18" s="14"/>
      <c r="R18" s="14"/>
      <c r="T18" s="1"/>
      <c r="U18" s="1"/>
      <c r="V18" s="1"/>
      <c r="W18" s="1"/>
    </row>
    <row r="19" spans="1:23" ht="17.45" customHeight="1" x14ac:dyDescent="0.25">
      <c r="A19" s="14"/>
      <c r="B19" s="125"/>
      <c r="C19" s="191"/>
      <c r="D19" s="192"/>
      <c r="E19" s="125"/>
      <c r="F19" s="192"/>
      <c r="G19" s="125"/>
      <c r="H19" s="192"/>
      <c r="I19" s="125"/>
      <c r="J19" s="191"/>
      <c r="K19" s="192"/>
      <c r="L19" s="125"/>
      <c r="M19" s="191"/>
      <c r="N19" s="191"/>
      <c r="O19" s="192"/>
      <c r="P19" s="14"/>
      <c r="Q19" s="14"/>
      <c r="R19" s="14"/>
      <c r="T19" s="1"/>
      <c r="U19" s="1"/>
      <c r="V19" s="1"/>
      <c r="W19" s="1"/>
    </row>
    <row r="20" spans="1:23" ht="17.45" customHeight="1" x14ac:dyDescent="0.25">
      <c r="A20" s="14"/>
      <c r="B20" s="125"/>
      <c r="C20" s="191"/>
      <c r="D20" s="192"/>
      <c r="E20" s="125"/>
      <c r="F20" s="192"/>
      <c r="G20" s="125"/>
      <c r="H20" s="192"/>
      <c r="I20" s="125"/>
      <c r="J20" s="191"/>
      <c r="K20" s="192"/>
      <c r="L20" s="125"/>
      <c r="M20" s="191"/>
      <c r="N20" s="191"/>
      <c r="O20" s="192"/>
      <c r="P20" s="14"/>
      <c r="Q20" s="14"/>
      <c r="R20" s="14"/>
      <c r="T20" s="1"/>
      <c r="U20" s="1"/>
      <c r="V20" s="1"/>
      <c r="W20" s="1"/>
    </row>
    <row r="21" spans="1:23" ht="17.45" customHeight="1" x14ac:dyDescent="0.25">
      <c r="A21" s="14"/>
      <c r="B21" s="125"/>
      <c r="C21" s="191"/>
      <c r="D21" s="192"/>
      <c r="E21" s="125"/>
      <c r="F21" s="192"/>
      <c r="G21" s="125"/>
      <c r="H21" s="192"/>
      <c r="I21" s="125"/>
      <c r="J21" s="191"/>
      <c r="K21" s="192"/>
      <c r="L21" s="125"/>
      <c r="M21" s="191"/>
      <c r="N21" s="191"/>
      <c r="O21" s="192"/>
      <c r="P21" s="14"/>
      <c r="Q21" s="14"/>
      <c r="R21" s="14"/>
      <c r="T21" s="1"/>
      <c r="U21" s="1"/>
      <c r="V21" s="1"/>
      <c r="W21" s="1"/>
    </row>
    <row r="22" spans="1:23" ht="17.45" customHeight="1" x14ac:dyDescent="0.25">
      <c r="A22" s="14"/>
      <c r="B22" s="125"/>
      <c r="C22" s="191"/>
      <c r="D22" s="192"/>
      <c r="E22" s="125"/>
      <c r="F22" s="192"/>
      <c r="G22" s="125"/>
      <c r="H22" s="192"/>
      <c r="I22" s="125"/>
      <c r="J22" s="191"/>
      <c r="K22" s="192"/>
      <c r="L22" s="125"/>
      <c r="M22" s="191"/>
      <c r="N22" s="191"/>
      <c r="O22" s="192"/>
      <c r="P22" s="14"/>
      <c r="Q22" s="14"/>
      <c r="R22" s="14"/>
      <c r="T22" s="1"/>
      <c r="U22" s="1"/>
      <c r="V22" s="1"/>
      <c r="W22" s="1"/>
    </row>
    <row r="23" spans="1:23" ht="17.45" customHeight="1" x14ac:dyDescent="0.25">
      <c r="A23" s="14"/>
      <c r="B23" s="125"/>
      <c r="C23" s="191"/>
      <c r="D23" s="192"/>
      <c r="E23" s="125"/>
      <c r="F23" s="192"/>
      <c r="G23" s="125"/>
      <c r="H23" s="192"/>
      <c r="I23" s="125"/>
      <c r="J23" s="191"/>
      <c r="K23" s="192"/>
      <c r="L23" s="125"/>
      <c r="M23" s="191"/>
      <c r="N23" s="191"/>
      <c r="O23" s="192"/>
      <c r="P23" s="14"/>
      <c r="Q23" s="14"/>
      <c r="R23" s="14"/>
      <c r="T23" s="1"/>
      <c r="U23" s="1"/>
      <c r="V23" s="1"/>
      <c r="W23" s="1"/>
    </row>
    <row r="24" spans="1:23" ht="17.45" customHeight="1" x14ac:dyDescent="0.25">
      <c r="A24" s="14"/>
      <c r="B24" s="125"/>
      <c r="C24" s="191"/>
      <c r="D24" s="192"/>
      <c r="E24" s="125"/>
      <c r="F24" s="192"/>
      <c r="G24" s="125"/>
      <c r="H24" s="192"/>
      <c r="I24" s="125"/>
      <c r="J24" s="191"/>
      <c r="K24" s="192"/>
      <c r="L24" s="125"/>
      <c r="M24" s="191"/>
      <c r="N24" s="191"/>
      <c r="O24" s="192"/>
      <c r="P24" s="14"/>
      <c r="Q24" s="14"/>
      <c r="R24" s="14"/>
      <c r="T24" s="1"/>
      <c r="U24" s="1"/>
      <c r="V24" s="1"/>
      <c r="W24" s="1"/>
    </row>
    <row r="25" spans="1:23" ht="17.45" customHeight="1" x14ac:dyDescent="0.25">
      <c r="A25" s="14"/>
      <c r="B25" s="125"/>
      <c r="C25" s="191"/>
      <c r="D25" s="192"/>
      <c r="E25" s="125"/>
      <c r="F25" s="192"/>
      <c r="G25" s="125"/>
      <c r="H25" s="192"/>
      <c r="I25" s="125"/>
      <c r="J25" s="191"/>
      <c r="K25" s="192"/>
      <c r="L25" s="125"/>
      <c r="M25" s="191"/>
      <c r="N25" s="191"/>
      <c r="O25" s="192"/>
      <c r="P25" s="14"/>
      <c r="Q25" s="14"/>
      <c r="R25" s="14"/>
      <c r="T25" s="1"/>
      <c r="U25" s="1"/>
      <c r="V25" s="1"/>
      <c r="W25" s="1"/>
    </row>
    <row r="26" spans="1:23" ht="17.45" customHeight="1" x14ac:dyDescent="0.25">
      <c r="A26" s="14"/>
      <c r="B26" s="125"/>
      <c r="C26" s="191"/>
      <c r="D26" s="192"/>
      <c r="E26" s="125"/>
      <c r="F26" s="192"/>
      <c r="G26" s="125"/>
      <c r="H26" s="192"/>
      <c r="I26" s="125"/>
      <c r="J26" s="191"/>
      <c r="K26" s="192"/>
      <c r="L26" s="125"/>
      <c r="M26" s="191"/>
      <c r="N26" s="191"/>
      <c r="O26" s="192"/>
      <c r="P26" s="14"/>
      <c r="Q26" s="14"/>
      <c r="R26" s="14"/>
      <c r="T26" s="1"/>
      <c r="U26" s="1"/>
      <c r="V26" s="1"/>
      <c r="W26" s="1"/>
    </row>
    <row r="27" spans="1:23" x14ac:dyDescent="0.25">
      <c r="A27" s="14"/>
      <c r="B27" s="14"/>
      <c r="C27" s="14"/>
      <c r="D27" s="14"/>
      <c r="E27" s="14"/>
      <c r="F27" s="14"/>
      <c r="G27" s="14"/>
      <c r="H27" s="14"/>
      <c r="I27" s="14"/>
      <c r="J27" s="14"/>
      <c r="K27" s="14"/>
      <c r="L27" s="14"/>
      <c r="M27" s="14"/>
      <c r="N27" s="14"/>
      <c r="O27" s="14"/>
      <c r="P27" s="14"/>
      <c r="Q27" s="14"/>
      <c r="R27" s="14"/>
    </row>
    <row r="28" spans="1:23" x14ac:dyDescent="0.25">
      <c r="A28" s="14"/>
      <c r="B28" s="131"/>
      <c r="C28" s="122"/>
      <c r="D28" s="122"/>
      <c r="E28" s="122"/>
      <c r="F28" s="122"/>
      <c r="G28" s="122"/>
      <c r="H28" s="122"/>
      <c r="I28" s="122"/>
      <c r="J28" s="122"/>
      <c r="K28" s="122"/>
      <c r="L28" s="122"/>
      <c r="M28" s="122"/>
      <c r="N28" s="122"/>
      <c r="O28" s="122"/>
      <c r="P28" s="14"/>
      <c r="Q28" s="14"/>
      <c r="R28" s="14"/>
    </row>
    <row r="29" spans="1:23" ht="17.100000000000001" customHeight="1" x14ac:dyDescent="0.25">
      <c r="A29" s="14"/>
      <c r="B29" s="122"/>
      <c r="C29" s="122"/>
      <c r="D29" s="122"/>
      <c r="E29" s="122"/>
      <c r="F29" s="122"/>
      <c r="G29" s="122"/>
      <c r="H29" s="122"/>
      <c r="I29" s="122"/>
      <c r="J29" s="122"/>
      <c r="K29" s="122"/>
      <c r="L29" s="122"/>
      <c r="M29" s="122"/>
      <c r="N29" s="122"/>
      <c r="O29" s="122"/>
      <c r="P29" s="14"/>
      <c r="Q29" s="14"/>
      <c r="R29" s="14"/>
    </row>
  </sheetData>
  <sheetProtection sheet="1" objects="1" scenarios="1" formatColumns="0" formatRows="0"/>
  <mergeCells count="96">
    <mergeCell ref="B1:O1"/>
    <mergeCell ref="L13:O13"/>
    <mergeCell ref="E11:F11"/>
    <mergeCell ref="I9:K9"/>
    <mergeCell ref="B26:D26"/>
    <mergeCell ref="G14:H14"/>
    <mergeCell ref="L15:O15"/>
    <mergeCell ref="B16:D16"/>
    <mergeCell ref="L23:O23"/>
    <mergeCell ref="I11:K11"/>
    <mergeCell ref="G19:H19"/>
    <mergeCell ref="B15:D15"/>
    <mergeCell ref="B18:D18"/>
    <mergeCell ref="E21:F21"/>
    <mergeCell ref="L24:O24"/>
    <mergeCell ref="B25:D25"/>
    <mergeCell ref="I26:K26"/>
    <mergeCell ref="L25:O25"/>
    <mergeCell ref="I16:K16"/>
    <mergeCell ref="L20:O20"/>
    <mergeCell ref="B21:D21"/>
    <mergeCell ref="E18:F18"/>
    <mergeCell ref="B19:D19"/>
    <mergeCell ref="B24:D24"/>
    <mergeCell ref="I19:K19"/>
    <mergeCell ref="E24:F24"/>
    <mergeCell ref="I18:K18"/>
    <mergeCell ref="E17:F17"/>
    <mergeCell ref="G17:H17"/>
    <mergeCell ref="E19:F19"/>
    <mergeCell ref="L18:O18"/>
    <mergeCell ref="B9:D9"/>
    <mergeCell ref="L16:O16"/>
    <mergeCell ref="E14:F14"/>
    <mergeCell ref="I12:K12"/>
    <mergeCell ref="I21:K21"/>
    <mergeCell ref="B10:D10"/>
    <mergeCell ref="E9:F9"/>
    <mergeCell ref="L9:O9"/>
    <mergeCell ref="L11:O11"/>
    <mergeCell ref="E10:F10"/>
    <mergeCell ref="G10:H10"/>
    <mergeCell ref="G15:H15"/>
    <mergeCell ref="B23:D23"/>
    <mergeCell ref="G11:H11"/>
    <mergeCell ref="B13:D13"/>
    <mergeCell ref="E20:F20"/>
    <mergeCell ref="E13:F13"/>
    <mergeCell ref="L26:O26"/>
    <mergeCell ref="B22:D22"/>
    <mergeCell ref="B6:J6"/>
    <mergeCell ref="G24:H24"/>
    <mergeCell ref="E26:F26"/>
    <mergeCell ref="G26:H26"/>
    <mergeCell ref="E16:F16"/>
    <mergeCell ref="G16:H16"/>
    <mergeCell ref="E25:F25"/>
    <mergeCell ref="G25:H25"/>
    <mergeCell ref="I20:K20"/>
    <mergeCell ref="G13:H13"/>
    <mergeCell ref="B17:D17"/>
    <mergeCell ref="L21:O21"/>
    <mergeCell ref="G9:H9"/>
    <mergeCell ref="I25:K25"/>
    <mergeCell ref="B28:O29"/>
    <mergeCell ref="L17:O17"/>
    <mergeCell ref="B2:O2"/>
    <mergeCell ref="I17:K17"/>
    <mergeCell ref="G18:H18"/>
    <mergeCell ref="B20:D20"/>
    <mergeCell ref="L19:O19"/>
    <mergeCell ref="I10:K10"/>
    <mergeCell ref="B4:O5"/>
    <mergeCell ref="L12:O12"/>
    <mergeCell ref="G20:H20"/>
    <mergeCell ref="L14:O14"/>
    <mergeCell ref="E22:F22"/>
    <mergeCell ref="B12:D12"/>
    <mergeCell ref="L10:O10"/>
    <mergeCell ref="G21:H21"/>
    <mergeCell ref="B3:O3"/>
    <mergeCell ref="G23:H23"/>
    <mergeCell ref="I24:K24"/>
    <mergeCell ref="G22:H22"/>
    <mergeCell ref="E12:F12"/>
    <mergeCell ref="G12:H12"/>
    <mergeCell ref="I22:K22"/>
    <mergeCell ref="I14:K14"/>
    <mergeCell ref="I23:K23"/>
    <mergeCell ref="E15:F15"/>
    <mergeCell ref="I13:K13"/>
    <mergeCell ref="B11:D11"/>
    <mergeCell ref="E23:F23"/>
    <mergeCell ref="I15:K15"/>
    <mergeCell ref="B14:D14"/>
    <mergeCell ref="L22:O22"/>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F5" sqref="F5"/>
    </sheetView>
  </sheetViews>
  <sheetFormatPr defaultColWidth="8.85546875" defaultRowHeight="15" x14ac:dyDescent="0.25"/>
  <cols>
    <col min="1" max="1" width="104.28515625" customWidth="1"/>
  </cols>
  <sheetData>
    <row r="1" spans="1:1" x14ac:dyDescent="0.25">
      <c r="A1" s="2"/>
    </row>
    <row r="2" spans="1:1" x14ac:dyDescent="0.25">
      <c r="A2" s="32" t="s">
        <v>768</v>
      </c>
    </row>
    <row r="3" spans="1:1" x14ac:dyDescent="0.25">
      <c r="A3" s="22"/>
    </row>
    <row r="4" spans="1:1" ht="84" customHeight="1" x14ac:dyDescent="0.25">
      <c r="A4" s="33" t="s">
        <v>769</v>
      </c>
    </row>
    <row r="5" spans="1:1" x14ac:dyDescent="0.25">
      <c r="A5" s="34" t="s">
        <v>770</v>
      </c>
    </row>
    <row r="6" spans="1:1" x14ac:dyDescent="0.25">
      <c r="A6" s="31" t="s">
        <v>771</v>
      </c>
    </row>
    <row r="7" spans="1:1" ht="15" customHeight="1" x14ac:dyDescent="0.25">
      <c r="A7" s="31" t="s">
        <v>772</v>
      </c>
    </row>
    <row r="8" spans="1:1" ht="15.75" customHeight="1" x14ac:dyDescent="0.25">
      <c r="A8" s="31" t="s">
        <v>773</v>
      </c>
    </row>
    <row r="9" spans="1:1" x14ac:dyDescent="0.25">
      <c r="A9" s="31" t="s">
        <v>774</v>
      </c>
    </row>
    <row r="10" spans="1:1" x14ac:dyDescent="0.25">
      <c r="A10" s="7"/>
    </row>
    <row r="11" spans="1:1" x14ac:dyDescent="0.25">
      <c r="A11" s="7"/>
    </row>
    <row r="12" spans="1:1" x14ac:dyDescent="0.25">
      <c r="A12" s="7"/>
    </row>
    <row r="13" spans="1:1" x14ac:dyDescent="0.25">
      <c r="A13" s="7"/>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184" t="s">
        <v>775</v>
      </c>
    </row>
    <row r="25" spans="1:1" x14ac:dyDescent="0.25">
      <c r="A25" s="122"/>
    </row>
    <row r="26" spans="1:1" x14ac:dyDescent="0.25">
      <c r="A26" s="122"/>
    </row>
    <row r="27" spans="1:1" x14ac:dyDescent="0.25">
      <c r="A27" s="122"/>
    </row>
    <row r="28" spans="1:1" x14ac:dyDescent="0.25">
      <c r="A28" s="122"/>
    </row>
    <row r="29" spans="1:1" x14ac:dyDescent="0.25">
      <c r="A29" s="122"/>
    </row>
    <row r="30" spans="1:1" x14ac:dyDescent="0.25">
      <c r="A30" s="122"/>
    </row>
    <row r="31" spans="1:1" x14ac:dyDescent="0.25">
      <c r="A31" s="122"/>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- 6</Phase>
    <ProjectTitle xmlns="b8caa731-411c-4ce8-a2a6-5b517e250d33" xsi:nil="true"/>
    <ProjectTypeSubType1 xmlns="b8caa731-411c-4ce8-a2a6-5b517e250d33">FSP Child PPG</ProjectTypeSubType1>
    <DocClassification xmlns="b8caa731-411c-4ce8-a2a6-5b517e250d33">Public</DocClassification>
    <ProjectType xmlns="b8caa731-411c-4ce8-a2a6-5b517e250d33" xsi:nil="true"/>
    <GEFCountry xmlns="ceb00776-aa5c-4fc8-b6fe-5f035152e4b6">Kenya</GEFCountry>
    <Classification xmlns="ceb00776-aa5c-4fc8-b6fe-5f035152e4b6">Public</Classification>
    <Country1 xmlns="ceb00776-aa5c-4fc8-b6fe-5f035152e4b6" xsi:nil="true"/>
    <DocPrefix xmlns="ceb00776-aa5c-4fc8-b6fe-5f035152e4b6">Project Implementation Report (PIR)</DocPrefix>
    <GEFID xmlns="ceb00776-aa5c-4fc8-b6fe-5f035152e4b6">9556</GEFID>
    <ProjectType xmlns="ceb00776-aa5c-4fc8-b6fe-5f035152e4b6">FSP</ProjectType>
    <DocCategory xmlns="b8caa731-411c-4ce8-a2a6-5b517e250d33" xsi:nil="true"/>
    <GEFProjectID xmlns="ceb00776-aa5c-4fc8-b6fe-5f035152e4b6">36dde65d-df7c-e811-8124-3863bb2e1360</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6</DocType>
    <ProjectTitle xmlns="ceb00776-aa5c-4fc8-b6fe-5f035152e4b6">Restoration of Arid and Semi-arid lands (ASAL) of Kenya through Bio-enterprise Development and other Incentives under The Restoration Initiative</ProjectTitle>
    <RecordStatus xmlns="b8caa731-411c-4ce8-a2a6-5b517e250d33">Active</RecordStatus>
    <TrustFundType xmlns="ceb00776-aa5c-4fc8-b6fe-5f035152e4b6">GET</TrustFundType>
    <TaxCatchAll xmlns="3e02667f-0271-471b-bd6e-11a2e16def1d" xsi:nil="true"/>
    <DocumentTitle xmlns="ceb00776-aa5c-4fc8-b6fe-5f035152e4b6">GEFID9556_2025PIR_FAO_Kenya</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CADC34-6779-432E-8BDD-88AE29255A64}"/>
</file>

<file path=customXml/itemProps2.xml><?xml version="1.0" encoding="utf-8"?>
<ds:datastoreItem xmlns:ds="http://schemas.openxmlformats.org/officeDocument/2006/customXml" ds:itemID="{C6BB2785-D7D4-43B6-A27E-2FB2CB2CA644}">
  <ds:schemaRefs>
    <ds:schemaRef ds:uri="http://purl.org/dc/dcmitype/"/>
    <ds:schemaRef ds:uri="http://schemas.microsoft.com/office/2006/metadata/properties"/>
    <ds:schemaRef ds:uri="http://schemas.microsoft.com/office/2006/documentManagement/types"/>
    <ds:schemaRef ds:uri="http://purl.org/dc/terms/"/>
    <ds:schemaRef ds:uri="http://schemas.openxmlformats.org/package/2006/metadata/core-properties"/>
    <ds:schemaRef ds:uri="52313005-1620-4beb-afbc-af35b691e94c"/>
    <ds:schemaRef ds:uri="http://www.w3.org/XML/1998/namespace"/>
    <ds:schemaRef ds:uri="http://schemas.microsoft.com/office/infopath/2007/PartnerControls"/>
    <ds:schemaRef ds:uri="http://purl.org/dc/elements/1.1/"/>
  </ds:schemaRefs>
</ds:datastoreItem>
</file>

<file path=customXml/itemProps3.xml><?xml version="1.0" encoding="utf-8"?>
<ds:datastoreItem xmlns:ds="http://schemas.openxmlformats.org/officeDocument/2006/customXml" ds:itemID="{57E83916-465F-489D-9F07-9A9FBE6B77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2025-09-09T12:41:16Z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9427900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