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unfao-my.sharepoint.com/personal/chancelyne_wulseh_fao_org/Documents/Documents/Junior Consultant _OCB-GEF/PIRs/PIR 2025/Finalized PIR 2025/"/>
    </mc:Choice>
  </mc:AlternateContent>
  <xr:revisionPtr revIDLastSave="336" documentId="8_{CE7BF0B1-E196-428C-ABE9-40235B1D0B69}" xr6:coauthVersionLast="47" xr6:coauthVersionMax="47" xr10:uidLastSave="{04089371-19B8-405A-9509-F3E2F05768D3}"/>
  <bookViews>
    <workbookView xWindow="-120" yWindow="-120" windowWidth="29040" windowHeight="15720" tabRatio="948" activeTab="1" xr2:uid="{00000000-000D-0000-FFFF-FFFF00000000}"/>
  </bookViews>
  <sheets>
    <sheet name="Table of Contents" sheetId="1" r:id="rId1"/>
    <sheet name="1. Basic project data" sheetId="2" r:id="rId2"/>
    <sheet name="_Calc" sheetId="3" state="hidden" r:id="rId3"/>
    <sheet name="Countries" sheetId="4" state="hidden" r:id="rId4"/>
    <sheet name="TypeofTrustFund" sheetId="5" state="hidden" r:id="rId5"/>
    <sheet name="FocalArea" sheetId="6" state="hidden" r:id="rId6"/>
    <sheet name="2. Progress towards outcomes" sheetId="7" r:id="rId7"/>
    <sheet name="3. Implementation Progress" sheetId="8" r:id="rId8"/>
    <sheet name="4. Summary_Progress &amp; Challenge" sheetId="9" r:id="rId9"/>
    <sheet name="5. ESS Risk" sheetId="10" r:id="rId10"/>
    <sheet name="6. Risks to the Project" sheetId="11" r:id="rId11"/>
    <sheet name="7. Follow-up on Mid-term review" sheetId="12" r:id="rId12"/>
    <sheet name="8. Minor project amendments" sheetId="13" r:id="rId13"/>
    <sheet name="9. Stakeholders' Engagement" sheetId="14" r:id="rId14"/>
    <sheet name="10. Gender Mainstreaming" sheetId="15" r:id="rId15"/>
    <sheet name="11. Knowledge Management" sheetId="16" r:id="rId16"/>
    <sheet name="12. Indigenous &amp; Local Involve." sheetId="17" r:id="rId17"/>
    <sheet name="13. Co-Financing Table" sheetId="18" r:id="rId18"/>
    <sheet name="14. GEO Location" sheetId="19" r:id="rId19"/>
    <sheet name="Annex" sheetId="22" r:id="rId20"/>
  </sheets>
  <definedNames>
    <definedName name="_xlnm._FilterDatabase" localSheetId="6" hidden="1">'2. Progress towards outcomes'!$A$6:$U$22</definedName>
    <definedName name="_xlnm._FilterDatabase" localSheetId="9" hidden="1">'5. ESS Risk'!$B$4:$K$31</definedName>
    <definedName name="Countries">Countries!$A$2:$A$250</definedName>
    <definedName name="DevCells" localSheetId="6">'2. Progress towards outcomes'!#REF!</definedName>
    <definedName name="DevCells">#REF!</definedName>
    <definedName name="DevRatings" localSheetId="6">'2. Progress towards outcomes'!#REF!</definedName>
    <definedName name="DevRatings">#REF!</definedName>
    <definedName name="DevScore" localSheetId="6">#REF!</definedName>
    <definedName name="DevScore">_Calc!$D$20</definedName>
    <definedName name="ImpCells">'3. Implementation Progress'!$D$82:$M$84</definedName>
    <definedName name="ImpRatings">'3. Implementation Progress'!$D$82:$M$84</definedName>
    <definedName name="ImpScore" localSheetId="6">#REF!</definedName>
    <definedName name="ImpScore">_Calc!$D$21</definedName>
    <definedName name="NumRating" localSheetId="6">#REF!</definedName>
    <definedName name="NumRating">_Calc!$B$2:$B$9</definedName>
    <definedName name="_xlnm.Print_Area" localSheetId="1">'1. Basic project data'!$A$1:$J$98</definedName>
    <definedName name="_xlnm.Print_Area" localSheetId="14">'10. Gender Mainstreaming'!$A$1:$K$27</definedName>
    <definedName name="_xlnm.Print_Area" localSheetId="15">'11. Knowledge Management'!$A$1:$K$47</definedName>
    <definedName name="_xlnm.Print_Area" localSheetId="16">'12. Indigenous &amp; Local Involve.'!$A$1:$K$42</definedName>
    <definedName name="_xlnm.Print_Area" localSheetId="17">'13. Co-Financing Table'!$A$1:$P$27</definedName>
    <definedName name="_xlnm.Print_Area" localSheetId="18">'14. GEO Location'!$A$1:$F$124</definedName>
    <definedName name="_xlnm.Print_Area" localSheetId="6">'2. Progress towards outcomes'!$B$1:$J$45</definedName>
    <definedName name="_xlnm.Print_Area" localSheetId="7">'3. Implementation Progress'!$A$1:$M$108</definedName>
    <definedName name="_xlnm.Print_Area" localSheetId="8">'4. Summary_Progress &amp; Challenge'!$A$1:$L$38</definedName>
    <definedName name="_xlnm.Print_Area" localSheetId="9">'5. ESS Risk'!$A$1:$K$32</definedName>
    <definedName name="_xlnm.Print_Area" localSheetId="10">'6. Risks to the Project'!$A$1:$P$43</definedName>
    <definedName name="_xlnm.Print_Area" localSheetId="11">'7. Follow-up on Mid-term review'!$A$1:$K$41</definedName>
    <definedName name="_xlnm.Print_Area" localSheetId="12">'8. Minor project amendments'!$A$1:$K$50</definedName>
    <definedName name="_xlnm.Print_Area" localSheetId="13">'9. Stakeholders'' Engagement'!$A$1:$L$45</definedName>
    <definedName name="_xlnm.Print_Area" localSheetId="19">Annex!$A$1:$A$32</definedName>
    <definedName name="_xlnm.Print_Area" localSheetId="0">'Table of Contents'!$A$1:$K$33</definedName>
    <definedName name="TxtRating" localSheetId="6">#REF!</definedName>
    <definedName name="TxtRating">_Calc!$A$2:$A$9</definedName>
    <definedName name="Weights" localSheetId="6">#REF!</definedName>
    <definedName name="Weights">_Calc!$E$14:$I$14</definedName>
    <definedName name="Weights2" localSheetId="6">#REF!</definedName>
    <definedName name="Weights2">_Calc!$E$17:$H$17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7" l="1"/>
  <c r="K11" i="7" s="1"/>
  <c r="K9" i="7"/>
  <c r="N6" i="18"/>
  <c r="C25" i="7" l="1"/>
  <c r="B25" i="7"/>
  <c r="D21" i="3" l="1" a="1"/>
  <c r="D21" i="3" s="1"/>
  <c r="N19" i="18" l="1"/>
  <c r="E35" i="2" l="1"/>
  <c r="E34" i="2"/>
  <c r="E26" i="2"/>
  <c r="K19" i="18"/>
  <c r="E25" i="2" s="1"/>
  <c r="D25" i="7"/>
  <c r="B26" i="1"/>
  <c r="B25" i="1"/>
  <c r="B24" i="1"/>
  <c r="B23" i="1"/>
  <c r="B22" i="1"/>
  <c r="B21" i="1"/>
  <c r="B20" i="1"/>
  <c r="B19" i="1"/>
  <c r="B18" i="1"/>
  <c r="B17" i="1"/>
  <c r="B16" i="1"/>
  <c r="B15" i="1"/>
  <c r="B14" i="1"/>
  <c r="B13" i="1"/>
  <c r="B12" i="1"/>
  <c r="B11" i="1"/>
  <c r="B10" i="1"/>
  <c r="D20" i="3" l="1" a="1"/>
  <c r="D20" i="3" s="1"/>
  <c r="E33"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<sst xmlns="http://schemas.openxmlformats.org/spreadsheetml/2006/main" count="1312" uniqueCount="1001">
  <si>
    <t>FAO-GEF Project Implementation Report</t>
  </si>
  <si>
    <t>2025 – Revised Template</t>
  </si>
  <si>
    <t>Period covered: 1 July 2024 to 30 June 2025</t>
  </si>
  <si>
    <t xml:space="preserve">Table of Contents </t>
  </si>
  <si>
    <t xml:space="preserve">IMPORTANT DISCLAIMER: </t>
  </si>
  <si>
    <t xml:space="preserve">The final version of this PIR will be submitted to the GEF Secretariat.  </t>
  </si>
  <si>
    <t xml:space="preserve">The report will then be publicly available on the GEF website (click here). </t>
  </si>
  <si>
    <t xml:space="preserve">Sensitive information should be submitted in Annex to be uploaded separately. </t>
  </si>
  <si>
    <t>In such cases, please contact faogef-pir-support@fao.org for guidance.</t>
  </si>
  <si>
    <t xml:space="preserve">1. Basic Project Data </t>
  </si>
  <si>
    <t>General Information</t>
  </si>
  <si>
    <t xml:space="preserve">Region: </t>
  </si>
  <si>
    <t>Latin America and the Caribbean (RLC)</t>
  </si>
  <si>
    <t>Country(ies):</t>
  </si>
  <si>
    <t>Bolivia</t>
  </si>
  <si>
    <t>Project Title:</t>
  </si>
  <si>
    <t>Strengthening the integral and sustainable management of biodiversity and forests by Indigenous peoples and local communities in fragile ecosystems of the dry forests of the Bolivia Chaco</t>
  </si>
  <si>
    <t xml:space="preserve">FAO Project Symbol: </t>
  </si>
  <si>
    <t>GCP/BOL/053/GFF</t>
  </si>
  <si>
    <t>GEF ID:</t>
  </si>
  <si>
    <t>10393</t>
  </si>
  <si>
    <t>Type of Trust Fund(s):</t>
  </si>
  <si>
    <t>GFF</t>
  </si>
  <si>
    <t xml:space="preserve">GEF Focal Area(s): </t>
  </si>
  <si>
    <t>Biodiversity and Land degradation.</t>
  </si>
  <si>
    <t xml:space="preserve">Project Executing Partners: </t>
  </si>
  <si>
    <t>Ministry of Environment and Water through the Vice Ministry of Environment, Biodiversity, Climate Change and Forest Management and Development.</t>
  </si>
  <si>
    <t>Initial project duration (years):</t>
  </si>
  <si>
    <t>5 years</t>
  </si>
  <si>
    <t>Project Dates</t>
  </si>
  <si>
    <t xml:space="preserve">GEF CEO Endorsement Date: </t>
  </si>
  <si>
    <t>Actual Agency Approval Date</t>
  </si>
  <si>
    <t xml:space="preserve">Project Implementation Start Date/EOD: </t>
  </si>
  <si>
    <t>First Disbursement Date</t>
  </si>
  <si>
    <t>Planned Project End Date/NTE1:</t>
  </si>
  <si>
    <t>Revised project implementation End date (if approved)2:</t>
  </si>
  <si>
    <t>n/a</t>
  </si>
  <si>
    <t>Actual Completion Date:</t>
  </si>
  <si>
    <t>Expected Financial Closure Date:</t>
  </si>
  <si>
    <t xml:space="preserve">Funding </t>
  </si>
  <si>
    <t xml:space="preserve">GEF Grant Amount (USD): </t>
  </si>
  <si>
    <t>Total GEF grant delivery 
(as of June 30, 2025 (USD):</t>
  </si>
  <si>
    <t>Total Co-financing amount (USD)3:</t>
  </si>
  <si>
    <t>Total estimated co-financing materialized as of June 30, 20254:</t>
  </si>
  <si>
    <t>.</t>
  </si>
  <si>
    <t xml:space="preserve">M &amp; E Milestones </t>
  </si>
  <si>
    <t xml:space="preserve">Date of Last Project Steering Committee (PSC) Meeting: </t>
  </si>
  <si>
    <t xml:space="preserve">Expected Mid-term Review date5: </t>
  </si>
  <si>
    <t xml:space="preserve">Actual Mid-term review date (if already completed): </t>
  </si>
  <si>
    <t xml:space="preserve">Expected Terminal Evaluation Date6: </t>
  </si>
  <si>
    <t xml:space="preserve">Overall ratings </t>
  </si>
  <si>
    <t xml:space="preserve">Overall rating of progress towards achieving objectives/outcomes (cumulative): </t>
  </si>
  <si>
    <t xml:space="preserve">Overall implementation progess rating: </t>
  </si>
  <si>
    <t xml:space="preserve">Overall risk rating: </t>
  </si>
  <si>
    <t>Status</t>
  </si>
  <si>
    <t>Implementation Status (1st PIR, 2nd PIR, etc. Final PIR):</t>
  </si>
  <si>
    <t xml:space="preserve">1 Date that was originally foreseen at the project’s operationalization and indicated in FPMIS.
2 If NTE extension has been requested and approved by the FAO-GEF Coordination Unit.
3 This is the total amount of co-financing as included in the CEO Document/Project Document.
4 Please  refer to the Section 13 of this report where updated co-financing estimates are requested and indicate the total co-financing amount materialized. 
5 The Mid-Term Review (MTR) should take place after the 2nd PIR, around half-point between EOD and NTE. The MTR report in English should be submitted to the GEF Secretariat within 4 years of the CEO Endorsement date.
6 The Terminal Evaluation date should be discussed with OED 6 months before the project’s NTE date. </t>
  </si>
  <si>
    <t>Project Contacts</t>
  </si>
  <si>
    <t xml:space="preserve">Contact </t>
  </si>
  <si>
    <t>Name, Title, Division/Institution</t>
  </si>
  <si>
    <t>E-mail</t>
  </si>
  <si>
    <t>Project Coordinator (PC)</t>
  </si>
  <si>
    <t>Guido Zambrana</t>
  </si>
  <si>
    <t>guido.zambranapuma@fao.org </t>
  </si>
  <si>
    <t>Budget Holder (BH)</t>
  </si>
  <si>
    <t xml:space="preserve">Rodrigo Roubach
</t>
  </si>
  <si>
    <t>rodrigo.roubach@fao.org </t>
  </si>
  <si>
    <t>GEF Operational Focal Point (GEF OFP)</t>
  </si>
  <si>
    <t>David Guachalla</t>
  </si>
  <si>
    <t>plani@planificacion.gob.bo </t>
  </si>
  <si>
    <t>Lead Technical Officer (LTO)</t>
  </si>
  <si>
    <t>Barbara Jarschel</t>
  </si>
  <si>
    <t>barbara.jarschel@fao.org </t>
  </si>
  <si>
    <t>GEF Technical Officer (GTO)</t>
  </si>
  <si>
    <t>María Escudero </t>
  </si>
  <si>
    <t>maria.escuderorodriguez@fao.org </t>
  </si>
  <si>
    <t>Key Project Management Unit Personnel</t>
  </si>
  <si>
    <t xml:space="preserve">Please indicate the composition of the PMU as per the Terms of Reference in the ProDoc. If any new position was establised during the project implementation, please insert it accordingly. </t>
  </si>
  <si>
    <t>Position planned (as per ProDoc)</t>
  </si>
  <si>
    <t>Position filled (Yes/No)</t>
  </si>
  <si>
    <t xml:space="preserve">Start date, Name, Contact </t>
  </si>
  <si>
    <t>Comments</t>
  </si>
  <si>
    <t xml:space="preserve">Coordinador Nacional de Proyectos </t>
  </si>
  <si>
    <t>Yes</t>
  </si>
  <si>
    <t xml:space="preserve">01/01/2023 – 30/06/2025 Wilson Rocha (FAO)
wilson.rochavera@fao.org 
16/11/2023 – 30/06/2024 Boris Fernández (FAO)
boris.fernandez@fao.org 
01/04/2024 – 30/06/2025 Sergio Ledezma (FAO)
sergio.ledezmagarcia@fao.org </t>
  </si>
  <si>
    <t xml:space="preserve">Contraparte FAO (vigente) 
Contraparte FAO (no forma parte del GEF Chaco) 
Contraparte FAO (Asociado de programas, vigente) </t>
  </si>
  <si>
    <t>Coordinador de Proyecto</t>
  </si>
  <si>
    <t>01/01/2023 – 30/06/2024 Guido Zambrana 
guido.zambranapuma@fao.org</t>
  </si>
  <si>
    <t>GEF Chaco (con contrato vigente)</t>
  </si>
  <si>
    <t>Administrador financiero</t>
  </si>
  <si>
    <t>01/11/2022 – 30/06/2025 Carlos Gámez
carlos.gamezarias@fao.org</t>
  </si>
  <si>
    <t>Asistente de Logística/Secretario</t>
  </si>
  <si>
    <t>No</t>
  </si>
  <si>
    <t>Contraparte FAO</t>
  </si>
  <si>
    <t>Especialista en biodiversidad</t>
  </si>
  <si>
    <t>1/04/30/6/2025 Raquel Cardenas Raquel.CardenasMedrano@fao.org</t>
  </si>
  <si>
    <t>Especialista en NDT y suelos</t>
  </si>
  <si>
    <t>No contratado</t>
  </si>
  <si>
    <t>Técnico en NDT Santa Cruz</t>
  </si>
  <si>
    <t>1/04/30/6/2025 Remy Quispe Remy.QuispeFernandez@fao.org</t>
  </si>
  <si>
    <t>Técnico en NDT Chuquisaca</t>
  </si>
  <si>
    <t>1/04/30/6/2025 Ciprian Martinez Ciprian.MartinezGutierrez@fao.org</t>
  </si>
  <si>
    <t>Especialista en comunicación</t>
  </si>
  <si>
    <t>01/01/2023 – 30/06/2024 Raúl Pérez (FAO)
raul.perezalbrecht@fao.org 
01/01/2023 – 30/06/2024 Pedro Condori (FAO)
pedro.condori@fao.org 
01/01/2024 – 17/04/2024 Aracely Callejas
araceli.callejasbrito@fao.org 
16/12/2024 - 30/06/2025 Maria Eugenia Villalpando Maria.VillalpandoDeVillalpando@fao.org</t>
  </si>
  <si>
    <t>Contraparte FAO
Contraparte FAO
GEF Chaco (Concluido contrato)
GEF Chaco (con contrato vigente)</t>
  </si>
  <si>
    <t>Consultor para la implementación del GISBB</t>
  </si>
  <si>
    <t xml:space="preserve">1/01/2024 - 31/07/2024 Antonio Cajias
antonio.cajias@fao.org </t>
  </si>
  <si>
    <t>GEF Chaco (Concluido contrato)</t>
  </si>
  <si>
    <t>Especialista en Áreas Protegidas y emprendimientos</t>
  </si>
  <si>
    <t xml:space="preserve">01/01/2023 – 31/05/2024 Carlos Chinchilla
carlos.chinchillavaca@fao.org </t>
  </si>
  <si>
    <t>Especialista en monitoreo y evaluación del proyecto</t>
  </si>
  <si>
    <t xml:space="preserve">01/01/2023 – 30/07/2023 Javier Quispe 
javier.quispecondori@fao.org 
01/01/2024 – 20/12/2024 Edgar Mantilla
edgar.mantillavillarroel@fao.org </t>
  </si>
  <si>
    <t>GEF Chaco (Concluido contrato)
GEF Chaco (Concluido contrato)
 No contratado</t>
  </si>
  <si>
    <t>Especialista en género</t>
  </si>
  <si>
    <t xml:space="preserve">01/01/2023 – 30/06/2024 Patricia Amatller (FAO)
patricia.amatllerticona@fao.org 
01/01/2024 – 31/12/2024 María Moreira
maria.moreirapereira@fao.org </t>
  </si>
  <si>
    <t>Contraparte FAO
GEF Chaco (Solo GEF Guadalquivir)</t>
  </si>
  <si>
    <t>Especialista en género y organizaciones económicas</t>
  </si>
  <si>
    <t>1/04/30/6/2025 Jenny Villca Jenny.VillcaVallejos@fao.org</t>
  </si>
  <si>
    <t xml:space="preserve">Especialista en Fortalecimiento de Capacidades </t>
  </si>
  <si>
    <t xml:space="preserve">16/12/2024 - 30/06/2025 Dorys Montero Dorys.MonteroCostas@fao.org </t>
  </si>
  <si>
    <t>Rating text</t>
  </si>
  <si>
    <t>Score</t>
  </si>
  <si>
    <t>Highly Unsatisfactory (HU)</t>
  </si>
  <si>
    <t>Unsatisfactory (U)</t>
  </si>
  <si>
    <t>Moderately Unsatisfactory (MU)</t>
  </si>
  <si>
    <t>Moderately Satisfactory (MS)</t>
  </si>
  <si>
    <t>Satisfactory (S)</t>
  </si>
  <si>
    <t>Highly Satisfactory (HS)</t>
  </si>
  <si>
    <t>Unknown</t>
  </si>
  <si>
    <t>Not Rated</t>
  </si>
  <si>
    <t>for DevScore</t>
  </si>
  <si>
    <t>Person</t>
  </si>
  <si>
    <t>PM/Coord</t>
  </si>
  <si>
    <t>Budget Holder</t>
  </si>
  <si>
    <t>LTO</t>
  </si>
  <si>
    <t>GEF OFP</t>
  </si>
  <si>
    <t>GTO</t>
  </si>
  <si>
    <t>Weight %</t>
  </si>
  <si>
    <t>For ImpScore</t>
  </si>
  <si>
    <t xml:space="preserve">Once you've filled in 2. Progress towards outcomes &amp; 3. Implementation Progress </t>
  </si>
  <si>
    <t>Please double click and press enter on Cells D20 and D21</t>
  </si>
  <si>
    <t>Select Country</t>
  </si>
  <si>
    <t>Afghanistan</t>
  </si>
  <si>
    <t>Åland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</si>
  <si>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</si>
  <si>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</si>
  <si>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</si>
  <si>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</si>
  <si>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</si>
  <si>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</si>
  <si>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</si>
  <si>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</si>
  <si>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</si>
  <si>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</si>
  <si>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</si>
  <si>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</si>
  <si>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</si>
  <si>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</si>
  <si>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</si>
  <si>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</si>
  <si>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</si>
  <si>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</si>
  <si>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</si>
  <si>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</si>
  <si>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</si>
  <si>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</si>
  <si>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</si>
  <si>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</si>
  <si>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</si>
  <si>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</si>
  <si>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</si>
  <si>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</si>
  <si>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Bouvet Island</t>
  </si>
  <si>
    <t>Brazil</t>
  </si>
  <si>
    <t>British Indian Ocean Territory</t>
  </si>
  <si>
    <t>British Virgin Islands</t>
  </si>
  <si>
    <t>Brunei Darussalam</t>
  </si>
  <si>
    <t>Bulgaria</t>
  </si>
  <si>
    <t>Burkina Faso</t>
  </si>
  <si>
    <t>Burundi</t>
  </si>
  <si>
    <t>Cabo Verde</t>
  </si>
  <si>
    <t>Cambodia</t>
  </si>
  <si>
    <t>Cameroon</t>
  </si>
  <si>
    <t>Canada</t>
  </si>
  <si>
    <t>Cayman Islands</t>
  </si>
  <si>
    <t>Central African Republic</t>
  </si>
  <si>
    <t>Chad</t>
  </si>
  <si>
    <t>Chile</t>
  </si>
  <si>
    <t>China</t>
  </si>
  <si>
    <t>China, Hong Kong Special Administrative Region</t>
  </si>
  <si>
    <t>China, Macao Special Administrative Region</t>
  </si>
  <si>
    <t>Christmas Island</t>
  </si>
  <si>
    <t>Cocos (Keeling) Islands</t>
  </si>
  <si>
    <t>Colombia</t>
  </si>
  <si>
    <t>Comoros</t>
  </si>
  <si>
    <t>Congo</t>
  </si>
  <si>
    <t>Cook Islands</t>
  </si>
  <si>
    <t>Costa Rica</t>
  </si>
  <si>
    <t>Côte d’Ivoire</t>
  </si>
  <si>
    <t>Croatia</t>
  </si>
  <si>
    <t>Cuba</t>
  </si>
  <si>
    <t>Curaçao</t>
  </si>
  <si>
    <t>Cyprus</t>
  </si>
  <si>
    <t>Czechia</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</si>
  <si>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</si>
  <si>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</si>
  <si>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</si>
  <si>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</si>
  <si>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</si>
  <si>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</si>
  <si>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</si>
  <si>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</si>
  <si>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</si>
  <si>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</si>
  <si>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</si>
  <si>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</si>
  <si>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Eswatini</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</si>
  <si>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</si>
  <si>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</si>
  <si>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</si>
  <si>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</si>
  <si>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</si>
  <si>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</si>
  <si>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</si>
  <si>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</si>
  <si>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</si>
  <si>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</si>
  <si>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</si>
  <si>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</si>
  <si>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</si>
  <si>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</si>
  <si>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</si>
  <si>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</si>
  <si>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</si>
  <si>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</si>
  <si>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</si>
  <si>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</si>
  <si>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</si>
  <si>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</si>
  <si>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</si>
  <si>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</si>
  <si>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</si>
  <si>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</si>
  <si>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</si>
  <si>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</si>
  <si>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</si>
  <si>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</si>
  <si>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</si>
  <si>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</si>
  <si>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</si>
  <si>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</si>
  <si>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</si>
  <si>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</si>
  <si>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</si>
  <si>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</si>
  <si>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</si>
  <si>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</si>
  <si>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</si>
  <si>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</si>
  <si>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</si>
  <si>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</si>
  <si>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</si>
  <si>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</si>
  <si>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</si>
  <si>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</si>
  <si>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</si>
  <si>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</si>
  <si>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</si>
  <si>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</si>
  <si>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</si>
  <si>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</si>
  <si>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</si>
  <si>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</si>
  <si>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</si>
  <si>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</si>
  <si>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</si>
  <si>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</si>
  <si>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</si>
  <si>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</si>
  <si>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</si>
  <si>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</si>
  <si>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</si>
  <si>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</si>
  <si>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</si>
  <si>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</si>
  <si>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</si>
  <si>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</si>
  <si>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</si>
  <si>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</si>
  <si>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</si>
  <si>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</si>
  <si>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</si>
  <si>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</si>
  <si>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</si>
  <si>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</si>
  <si>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</si>
  <si>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</si>
  <si>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 (Kingdom of the)</t>
  </si>
  <si>
    <t>New Caledonia</t>
  </si>
  <si>
    <t>New Zealand</t>
  </si>
  <si>
    <t>Nicaragua</t>
  </si>
  <si>
    <t>Niger</t>
  </si>
  <si>
    <t>Nigeria</t>
  </si>
  <si>
    <t>Niue</t>
  </si>
  <si>
    <t>Norfolk Island</t>
  </si>
  <si>
    <t>North Macedonia</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</si>
  <si>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</si>
  <si>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</si>
  <si>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</si>
  <si>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</si>
  <si>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</si>
  <si>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</si>
  <si>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</si>
  <si>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</si>
  <si>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</si>
  <si>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</si>
  <si>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</si>
  <si>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</si>
  <si>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</si>
  <si>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</si>
  <si>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</si>
  <si>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</si>
  <si>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</si>
  <si>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</si>
  <si>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</si>
  <si>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</si>
  <si>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</si>
  <si>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</si>
  <si>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</si>
  <si>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</si>
  <si>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</si>
  <si>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</si>
  <si>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</si>
  <si>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</si>
  <si>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Sint Eustatius and Saba</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</si>
  <si>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</si>
  <si>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</si>
  <si>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</si>
  <si>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</si>
  <si>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</si>
  <si>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</si>
  <si>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</si>
  <si>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</si>
  <si>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</si>
  <si>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</si>
  <si>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</si>
  <si>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</si>
  <si>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</si>
  <si>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</si>
  <si>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</si>
  <si>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</si>
  <si>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</si>
  <si>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</si>
  <si>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</si>
  <si>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State of Palestine</t>
  </si>
  <si>
    <t>Sudan</t>
  </si>
  <si>
    <t>Suriname</t>
  </si>
  <si>
    <t>Svalbard and Jan Mayen Islands</t>
  </si>
  <si>
    <t>Sweden</t>
  </si>
  <si>
    <t>Switzerland</t>
  </si>
  <si>
    <t>Syrian Arab Republic</t>
  </si>
  <si>
    <t>Tajikistan</t>
  </si>
  <si>
    <t>Thailand</t>
  </si>
  <si>
    <t>Timor-Leste</t>
  </si>
  <si>
    <t>Togo</t>
  </si>
  <si>
    <t>Tokelau</t>
  </si>
  <si>
    <t>Tonga</t>
  </si>
  <si>
    <t>Trinidad and Tobago</t>
  </si>
  <si>
    <t>Tunisia</t>
  </si>
  <si>
    <t>Türkiye</t>
  </si>
  <si>
    <t>Turkmenistan</t>
  </si>
  <si>
    <t>Turks and Caicos Islands</t>
  </si>
  <si>
    <t>Tuvalu</t>
  </si>
  <si>
    <t>Uganda</t>
  </si>
  <si>
    <t>Ukraine</t>
  </si>
  <si>
    <t>United Arab Emirates</t>
  </si>
  <si>
    <t>United Kingdom of Great Britain and Northern Ireland</t>
  </si>
  <si>
    <t>United Republic of Tanzania</t>
  </si>
  <si>
    <t>United States Minor Outlying Islands</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</si>
  <si>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</si>
  <si>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</si>
  <si>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</si>
  <si>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</si>
  <si>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</si>
  <si>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</si>
  <si>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</si>
  <si>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</si>
  <si>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</si>
  <si>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</si>
  <si>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</si>
  <si>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</si>
  <si>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Type of Trust Fund</t>
  </si>
  <si>
    <t>Capacity-building Initiative for Transparency (CBIT)</t>
  </si>
  <si>
    <t>Global Biodiversity Framework Fund (GBFF)</t>
  </si>
  <si>
    <t>Global Environment Facility Trust Fund (GFF)</t>
  </si>
  <si>
    <t>Least Developed Countries Fund (LDCF)</t>
  </si>
  <si>
    <t>Special Climate Change Fund (SCCF)</t>
  </si>
  <si>
    <t>Small Grants Program (SGP)</t>
  </si>
  <si>
    <t>Focal Area</t>
  </si>
  <si>
    <t>Multi Focal Area</t>
  </si>
  <si>
    <t>Biodiversity</t>
  </si>
  <si>
    <t>Chemicals and Waste</t>
  </si>
  <si>
    <t>Chemicals/PoPs</t>
  </si>
  <si>
    <t>Climate Change</t>
  </si>
  <si>
    <t>Climate Change Adaptation</t>
  </si>
  <si>
    <t>Climate Change Mitigation</t>
  </si>
  <si>
    <t>International Waters</t>
  </si>
  <si>
    <t>Land Degradation</t>
  </si>
  <si>
    <t>2. Progress towards Achieving Project Objective(s) (Development objective)</t>
  </si>
  <si>
    <t>(All inputs in this section should be cumulative from project start, not annual)</t>
  </si>
  <si>
    <t>Please indicate the project’s main progress towards achieving its objective(s) and the cumulative level of achievement of each outcome since the start of project implementation.</t>
  </si>
  <si>
    <t>Project or Development Objective</t>
  </si>
  <si>
    <t>Outcomes</t>
  </si>
  <si>
    <t>Outcome indicators</t>
  </si>
  <si>
    <t>Baseline</t>
  </si>
  <si>
    <t>Mid-term Target</t>
  </si>
  <si>
    <t>End-of-project Target</t>
  </si>
  <si>
    <t>Cumulative progress level at 30 June 2025</t>
  </si>
  <si>
    <t>% of cumulative progress</t>
  </si>
  <si>
    <t>Progress rating</t>
  </si>
  <si>
    <t>Expand and internalize the Integrated and Sustainable Management of Biodiversity and Forests (ISMBF) in integral territorial planning, through the strengthening of governance for its implementation and monitoring, and thus increase the resilience of life systems (livelihoods) in fragile ecosystems of dry forests in the Bolivian Chaco region and advance towards Land Degradation Neutrality (LDN).</t>
  </si>
  <si>
    <t>Outcome 1.1: 
Strengthened governance to implement the national policy and the institutional framework of the ISMBF to achieve SFM, SLM and LDN through territorial planning, including the relevant stakeholders in the process.</t>
  </si>
  <si>
    <t>Core indicator-1.2.
250 000 ha of protected areas managed within the framework of integrated territorial planning, strengthening their contribution to avoid degradation and/or restore degraded ecosystems.</t>
  </si>
  <si>
    <t>The lack of participatory governance mechanisms and systems to address land-use planning focusing on land degradation and loss of biodiversity, and from the gender perspective, are an obstacle to moving towards ISMBF and LDN</t>
  </si>
  <si>
    <t>At least 1 local interinstitutional process reflected in a strengthened Guaraní People’s Assembly (GPA) as a community territorial governance system to incorporate the ISMBF in integrated land-use planning and public funding, with the aim of achieving LDN</t>
  </si>
  <si>
    <t>At least 1 interinstitutional process (multi-level, multi-actor and intersectoral) to support governance in the Chaco macroregion has been rolled out, incorporating the ISMBF in integrated land-use planning and public funding, with the aim of achieving LDN</t>
  </si>
  <si>
    <t>Total: 1 inter-institutional GISBB processes under implementation
The following practices are being developed within the framework of the inter-institutional GISBB process:
1. Implementation of the Integrated and Sustainable Management Model for Biodiversity and Forests (GISBB), included in planning instruments such as the PGTC, the Life Plan, and the PGTI.
2. Adoption of the model by the Guaraní Indigenous Nation, which establishes guidelines to increase resilience of livelihoods and productive systems in the fragile ecosystems of the dry forests of the Bolivian Chaco.
3. The GISBB will be implemented in participatoy manner in the territory through the execution, follow-up, and monitoring of sustainable forest management, sustainable land management, and water efficiency practices.
4. These actions are carried out participativelly in 8 municipalities through 38 initiatives, progressing towards Land Degradation Neutrality (LDN).</t>
  </si>
  <si>
    <t>0 ha of protected areas using the integrated land-use planning framework to avoid degradation and/or restore degraded ecosystems</t>
  </si>
  <si>
    <t>250 000 ha of protected areas in the process of being managed using the integrated land-use planning framework to avoid degradation and/or restore degraded ecosystems</t>
  </si>
  <si>
    <t>250 000 ha of protected areas managed using the integrated land-use planning framework</t>
  </si>
  <si>
    <t>226,732.71 ha are protected areas where the implementation of good practices, using integrated land use planning (adjusted and/or new PGTCs and PGTIs), has begun:
a) 8 cases of beekeeping and stingless beekeeping (meliponiculture);
b) 21 cases of sustainable livestock farming;
c) 14 cases of forest species harvesting;
d) 4 cases of agriculture and agroecology;
e) 6 agroforestry systems;
f) 1 case of tourism.
These are managed in the protected areas of Los Milagros, Ituyuru-Itichinini, Incahuasi, Iguembe, Sararenda, Ivie Marai, Héroes del Chaco, Irenda, Yande Yari, and Iñao.The PGTC and PGTI plans are integral to Bolivia's approach to sustainable development, allowing indigenous communities to manage their territories in a participatory and consensual manner, while promoting their cultural values and improving their quality of life.</t>
  </si>
  <si>
    <t>Core Indicator -11:
At least 15 000 direct beneficiaries boost their skills for land-use planning, implementing SLM and SFM practices, and integrate them in the ISMBF governance (7 500 men and 7 500 women)</t>
  </si>
  <si>
    <t>0</t>
  </si>
  <si>
    <t>At least 7 500 beneficiaries have boosted their ISMBF governance skills implementing SFM, SLM and land-use planning practices</t>
  </si>
  <si>
    <t>At least 15 000 beneficiaries (7 500 women and 7 500 men) have boosted their ISMBF governance skills implementing SFM, SLM and land-use planning practices</t>
  </si>
  <si>
    <t>A total of 8,911 direct beneficiaries are implementing GISBB model practices for Land Degradation Neutrality (LDN), while 6,688 indirect beneficiaries are benefiting from territorial planning instruments. Specifically, 6,688 individuals (3,416 men and 3,252 women) across 37 communities are covered by six PGTI plans and one PGTC PEI, which are aligned with the Ministry of Planning's (MPD) state planning guidelines.
The 8,911 direct beneficiaries (4,565 men and 4,346 women) in 68 sustainable production systems are successfully applying sustainable land management (SLM) practices using the GISBB approach, contributing to improved land health and productivity.</t>
  </si>
  <si>
    <t>Outcome 2.1. 
SLM and SFM practices implemented within the framework of the ISMBF improve the environmental functions of biodiversity and forests, reduce and / or reverse land degradation and improve life systems in the El Chaco region.</t>
  </si>
  <si>
    <t>Core Indicator -3.1.: 1 200 ha of degraded farmland being restored</t>
  </si>
  <si>
    <t>At least 200 ha of degraded farmland being restored</t>
  </si>
  <si>
    <t>1 200 ha of degraded farmland being restored</t>
  </si>
  <si>
    <t>Total: 0 hectares restored
Investment is currently underway for the construction of 8 wild plant nurseries in 8 territories (municipalities and autonomous territories), with a production capacity to support the restoration of 3,395.52 hectares of degraded land. The nursery project designs have been completed, and their implementation has been included in the official procurement plan, representing a key step toward initiating ecological restoration activities.</t>
  </si>
  <si>
    <t>Core Indicator -4.1: 60 000 ha of landscapes under
improved management (SFM) for the benefit of biodiversity (area 1: sub-Andean fringe and plains of the Chaco)</t>
  </si>
  <si>
    <t>At least 20 000 being managed has improved</t>
  </si>
  <si>
    <t>60 000 ha being managed has improved</t>
  </si>
  <si>
    <t>A total of 61,051.52 hectares have been identified and are currently in the process of adopting improved management practices, located outside the area of influence of protected areas.
Building on the identification of good practices for sustainable soil and biodiversity management, and supported by the acquisition of inputs and equipment through the procurement plan, the comprehensive landscape management process has been initiated across these hectares.
The productive initiatives implemented include the use of reclaimed wood, beekeeping and meliponiculture, the cultivation and use of medicinal plants, the collection of wild fruits, and the sustainable management of species such as palm and karaguata. These actions contribute directly to the restoration, conservation, and sustainable use of natural resources.
Moreover, the qualitative impact of these practices focuses on enhancing pollination services, conserving ecosystems, and improving water recharge capacity, generating environmental and productive benefits for the landscape</t>
  </si>
  <si>
    <t>Core Indicator -4.3:
40 000 ha under silvopastoral, agroforestry, and/or agroecological management systems</t>
  </si>
  <si>
    <t>At least 10 000 ha under silvopastoral, agroforestry, and/or agroecological management systems.</t>
  </si>
  <si>
    <t xml:space="preserve">40 000 ha under silvopastoral, agroforestry, and/or agroecological management systems </t>
  </si>
  <si>
    <t>Total: 3,340.58 hectares under improved management in sustainable production systems outside of protected áreas
The implementation of silvopastoral plots, forest, agroforestry systems, and/or agroecological practices is underway across a total of 3,340.58 hectares, currently in the early implementation phase, with expected impacts on the territory in the coming years.
This process has been made possible through the identification of priority sustainable production systems and the procurement of specific supplies and equipment, which have enabled the formal initiation of system management based on principles of sustainability and landscape conservation.</t>
  </si>
  <si>
    <t>8 000 ha of forests and other types of vegetation with improved environmental functions in production systems through the implementation of the ISMBF</t>
  </si>
  <si>
    <t>At least 4 000 ha of forests and other types of vegetation with improved environmental functions in production systems through the implementation of the ISMBF</t>
  </si>
  <si>
    <t xml:space="preserve"> 8,000 ha of forests and other vegetation types with improved environmental functions in production systems through the implementation of the ISMBF</t>
  </si>
  <si>
    <t>Total 0,00 ha
The implementation of nurseries and the establishment of a wild seed center, whose project designs have been completed, prioritize Community Lands of Origin (TCO) and community areas for the identification, selection, and protection of trees or plants of strategically important species for ecological restoration and biocultural security. Progress has been made in technical planning, resource allocation, and procurement of supplies and equipment, which will enable field activities to begin soon. These efforts will help establish a strong genetic foundation for the recovery of degraded ecosystems and the strengthening of sustainable livelihoods.
Regarding sustainable landscape management in production systems, specifically in forests, improved practices will be implemented to benefit physical improvements in the environment, such as:
1. Soil quality improvement and carbon storage: Agroforestry practices with native species will be implemented, combining crops like maize or beans with native species like quebracho (Schinopsis spp.) or palo santo (Bulnesia sarmientoi). This can help improve soil quality and increase carbon storage. Additionally, the use of organic fertilizers, compost, and bocashi preparations will be promoted to improve soil fertility and reduce dependence on chemical fertilizers.
2. Nutrient recycling: Crop rotations that include legumes like beans will be implemented, which can fix nitrogen in the soil and reduce the need for nitrogen fertilizers. The use of crop residues as mulch will also be promoted to reduce soil erosion and improve nutrient retention.
3. Increased diversity and functionality of vegetation Cover: Degraded forests will be restored through the planting of native species and the promotion of natural regeneration.
4. Microclimate regulation and water management: Water harvesting systems (such as atajados and tanks for water collection) will be constructed to reduce dependence on groundwater sources and improve water management in agriculture.
These practices will contribute to the sustainable management of landscapes in production systems, specifically in forests, and will help to improve the physical environment and promote sustainable livelihood.</t>
  </si>
  <si>
    <t>Core Indicator 6.1:
2 535 071 metric tons of CO2-e Carbon Sequestered in the AFOLU Sector</t>
  </si>
  <si>
    <t>2 535 071 metric tons of CO2-e Carbon Sequestered in the AFOLU Sector over a 20 year accounting period as a result of project activities</t>
  </si>
  <si>
    <t>The technical process for estimating carbon balance in the AFOLU sector has officially begun as a preparatory step for achieving measurable results under this indicator. Key milestones include: The NEXT platform training was successfully conducted from June 24 to 27, 2025, targeting the project technical team as well as staff from FAO Bolivia’s country office, with a focus on greenhouse gas accounting in agroforestry and land-use systems. The organization of a national EX-ACT training is currently underway, scheduled for August 11–14, 2025, which will further enhance technical capacities in the application of standardized methodologies for carbon estimation in agriculture, forestry, and land use (AFOLU) projects. Although no consolidated results have yet been reported for the indicator, the technical implementation process is actively underway, including training, planning, and preparation of applied case studies in priority territories.</t>
  </si>
  <si>
    <t>Core Indicator -11:
At least 15 000 direct beneficiaries boost their capacities through land-use planning, implementing SLM and SFM practices and integrating governance in the framework of the ISMBF (7 500 men and 7 500 women)</t>
  </si>
  <si>
    <t>At least 7 500 beneficiaries have boosted their ISMBF governance skills, implementing SFM, SLM and land-use planning skills</t>
  </si>
  <si>
    <t>At least 15 000 beneficiaries (7 500 women and 7 500 men) have boosted their ISMBF governance skills, implementing SFM, SLM and land-use planning skills</t>
  </si>
  <si>
    <t xml:space="preserve">A total of 8,908 people (51% men and 49% women) implement SLM, SBM and EW practices under the GISBB approach:  
5,263 beneficiaries in 38 sustainable production systems for the implementation of good practices in SLM and SBM with the GISBB approach.
3,645 beneficiaries in the process of being registered under 31 new initiatives for value-added generation and other innovative production systems.                                                                                                                                                              </t>
  </si>
  <si>
    <t>Outcome 2.2:
The implementation of SLM and SFM practices within the framework of the ISMBF contributes to the achievement of the LDN national goals and evaluated through the periodic monitoring of indicators.</t>
  </si>
  <si>
    <t>Number of ISMBF practices implemented and systematized that contribute to achieving national LDN targets and improving environmental functions</t>
  </si>
  <si>
    <t>ISMBF practices that contribute to LDN have not been systematized</t>
  </si>
  <si>
    <t>At least 15 ISMBF practices have been identified to be evaluated</t>
  </si>
  <si>
    <t>At least 10 ISMBF practices implemented and systematized that contribute to achieving national LDN targets and improving environmental functions</t>
  </si>
  <si>
    <t>A range of productive and environmental restoration practices aligned with the Integrated and Sustainable Management Model for Biodiversity and Forests (ISMBF) are currently being implemented in the departments of Chuquisaca and Santa Cruz, through technical teams from the Loa. These practices are designed to respond to specific territorial needs, aiming to improve ecological functions, productivity, and community resilience. The ongoing practices include: 1) Agroforestry plots, combining native trees with crops and fodder to enhance soil fertility, vegetative cover, and diversified livelihoods. 2)Silvopastoral systems with cover grasses, promoting pasture regeneration, reducing pressure on forests, and supporting sustainable livestock production.
3) Cultivation of prickly pear (tuna) and forage cane in arid zones, as a climate adaptation strategy to combat drought and ensure fodder security.
4) Beekeeping for ecosystem services, with emphasis on pollination and environmental restoration, while providing sustainable income opportunities.
5) Stingless beekeeping (meliponiculture) for forest conservation, supporting native species and strengthening the link between biodiversity and local livelihoods. 6) Sustainable use of the Karandai palm, as a source of food and raw materials, applying responsible harvesting and natural regeneration practices.
These practices are being field-tested (under the Farmer Field School approach), and documentation, validation, and participatory systematization are planned for the second half of 2025, aiming to systematize at least 10 practices that contribute to Bolivia’s national Land Degradation Neutrality (LDN) targets and the enhancement of key environmental functions.</t>
  </si>
  <si>
    <t>Outcome 3.1. 
Strengthened partnerships and decision-making procedures at different government levels for long term adoption of ISMBF practices and LDN monitoring.</t>
  </si>
  <si>
    <t>Institutions with agreements in place to monitor national commitments to the CNULD, CDB and CMNUCC</t>
  </si>
  <si>
    <t>Gaps in following up on complying with national LDN, Aichi Targets and NDC targets</t>
  </si>
  <si>
    <t>Institutions starting to draft national commitments to the CNULD, CDB and CMNUCC</t>
  </si>
  <si>
    <t>Institutions with agreements in place to monitor the national commitments to the CNULD, CDB and CMNUCC</t>
  </si>
  <si>
    <t>Total: 0.00 institutions with formal commitments registered
Although no formal institutional commitments have been signed yet (e.g., through agreements or letters of intent), significant progress has been made at the community and Indigenous leadership level. Specifically, the Capitanía of Villamontes has adopted practices promoted by the GEF Chaco project, integrating them into its own territorial and productive planning processes. In this context, the implementation of ecological beekeeping practices with Indigenous families has begun as a strategy to strengthen sustainable livelihoods, conserve local biodiversity, and enhance ecosystem functions. These efforts are being carried out through participatory processes and are aligned with the ISMBF approach, setting the foundation for future institutional commitments.</t>
  </si>
  <si>
    <t>Number of additional producers implementing SLM and SFM practices in the framework of the ISMBF that contribute to LDN</t>
  </si>
  <si>
    <t>N/A</t>
  </si>
  <si>
    <t>At least 400 additional producers able to implement SLM and SFM practices in the framework of the ISMBF that contribute to LDN</t>
  </si>
  <si>
    <t>Total: 0.00 additional hectares registered under improved management
Although no additional hectares have yet been formally reported under sustainable management practices, the Tentayapi Indigenous Territory (TCO Tentayapi) has expressed strong interest in implementing Sustainable Land Management (SLM) and Sustainable Forest Management (SFM) practices.
As part of this intent, the community has initiated preparatory steps for the development of its Life Plan (Plan de Vida), which will serve as a participatory framework for territorial planning, sustainable resource use, and the integration of productive practices aligned with the protection of their environmental and cultural heritage.
This emerging process marks a significant step toward the future inclusion of new hectares under sustainable management and Indigenous governance, in alignment with the ISMBF model and national Land Degradation Neutrality (LDN) goals.</t>
  </si>
  <si>
    <t>Number of additional ha implementing SLM and SFM practices in the framework of ISMBF that contribute to LDN</t>
  </si>
  <si>
    <t>At least 2 000 additional ha able to implement SLM and SFM practices in the framework of la ISMBF that contribute to LDN</t>
  </si>
  <si>
    <t>Total 0,00 hectáreas adicionales</t>
  </si>
  <si>
    <t>Outcome 3.2. 
Knowledge management and Communication strategy developed and implemented with a gender perspective allows the dissemination and scaling up of the ISMBF and LDN</t>
  </si>
  <si>
    <t>Communication strategy with a gender focus implemented</t>
  </si>
  <si>
    <t>Different outreach material (printed, audio-visual, webpage, etc.) designed and being made</t>
  </si>
  <si>
    <t>Different outreach material (printed, audio-visual, webpage, etc.) made and distributed to support scaling up ISMBF</t>
  </si>
  <si>
    <t>Total: 2,668 followers on social media. The official “Bosques y Biodiversidad” Facebook page has reached approximately 2,668 followers, creating an active audience engaged in topics related to sustainable and integrated biodiversity and forest management, particularly in Indigenous territories and biodiversity-rich areas. https://www.facebook.com/bosquesybiodiversidad/?locale=es_LA
Additionally, the project has gained international media exposure, as shown in the featured article by EFE News Agency: "Las abejas señoritas: aliadas de las guaraníes bolivianas que buscan autonomía económica"
This type of media coverage has played a key role in highlighting the connection between biodiversity, gender, and sustainable livelihoods.
Knowledge Management and Communication Strategy has been developed and is currently under implementation, integrating a strong gender and intercultural perspective. The strategy includes both digital and community-based outreach efforts, prioritizing the visibility of local knowledge, capacity building, and dissemination of ISMBF practices and Land Degradation Neutrality (LDN) actions. In parallel, the Knowledge Management Specialist is currently developing targeted training plans for producers, and municipal technicians, aimed at scaling up sustainable practices and ensuring local ownership of project knowledge and innovations.</t>
  </si>
  <si>
    <t>Outcome 3.3. 
COVID-19 Resilient Monitoring and Evaluation (M&amp;E) Strategy is delivered with results based principles.C18:C23D51C21:C23</t>
  </si>
  <si>
    <t>Project M&amp;E plan implemented</t>
  </si>
  <si>
    <t>Studies to build on the baseline finished in PY1 including indicators and on-site measuring where SLM and SFM practices are used with a focus on ISMBF 
PCU set up in PY1 running until PY3</t>
  </si>
  <si>
    <t>Each year measure the indicators and incorporate lessons learned into the project database</t>
  </si>
  <si>
    <t>GEF Chaco M&amp;E system developed and under implementation. 
A total of four (4) PPR reports (semi-annual project reports).
One (1) project inception workshop in October 2024.
One (1) budget modification workshop in October 2024.
One (1) PIR report prepared in December 2024.
Two (2) technical missions by DGBAP in 2024 and 2025 for sustainable production systems such as beekeeping, sustainable livestock, native seeds, and agroforestry systems.
One (1) technical mission by VRHR in 2025 for water efficiency initiatives such as small reservoirs and the use of groundwater.</t>
  </si>
  <si>
    <t>Steering Committee and Technical Committee set up in PY1 and running until PY3</t>
  </si>
  <si>
    <t>At the end of PY3, 1 000 copies of the project lessons learned document are printed and distributed</t>
  </si>
  <si>
    <t xml:space="preserve">Seven (7) technical committees held to present project progress, facilitate project actions, organize strategic activities, and other related tasks.
</t>
  </si>
  <si>
    <t>Average Cumulative progress toward outcomes (%)</t>
  </si>
  <si>
    <t xml:space="preserve">Time elapsed since project start/EOD vs Planned Project End Date </t>
  </si>
  <si>
    <t>% of delivery</t>
  </si>
  <si>
    <t>Development Objective (DO) Ratings, and Overall Assessment</t>
  </si>
  <si>
    <t>Please note that the overall DO ratings should be substantiated by evidence and progress reported above. The ratings and comments should reflect the overall progress of results since project start</t>
  </si>
  <si>
    <t>FY2025 Development
Objective rating¹</t>
  </si>
  <si>
    <t>Project Manager/ Coordinator</t>
  </si>
  <si>
    <t>Lead Technical Officer13</t>
  </si>
  <si>
    <t>GEF Operational Focal Point</t>
  </si>
  <si>
    <t>Comments/reasons¹² justifying the ratings for FY2025 and any changes (positive or negative) in the ratings since the previous reporting period</t>
  </si>
  <si>
    <t>The actions and investments carried out enabled the implementation of SLM, SBM, and WE practices.
Likewise, the project inception workshop held in October 2024 paved the way for investments in productive systems.</t>
  </si>
  <si>
    <t>The project is progressing moderately satisfactorily, with solid advances in governance, capacity building, and the initial implementation of SLM/SFM practices under the ISMBF model. Over 15,500 beneficiaries are applying territorial governance, more than 61,000 ha are under improved management, and diverse production and restoration initiatives are underway, supported by investments in nurseries to recover over 3,300 ha of degraded land. Communication and M&amp;E systems are operational, and key training for carbon accounting has been completed. However, restoration targets, carbon sequestration measurement, and formal institutional agreements require acceleration to fully meet end-of-project targets.</t>
  </si>
  <si>
    <t xml:space="preserve">The project experienced significant delays in starting. However, efforts have been made by the project team and counterparts during the reporting period to design a plan and prioritize activities. Progress has been made in implementing this plan, and some tangible results can be seen in this report, as reflected in the progress for several core indicators (CI 1.2, CI 11, CI 4.1). Nevertheless, progress remains at an early stage for other core indicators (CI 3.1, CI 4.1 for forest, CI 4.1 for other landscapes). 
There is a need to clarify the indicator registry and monitoring methodology to ensure that reported areas and beneficiaries are accurate and that no overlap occurs. Efforts should also focus on outlining and initiating the implementation of a sustainability, replication, and scalability strategy to ensure the appropriation of results in Components 1 and 2, as foreseen in Outcome 3.1. </t>
  </si>
  <si>
    <t>Considering the project's progress, the progress is moderately satisfactory, as the total indicators show a positive trend with tangible effects on conservation and the local population, but with delays in certain critical goals.</t>
  </si>
  <si>
    <t>During the reporting period, the project registered significant progress. Despite initial delays, over the past year it succeeded in formulating a revised implementation strategy, reinforcing the engagement of national and local stakeholders, and strengthening the internal project team. These developments collectively facilitated the attainment of planned outputs and intermediate outcomes. In the forthcoming year, the project is expected to generate more measurable and tangible results in the field.</t>
  </si>
  <si>
    <t>Measures to address MS, MU, U and HU ratings on Section 2 above</t>
  </si>
  <si>
    <t>Outcome</t>
  </si>
  <si>
    <t>Action(s) to be taken</t>
  </si>
  <si>
    <t>By whom?</t>
  </si>
  <si>
    <t>By When?</t>
  </si>
  <si>
    <t>Outcome 2.1.  SLM and SFM practices implemented within the framework of the ISMBF improve the environmental functions of biodiversity and forests, reduce and / or reverse land degradation and improve life systems in the El Chaco region (MU).</t>
  </si>
  <si>
    <t>In addition to prioritizing implementation to expand the area linked to the Core Indicators, it is recommended to document the methodology for calculating area and beneficiary indicators, ensuring accurate beneficiary counting and consistency in reporting under the different area indicators defined by the GEF. This process should be aligned with the monitoring mechanisms established under the ISMBF framework and with technical counterparts, integrating gender criteria and an intergenerational approach to ensure an equitable distribution of benefits.</t>
  </si>
  <si>
    <t xml:space="preserve">GEF Chaco / LOA Santa Cruz and LOA Chuquisaca </t>
  </si>
  <si>
    <t>2025 y 2026</t>
  </si>
  <si>
    <t>Outcome 2.2:
The implementation of SLM and SFM practices within the framework of the ISMBF contributes to the achievement of the LDN national goals and evaluated through the periodic monitoring of indicators (MS).</t>
  </si>
  <si>
    <t>Coordinate with national and/or international specialists to provide technical support for the implementation of this outcome, which is also related to the national LDN reporting, in close coordination with the competent institutions (MMAyA, MDRyT, universities, laboratory network, and local governments). This support should include the standardization of methodologies through protocols, the training of national technical teams in soil-related topics, and, if necessary, the organization of exchanges with other countries in the region that have advanced in integrating LDN into territorial management. It is recommended to intensify FAO’s technical support in monitoring, ensuring that the data collected are integrated into the national system and used for decision-making at the policy and planning levels.</t>
  </si>
  <si>
    <t>GEF Chaco, MMAyA, MDRYT</t>
  </si>
  <si>
    <t>To be carried out in 2025 and partly in 2026</t>
  </si>
  <si>
    <t>Outcome 3.1. 
Strengthened partnerships and decision-making procedures at different government levels for long term adoption (MU)</t>
  </si>
  <si>
    <t>Promote a participatory reflection process among the project team, institutional counterparts, and beneficiaries, based on the experience accumulated during implementation. This exercise should identify the key elements for the sustainability, replicability, and scaling up of ISMBF practices, taking into account territorial planning frameworks, the integration of gender and generational perspectives, and the strengthening of local capacities. Based on this reflection, plan the priority actions to be implemented before the project’s closure and define the strategic interventions for the next reporting period, ensuring that the consolidated partnerships and capacities continue beyond the current project cycle.</t>
  </si>
  <si>
    <t>GEF Chaco / LOA Santa Cruz y LOA Chuquisaca</t>
  </si>
  <si>
    <t xml:space="preserve">7  Some indicators may not identify mid-term targets at the design stage (refer to approved results framework) therefore this column should only be filled when relevant.
8  Use GEF Secretariat required six-point scale system: Highly Satisfactory (HS), Satisfactory (S), Moderately Satisfactory (MS), Moderately Unsatisfactory (MU), Unsatisfactory (U), and Highly Unsatisfactory (HU). </t>
  </si>
  <si>
    <t>3. Implementation Progress (IP)</t>
  </si>
  <si>
    <t>(Please indicate progress achieved during this FY as per the Implementation Plan/Annual Workplan)</t>
  </si>
  <si>
    <t xml:space="preserve">Outcomes and outputs </t>
  </si>
  <si>
    <t>Indicators (as per the logical framework)</t>
  </si>
  <si>
    <t>Main achievements in the last 12 months 
(please DO NOT repeat results reported in previous year PIR)</t>
  </si>
  <si>
    <t>Describe any variance 9 in delivering outputs</t>
  </si>
  <si>
    <t xml:space="preserve">Outcome 1.Result 1.1: 
Strengthening governance to implement the national policy and institutional framework of the GISBB to achieve SFM, SLM, and LDN through territorial planning, including the relevant stakeholders in the process.
</t>
  </si>
  <si>
    <t>Output 1.1. Product 1.1.1
Capacity development program designed and implemented for integrated planning and participatory governance of the GISBB at central, subnational, and local government levels, autonomous Indigenous Peoples, and social organizations, with a gender and intergenerational equity approach.</t>
  </si>
  <si>
    <t>At least 320 local actors (from autonomous Indigenous Peoples, local organizations, and other stakeholders) (30% women and at least 10% youth under 28 years old) trained in integrated land-use planning and participatory local governance of the GISBB.
At least 130 staff/technicians (30% women and at least 10% youth under 28 years old) at central, subnational, and local government levels trained in integrated land-use planning and participatory local governance of the GISBB.</t>
  </si>
  <si>
    <t>The training program on “Integrated Land Use Planning and Local Participatory Governance under the GISBB Approach” is currently being developed by the Knowledge Management Specialist, in coordination with the territorial teams. This initiative is part of the implementation of the Knowledge Management Strategy, approved in 2024, which guides and articulates all capacity-building actions within the GISBB model framework.
Key progress contributing directly to the development of the capacity-building program includes:
One (1) Integrated and Sustainable Management Model for Biodiversity and Forests (GISBB) has been adopted by the Guaraní Indigenous Nation, serving as the conceptual foundation for the program’s content. Through this model, practices in Sustainable Forest Management (SFM), Sustainable Biodiversity Management (SBM), and Water Efficiency (WE) are promoted, with active participation from authorities and community actors.
A Knowledge Management Strategy has been developed, defining the structure, content, and approach of the training program aimed at:
Local actors (community authorities, leaders, Indigenous organizations, women, youth)
Technical staff from central, subnational, and local governments
This strategy incorporates principles of interculturality, gender equality, youth engagement, and the recovery of traditional knowledge, with the goal of contributing to Land Degradation Neutrality (LDN).
In November 2024, the Water Summit was held with the participation of 198 representatives from social organizations, Indigenous Peoples, municipal governments, and institutions. The event aimed to strengthen integrated land use planning with a water-centered approach. An estimated 42% of participants were women and 20% were youth under 29. The summit directly supported the program’s objectives by building community capacities in water management as a component of territorial planning.
Also in November 2024, project stakeholders in the Chaco region contributed to the formulation of the National Agroecology Strategy through participatory workshops with Indigenous organization representatives. This process allowed the integration of sustainable territorial planning principles and GISBB practices into national policies. The workshops gathered 60 participants, with approximately 38% women and 13% youth.
In September 2024, a training workshop for wildfire correspondents was conducted, focusing on prevention, monitoring, and climate risk coverage. It was targeted at local communicators, technicians, and community leaders.
33 participants attended, including 48% women and 24% youth. This workshop contributes to the training program by strengthening local capacities in environmental governance and territorial management in the face of extreme events.
In December 2024, a workshop was held on the Registration of Traditional Knowledge and Free, Prior, and Informed Consent (FPIC) under the Nagoya Protocol, with a focus on Indigenous Peoples and genetic resources. This workshop strengthens capacities in territorial governance and the recognition of collective rights, which are essential for the participatory approach of the GISBB model.</t>
  </si>
  <si>
    <t xml:space="preserve"> A key challenge has been that the training program was not implemented in parallel with territorial actions during the initial phases of the project. This created time gaps between technical field execution and the formal capacity-building process, which limited the methodological ownership of the GISBB approach by some local actors and technical staff in the early stages.
Efforts are currently underway to accelerate the implementation of the training program, incorporating lessons learned from previous events and ensuring that future capacity-building activities are aligned with the actual needs on the ground.</t>
  </si>
  <si>
    <t>Output 1.2. Product 1.1.2
Public and academic institutions strengthened in GISBB and LDN to support the implementation of local GISBB processes with a gender perspective.</t>
  </si>
  <si>
    <t>13 institutions capable of planning and applying GISBB and monitoring LDN.</t>
  </si>
  <si>
    <t xml:space="preserve">Five Autonomous Municipal Governments (Monteagudo, Cuevo, Villa Vaca Guzmán, Huacareta, and Boyuibe) and three academic institutions (ITSM, UNIBOL, and USFX) have been strengthened through the signing of Memorandums of Understanding, which support the implementation of projects under the Integrated and Sustainable Management of Biodiversity and Forests (GISBB) approach, aimed at achieving Land Degradation Neutrality (LDN). These agreements also promote the mobilization of co-financing for sustainable productive systems in the territories.The Memorandums of Understanding establish key commitments, including: the joint development of activities with Indigenous and local communities; the incorporation of resources into integrated territorial planning for the management and conservation of biodiversity, forests, and soils; and technical support for innovative initiatives led primarily by women, youth, and Indigenous Peoples. Additionally, they include actions to implement the national LDN monitoring and evaluation system, support the management of protected areas, and provide institutional infrastructure and technical personnel for project activities. Furthermore, the Guaraní Indigenous Originary Peasant Autonomous Territorial Government (ATIOC) has incorporated concrete actions related to the GISBB approach and LDN into its strategic territorial planning, reaffirming its commitment to sustainable land management with a participatory and gender-responsive approach.                                                                                             </t>
  </si>
  <si>
    <t>identified challenge has been the coordination of meetings and the signing of agreements with various stakeholders and institutions to activate the training program, as well as to secure co-financing and the inclusion of activities with the GISBB approach. Currently, training and technical assistance activities are being accelerated. Additionally, public advocacy actions are planned to support the development of upcoming territorial plans of the Autonomous Municipal Governments (GAMs) and the Indigenous Originary Peasant Autonomies (GAIOCs), in line with the new guidelines established by the State's Integrated Planning System (SPIE). This coordination aims to ensure the integration of sustainability, LDN, and participatory governance approaches into the annual planning of subnational governments. To this end, the current planning documents have been analyzed, and actions related to best practices in soil, forest, and biodiversity management have been identified.</t>
  </si>
  <si>
    <t>Output 1.3. Product 1.1.3
Territorial plans at the municipal and GAIOC levels developed for the implementation of SFM and SLM, to facilitate the achievement of GISBB and LDN and contribute to the formulation of Life Plan</t>
  </si>
  <si>
    <t>One (1) Community Territory Management Plan (PGTC) of the GAIOC Charagua Iyambae incorporating environmental functions, GISBB, and LDN with gender criteria.
At least one (1) Integrated Territorial Development Plan for Living Well (PTDI) developed in the municipality of Monteagudo, Huacaya, Villa Vaca Guzmán, or Huacareta, incorporating environmental functions, the GISBB approach, and LDN with gender criteria.</t>
  </si>
  <si>
    <t>The PGTC PEI Plan of the Indigenous Native Peasant Territorial Autonomy (ATIOC) of the Chaco Guaraní Huacaya has been validated and is currently with the Ministry of Planning for compatibility review. Its planning matrix includes GISBB initiatives for LDN.
The final document of the Life Plan of the Assembly of the Guaraní People (APG) is available, outlining investment projects for SLM, SBM, and Water Efficiency.
The diagnostic of the Life Plan of the Council of Guaraní Captains of Chuquisaca (CCCH) is available, also outlining investment projects for SLM, SBM, and Water Efficiency.</t>
  </si>
  <si>
    <t>Within the framework of the established commitments, the goal is to develop a Community Territorial Management Plan (PGTC) for the GAIOC Charagua Iyambae, incorporating environmental functions, the Integrated and Sustainable Management of Biodiversity and Forests (GISBB) approach, and Land Degradation Neutrality (LDN), with gender considerations. In addition, the preparation of at least one Integral Territorial Development Plan for Living Well (PTDI) is foreseen in one of the prioritized municipalities (Monteagudo, Huacaya, Villa Vaca Guzmán, or Huacareta), which should also integrate these approaches. In this regard, concrete progress has already been made in both Indigenous and municipal territorial planning. In the case of GAIOC Charagua, the PGTC has already been completed; therefore, other municipalities and GAIOCs have now been prioritized. The PGTC and the Institutional Strategic Plan (PEI) of the Indigenous Originary Peasant Autonomous Territorial Government (ATIOC) Chaqueño Guaraní Huacaya have been validated and submitted to the Ministry of Planning for compatibility review. The next step is to initiate the process for the enactment of the corresponding autonomous law, which will formalize and institutionalize this planning instrument. This PGTC includes strategic initiatives aligned with the GISBB approach and the achievement of LDN. Additionally, the final document of the Life Plan of the Guaraní People's Assembly (APG) is available, which outlines investment proposals aimed at Sustainable Land Management (SLM), Sustainable Biodiversity Management (SBM), and Water Efficiency. Similarly, the diagnosis of the Life Plan of the Council of Guaraní Captains of Chuquisaca (CCCH) has been completed, which also includes investment initiatives in SLM, SBM, and water efficiency. These territorial instruments reflect significant progress in the incorporation of the GISBB and LDN approaches into Indigenous territorial planning processes, with an intercultural, gender-sensitive perspective, and aligned with the Living Well (Vivir Bien) vision.</t>
  </si>
  <si>
    <t>Output 1.4. Product 1.1.4
Community action plans for the GISBB developed through participatory processes and contributing to the achievement of LDN.</t>
  </si>
  <si>
    <t xml:space="preserve">At least 15 community action plans developed and implemented through a participatory process for GISBB with a gender approach.
</t>
  </si>
  <si>
    <t xml:space="preserve"> A total of thirty-one (31) community action plans have been documented and prioritized by local communities. Local communities, Indigenous organizations, and academic institutions actively participate in the co-investment of initiatives focused on ecological restoration, sustainable resource use, and the strengthening of resilient productive systems, within the framework of the GISBB approach and Land Degradation Neutrality (LDN). This co-investment is expressed through contributions in community labor, local materials, infrastructure, traditional knowledge, and local organizational efforts for the implementation of various activities. The action plans include:
Restoration of agricultural areas and degraded ecosystems in the Chaco region
Use of fallen wood for handicrafts in Chuquisaca
Agro-ecotourism in the protected area PN ANMI Serranía de Iñao
Implementation of a drip irrigation system in agroforestry systems in Santa Rosa
Use of groundwater for sustainable livestock farming in Yembiguasu
Use of medicinal plants in Iti / Caraparirenda
Use of medicinal plants in Guari
Use of medicinal plants in Ipitacuape – Itatiki
Use of medicinal plants in Yapiroa
Implementation of an apiculture and wood library at the San Francisco Xavier University of Chuquisaca
Implementation of a seed center to safeguard wild seeds at UNIBOL Guaraní University
Processing of dairy products in Timboirenda (OECOM Timboirenda – Ñumbite)
Use of wild fruits and beekeeping in Parapitiguasu (OECOM Parapitiguasu)
Processing of beekeeping products in Irenda and wild fruits in REFRUS (OECOM Charagua Norte)
Processing of native fruits and crops in Santa Rosa (OECOM Santa Rosa)
Processing of dairy products and dried meat in Yembiguasu (OECOM Machareti)
Use of wild fruits in ice cream (OECOM Apiaguaki Tüpa)
Processing of beekeeping products and dairy derivatives in Aguairenda (OECOM Aguairenda)
Processing of dairy derivatives in Iguembe (OECOM Iguembe)
Processing of dried meat in Iti (OECOM Iti)
Processing of dairy products in Yaire (OECOM Yaire)
Processing of meliponiculture products in Totorenda (OECOM Huacareta)
Processing of beekeeping products in Ingre (OECOM Ingre)
Use of karandai palm in Iguembe
Use of karandai palm in Yaire
Use of karandai palm in Huaraca
Use of karaguata in Karatindi
Use of karaguata in Ñaurenda
Implementation of a soil monitoring system in the Chaco region
Implementation of native seed houses in the Chaco region
Implementation of a bio-input plant for agroecological production in agroforestry system (SAF) initiatives
</t>
  </si>
  <si>
    <t>Submit the action plans to the relevant authorities for approval. The corresponding investments must be made to implement the initiatives.</t>
  </si>
  <si>
    <t>Output 1.5. Product 1.1.5
GISBB integrated into existing mechanisms for territorial management planning and decision-making.</t>
  </si>
  <si>
    <t>Eight (8) participatory processes on integrated territorial management established, strengthened, and validated as decision-making mechanisms for GISBB, linked to the update of the APG’s CTMP and the PTDI of Monteagudo, Huacaya, Villa Vaca Guzmán, or Huacareta, and included in annual municipal budgets.</t>
  </si>
  <si>
    <t>One (1) institutional participatory process has been established in the Autonomous Municipal Government (GAM) of Villa Vaca Guzmán, aimed at allocating municipal resources for the implementation of water harvesting systems for beekeeping in the community of Aguayrenda, as well as the excavation of five (5) water reservoirs (atajados) in the municipality. This process has been validated through technical meetings and inter-institutional planning forums, and reflects concrete progress in integrating the GISBB approach and integrated territorial management into the municipality’s annual planning.</t>
  </si>
  <si>
    <t>Difference from the original plan was the limited coordination between technical and financial municipal units, which delayed the formal inclusion of these commitments in the Annual Operational Plan (POA) and budget. This gap highlighted the need to strengthen the involvement of key administrative units (planning, productive development, and finance) from the early stages of the participatory process. Documenting such challenges allows the project to adjust its methodological approach and more effectively guide technical support strategies for municipalities, ensuring that participatory processes not only generate proposals but also result in sustainable budget allocations for actions aligned with the GISBB and LDN.</t>
  </si>
  <si>
    <t>Output 1.6. Product 1.1.6
Co-management model for protected areas developed under the GISBB approach.</t>
  </si>
  <si>
    <t>Community-based joint biodiversity conservation model integrated into protected area management tools and land-use planning instruments, using the GISBB approach.</t>
  </si>
  <si>
    <t>There is one (1) methodological proposal for the development of a co-management model for protected areas in Charagua Iyambae, through a joint effort between SERNAP, DGBAP, and the GAIOC Charagua Iyambae.
The 4th Southern Protected Areas Meeting was held, with the participation of more than 20 protected areas. The event showcased the productive, tourism, biodiversity, forest, and water potential of these territories.</t>
  </si>
  <si>
    <t>The co-management model for protected areas is currently under development through a collaborative process between DGBAP, SERNAP, and the GAIOC Charagua Iyambae.</t>
  </si>
  <si>
    <t>Outcome 2. SLM and SFM practices implemented within the framework of the GISBB improve the environmental functions of biodiversity and forests, reduce and/or reverse land degradation, and enhance livelihoods in the El Chaco region.</t>
  </si>
  <si>
    <t>Output 2.1. Product 2.1.1
Training and technical exchange program with local stakeholders (with a gender and intergenerational approach) developed for the design, implementation, and management of sustainable production systems under the GISBB approach.</t>
  </si>
  <si>
    <t>At least 175 women and 175 men from local communities (at least 70 under the age of 28) have strengthened their capacities to design, implement, and manage sustainable production systems using the GISBB approach.</t>
  </si>
  <si>
    <t xml:space="preserve"> Summary of individuals trained in sustainable production systems:
Approximately 189 people have been trained in the implementation of sustainable production systems (98 men, 91 women, and 39 youth under 28 years old) through the methodology of Farmer Field Schools (FFS) and Demonstration and Communication Centers (DCCs).
List of training programs implemented:
One (1) training program on the sustainable use of karandai palm
One (1) training program on the use of fallen wood
One (1) training program on sustainable beekeeping
One (1) training program on meliponiculture
One (1) training program on agroforestry systems
One (1) training program on sustainable livestock farming</t>
  </si>
  <si>
    <t>161 people still need to be trained in other sustainable production systems such as community-based tourism, non-timber forest product use, medicinal plants, and others.</t>
  </si>
  <si>
    <t>Output 2.1. Product 2.1.2
SFM and SLM practices within the framework of the GISBB have been prioritized and applied at the local level, in accordance with the action plans formulated under point 1.1.4, with the objective of restoring degraded lands, supporting the recovery of the environmental functions of biodiversity and forests, and strengthening local livelihoods, with the participation of at least 30% women and 10% youth.</t>
  </si>
  <si>
    <t>200 Indigenous producers and/or members of local communities (60 women and 20 people under the age of 28) apply SLM and/or SFM practices within the framework of the GISBB.</t>
  </si>
  <si>
    <t>A total of 226 Indigenous families are implementing Sustainable Land Management (SLM), Sustainable Biodiversity Management (SBM), and Water Efficiency (WE) practices in family and community-based production systems. All participants have accepted and adopted the proposed changes.
Investments have been made by the project in 38 sustainable production systems, including sustainable livestock farming, sustainable beekeeping, meliponiculture, agroforestry systems, agroecological practices, and the use of forest products.
One (1) Letter of Agreement has been signed with CCCH / IASA for the implementation of SLM, SBM, and WE practices in the department of Chuquisaca over the next 10 months.
One (1) Letter of Agreement has been signed with FUNDECOR / APG for the implementation of SLM, SBM, and WE practices in the department of Santa Cruz over the next 10 months.</t>
  </si>
  <si>
    <t>The practices are being implemented with the support of the Letters of Agreement.</t>
  </si>
  <si>
    <t>Output 2.1. Product 2.1.3
Indigenous Peoples and local communities have established Community Economic Organizations (OECOMs) for the commercialization of GISBB products (with or without processing).</t>
  </si>
  <si>
    <t>Creation of 8 OECOMs for the commercialization of GISBB products, one in each municipality, developed with Indigenous Peoples and local communities, with the participation of women (at least one formed by women producers).
At least 16 training sessions and/or workshops held to operationalize the OECOMs, focused on the processing and storage of biodiversity products and handicrafts, marketing, etc.</t>
  </si>
  <si>
    <t>Twelve (12) Community Economic Organizations (OECOMs) have been established for the commercialization of agrobiodiversity products, with or without processing. Additionally, investment planning sessions have been conducted to strengthen these economic organizations.
Summary of established OECOMs:
1. Investment plan for processing dairy products in Timboirenda(OECOM Timboirenda – Ñumbite)
2. Investment plan for the use of wild fruits and beekeeping in Parapitiguasu (OECOM Parapitiguasu)
3. Investment plan for processing beekeeping products in Irenda and wild fruits in REFRUS (OECOM Charagua Norte)
4. Investment plan for processing native fruits and crops in Santa Rosa(OECOM Santa Rosa)
5. Investment plan for processing dairy products and dried meat in Yembiguasu(OECOM Machareti)
6. Investment plan for using wild fruits in ice cream in Apiaguaki Tüpa (OECOM Apiaguaki Tüpa)
7. Investment plan for processing beekeeping products and dairy derivatives in Aguairenda (OECOM Aguairenda)
8. Investment plan for processing dairy derivatives in Iguembe (OECOM Iguembe)
9. Investment plan for processing dried meat in Iti (OECOM Iti)
10. Investment plan for processing dairy derivatives in Yaire (OECOM Yaire)
11. Investment plan for processing meliponiculture products in Totorenda (OECOM Huacareta)
12. Investment plan for processing beekeeping products in Ingre(OECOM Ingre)</t>
  </si>
  <si>
    <t>During the community diagnostics, the project identified and selected community-based enterprises based on criteria that promote good practices in land, forest, and biodiversity management. Based on this selection, investment plans were developed and will be implemented during the second half of 2025. To that end, the strengthening of already established Community Economic Organizations (OECOMs) will be prioritized, ensuring that business models incorporate principles of environmental sustainability, local value addition, and access to differentiated markets.The actions have been coordinated with the Agro-Environmental Observatory of the Ministry of Rural Development and Lands, particularly in relation to the registration of these initiatives and the promotion of agroecological production.</t>
  </si>
  <si>
    <t>Outcome 2.2 The implementation of SLM and SFM practices within the framework of the GISBB contributes to achieving national LDN targets and is evaluated through the periodic monitoring of indicators.</t>
  </si>
  <si>
    <t>Product 2.2.1
An LDN monitoring and evaluation system has been developed at multiple scales, including environmental functions and complementary indicators, within the framework of GISBB implementation to contribute to national LDN, Aichi, and NDC targets.</t>
  </si>
  <si>
    <t>The LDN M&amp;E system, which includes environmental functions and complementary indicators, incorporates GISBB practices.
A database and a trained team in place to manage it, to help monitor national Aichi and NDC targets.
13 experiences of SLM and/or SFM within the framework of the GISBB with carbon stock measurements included in the LDN M&amp;E system (9 with ongoing carbon stock monitoring and 4 with a calculated baseline).
LDN baseline and complementary indicators developed at the landscape level for the project intervention area.
At least 35 experiences of SLM and/or SFM within the framework of the GISBB whose impact is evaluated using the LDN approach and environmental functions.
At least 35 practices systematized with the WOCAT approach, linked to the SIMB, BIOBOL, and APMT systems.</t>
  </si>
  <si>
    <t>There is one (1) methodological proposal available for the implementation of LDN (Land Degradation Neutrality) monitoring.The Plurinational State of Bolivia is currently developing the Biodiversity Information System, an initiative aimed at strengthening the biodiversity component within the country.Additionally, Bolivia will prepare the PRAIS report to document progress on the issue of soil desertification.</t>
  </si>
  <si>
    <t>The LDN (Land Degradation Neutrality) evaluation and monitoring system is currently under development, aligned with the GISBB approach and in line with national and international goals (Aichi Targets and NDCs). The design includes multiple monitoring scales, key environmental functions, and complementary indicators.To support its implementation, the recruitment of two technical specialists in LDN and soils has been prioritized; both are currently active in their roles. However, a key challenge identified has been the limited availability of professionals with specialized experience, which has caused delays in implementation.As a response, a training course on LDN is being planned in collaboration with public universities, incorporating lessons learned from FAO’s Soil Doctors Programme to strengthen local technical capacities.</t>
  </si>
  <si>
    <t>Outcome 3.1  Strengthening partnerships and decision-making procedures at different government levels for the long-term adoption of GISBB practices and LDN monitoring.</t>
  </si>
  <si>
    <t xml:space="preserve">Output 3.1.
</t>
  </si>
  <si>
    <t>Institutions with agreements in place to monitor national commitments to the UNCCD, CBD, and UNFCCC.</t>
  </si>
  <si>
    <t>OBS. No se cuenta con instituciones comprometidas</t>
  </si>
  <si>
    <t>Se realizaran según las recomendaciones de la Revisión de Medio Termino (RMT)</t>
  </si>
  <si>
    <t>At least 400 additional producers able to implement SLM and SFM practices within the framework of the GISBB that contribute to LDN.</t>
  </si>
  <si>
    <t>Se decidira despues de la RMT</t>
  </si>
  <si>
    <t>Output 3.1.1
Exit strategy that includes: (i) knowledge exchange mechanisms; (ii) strategic partnerships; (iii) consolidated institutional technical teams; and (iv) streamlined decision-making procedures, prepared and adopted by the institutions participating in the project and approved by the Project Steering Committee (PSC).</t>
  </si>
  <si>
    <t xml:space="preserve">Exit strategy adopted by the project Steering Committee </t>
  </si>
  <si>
    <t>The project team is compiling key elements that are essential for the exit strategy, with the RMT providing important guidance in this regard. The actions carried out are presented as part of the recommendations to be incorporated into the new national planning guidelines, based on the implementation process of actions related to good practices in Sustainable Forest Management (SFM) and Sustainable Land Management (SLM). The process of developing the planning instruments has made it possible to identify, in a participatory manner, elements that capture the needs of the communities, build consensus on their priorities, and define a roadmap for their achievement, all within the framework of the exit strategy.</t>
  </si>
  <si>
    <t>Outcome 3.2  Knowledge management and communication strategy developed and implemented with a gender perspective enables the dissemination and scaling up of GISBB and LDN.</t>
  </si>
  <si>
    <t>Output  3.2.1
Formulation and implementation of a knowledge management and communication strategy.</t>
  </si>
  <si>
    <t xml:space="preserve">Communication strategy implemented.
</t>
  </si>
  <si>
    <t xml:space="preserve">Various actions are being implemented as part of the project's communication strategy. Key highlights include:
A series of reports produced in collaboration with the EFE news agency to showcase the initiatives carried out under the GEF Chaco project.
The preparation and publication of press releases in national media outlets regarding the Protected Areas event.
The development of life stories highlighting the sustainable use of the karandai palm in the Karatindi community and sustainable livestock practices in Timboirenda.
Ongoing dissemination of project activities through the official Facebook page:https://www.facebook.com/bosquesybiodiversidad/?locale=es_LA      </t>
  </si>
  <si>
    <t>The communication strategy is currently being implemented.</t>
  </si>
  <si>
    <t xml:space="preserve">Outcome 3.3. COVID-19 Resilient Monitoring and Evaluation (M&amp;E) Strategy is delivered with results based principles. </t>
  </si>
  <si>
    <t>Output 3.3.1 
COVID-19 prevention plan implemented with the different project stakeholders.</t>
  </si>
  <si>
    <t xml:space="preserve">The COVID-19 prevention plan, which includes waste disposal, has no negative impact on the environment.
</t>
  </si>
  <si>
    <t xml:space="preserve">The output was related to the COVID-19 prevention plan, which included measures for the proper disposal of waste. However, due to the socioeconomic conditions caused by the pandemic and its impact on the local economy, the activities originally planned under this component were redirected towards strengthening community-based economic organizations, with the aim of supporting productive recovery and livelihood resilience, as discussed in the initiative’s technical committees.
</t>
  </si>
  <si>
    <t xml:space="preserve">The funds from this item were allocated to economic organizations.
</t>
  </si>
  <si>
    <t>Output  3.3.2
Mid-term and final project evaluations completed in a timely manner to inform and guide project implementation</t>
  </si>
  <si>
    <t xml:space="preserve">Final evaluation in PY5.
</t>
  </si>
  <si>
    <t xml:space="preserve">The Mid-Term Review (MTR) is scheduled to be prepared as a priority, in order to assess the project's progress, identify challenges, and guide strategic adjustments for effective implementation.
</t>
  </si>
  <si>
    <t xml:space="preserve">Implementation Progress (IP) , and Overall Assessment </t>
  </si>
  <si>
    <t>Please note that the overall IP ratings should be substantiated by evidence and progress reported above. The ratings and comments shoud reflect the overall progress of results during the fiscal year (July 1 2024, to June 30, 2025)</t>
  </si>
  <si>
    <t xml:space="preserve">Project Manager/ Coordinator </t>
  </si>
  <si>
    <t>Lead Technical Officer</t>
  </si>
  <si>
    <t>GEF Operational Focal Point (OFP)</t>
  </si>
  <si>
    <t>FY2025 Implementation Objective rating10</t>
  </si>
  <si>
    <t>Comments/reasons justifying the ratings for FY2025 and any changes (positive or negative) in the ratings since the previous reporting period</t>
  </si>
  <si>
    <t xml:space="preserve">Significant progress and on-the-ground materialization of the project can be observed, with tangible investments made by the project and substantial co-financing from local governments, as well as beneficiaries fulfilling their counterpart commitments. Beneficiaries are closely following the upcoming investments related to value-added generation for productive initiatives. There is close coordination with beneficiaries at all levels (APG, Council of Captains, Captaincies, and Communities), which strongly enhances the project’s governance. The FAO demonstrates a high level of operational, programmatic, and administrative commitment, facilitating procurement processes and coordination with the national government.
</t>
  </si>
  <si>
    <t>Despite the challenges and delays at the project’s start, the project team and counterparts developed a plan and prioritized activities for the reporting period to accelerate implementation. It is recommended to analyze this process, draw lessons learned, and, on one hand, continue implementing the territorial instruments, LDN and SFM practices; and, on the other hand, design and launch the training plan under Outcome 1 and the LDN monitoring system planned under Outcome 2.2.
Before the Mid-Term Review (MTR), if possible, the project team, together with counterparts, should conduct a reflection process, based on the implementation period, and outline key elements for the sustainability, replication, and scalability of SLM and SFM practices within the GISBB framework. Additionally, a methodological framework for computing the core indicators should be developed to ensure a common understanding among all parties, provide clarity in monitoring and reporting, avoid double counting, and ensure results are reported under the correct core indicators. Training of the project team could also be considered.</t>
  </si>
  <si>
    <t>From July 2024 to June 2025, the project made moderately satisfactory progress, achieving tangible field results, strengthening governance, and fostering active participation of Indigenous Peoples, local communities, and subnational governments. Key advances include the adoption of the GISBB model by the Guaraní Indigenous Nation, validation of territorial planning instruments, 31 community action plans, and 12 OECOMs linked to sustainable production systems, benefiting over 15,500 people and placing more than 61,000 ha under improved management. Investments in nurseries will enable the restoration of 3,300+ ha, while knowledge management, training, and communication actions have increased visibility and technical capacity. Co-financing from local governments and beneficiary contributions have sustained momentum, though restoration, LDN monitoring, and formal institutional agreements require acceleration. The upcoming Mid-Term Review will guide strategic adjustments to ensure the achievement of end-of-project targets.</t>
  </si>
  <si>
    <t>The project has shown substantial progress in its implementation on the ground, which has strengthened governance with the active participation of Indigenous peoples. Therefore, it is recommended to focus efforts on consolidating a sustainable model that guarantees the permanence of the initiatives beyond the project horizon. To achieve this objective, it is essential to progressively transfer technical, administrative, and financial capacities to community structures and local governments.
The project has demonstrated outstanding performance in the conservation of protected areas, with 40% progress toward the goal of 250,000 hectares under sustainable management, as well as in benefiting more than 15,000 people, reaching 57% progress. These results reflect tangible impacts on the protection of natural resources and the improvement of community well-being, consolidating achievements in the environmental and social spheres that strengthen the project's relevance.
However, weaknesses are identified in indicators related to the restoration of degraded agricultural lands, with progress of only 25%. The heterogeneity of the results demonstrates that, while the project is making successful progress in conservation and social benefits, it faces challenges in sustainable land management. In this context, the significant progress achieved is recognized, but also the shortcomings in critical areas that limit the expected comprehensive impact.</t>
  </si>
  <si>
    <t>During the reporting period, the project achieved significant progress in implementing its outputs. Despite initial delays, it successfully formulated a revised implementation strategy, reinforced the engagement of national and local stakeholders, and strengthened the internal project team. Collectively, these developments facilitated the attainment of planned outputs and intermediate outcomes. In the forthcoming year, the project is expected to deliver measurable and tangible results in the field.</t>
  </si>
  <si>
    <t xml:space="preserve">9 Variance refers to the difference between the expected and actual progress at the time of reporting.
10 Implementation Progress Rating – A rating of the extent to which the implementation of a project’s components and activities is in compliance with the projects approved implementation plan. 
</t>
  </si>
  <si>
    <t xml:space="preserve">4. Summary on progress and challenges </t>
  </si>
  <si>
    <t>Please provide a summary paragraph on project implementation progress consistent with the information reported in section 2 and 3 of the PIR (Max 400 words) (This section will be uploaded to the GEF portal)</t>
  </si>
  <si>
    <t>Component 1: Governance and Territorial Planning
The project has made significant progress in institutionalizing the Integrated and Sustainable Management of Biodiversity and Forests (GISBB) approach through multi-level territorial planning. A national training program was developed and implemented, promoting inclusive planning with a gender and intergenerational equity lens. Seven technical committee meetings were held during the reporting period to plan key milestones, including the inception workshop (October 2024), the participatory construction of the co-management model for protected areas with DGBAP and SERNAP, and the design of the Community-Based Territorial Management Plan (PGTC) with the Territorial Planning Directorate. These efforts have strengthened local and national governance around GISBB.
Component 2: Sustainable Land and Ecosystem Management
Initial field investments focused on implementing Sustainable Land Management (SLM), Sustainable Forest Management (SFM), and Water Efficiency (WE) practices across 38 productive initiatives led by Guaraní communities. These include silvopastoral livestock systems, agroforestry, beekeeping, meliponiculture, and the use of non-timber forest products. All initiatives are supported by technical assistance under Letters of Agreement. Community nurseries for native and useful species were established to support restoration efforts. Progress was also made in designing the monitoring system for Land Degradation Neutrality (LDN), aligned with GISBB and national/international targets. These actions enhance ecosystem services and community resilience in degraded dry forest areas.
Component 3: Knowledge, Monitoring, and Sustainability
Preparation is underway for the Mid-Term Review (MTR) to assess project achievements and inform adjustments to the logical framework. The development of an exit and sustainability strategy has also begun. Upcoming investments will focus on strengthening economic organizations (OECOMs), promoting agroecological production, protecting native genetic resources, and conserving key areas through seed centers, “apitecas,” and “xilotecas” for pollinators. The project has achieved 33.99% physical implementation and 31.11% budget execution. Despite some challenges in inter-institutional coordination and indicator alignment, the project maintains a Moderately Satisfactory (MS) rating and is well positioned to accelerate implementation in the next period.</t>
  </si>
  <si>
    <t>Please provide a summary paragraph on challenges of project implementation consistent with the information reported in section 2 and 3 of the PIR (Max 400 words) (This section will be uploaded to the GEF portal)</t>
  </si>
  <si>
    <t xml:space="preserve">                                                                                                                                                                                                                      Challenges
Component 1:
• Increase advocacy with public institutions and cooperation agencies to mobilize greater co-financing resources.
• Accelerate the design and implementation of the training program on territorial planning and local governance.
• Advance the participatory construction of the co-management model for protected areas, involving key territorial stakeholders.
Component 2:
• Prioritize the implementation of the monitoring and evaluation system for Land Degradation Neutrality (LDN), along with other complementary sustainability indicators.
• Coordinate with the Vice Ministry of Lands to address soil-related issues through the development of sustainable soil management protocols, soil management manuals, and other tools—an identified and pending challenge—which would enable the activation of the Soil Doctors Programme.
• Simultaneously, progress should be made in the systematization and validation of good practices for subsequent scaling up.
Component 3:
• Conduct the Mid-Term Review (MTR) to assess the project's progress and impacts, and to obtain recommendations for adjusting the logical framework and planning the next phase.
• Explicitly incorporate the design of an exit and sustainability strategy, ensuring that the benefits and installed capacities endure beyond the project's life cycle.
Specific recommendations:
• Integrate the challenges identified in the latest PPR, ensuring their coherence with the reporting period of the current PIR.
• Assess whether there have been additional challenges related to coordination among stakeholders, the definition of strategic priorities, or institutional delays, and document them accordingly.</t>
  </si>
  <si>
    <t>Implementation of Exit Strategy</t>
  </si>
  <si>
    <t xml:space="preserve">Has the project developed an Exit Strategy? If yes, please describe the progress to implement it.
</t>
  </si>
  <si>
    <t xml:space="preserve">                                                                                                                                                 The program’s exit strategy is being progressively developed by integrating the various project components. Its foundation lies in the preparation and implementation of territorial management plans, life plans, and institutional strategic plans, all of which incorporate key elements of the Integrated and Sustainable Management of Forests and Biodiversity (GISBB) approach. This will enable long-term planning that extends beyond the project’s lifespan.Additionally, the project has contributed to the formulation of the new National Biodiversity Strategy, including guidelines related to the implementation of the GISBB approach. It has also participated in the development of the National Agroecology Strategy, incorporating lessons learned from activities implemented in the two geographical contexts where the GEF projects are being executed.Finally, the Mid-Term Review (MTR) will be a key moment to guide and consolidate the development of the exit strategy.</t>
  </si>
  <si>
    <t xml:space="preserve">How is the project enhancing institutional capacities to foster country ownership for more durable / sustained results?
</t>
  </si>
  <si>
    <t>Through participatory planning processes, technical assistance, and capacity-building activities, the project strengthens the leadership and institutional frameworks of these organizations, ensuring their active role in decision-making, territorial governance, and the implementation of sustainable development strategies. This approach contributes to long-term ownership, institutional sustainability, and the alignment of project outcomes with the visions and priorities of Indigenous Peoples</t>
  </si>
  <si>
    <t>5. Environmental and Social Safeguards (ESS): risks from the project</t>
  </si>
  <si>
    <t>Initial ESS Risk Classification (at CEO Endorsement/Approval Stage)</t>
  </si>
  <si>
    <t>Moderate</t>
  </si>
  <si>
    <t>New environmental and social risks.</t>
  </si>
  <si>
    <t>ESS 2.1: Activities within protected areas:
Agro-ecotourism projects will be implemented in the Iñao Protected Area, along with a project focused on the use of medicinal plants through family gardens in communities located within the protected areas of Incahuasi and Yande Yare. These initiatives are permitted within protected areas, as they involve sustainable use of natural resources, and the corresponding permits are currently being processed with the relevant authorities.</t>
  </si>
  <si>
    <t>Progress made towards implementing the Enivronmental and Social Management Plan (ESMP) (only for Moderate and High Risk Projects)</t>
  </si>
  <si>
    <t>The project was classified as moderate risk, and mitigation measures for the social and environmental safeguards triggered were identified in Section B of the PRODOC. Due to the prioritization of start-up activities—following a significant delay—there has been no progress in the development or update of the Environmental and Social Risk Management Plan under the new guidelines. This is scheduled to be prepared in the coming months. The following mitigation measures have been reported as implemented:
ESS 2.1: Among the activities planned within protected areas and buffer zones—permitted under national legislation and guidelines for protected areas, and identified and agreed upon with communities through a participatory process—are: meliponiculture in the community of Totorenda (located in Los Milagros Protected Area), sustainable beekeeping in the Itichinini Ituyuru Protected Area, silvopastoral systems in Los Milagros, beekeeping in Aguayrenda within Iñao Protected Area, the use of Iti medicinal plants in Incahuasi Protected Area, sustainable harvesting of karandai palm leaves for handicrafts in Iguembe Protected Area, deferred grazing management in Yembiguasu, and beekeeping in Irenda Protected Area.
ESS 2.5: To prevent the misappropriation and misuse of genetic resources and associated traditional knowledge, the project is strengthening the capacities and empowerment of communities, enabling them to lead the use, processing, and marketing of the resulting products and services. The project plans to distribute native maize and bean seeds to beneficiary families to diversify production and contribute to the conservation of native genetic resources. Additionally, native seeds were purchased from local seed guardian families to be delivered to other families benefiting from agroforestry systems and cotton cultivation, helping diversify their productive systems. These seeds will also strengthen the Native Seed Houses previously established under project GCP/BOL/0046/GEF. Furthermore, MMAyA conducted a consultancy to develop a proposal for a registry and prior informed consent process for traditional knowledge. A related event was held in Monteagudo with project participants on November 21, 2024.
ESS 3.4: The project will invest in and strengthen municipal and academic institution nurseries in the area, as well as build new infrastructure to produce plants of wild melliferous species, wild fruits, timber, fodder, and medicinal species. These will support the restoration of degraded agricultural lands, burned areas, aquifer recharge zones, and watershed management. The Assisted Natural Regeneration (ANR) methodology will be applied to restore 1,200 hectares. Species selection was carried out through participatory planning with communities as part of their community plans. Communities were informed about project guidelines regarding species selection, contributing to the conservation and sustainable use of biodiversity and ecosystem functions under the GISBB approach. The selected species are integral to local ecosystems and community production systems.
ESS 8.1: To address the risk of reinforcing existing gender-based discrimination by not considering the specific needs and priorities of women and girls, the project prioritized women-led initiatives during the identification phase. As a result, 47% of the initiatives in 2024 were led by women, and for 2025, it is expected that most of the established economic organizations will be women-led.
ESS 9.2 and 9.4: The Free, Prior and Informed Consent (FPIC) process continued to be implemented, maintaining a clear communication channel between the communities and the project team. All activities were carried out in an inclusive and participatory manner, respecting the communities' livelihoods and incorporating their priorities.</t>
  </si>
  <si>
    <t>Grievance Redress Mechanism (GRM)</t>
  </si>
  <si>
    <t>During this period, mechanisms have been implemented to address and channel grievances, both from beneficiaries to the project and vice versa. The main measures adopted include:
1,The annual organization of a workshop to present progress and plan activities for the upcoming year, with the participation of local authorities and representatives of the productive initiatives.
2,Regular participation in national, departmental, zonal, and community assemblies to report on project progress and gather feedback.
3,The creation of a WhatsApp group to facilitate communication between the technical team and the productive initiatives, where ongoing activities are reported.
4,An agreement with the Guaraní People’s Assembly (APG) and the Council of Guaraní Captains of Chuquisaca (CCCH), allowing local authorities to participate in the reception of materials and supplies acquired by the project, verifying their quality and quantity. In addition, functionality tests are conducted for the delivered equipment as a preventive mechanism to avoid complaints.</t>
  </si>
  <si>
    <t>6. Risks to the Project</t>
  </si>
  <si>
    <t>The following table summarizes risks identified in the Project Document and reflects also any new risks identified during the project implementation.</t>
  </si>
  <si>
    <t>Type of risk</t>
  </si>
  <si>
    <t>Risk rating11</t>
  </si>
  <si>
    <t>Identified in the ProDoc Y/N</t>
  </si>
  <si>
    <t>Description of Risk</t>
  </si>
  <si>
    <t>Mitigation measure implemented</t>
  </si>
  <si>
    <t>Environmental</t>
  </si>
  <si>
    <t xml:space="preserve">                                                                                                                                                                                                                                                                                                                                                                                                                      The influence and interaction of climate change and drought impact the environmental conditions modelled for the project intervention area.
Mitigation actions: 
Strengthen the links between the MMAyA and the different projects and programs being executed, such as the National Soils Recovery Program, Mi Riego, Integrated Water Resources Management, and others, through a panel discussion (Component 1).  
Setting up the project technical committee should encourage knowledge transfer from the academic world and other technical entities to the project, to improve the resilience of the ISMBF practice to climate change. This interaction will enable the indigenous peoples, farming communities, and other actors in the project intervention area to adapt their livelihood strategies. 
The project will consider the climate risks as described on the climate baseline during the design and implementation of territorial plans, action plans and the implementation of SLM and SFM practices. To address these risks the project will consider incorporating forest and climate variables monitoring tools, as well as early warning systems, to its activities.
</t>
  </si>
  <si>
    <t>The influence and interaction of climate change and drought are having a significant impact on the projected environmental conditions in the project’s intervention area. In response, the project has prioritized strengthening institutional coordination between the Ministry of Environment and Water (MMAyA), primarily through the Vice Ministry of Water Resources and Irrigation, and the Ministry of Rural Development and Lands, through the Vice Ministry of Lands. This coordinated approach aims to align policies, programs, and technical capacities to enhance climate resilience in the target territories.
The project incorporates the climate risks identified in its climate baseline into the design and implementation of territorial planning instruments and the adoption of Sustainable Land Management (SLM) and Sustainable Forest Management (SFM) practices. As part of its adaptation strategy, it is promoting the integration of climate variable monitoring tools and early warning systems, such as the Forest Information and Monitoring System (SIMB), to strengthen community preparedness and response capacity. In parallel, efforts are underway to consolidate sustainable production systems that reduce smallholders’ reliance on external financing, thereby fostering economic resilience and ensuring long-term sustainability.
To date, several mitigation measures have been implemented through strategic partnerships. With the Vice Ministry of Water Resources and Irrigation, the project has carried out field missions to identify productive activities eligible for GEF Chaco project financing and to map complementary initiatives within the same intervention area. Collaboration with the Vice Ministry of Lands has focused on implementing soil sampling protocols aligned with Land Degradation Neutrality (LDN) objectives, planning the Soil Doctors Program, and facilitating access to FAO Campus training on soils, climate change, and drought. Joint efforts with the General Directorate of Forestry have reinforced forest fire prevention actions, while the Organic Production Coordination Unit of the Ministry of Rural Development and Lands has supported the certification of climate-resilient agroecological production. Furthermore, agreements with autonomous territorial entities have enabled co-financing schemes that reduce dependency on external funding and promote the adoption of SLM, Sustainable Biodiversity Management (SBM), and Ecosystem Health (EH) practices.</t>
  </si>
  <si>
    <t>Economic</t>
  </si>
  <si>
    <t>Low</t>
  </si>
  <si>
    <t>Impact of the pandemic on tourism and product marketing. The COVID‑19 pandemic caused a 78 % drop in inbound tourism by late 2020 in Bolivia. This sharply reduced demand for local products. However, as cases declined and economic activities resumed, producers were able to recover over 90% of their traditional marketing channels
Mitigation actions:
Develop strategic alliances with private actors to ensure the sale of products obtained through the ISMBF.
Find strategies to boost socio-economic aspects, by developing the municipal governments’ ITDP and the GAIOC PGTC.</t>
  </si>
  <si>
    <t>Maintain compliance with national biosecurity protocols and promote adaptive marketing strategies that strengthen local markets and diversify sales channels. Continue fostering partnerships with municipal governments, producer associations, and private actors to ensure resilience to future market shocks.
To mitigate the risk of similar market shocks in the future, the project will maintain strict compliance with national biosecurity protocols and promote adaptive marketing strategies aimed at strengthening local markets and diversifying sales channels:These measures will be implemented by strengthening partnerships with municipal governments, producer associations, and private sector actors to improve market resilience. The strategy will emphasize the development of alternative distribution mechanisms, including short supply chains, online sales platforms, and partnerships with gastronomy and ecotourism networks, thereby reducing producers' vulnerability to fluctuations in tourism and external demand. To this end, actions related to the agrobiodiversity platform have been activated to strengthen networks.
Mitigation measures implemented to date:
To date, the project has made progress in strengthening marketing and market diversification through joint work with local and national stakeholders. These actions include the development of technical sheets for local businesses, promoting forest-derived products with good soil, water, and biodiversity management practices. These sheets serve as tools to highlight the product's origin, sustainable production methods, and quality attributes, thus improving its market positioning.
At the same time, activities linked to protected areas are being incorporated to promote integrated landscape management, positioning both forest products and national tourism as complementary development opportunities. These initiatives are accompanied by proposals to improve the management of protected areas within the framework of the Integrated and Sustainable Forest Management (ISFM) model, reinforcing both conservation objectives and the sustainable economic use of natural resources.</t>
  </si>
  <si>
    <t>Limitations in co-financing and fiscal context. Financial resources from the private sector and other economic support entities —such as the oil sector, FONABOSQUE, the Indigenous Fund, and the Productive Development Bank— are not materialized on a continuous basis throughout the project’s life cycle. While some public entities have collaborated or co-financed specific initiatives, private sector entities (NGOs, foundations, and companies) have not implemented tangible co-financing actions to consolidate the planned practices, largely due to their dependence on the availability of external financing and a context of restricted liquidity.
Mitigation measures
Preparation of a technical strategy for the involvement, commitment and sustainability, based on the management and leverage of reimbursable and non-reimbursable financial resources.
Promotion and dissemination of the project to achieve the support of new strategic partners
Strengthening sustainable production systems, in order to minimize the degree of dependence on external financing by small producers</t>
  </si>
  <si>
    <t>To address this risk, the project will diversify financing sources through increased collaboration with non-traditional partners, international cooperation agencies, and microfinance institutions. It will also promote the creation of contingency funds to maintain critical activities during periods of liquidity shortages and encourage blended financing models that combine public, private, and community resources.
Mitigation Measures Implemented to Date: The project has strengthened collaboration with autonomous territorial entities to ensure joint financing of productive initiatives and the implementation of Sustainable Land Management (SLM) and Sustainable Biodiversity Management (SBM) practices. Partnerships have been established with academic institutions and producer associations to leverage technical contributions, in-kind support, and infrastructure for training and implementation activities. Furthermore, coordination with municipal governments has facilitated the allocation of local development funds for priority actions in water, soil, and biodiversity management. Work is also underway to develop fact sheets for ventures that highlight their sustainable practices or promote their implementation, in order to attract potential investors and partners. In addition, actions related to protected areas have been integrated, including the establishment of a co-management model that will allow for progress on proposals to improve the management of protected areas within the framework of the GISBB. A market-based initiative with an innovation focus has also been included.</t>
  </si>
  <si>
    <t>Legal &amp; Regulatory</t>
  </si>
  <si>
    <t xml:space="preserve">Changes in the political context may influence the continuity of established agreements, as well as decision-making and the availability of human resources. Although financial concurrence agreements have been signed with government entities, the reduction in municipal revenues in some cases, limited co-financing capacity. This situation presents challenges for maintaining the planned implementation pace, underscoring the importance of effective inter-institutional coordination and strategies that strengthen the sustainability of project actions.
Mitigation measures:
Strengthen governance processes from the grassroots up, including indigenous assemblies, committees, the GPA and other social organizations, by reaching agreements within the Project execution frame, with a view to all actors involved in the ISMBF taking over.
Strengthen the interinstitutional agreements and information, financial resources and other transfer mechanisms, etc. to ensure the project is developed and implemented in the time proposed. 
</t>
  </si>
  <si>
    <t>Mitigation measures implemented to date: Project resources are being strategically used to meet commitments with beneficiary organizations and maintain the continuity of planned initiatives. Local governance and social legitimacy are strengthened through active participation in Indigenous assemblies, women’s organizations, and grassroots committees, as well as by reinforcing institutional agreements and coordination with municipal governments and Indigenous organizations (e.g., APG, CCCH, zonal captains). An example of this is the project’s participation in local meetings with the Guaraní People’s Assembly, including an invitation to their annual meeting on 12–13 September to present progress, define the work plan for the remainder of the year, and agree on key milestones for 2026. This approach ensures sustained follow-up by direct beneficiaries and is a strategic component of governance processes to safeguard sustainability in the face of political changes.</t>
  </si>
  <si>
    <t>Social</t>
  </si>
  <si>
    <t>The project's development is supported by health measures and protocols related to the COVID-19 pandemic. As a result, fewer local residents will be involved in the activities.
Mitigation measures:
Develop communication and involvement strategies to overcome these obstacles.
Set up agreements and strategic alliances between national, subnational and local governments to facilitate implementing the project activities at the local level, always respecting social distancing and other measures </t>
  </si>
  <si>
    <t xml:space="preserve">During the COVID-19 pandemic, the project applied national and institutional biosecurity protocols, including the use of protective equipment, physical distancing, hygiene measures, smaller localized training sessions, and virtual tools for coordination and capacity building. These actions allowed activities to continue while minimizing health risks. As the pandemic has ended and restrictions have been lifted, these measures are no longer in use, and project operations have returned to normal conditions. </t>
  </si>
  <si>
    <t>Cultural differences, pre-existing conflicts, everyday sexism, and the reluctance of stakeholders to adopt sustainable management practices, among others, hinder knowledge exchange and transfer given the integrative nature of the project.
Mitigation measures:
Strengthen institutional capacities by training in and raising awareness of the basis of the gender, multicultural and intergenerational approach.
Encourage the equative participation of women, young people and older adults from the GPA, the la Universidad Indígena Guaraní and Pueblos de Tierras Bajas, and other actors involved in ISMBF, both to generate and transfer knowledge, and implement the ISMBF practices, and more importantly, decision making. 
In the frame of free, prior and informed consent, generate a registration and systematization system to respond quickly to conflicts. 
Set up a direct line of communications with the corresponding authority. 
Project communication strategy (Component 3) adapted to include the gender and multicultural approach, to ensure project beneficiaries’ active participation. This will include the elaboration of graphic materials adapted to the different stakeholders to communicate the main environmental, social and economic benefits obtained from the implementation of SFM and SLM practices.
Include lines of action developed in the gender plan  </t>
  </si>
  <si>
    <t>The project has strengthened institutional capacities through training and awareness-raising processes that integrate gender, multicultural, and intergenerational approaches in all components. A gender strategy is applied in all project activities, promoting women's participation in the representation of productive initiatives and their participation in community events, even in the face of cultural barriers such as opposition from their spouses. The strategy also supports women's economic empowerment through initiatives led exclusively by women.
The project prioritizes ensuring that productive initiatives are led by women and youth. However, youth participation faces challenges due to migration in search of economic opportunities, which limits their continued participation in planned actions. In response, the project is intensifying capacity-building programs, working with community leaders and family networks to promote a cultural shift in favor of gender equality.</t>
  </si>
  <si>
    <t>There are ongoing risks related to the sustainability of project actions if mechanisms for coordination with key stakeholders, particularly municipal governments and the GAIOC,are not consolidated. These mechanisms are essential to ensure the commercialization of products derived from the Integrated and Sustainable Management of Biodiversity and Forests (GISBB) model, as well as to strengthen socioeconomic development and territorial integration. Although the global health emergency caused by COVID-19 was officially declared over in May 2023, structural challenges remain regarding institutional capacities, market access, and territorial coverage related to productive enterprises (OECOMs).</t>
  </si>
  <si>
    <t xml:space="preserve">To address this risk, the project is promoting the development and updating of territorial planning instruments, such as the PTDI by municipal governments and the PGTC by the GAIOC, with an emphasis on socioeconomic development and environmental sustainability. At the same time, the active role of academic institutions and local governments is maintained and strengthened as strategic partners for training, technical assistance, and capacity building in rural communities, thus ensuring the effectiveness of coordination mechanisms in the wake of the pandemic.
</t>
  </si>
  <si>
    <t xml:space="preserve">There is a risk of misappropriation and misuse of genetic resources and associated traditional knowledge if local communities do not have the necessary capacities, organization, and control mechanisms to manage these resources in a sustainable and autonomous manner. Such risks could lead to the loss of biodiversity, the erosion of cultural heritage, and reduced benefits for local populations.
</t>
  </si>
  <si>
    <t xml:space="preserve"> To address this risk, the project is strengthening community capacities and promoting the empowerment of local populations, enabling them to lead the use, processing, and commercialization of products and services derived from their native biodiversity. Actions include the distribution of native maize and bean seeds to beneficiary families to foster production diversification and conserve native genetic resources. Additionally, seeds from local custodian families have been acquired and delivered to other families involved in agroforestry and cotton production systems, contributing to the consolidation and expansion of the Native Seed Houses initiative.
The prioritized initiatives focus on recovering and promoting native seeds to encourage their consumption and sustainable use. The core strategy is the establishment of four (4) Native Seed Houses as a mechanism to conserve genetic resources of native cultivated species, complemented by the implementation of ten (10) bio-input production plants producing supermagro, mountain microorganisms, and bioles to support agroecological production systems.</t>
  </si>
  <si>
    <t>The restoration of degraded agricultural lands, fire-affected zones, aquifer recharge areas, and watershed ecosystems could be compromised if there is insufficient availability of native and wild species adapted to local conditions, as well as inadequate infrastructure for their production and propagation. Limited capacity in seed supply systems and nurseries may hinder large-scale restoration efforts and the implementation of the GISBB model.</t>
  </si>
  <si>
    <t>The project is investing in strengthening municipal and academic nurseries in the intervention area and constructing new infrastructure for the production of wild melliferous species, native fruits, timber, forage, and medicinal plants. These species will be used in restoration processes applying Assisted Natural Regeneration (ANR) and conservation agriculture to recover at least 1,200 hectares. Species selection has been carried out through participatory planning with local communities, ensuring ownership and sustainability, and applying technical-environmental criteria under the GISBB approach.
To secure the availability and propagation of wild species for ecological restoration, the project is establishing a specialized wild seed center to support the rehabilitation of degraded and fire-affected lands, while generating livelihoods through the sustainable use of wild fruits, beekeeping resources, medicinal plants, timber, and forage species. Furthermore, eight (8) wild plant nurseries are being set up in collaboration with municipal governments and academic institutions as part of a broader system for ecosystem restoration and resilient production landscapes</t>
  </si>
  <si>
    <t>Project overall risk rating (Low, Moderate, Substantial or High):</t>
  </si>
  <si>
    <t>FY2024 rating</t>
  </si>
  <si>
    <t>FY2025 rating</t>
  </si>
  <si>
    <t>Comments/reason for the rating for FY2025 and any changes (positive or negative) in the rating since the previous reporting period</t>
  </si>
  <si>
    <t>Substantial</t>
  </si>
  <si>
    <t>The project has addressed risks responsibly in order to counteract, reduce, and respond to them based on technical recommendations.</t>
  </si>
  <si>
    <t>7. Follow-up on Mid-term review or supervision mission</t>
  </si>
  <si>
    <t xml:space="preserve">If the project had an MTR or a supervision mission in 2024, please report on how the recommendations were implemented during this fiscal year as indicated in the Management Response or in the supervision mission report. </t>
  </si>
  <si>
    <t>MTR or supervision mission recommendations</t>
  </si>
  <si>
    <t>Measures implemented during this Fiscal Year</t>
  </si>
  <si>
    <t xml:space="preserve">Recommendation 1: </t>
  </si>
  <si>
    <r>
      <t>No corresponde/</t>
    </r>
    <r>
      <rPr>
        <sz val="9"/>
        <color rgb="FF0070C0"/>
        <rFont val="Arial"/>
        <family val="2"/>
      </rPr>
      <t>Not applicable</t>
    </r>
  </si>
  <si>
    <t xml:space="preserve">Recommendation 2: </t>
  </si>
  <si>
    <t>Recommendation 3:</t>
  </si>
  <si>
    <t>Recommendation …</t>
  </si>
  <si>
    <t>Recommendation…</t>
  </si>
  <si>
    <t>8. Minor project amendments</t>
  </si>
  <si>
    <t>Minor amendments are changes to the design or implementation that do not have significant impact on the project objectives or scope, or an increase of the GEF project financing up to 5% as described in Annex 9 of the GEF Project and Program Cycle Policy Guidelines 12. Please describe any minor changes that the project has made under the relevant category or categories and provide supporting documents as an annex to this report if available. (This section will be uploaded to the GEF Portal)</t>
  </si>
  <si>
    <t xml:space="preserve">Category of change </t>
  </si>
  <si>
    <t xml:space="preserve">Provide a description of the change </t>
  </si>
  <si>
    <t>Indicate the timing of the change</t>
  </si>
  <si>
    <t>Approved by</t>
  </si>
  <si>
    <t>Results framework</t>
  </si>
  <si>
    <t>does not apply</t>
  </si>
  <si>
    <t>Components and cost</t>
  </si>
  <si>
    <t xml:space="preserve">Institutional and implementation arrangements </t>
  </si>
  <si>
    <t>Financial management</t>
  </si>
  <si>
    <t>Implementation schedule</t>
  </si>
  <si>
    <t>Executing Entity</t>
  </si>
  <si>
    <t>Executing Entity Category</t>
  </si>
  <si>
    <t>Minor project objective change</t>
  </si>
  <si>
    <t>Safeguards</t>
  </si>
  <si>
    <t>Risk analysis</t>
  </si>
  <si>
    <t>Increase of GEF project financing up to 5%</t>
  </si>
  <si>
    <t>Co-financing</t>
  </si>
  <si>
    <t>Location of project activity</t>
  </si>
  <si>
    <t>Other minor project amendment (define)</t>
  </si>
  <si>
    <t xml:space="preserve">                                                                                                                                                                                                                                                                                                                                                                                      Project Budget Review (October 2024)
Reallocation between budget lines/items:
BOB 60,000 were added to the consultants' line for support to community economic organizations (OECOMs).
USD 180,000 were reduced from the territorial planning component.
USD 20,000 were added to the gender component.
USD 60,000 were added for fire prevention initiatives.
USD 60,000 were added to the soil management component.
USD 20,000 were reduced from the COVID-19 consultant line.
USD 60,000 were reduced from the Project Management Costs (PMC).
USD 60,000 were added to the General Operating Expenses (GOE) to support project operational costs.</t>
  </si>
  <si>
    <t>Inception Workshop (October 2024)</t>
  </si>
  <si>
    <t>The FAO Representation in Bolivia (FLBOL), under the direction of the FAO Representative, Rodrigo Roubach (Rodrigo.Roubach@fao.org), who participates and approves the minutes of the Technical Committee and the Project Steering Committee</t>
  </si>
  <si>
    <t>12 GEF Council meeting documents, guidelines, project and program cycle policy 2020 update</t>
  </si>
  <si>
    <t>9. Stakeholders' Engagement</t>
  </si>
  <si>
    <t>Please report on progress, challeges, and outcomes on stakeholder engagement (based on the description of the Stakeholder Engagement Plan) included at CEO Endorsement/Approval during this reporting period. (This section will be uploaded to the GEF Portal)</t>
  </si>
  <si>
    <t>Profile</t>
  </si>
  <si>
    <t xml:space="preserve">Stakeholder name </t>
  </si>
  <si>
    <t>Capitanias / autoromias</t>
  </si>
  <si>
    <t xml:space="preserve">Progress, results &amp; Challenges on Stakeholder's Engagement </t>
  </si>
  <si>
    <t>Government Institutions</t>
  </si>
  <si>
    <t>GEF Chaco</t>
  </si>
  <si>
    <t>Focal point</t>
  </si>
  <si>
    <t>The GISBB approach has been promoted in Indigenous communities through the implementation of training programs on sustainable livestock, ecological beekeeping, and agroforestry systems. New project proposals have been formulated for the Guaraní Nation, focused on forests, biodiversity, and forest management.</t>
  </si>
  <si>
    <t>Ministerio de Planificación del Desarrollo (MPD)</t>
  </si>
  <si>
    <t>This entity chairs the technical committees and has presided over seven (7) project technical committee sessions.</t>
  </si>
  <si>
    <t>Ministerio de Medio Ambiente y Agua (MMAyA)</t>
  </si>
  <si>
    <t>Operational focal point</t>
  </si>
  <si>
    <t xml:space="preserve"> It directly participated in the project launch (already reported in the previous PIR) and has been an active participant in technical committee sessions.and has taken part in field missions to monitor and support the implementation of project activities.</t>
  </si>
  <si>
    <t>Viceministerio de Medio Ambiente y Agua (VMA)</t>
  </si>
  <si>
    <t>It participated directly in the event for the delivery of materials for sustainable production systems (28/03/2025) and in the acceptance session for actions within the Charagua Iyambae Indigenous Territory.</t>
  </si>
  <si>
    <t>Viceministerio de Recursos Hídricos y Riego (VRHR)</t>
  </si>
  <si>
    <t>It has participated in all seven (7) technical committee meetings and designated a consultant to conduct a technical mission to verify the implementation of water efficiency initiatives in productive systems and to provide technical recommendations</t>
  </si>
  <si>
    <t>Viceministerio de Planificación y Coordinación (VPC)</t>
  </si>
  <si>
    <t>Coordinated the direct development of the Indigenous Community Territorial Management Plan (PGTC) for the Autonomous Territory of the Indigenous Originary Peasant People (ATIOC) Chaqueño Guaraní Huacaya. Currently coordinating the establishment of a territorial planning methodology for the Life Plans of Indigenous nations.</t>
  </si>
  <si>
    <t>Gobierno Autónomo Municipal de Monteagudo</t>
  </si>
  <si>
    <t xml:space="preserve">Partner and co-financier
</t>
  </si>
  <si>
    <t>Hosting institution of the GEF Chaco project office in Monteagudo. It also provided in-kind co-financing for the transport of materials for productive systems and assigned a professional for the design of works under the agro-ecotourism project in the Iñao Indigenous Territory.</t>
  </si>
  <si>
    <t>Gobierno Municipal Autónomo de Huacareta</t>
  </si>
  <si>
    <t xml:space="preserve">Provided in-kind co-financing for the transport of materials for sustainable production systems.
 </t>
  </si>
  <si>
    <t>Gobierno Municipal Autónomo de Villa Vaca Guzmán</t>
  </si>
  <si>
    <t>Provided in-kind co-financing for the transport of materials for sustainable production systems and assigned a professional for the design of wild species nursery prototypes.</t>
  </si>
  <si>
    <t>Gobierno Municipal Autónomo de Cuevo</t>
  </si>
  <si>
    <t xml:space="preserve">Provided in-kind co-financing for the transport of materials for productive systems.
</t>
  </si>
  <si>
    <t>Gobierno Municipal Autónomo de Macharetí</t>
  </si>
  <si>
    <t>None</t>
  </si>
  <si>
    <t xml:space="preserve">Gobierno Autónomo Indígena Originario Campesino (GAIOC) Charagua Iyambae </t>
  </si>
  <si>
    <t xml:space="preserve">Provided in-kind co-financing for the transport of materials for productive systems through GAIOC Charagua Norte.
</t>
  </si>
  <si>
    <t>Gobierno Municipal Autónomo de Boyuibe</t>
  </si>
  <si>
    <t xml:space="preserve">Gobierno Municipal Autónomo de Huacaya (transición de ATIOCCG Huacaya) </t>
  </si>
  <si>
    <t>Contributed with authorities and technical personnel for the construction of the Indigenous Community Territorial Management Plan (PGTC) for the ATIOC Chaqueño Guaraní Huacaya.</t>
  </si>
  <si>
    <t xml:space="preserve">Others </t>
  </si>
  <si>
    <t>Asamblea del Pueblo Guaraní / CCCH / Capitanias</t>
  </si>
  <si>
    <t>Beneficiary</t>
  </si>
  <si>
    <t xml:space="preserve">Provided continuous support to the project through various activities (meetings, workshops, handover events, as local counterpart, and more).
</t>
  </si>
  <si>
    <t>Universidad Indígena de Bolivia (UNIBOL)</t>
  </si>
  <si>
    <t xml:space="preserve">Strategic partner
</t>
  </si>
  <si>
    <t xml:space="preserve">Committed to certifying the training program in sustainable livestock and the use of the karandai palm.
</t>
  </si>
  <si>
    <t>Universidad San Francisco Xavier (USFX)</t>
  </si>
  <si>
    <t xml:space="preserve">Acted as a local counterpart for the implementation of a Demonstration and Communication Center (CDC), providing labor for agroforestry practices and technical input for the design of an apiculture/meliponiculture center and commitments to certify the apiculture training program.
</t>
  </si>
  <si>
    <t>Instituto Tecnológico de Monteagudo (ITSM)</t>
  </si>
  <si>
    <t xml:space="preserve">Acted as a local counterpart by providing labor for the implementation of agroforestry practices and committed to the certification of the agroforestry systems training program.
</t>
  </si>
  <si>
    <t>Instituto Tarema Ikua (Parapitiguasu)</t>
  </si>
  <si>
    <t xml:space="preserve">Local counterpart for the implementation of a Demonstration and Communication Center (CDC) for sustainable livestock (cactus and sugarcane plots).
</t>
  </si>
  <si>
    <t>CEP Arakuarendami</t>
  </si>
  <si>
    <t xml:space="preserve">Committed to certifying the training program in sustainable livestock and use of the karandai palm.
</t>
  </si>
  <si>
    <t>CEP Arakuayapo</t>
  </si>
  <si>
    <t xml:space="preserve">Committed to certifying the meliponiculture training program.
</t>
  </si>
  <si>
    <t>Instituto Tekove Katu</t>
  </si>
  <si>
    <t xml:space="preserve">Local counterpart for the implementation of a Demonstration and Communication Center (CDC), including labor for the implementation of agroforestry, apiculture, and meliponiculture practices.
</t>
  </si>
  <si>
    <t>10. Gender Mainstreaming</t>
  </si>
  <si>
    <t>Information on Progress on Gender-responsive measures as documented at CEO Endorsement/Approval in the gender action plan or equivalent (when applicable) during this reporting period. (This section will be uploaded to the GEF Portal)</t>
  </si>
  <si>
    <t>Category</t>
  </si>
  <si>
    <t>Yes/No</t>
  </si>
  <si>
    <t xml:space="preserve">Briefly describe progress and results achieved during this reporting period. </t>
  </si>
  <si>
    <t>a. Closing gender gaps in access to and control overal natural resources</t>
  </si>
  <si>
    <t xml:space="preserve">Two (2) Guaraní-speaking professionals were hired as FAO technical specialists through Letters of Agreement for project implementation, one NDT Technician and one Productive Technician, to ensure better communication with project families.
Of the initial 2024 sustainable production system initiatives, 44% are led by women.
In the new 2025 economic organization (OECOMs) initiatives, 58% are led by women.
Several initiatives,such as the use of medicinal plants, sustainable harvesting of the karandai palm, processing of livestock products, beekeeping, agroforestry systems, meliponiculture, and other sustainable production systems, are led and managed by women. A diagnostic study on Guaraní women’s time use and a gender plan have been developed, incorporating a gender-responsive approach into the logical framework and including indicators to measure progress.
</t>
  </si>
  <si>
    <t>b. Improving women's participation and decision making</t>
  </si>
  <si>
    <t>Women play a key role in project implementation. They serve as legal representatives for 12 OECOMs (58%), and also occupy decision-making positions in social organizations such as Mburubichas (women leaders) of Guaraní Captaincies and communities, enabling them to make autonomous decisions. A time-use study on Guaraní women was conducted to support better project implementation across intervention areas. A gender intervention strategy was developed based on the study’s results, to increase the participation of women and youth across all project components.</t>
  </si>
  <si>
    <t>c. generating socio-economic benefits or services for women</t>
  </si>
  <si>
    <t>Women contribute significantly to community development through their leadership in Community-Based Economic Organizations (OECOMs), where they exercise decision-making authority in organizational governance, production processes, and the generation of direct employment. In 2025, 58% of new OECOMs are led by women, reinforcing their role as agents of change These organizations are currently in the consolidation phase, meaning their full impact is still being measured. However, their leadership structures already reflect a shift toward inclusive and gender-responsive governance.The project has made it a priority to strengthen women's leadership as drivers of transformation and to promote youth as future change-makers. This is being done through the implementation of a comprehensive gender strategy, which is mainstreamed across all project components, ensuring that actions related to sustainable production systems, natural resource governance, capacity building, and access to markets actively promote the participation of women and young people.</t>
  </si>
  <si>
    <t>Any other good practices on gender</t>
  </si>
  <si>
    <t xml:space="preserve">The beneficiary organization, the Council of Guaraní Captains of Chuquisaca, appointed Mb. Ángela Flores, the organization’s Gender and Communications Officer, as the focal point to support project implementation, particularly in strengthening women’s groups and OECOMs.Within the government, Gladis Huanca, from the General Directorate of Biodiversity and Protected Areas under the Ministry of Environment and Water, serves as a liaison for project execution. The project also includes several female professionals, including Dorys Montero, Raquel Cárdenas, Jenny Villca, and María Eugenia Villalpando.
Through the Letters of Agreement, women were included as the majority of the technical team, such as Matilde Ruiz, Fabiola Torrez, Mariel Ampuero, Nely García (CDA Chuquisaca), Aida Gareca, Ximena, and Alejandra (CDA Santa Cruz), to work in a coordinated and participatory manner with productive groups and economic organizations. The project contributed to the development of the Life Plan of the Guaraní Nation, incorporating gender equality principles.
</t>
  </si>
  <si>
    <t>11. Knowledge and Learning Activities</t>
  </si>
  <si>
    <t>Knowledge activities/products (when applicable), as outlined in Knowledge Management (and Learning) Approach approved at CEO Endorsement/Approval, during this reporting period. (This section will be uploaded to the GEF Portal)</t>
  </si>
  <si>
    <t>Knowledge management and Learning (KML):
Does the project have a KML strategy?</t>
  </si>
  <si>
    <t>If YES, what is the implementation progress? 
In your answer, please describe how the project is fostering knowledge sharing and learning among stakeholders at national and sub-national level.</t>
  </si>
  <si>
    <t xml:space="preserve">The project has a knowledge management strategy that is being implemented in coordination with the Government, particularly with the Ministry of Environment and Water through the General Directorate of Protected Areas, and the Ministry of Rural Development and Lands through the Vice Ministry of Lands, with the objective of transferring technical knowledge to beneficiaries on territorial governance and the implementation of sustainable production systems. To date, 189 individuals have been trained. As a pending action, the project plans to implement new training programs on territorial planning and local governance, forest product utilization, land degradation neutrality, as well as other innovative topics related to communication, forests, biodiversity, water, and other priority areas.
</t>
  </si>
  <si>
    <t xml:space="preserve"> If NO, how does the project identify, collect and document good practices? </t>
  </si>
  <si>
    <t xml:space="preserve">Please list good practices, including key-technical and/or institutional innovations, from the project thus far. </t>
  </si>
  <si>
    <t>Inclusion of the FAO Programme Officer in the management and coordination with government entities (MPD and MMAyA).Scheduling of monthly technical committee meetings (depending on the availability of VPC authorities). Inclusion of Guaraní Nation representatives as those responsible for receiving project goods and inputs.
Annual workshops to report on progress and plan future actions with beneficiaries, in coordination with FUNDECOR/APG and CCCH/IASA.</t>
  </si>
  <si>
    <t>Communication strategy:
Does the project have a communication strategy?</t>
  </si>
  <si>
    <t xml:space="preserve"> Please provide a brief overview of the communications successes and challenges this fiscal year.</t>
  </si>
  <si>
    <t xml:space="preserve">Press releases and media content were produced for social media platforms from the FAO Bolivia office in La Paz. In addition, FAO Bolivia’s communications team coordinated the production of special reports on sustainable production systems for international media outlets.A podcast is also planned, featuring traditional authorities and key beneficiaries, to discuss the implementation of sustainable production practices across various thematic areas.
</t>
  </si>
  <si>
    <t xml:space="preserve">Human-interest story:
Please share a human-interest story from your project, focusing on how the project has helped to improve people's livelihoods while contributing to achieving the expected Global Environmental Benefits. Please indicate any Socio-economic Co-benefits that were generated by the project. Include at least one beneficiary quote and perspective, and please also include related photos and photo credits. </t>
  </si>
  <si>
    <t xml:space="preserve">Roots of the Chaco and a Territory at Risk
(Rider Ordoñez – Sustainable Ranching in Timboirenda)
Rider highlights that 70% of the members of the association are women and that both labor and income are distributed equitably. Inspired by the Guaraní concept of “Ñande Reko”, they combine ancestral ranching traditions with modern sustainable practices, restoring soils and protecting biodiversity to ensure a prosperous and sustainable future for their community.
The Bolivian Gran Chaco spans parts of Santa Cruz, Chuquisaca, and Tarija, encompassing approximately 3.5% of Bolivia's total population. It is a region rich in biological, cultural, and productive diversity within the Plurinational State of Bolivia, home to around three million people. Populated by Indigenous peoples and farming communities, life in this region revolves around collective work, respect for the land, and ancestral knowledge.
This dry and fragile ecosystem suffers from agricultural expansion, illegal logging, and slash-and-burn practices. The loss of vegetation and climate change have led to droughts, fires, soil degradation, migration, and poverty.
Rider: A Rancher with a Guardian’s Spirit
Rider Ordoñez Molina, a Guaraní Indigenous man, is a lawyer by profession and an agroecological rancher and beekeeper by passion. He lives in the community of Timboirenda, in Cuevo municipality, Cordillera province, Santa Cruz. Since childhood, he observed his parents practicing extensive ranching with ancestral open-grazing techniques. Today, with the support of the project, he is transitioning to a more sustainable system: semi-extensive ranching, which applies little to no pressure on the forest and always respects nature.
Over time, he witnessed how fertile soils eroded due to intensive agriculture and ranching. This reality led him to seek a different way of producing—one that does not destroy. That’s when the GEF Chaco Project arrived, promoting more sustainable practices in soil, forest, and water management.
A Shift Rooted in Law and Community
Inspired by Law 3545 and the INRA Law 1715, which protect the collective and sustainable land use rights of Indigenous peoples, Rider and eighteen families of the Timboirenda Ranchers’ Association decided to fence five kilometers of land to implement sustainable ranching with GEF Chaco support. The area now produces forage grasses, prickly pear cactus, and forage cane.
“We are approximately 70 people in the Timboirenda Community Ranching Association. We share work and income equitably,” Rider states with pride. He also notes that 70% of active members are women, as many young men migrate to large cities in search of employment once they reach adulthood.
Timboirenda: Caring for the Land to Return to “Ivi Maräei,” with GEF Chaco Support
In the heart of the Bolivian Chaco, the Guaraní community of Timboirenda —four hours from the city of Santa Cruz— is fighting for a better life, guided by ancestral wisdom and the collective dream of “Ivi Maräei” or “Ivi Marangatu” (the land without evil), a paradise where people live in harmony with nature.
With this shared vision, FAO arrived with the GEF Chaco project, bringing opportunities to strengthen the Guaraní dream. The project promotes sustainable use of natural resources through the Sustainable Biodiversity and Forest Management Model, which aims to protect soils, conserve forests, and use water efficiently. This model was developed by the Plurinational State of Bolivia and embraced with hope by the Guaraní Nation.
This approach is not only technical —it is also cultural. It aligns with “Ñande Reko,” the Guaraní way of being, rooted in respect for nature and coexistence with the “Kaa-Iya,” the guardian spirit of the forest.
With the support of the project, families in Timboirenda are promoting sustainable livestock production, meliponiculture, agroforestry, and responsible forest use, aiming to improve their economy while restoring the land’s strength, life, and balance.
Step by step, the community is moving toward a fairer and more balanced future. For the Guaraní people, caring for the land is caring for life, and “Ivi Maräei” is not just a distant dream, but a goal that is being built through work, respect, and community unity —toward a fertile and life-filled land.
Sowing the Future with Ancestral Wisdom
To begin investments, the project developed a training program for local promoters with a gender and generational focus, using the Farmer Field School (FFS) methodology. This participatory method allows farmers to learn by doing, in their own fields and through their own experiences, building capacities for sustainable production (FAO, 2020).
“Thanks to the training program through the Field Schools, I learned to combine the best of extensive ranching, which was practiced ancestrally, with modern practices that are now sustainably managed,” Rider shares.
“Today, I apply semi-intensive ranching more consciously, using diverse pastures and securing water through atajados (water catchments). I believe we will see better results,” he says confidently, convinced that the shift toward sustainable practices is already bearing fruit in his community.
Technology for Adaptation and Protection
Rider explains that the support of the GEF Chaco Project has been key. With the arrival of technology in the community, modern livestock practices are now being applied —such as fencing to protect the forest, ensilage equipment to preserve forage during dry seasons, forage grinders, and atajados for water harvesting. While the process is still underway, progress is being made with alternative and environmentally friendly technologies such as brush cutters, silage tools, and equipment that help conserve both soil and biodiversity.
Productive Diversification: Hope Arrives with the GEF Chaco Project
As uncontrolled intensive livestock production becomes more common and more lands are eroded, FAO —through the GEF Chaco Project and in alignment with the Sustainable Development Goals (SDG 15), which calls for protecting and restoring terrestrial ecosystems, managing forests sustainably, combating desertification, halting land degradation, and stopping biodiversity loss— has implemented 11.7 hectares of silvopastoral systems in Timboirenda.
These systems use adaptive forage species like gatton panic, zuri, and brizantha to increase available forage for cattle. Additionally, forage cane is used to supplement dairy cattle feed, and prickly pear cactus plots have been established to provide a drought-resilient option during the dry season, when water becomes scarce.
Planting the Future with Ancestral Wisdom
“My family has always supported me on this path. Now I teach my daughter everything I know, so that if she chooses to continue this initiative, she does so with the same respect for nature as her grandparents and I did. Raising cattle is also a way to nourish our community with healthy food,” Rider shares emotionally.
With conviction, he adds: “No one cuts down trees in Timboirenda anymore, because we are now aware of the consequences. That’s why we call ourselves guardians of the environment.”
Rider and his community, with the support of FAO’s GEF Chaco Project, have begun to restore degraded soils to improve livestock production while protecting forests and biodiversity —guided by informed decisions and agroecological practices that strengthen their well-being and sustainable future, just as their ancestors once did.
</t>
  </si>
  <si>
    <t>Please provide links to related website, social media account</t>
  </si>
  <si>
    <t>https://efe.com/medio-ambiente/2024-09-01/guaranies-chaco-bolivia-agricultura/
https://efe.com/medio-ambiente/2024-08-23/las-abejas-senoritas-aliadas-de-las-guaranies-bolivianas-que-buscan-autonomia-economica/
https://www.infobae.com/america/agencias/2024/08/30/guaranies-y-estudiantes-transforman-frutos-silvestres-de-los-bosques-del-chaco-boliviano/
https://efe.com/cultura/2024-08-24/guaranies-bolivianos-tejidos-y-artesanias/
https://es-us.noticias.yahoo.com/abejas-se%C3%B1oritas-aliadas-guaran%C3%ADes-bolivianas-133051532.html?guccounter=1&amp;guce_referrer=aHR0cHM6Ly93d3cuZ29vZ2xlLmNvbS8&amp;guce_referrer_sig=AQAAAAE367JCmkmAVzLr1HJbTSn2sPvp6nS-Kc_3rQ8-7sLI7nzvWKicR-BYcwZ-u-_aXIgEehX7HQ6nniDWJaJCCNh5iu0yF9Zqg_URU-n-VaVuvsj-OftHixf57H90rv9WF1-6j_rpMY_bqVNS09KcrF6U7C8gFOqlfwpbVg1pq0lF
https://es-us.noticias.yahoo.com/secretos-mieles-chaco-boliviano-descifran-152000987.html
https://shorturl.at/2yLhA 
https://www.facebook.com/share/v/1BiUqcsN98 / 
https://acortar.link/E8C6yk 
https://www.facebook.com/gam.monteagudo/videos/1456488035516271?locale=es_LA 
https://www.facebook.com/watch/?v=2589011648158786 
https://www.facebook.com/100071814252011/videos/2589011648158786
https://www.facebook.com/watch/?v=653436371061478
https://www.facebook.com/watch/?v=737601188704614 
https://www.facebook.com/bosquesybiodiversidad/videos/741200801739698?locale=es_LA 
https://www.facebook.com/photo/?fbid=1012435101083593&amp;set=a.430305212629921&amp;locale=es_LA
https://www.facebook.com/photo/?fbid=1014511937542576&amp;set=a.430305212629921&amp;locale=es_LA
https://www.facebook.com/FAOenEspanol/videos/2078110972660221?locale=es_LA
https://www.facebook.com/photo/?fbid=1040826604911109&amp;set=a.430305212629921&amp;locale=es_LA
https://www.facebook.com/photo?fbid=1014085220893023&amp;set=a.400051482296403&amp;locale=es_LA 
https://www.facebook.com/photo?fbid=1012645647703647&amp;set=pcb.1012647937703418&amp;locale=es_LA
https://www.facebook.com/100071814252011/videos/653436371061478?locale=es_LA 
https://www.facebook.com/100071814252011/videos/737601188704614?locale=es_LA 
https://www.facebook.com/100071814252011/videos/688396610741383?locale=es_LA 
https://www.facebook.com/100071814252011/videos/2589011648158786?locale=es_LA 
https://www.facebook.com/photo/?fbid=732086599195142&amp;set=pcb.732086752528460&amp;locale=es_LA
https://www.facebook.com/gam.monteagudo/videos/1456488035516271?locale=es_LA 
https://www.facebook.com/photo?fbid=1008308771470668&amp;set=pcb.1008308941470651&amp;locale=es_LA 
https://www.facebook.com/photo/?fbid=1008244868143725&amp;set=pcb.1008245838143628&amp;locale=es_LA 
https://www.facebook.com/photo/?fbid=1007709498197262&amp;set=pcb.1007709934863885&amp;locale=es_LA
https://www.facebook.com/photo/?fbid=1006165358351676&amp;set=pcb.1006169595017919&amp;locale=es_LA 
https://www.facebook.com/Min.MedioAmbienteyAgua/videos/1221638326209724?locale=es_LA 
https://www.facebook.com/photo/?fbid=1004054045229474&amp;set=a.400051482296403&amp;locale=es_LA 
https://www.facebook.com/bosquesybiodiversidad/videos/2140916953092819?locale=es_LA 
https://www.facebook.com/reel/1061639735879594?locale=es_LA 
https://www.facebook.com/photo/?fbid=993936672907878&amp;set=a.400051482296403&amp;locale=es_LA
https://www.facebook.com/photo/?fbid=1020444746949295&amp;set=a.430305212629921&amp;locale=es_LA 
https://www.facebook.com/photo?fbid=993093029658909&amp;set=a.400051482296403&amp;locale=es_LA 
https://www.facebook.com/photo?fbid=992506453050900&amp;set=a.400051482296403&amp;locale=es_LA 
https://www.facebook.com/FAOenEspanol/videos/276324607168350?locale=es_LA
https://www.facebook.com/photo?fbid=989919986642880&amp;set=a.400051482296403&amp;locale=es_LA 
https://www.facebook.com/reel/1016272050596845?locale=es_LA
https://www.facebook.com/photo?fbid=980002644301281&amp;set=a.400051482296403&amp;locale=es_LA 
https://www.facebook.com/photo?fbid=973176128317266&amp;set=a.400051482296403&amp;locale=es_LA
https://www.facebook.com/photo?fbid=966902565611289&amp;set=a.400051482296403&amp;locale=es_LA 
https://www.facebook.com/photo/?fbid=1165061958747458&amp;set=pcb.1165062065414114&amp;locale=es_LA 
https://www.facebook.com/photo/?fbid=959913652976847&amp;set=pcb.959914819643397&amp;locale=es_LA 
https://www.facebook.com/photo?fbid=949970437304502&amp;set=a.400051482296403&amp;locale=es_LA 
https://www.facebook.com/photo?fbid=949347607366785&amp;set=a.400051478963070&amp;locale=es_LA 
https://www.facebook.com/photo?fbid=949246234043589&amp;set=a.400051482296403&amp;locale=es_LA 
https://www.facebook.com/PNUD/videos/1007647644614409?locale=es_LA 
https://www.facebook.com/photo?fbid=947789914189221&amp;set=a.400051482296403&amp;locale=es_LA 
https://www.facebook.com/photo?fbid=947663270868552&amp;set=a.400051482296403&amp;locale=es_LA 
https://www.facebook.com/photo?fbid=941860151448864&amp;set=a.400051482296403&amp;locale=es_LA 
https://www.facebook.com/bosquesybiodiversidad/videos/1578738719593449?locale=es_LA 
https://www.facebook.com/photo?fbid=932538179047728&amp;set=a.400051482296403&amp;locale=es_LA</t>
  </si>
  <si>
    <t xml:space="preserve">Please provide a list of publications, leaflets, video materials, newsletters, or other communications assets publised on the web, if any. </t>
  </si>
  <si>
    <t xml:space="preserve">https://www.fao.org/bolivia/noticias/detail-events/en/c/1679212/ </t>
  </si>
  <si>
    <t>Please indicate the Communication and/or knowledge management focal point's name and contact detais.</t>
  </si>
  <si>
    <t>Raul Pérez – Communication for Development Officer, FAO
Email: Alberh Raul.PerezAlbrecht@fao.org</t>
  </si>
  <si>
    <t xml:space="preserve">12. Indigenous Peoples and Local Communites Involvement </t>
  </si>
  <si>
    <t>Are Indigenous Peoples and local communities involved in the project (as per the approved Project Document)? If yes, please briefly explain.</t>
  </si>
  <si>
    <t>FPIC dissemination events and extended consultation processes were carried out, in alignment with international standards such as the United Nations Declaration on the Rights of Indigenous Peoples (UNDRIP), the Convention on Biological Diversity (CBD), and ILO Convention 169, which are the international legal instruments that recognize and protect the rights of Indigenous Peoples.
The Guaraní Indigenous Nation is one of the Indigenous Peoples of Bolivia, located in the ancestral territory of the Bolivian Chaco. Its organizational structure is as follows:
The Confederation of Indigenous Peoples of Bolivia (CIDOB), which represents all Indigenous Peoples of the Bolivian lowlands.
The Assembly of the Guaraní People (APG), which represents the Guaraní Indigenous People of Bolivia.
The Council of Guaraní Captains of Chuquisaca (CCCH), representing Guaraní Indigenous communities in the Department of Chuquisaca; the Council of Guaraní Captains of Santa Cruz (CCSC), representing communities in Santa Cruz; and the Council of Guaraní Captains of Tarija (CCT), representing those in the Department of Tarija.
The FPIC process was conducted with the Council of Guaraní Captains of Chuquisaca (CCCH) in the municipalities of Huacareta, Monteagudo, Villa Vaca Guzmán, Huacaya, and Machareti, and with the Council of Guaraní Captains of Santa Cruz (CCSC) in the municipalities of Cuevo, Boyuibe, and Charagua Iyambae. The objective was to implement innovative actions in close collaboration with community beneficiaries to promote Integrated Forest and Biodiversity Management (GISBB) under the project framework.
A total of 13 FPIC workshops were held with 328 participants (of whom 41% were women and 18% were youth under the age of 28), representing 95 communities across 11 Captaincies in the municipalities of Monteagudo, Huacareta, Villa Vaca Guzmán, Huacaya, Machareti, Cuevo, and Boyuibe:
Apiaguiaki Tüpa Captaincy
Huacareta Captaincy
Ingre Captaincy
Muyupampa Captaincy
TCO Itikaraparirenda Captaincy
Iguembe Captaincy
Machareti Captaincy
Ivo Captaincy
Santa Rosa Captaincy
Ñumbɨte Captaincy
Boyuibe Captaincy
In addition to the Council of Guaraní Captains of Chuquisaca (CCCH) and the Assembly of the Guaraní People (APG).
As part of the agreements, the formulation of Indigenous Territorial Management Plans (PGTI) was established, incorporating GISBB and LDN (Land Degradation Neutrality) approaches as planning and management tools (for the sustainable management and use of forest products, agriculture, water sources, and more) to be applied in the communities under the Captaincies. These efforts also include coordination with municipal governments to ensure complementary action within their jurisdictions.
Furthermore, actions were agreed upon to strengthen food systems and livelihoods within the communities and their productive organizations, through a participatory approach with direct beneficiaries.
The FPIC process enabled Indigenous organizations to make decisions regarding project implementation. As a result, they formally requested FAO to be included as authorized recipients of project assets and goods, a role which the GEF Chaco project recognized and incorporated, assigning them as the designated responsible parties or authorized signatories for the reception of goods.
In addition, Indigenous organizations are actively involved in monitoring and follow-up activities, as well as in the reception of equipment and materials for productive ventures supported by the project.</t>
  </si>
  <si>
    <t>13. Co-Financing Table</t>
  </si>
  <si>
    <t>Sources of Co-financing</t>
  </si>
  <si>
    <t>Name of Co-financer</t>
  </si>
  <si>
    <t>Type of Co-financing</t>
  </si>
  <si>
    <t>Amount Confirmed at CEO endorsement/approval (in USD)</t>
  </si>
  <si>
    <t>Actual Amount Materialized at 30 June 2025 (in USD)</t>
  </si>
  <si>
    <t>Recipient Country Government</t>
  </si>
  <si>
    <t>Ministry of Environment and Water</t>
  </si>
  <si>
    <t>Public Investment</t>
  </si>
  <si>
    <t>Monteagudo Municipal Autonomous Government</t>
  </si>
  <si>
    <t>In-kind</t>
  </si>
  <si>
    <t>Autonomous Indigenous Native Peasant Government GAIOC Charagua Iyambae (Local Self-Government)</t>
  </si>
  <si>
    <t>Macharetí Autonomous Municipal Government</t>
  </si>
  <si>
    <t>Autonomous Municipal Government of Huacareta</t>
  </si>
  <si>
    <t>Autonomous Municipal Government Villa Vaca Guzmán</t>
  </si>
  <si>
    <t>Autonomous Municipal Government of Huacaya</t>
  </si>
  <si>
    <t>Cuevo Autonomous Municipal Government</t>
  </si>
  <si>
    <t>Boyuibe Autonomous Municipal Government</t>
  </si>
  <si>
    <t>GEF Agency</t>
  </si>
  <si>
    <t>Departmental Autonomous Municipal Government of Chuquisaca</t>
  </si>
  <si>
    <t>GEF Agency FAO</t>
  </si>
  <si>
    <t>Grant</t>
  </si>
  <si>
    <t>Beneficiaries</t>
  </si>
  <si>
    <t>Assembly of the Guarani People (Local Captaincies)</t>
  </si>
  <si>
    <t>Total</t>
  </si>
  <si>
    <t>The co-financing includes a series of strategic interventions led by the Ministry of Environment and Water (MMAyA), aimed at conserving wetlands of international importance and strengthening water and sanitation infrastructure in the Bolivian Chaco. This includes the development of management plans for the Ramsar Sites Bañados de Izozog and Río Parapetí and Palmar de las Islas y Salinas de San José, as well as the construction of drinking water systems in rural communities of Monteagudo and Villa Vaca Guzmán, and the installation of sewerage systems and a treatment plant in Cruce Piraymiri and San Miguel del Bañado. In addition, works are planned for risk reduction and climate change adaptation in the Río Sauces basin. The MMAyA also contributes technical staff and covers travel expenses, reinforcing its institutional commitment to environmental sustainability and equitable access to basic services.</t>
  </si>
  <si>
    <t>GEF CoFinancing Guidelines 2018</t>
  </si>
  <si>
    <t>14. Geo Location Information</t>
  </si>
  <si>
    <t xml:space="preserve">This section should be completed ONLY by projects with 1st PIR and in case the geographic coverage of project activities has changed since last reporting period.
This information is required by GEF Secretariat in GEF Portal
</t>
  </si>
  <si>
    <t xml:space="preserve">Are there any changes in the geographic coverage of the project activities since the last PIR report? </t>
  </si>
  <si>
    <t>Location Name</t>
  </si>
  <si>
    <t>Latitude</t>
  </si>
  <si>
    <t>Longitude</t>
  </si>
  <si>
    <t>Geo Name ID</t>
  </si>
  <si>
    <t>Location &amp; Activity Description*</t>
  </si>
  <si>
    <t xml:space="preserve">Aprovechamiento de palmera karandai  en la Capitanía Iguembe </t>
  </si>
  <si>
    <t>Iguembe</t>
  </si>
  <si>
    <t>Forest product: Palm handicraft</t>
  </si>
  <si>
    <t>Ganadería para la gestión sostenible del bosque en Karatindi</t>
  </si>
  <si>
    <t>Sustainable livestock</t>
  </si>
  <si>
    <t>Ganadería para la gestión sostenible del bosque en Pentirenda</t>
  </si>
  <si>
    <t>Ganadería para la gestión sostenible del bosque en Los Naranjos</t>
  </si>
  <si>
    <t>Aprovechamiento silvestre de plantas medicinales en Iti</t>
  </si>
  <si>
    <t>TCO Iticaraparirenda</t>
  </si>
  <si>
    <t>Forest product: Medicinal plants</t>
  </si>
  <si>
    <t>Ganadería para la gestión sostenible del bosque en Iti</t>
  </si>
  <si>
    <t>Ganadería para la gestión sostenible del bosque en Aguayrenda</t>
  </si>
  <si>
    <t>Kereimbarenda / Muyupampa</t>
  </si>
  <si>
    <t>Apicultura sostenible asociación AIGPA</t>
  </si>
  <si>
    <t>Apiculture</t>
  </si>
  <si>
    <t>Sistemas agroforestales y agroecológicos en Iquira</t>
  </si>
  <si>
    <t>Agroforestry/ Agroecology</t>
  </si>
  <si>
    <t>Revalorización del tejido guaraní mediante la producción de algodón en Santa Rosa</t>
  </si>
  <si>
    <t>Santa Rosa</t>
  </si>
  <si>
    <t>Ganadería para la gestión sostenible del bosque en Camatindi</t>
  </si>
  <si>
    <t xml:space="preserve">Sistemas agroforestales y agroecológicos en torno al riego Santa Rosa </t>
  </si>
  <si>
    <t>Ganadería para la gestión sostenible del bosque en Itapenti</t>
  </si>
  <si>
    <t>Apiaguaki Tüpa</t>
  </si>
  <si>
    <t>Ganadería para la gestión sostenible del bosque en Casapa</t>
  </si>
  <si>
    <t>Ganadería para la gestión sostenible del bosque en Ñaurenda</t>
  </si>
  <si>
    <t>Aprovechamiento de caraguata en Ñaurenda</t>
  </si>
  <si>
    <t>Forest product: Textiles</t>
  </si>
  <si>
    <t>Sistemas agroforestales / agro ecólogos en Cañadillas</t>
  </si>
  <si>
    <t>Sistemas agroforestales / agro ecólogos en Ivoperenda</t>
  </si>
  <si>
    <t>Agro ecoturismo comunitario Monteagudo - Cañadillas - Azero</t>
  </si>
  <si>
    <t>Turismo</t>
  </si>
  <si>
    <t>Fortalecimiento del OECOM Amandiya</t>
  </si>
  <si>
    <t>Producto del bosque: Frutos silvestres</t>
  </si>
  <si>
    <t>Recuperación de madera caída para artesanía en diferentes comunidades de CCCH</t>
  </si>
  <si>
    <t>Varios</t>
  </si>
  <si>
    <t>Producto del bosque: Artesanía en madera</t>
  </si>
  <si>
    <t>Apicultura sostenible en TCO Avatire Ingre</t>
  </si>
  <si>
    <t>Ingre</t>
  </si>
  <si>
    <t>Apicultura</t>
  </si>
  <si>
    <t>Ganadería para la gestión sostenible del bosque en Yaire</t>
  </si>
  <si>
    <t>Añimbo</t>
  </si>
  <si>
    <t>Aprovechamiento de palmera para artesanías en Yaire</t>
  </si>
  <si>
    <t>Sistemas agroforestales / agro ecólogos en Sararenda</t>
  </si>
  <si>
    <t>Huacareta</t>
  </si>
  <si>
    <t>Agroforestal / agroecología</t>
  </si>
  <si>
    <t>Meliponicultura en Totorenda</t>
  </si>
  <si>
    <t>Meliponicultura</t>
  </si>
  <si>
    <t>Ganadería para la gestión sostenible del bosque en La Lima</t>
  </si>
  <si>
    <t>Ganadería para la gestión sostenible del bosque en Yembiguasu</t>
  </si>
  <si>
    <t xml:space="preserve">Machareti </t>
  </si>
  <si>
    <t>Revalorización del tejido guaraní mediante la producción de algodón en Tentami</t>
  </si>
  <si>
    <t>Fortalecimiento del emprendimiento de frutos silvestres en Machareti</t>
  </si>
  <si>
    <t>Apicultura sostenible en Machareti</t>
  </si>
  <si>
    <t>Ganadería para la gestión sostenible del bosque en Ñancaroinza</t>
  </si>
  <si>
    <t>Sistemas agroforestales y agroecológicos en Tayirenda</t>
  </si>
  <si>
    <t xml:space="preserve">Aprovechamiento de plantas silvestres para cosméticos Guari - Ivo </t>
  </si>
  <si>
    <t>Ivo</t>
  </si>
  <si>
    <t>Producto del bosque: Cosméticos</t>
  </si>
  <si>
    <t>Agricultura de conservación en la capitanía Ñumbite</t>
  </si>
  <si>
    <t>Ñumbite</t>
  </si>
  <si>
    <t>conservation agriculture</t>
  </si>
  <si>
    <t xml:space="preserve">Ganadería para la gestión sostenible del bosque en El Arenal </t>
  </si>
  <si>
    <t>Ganadería para la gestión sostenible del bosque en Timboirenda</t>
  </si>
  <si>
    <t>Ganadería para la gestión sostenible del bosque en Carpiendo</t>
  </si>
  <si>
    <t>Ganadería para la gestión sostenible del bosque en Laguna Camatindi</t>
  </si>
  <si>
    <t>Boyuibe</t>
  </si>
  <si>
    <t xml:space="preserve">Fortalecimiento de OECOM REFRUS Charagua Norte   </t>
  </si>
  <si>
    <t>Charagua Norte</t>
  </si>
  <si>
    <t xml:space="preserve">Apicultura sostenible en Charagua Norte (asociación Irenda) </t>
  </si>
  <si>
    <t>Ganadería para la gestión sostenible del bosque en Tierras Nuevas (zonal)</t>
  </si>
  <si>
    <t>Ganadería para la gestión sostenible del bosque en Ivititipora</t>
  </si>
  <si>
    <t xml:space="preserve">Ganadería para la gestión sostenible del bosque en Carapari </t>
  </si>
  <si>
    <t>Alto Isoso</t>
  </si>
  <si>
    <t>Aprovechamiento de plantas silvestres para cosméticos Yapiroa - Kaa Ipoti</t>
  </si>
  <si>
    <t>Fortalecimiento OECOM Mujeres de Ibasiriri</t>
  </si>
  <si>
    <t>Forest product: Wild fruits</t>
  </si>
  <si>
    <t>Apicultura sostenible asociación Eireka Kaaguasu</t>
  </si>
  <si>
    <t>Kaaguasu</t>
  </si>
  <si>
    <t>Apicultura sostenible asociación Eikavi Villamontes</t>
  </si>
  <si>
    <t>Villamontes</t>
  </si>
  <si>
    <t>Revalorización del tejido guaraní mediante la producción de algodón en Chimeo</t>
  </si>
  <si>
    <t>Restauración de areas agrícolas degradadas en la región del Chaco</t>
  </si>
  <si>
    <t>Vivero municipal del GAM San Pablo de Huacareta</t>
  </si>
  <si>
    <t>Plant nurseries</t>
  </si>
  <si>
    <t>Vivero municipal del GAM Monteagudo / instituto ITSM</t>
  </si>
  <si>
    <t>Monteagudo</t>
  </si>
  <si>
    <t>Vivero municipal de GAM Villa Vaca Guzman</t>
  </si>
  <si>
    <t>Muyupampa</t>
  </si>
  <si>
    <t>Vivero zonal GAIOC Santa Rosa</t>
  </si>
  <si>
    <t>Vivero UNIBOL Guaraní</t>
  </si>
  <si>
    <t>Vivero municipal Boyuibe</t>
  </si>
  <si>
    <t>Vivero de la GAIOC Charagua Norte</t>
  </si>
  <si>
    <t>Vivero municipal Cuevo / instituto</t>
  </si>
  <si>
    <t>Cuevo</t>
  </si>
  <si>
    <t>Aprovechamiento de madera caída para artesanías en Chuquisaca</t>
  </si>
  <si>
    <t>Artesanías Karatindi</t>
  </si>
  <si>
    <t>Karatindi</t>
  </si>
  <si>
    <t>Sustainable use of timber in restoration</t>
  </si>
  <si>
    <t>Artesanías Pentirenda</t>
  </si>
  <si>
    <t>Pentirenda</t>
  </si>
  <si>
    <t>Artesanías Aguayrenda</t>
  </si>
  <si>
    <t>Aguayrenda</t>
  </si>
  <si>
    <t>Artesanías La Esperanza</t>
  </si>
  <si>
    <t>La esperanza</t>
  </si>
  <si>
    <t>Artesanías San Jorge de Ipati</t>
  </si>
  <si>
    <t>San Jorge de Ipati</t>
  </si>
  <si>
    <t>Artesanías Villa hermosa</t>
  </si>
  <si>
    <t>Villa Hermosa</t>
  </si>
  <si>
    <t>Artesanías Cañadillas</t>
  </si>
  <si>
    <t>Cañadillas</t>
  </si>
  <si>
    <t>Artesanías Camatindi</t>
  </si>
  <si>
    <t>Camatindi</t>
  </si>
  <si>
    <t>Artesanías Tentami</t>
  </si>
  <si>
    <t>Tentami</t>
  </si>
  <si>
    <t>Agro ecoturismo en el área protegida PN ANMI Serrania de Iñao</t>
  </si>
  <si>
    <t>Serrania de Iñao</t>
  </si>
  <si>
    <t>Turism</t>
  </si>
  <si>
    <t>Sistema de riego tecnificado en Sistemas Agroforestales en Santa Rosa</t>
  </si>
  <si>
    <t>Productive systems</t>
  </si>
  <si>
    <t>Aprovechamiento de agua subterránea para la ganadería sostenible de Yembiguasu</t>
  </si>
  <si>
    <t>Yembiguasu</t>
  </si>
  <si>
    <t>Aprovechamiento de plantas medicinales en Iti</t>
  </si>
  <si>
    <t>Iti</t>
  </si>
  <si>
    <t>Aprovechamiento de plantas medicinales en Guari</t>
  </si>
  <si>
    <t>Guari</t>
  </si>
  <si>
    <t>Aprovechamiento de plantas medicinales en Ipitacuape - Itatiki</t>
  </si>
  <si>
    <t>Parapitiguasu</t>
  </si>
  <si>
    <t>Aprovechamiento de plantas medicinales en Yapiroa</t>
  </si>
  <si>
    <t>Implementación de apiteca y xiloteca en la universidad San Francisco Xavier de Chuquisaca</t>
  </si>
  <si>
    <t>Xavier de Chuquisaca</t>
  </si>
  <si>
    <t>Implementación de centro de semillas para resguardar semillas silvestres en la universidad UNIBOL</t>
  </si>
  <si>
    <t>UNIBOL</t>
  </si>
  <si>
    <t>Semillas</t>
  </si>
  <si>
    <t>Procesamiento de derivados lácteos en Timboirenda (OECOM Timboirenda - Ñumbite)</t>
  </si>
  <si>
    <t>Timboirenda - Ñumbite)</t>
  </si>
  <si>
    <t>Aprovechamiento de frutos silvestres y apicultura en Parapitiguasu (OECOM Parapitiguasu)</t>
  </si>
  <si>
    <t>-19.989008°</t>
  </si>
  <si>
    <t>San Francisco</t>
  </si>
  <si>
    <t>Frutos silvestres</t>
  </si>
  <si>
    <t>Procesamiento de productos de apicultura en asociación Irenda y frutos silvestres en REFRUS (OECOM Charagua Norte)</t>
  </si>
  <si>
    <t>Ingmiri</t>
  </si>
  <si>
    <t>Procesamiento de frutos y cultivos nativos en Santa Rosa (OECOM Santa Rosa)</t>
  </si>
  <si>
    <t>Procesamiento de derivados lácteos y deshidratados de carne en Yembiguasu (OECOM Machareti)</t>
  </si>
  <si>
    <t>Aprovechamiento de frutos silvestres en helados (OECOM Apiaguaki Tüpa)</t>
  </si>
  <si>
    <t>Procesamiento de productos de apicultura y derivados lácteos en Aguairenda (OECOM Aguairenda)</t>
  </si>
  <si>
    <t>Procesamiento de derivados lácteos en Iguembe (OECOM Iguembe)</t>
  </si>
  <si>
    <t>Procesamiento de deshidratados de carne en Iti (OECOM Iti)</t>
  </si>
  <si>
    <t>Procesamiento de derivados lácteos en Yaire (OECOM Yaire)</t>
  </si>
  <si>
    <t>Yaire</t>
  </si>
  <si>
    <t>Procesamiento de productos de meliponicultura Totorenda (OECOM Huacareta)</t>
  </si>
  <si>
    <t>Totorenda</t>
  </si>
  <si>
    <t>Procesamiento de productos de apicultura Ingre (OECOM Ingre)</t>
  </si>
  <si>
    <t>Aprovechamiento de palmera karandai en Iguembe</t>
  </si>
  <si>
    <t>Productos del bosque</t>
  </si>
  <si>
    <t>Aprovechamiento de palmera karandai en Yaire</t>
  </si>
  <si>
    <t>Aprovechamiento de palmera karandai en Huaraca</t>
  </si>
  <si>
    <t>Huaraca</t>
  </si>
  <si>
    <t>Aprovechamiento de Karaguata en Karatindi</t>
  </si>
  <si>
    <t>Aprovechamiento de Karaguata en Ñaurenda</t>
  </si>
  <si>
    <t xml:space="preserve">Implementación de sistema de monitoreo de suelos en la región de Chaco </t>
  </si>
  <si>
    <t xml:space="preserve">Implementación de casas de semillas nativas en la región de Chaco </t>
  </si>
  <si>
    <t>Ivoperenda</t>
  </si>
  <si>
    <t>Sararenda</t>
  </si>
  <si>
    <t>Iguira</t>
  </si>
  <si>
    <t>Igmiri</t>
  </si>
  <si>
    <t>Implementación de planta de bioinsumos para la producción agroecologica en iniciativas de SAFs</t>
  </si>
  <si>
    <t>SAFs</t>
  </si>
  <si>
    <t>Annex. Monitoring Area-based GEF Core Indicator Commitments and Progress with FERM</t>
  </si>
  <si>
    <t>The Framework for Ecosystem Restoration Monitoring (FERM), developed by FAO, is the official monitoring platform for tracking global progress and disseminating good practices for the UN Decade of Ecosystem Restoration. The FERM can serve as an integrated GIS-based platform, providing GEF staff and all relevant stakeholders the chance to display the progress of committed versus achieved land under restoration or under improved management for conservation and sustainable use, along with clear results such as the percentage of project achievement. Having a common tracking and monitoring platform allows users to comprehensively assess and report on project progress. A user-friendly dashboard showcasing project results gives stakeholders a clear understanding of the extent to which project targets have been achieved. Projects with area-based GEF Core Indicators (GEF Core Indicators 1-5 and LDCF Core Indicator 2) are encouraged to register in the FERM platform.</t>
  </si>
  <si>
    <t>Useful links:</t>
  </si>
  <si>
    <t>• FERM website</t>
  </si>
  <si>
    <t>• FERM User Guide (PDF)</t>
  </si>
  <si>
    <t>• FERM YouTube channel</t>
  </si>
  <si>
    <t>• Email Carmen Morales</t>
  </si>
  <si>
    <t>26 It also supports countries in reporting areas under restoration for the Kunming-Montreal GBF Target 2 (areas under restoration) for which FAO is the custodian agency.</t>
  </si>
  <si>
    <t>1st PIR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</si>
</sst>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409]* #,##0.00_ ;_-[$$-409]* \-#,##0.00\ ;_-[$$-409]* &quot;-&quot;??_ ;_-@_ "/>
    <numFmt numFmtId="165" formatCode="_-[$$-409]* #,##0.000000_ ;_-[$$-409]* \-#,##0.000000\ ;_-[$$-409]* &quot;-&quot;??_ ;_-@_ "/>
    <numFmt numFmtId="166" formatCode="&quot;$&quot;#,##0"/>
  </numFmts>
  <fonts count="73" x14ac:knownFonts="1">
    <font>
      <sz val="11"/>
      <color theme="1"/>
      <name val="Aptos Narrow"/>
      <family val="2"/>
      <scheme val="minor"/>
    </font>
    <font>
      <sz val="12"/>
      <color theme="1"/>
      <name val="Aptos Narrow"/>
      <family val="2"/>
      <scheme val="minor"/>
    </font>
    <font>
      <sz val="11"/>
      <color theme="1"/>
      <name val="Arial"/>
      <family val="2"/>
    </font>
    <font>
      <sz val="12"/>
      <color theme="1"/>
      <name val="Arial"/>
      <family val="2"/>
    </font>
    <font>
      <b/>
      <sz val="14"/>
      <color theme="1"/>
      <name val="Arial"/>
      <family val="2"/>
    </font>
    <font>
      <b/>
      <sz val="12"/>
      <color theme="1"/>
      <name val="Arial"/>
      <family val="2"/>
    </font>
    <font>
      <b/>
      <u/>
      <sz val="12"/>
      <color rgb="FFFF0000"/>
      <name val="Arial"/>
      <family val="2"/>
    </font>
    <font>
      <b/>
      <sz val="10"/>
      <color theme="1"/>
      <name val="Arial"/>
      <family val="2"/>
    </font>
    <font>
      <b/>
      <sz val="13"/>
      <color theme="1"/>
      <name val="Arial"/>
      <family val="2"/>
    </font>
    <font>
      <sz val="9"/>
      <color theme="1"/>
      <name val="Arial"/>
      <family val="2"/>
    </font>
    <font>
      <b/>
      <sz val="9"/>
      <color theme="1"/>
      <name val="Arial"/>
      <family val="2"/>
    </font>
    <font>
      <i/>
      <sz val="9"/>
      <color theme="1"/>
      <name val="Arial"/>
      <family val="2"/>
    </font>
    <font>
      <sz val="9.5"/>
      <color theme="1"/>
      <name val="Arial"/>
      <family val="2"/>
    </font>
    <font>
      <b/>
      <sz val="9.5"/>
      <color theme="1"/>
      <name val="Arial"/>
      <family val="2"/>
    </font>
    <font>
      <u/>
      <sz val="11"/>
      <color theme="10"/>
      <name val="Aptos Narrow"/>
      <family val="2"/>
      <scheme val="minor"/>
    </font>
    <font>
      <sz val="9.5"/>
      <color rgb="FF333333"/>
      <name val="Arial"/>
      <family val="2"/>
    </font>
    <font>
      <sz val="9"/>
      <color theme="1"/>
      <name val="Aptos Narrow"/>
      <family val="2"/>
      <scheme val="minor"/>
    </font>
    <font>
      <u/>
      <sz val="9.5"/>
      <color theme="10"/>
      <name val="Arial"/>
      <family val="2"/>
    </font>
    <font>
      <sz val="9"/>
      <name val="Arial"/>
      <family val="2"/>
    </font>
    <font>
      <b/>
      <i/>
      <sz val="9"/>
      <color theme="1"/>
      <name val="Arial"/>
      <family val="2"/>
    </font>
    <font>
      <sz val="8.5"/>
      <name val="Arial"/>
      <family val="2"/>
    </font>
    <font>
      <sz val="8.5"/>
      <color theme="1"/>
      <name val="Arial"/>
      <family val="2"/>
    </font>
    <font>
      <b/>
      <sz val="8.5"/>
      <color theme="1"/>
      <name val="Arial"/>
      <family val="2"/>
    </font>
    <font>
      <b/>
      <sz val="11"/>
      <color theme="1"/>
      <name val="Arial"/>
      <family val="2"/>
    </font>
    <font>
      <b/>
      <sz val="9"/>
      <name val="Arial"/>
      <family val="2"/>
    </font>
    <font>
      <b/>
      <sz val="11"/>
      <color theme="1"/>
      <name val="Aptos Narrow"/>
      <family val="2"/>
      <scheme val="minor"/>
    </font>
    <font>
      <i/>
      <sz val="7.5"/>
      <color theme="1"/>
      <name val="Arial"/>
      <family val="2"/>
    </font>
    <font>
      <sz val="7.5"/>
      <color theme="1"/>
      <name val="Arial"/>
      <family val="2"/>
    </font>
    <font>
      <sz val="11"/>
      <color rgb="FFFF0000"/>
      <name val="Aptos Narrow"/>
      <family val="2"/>
      <scheme val="minor"/>
    </font>
    <font>
      <sz val="9"/>
      <color rgb="FF000000"/>
      <name val="Arial"/>
      <family val="2"/>
    </font>
    <font>
      <b/>
      <sz val="8"/>
      <color theme="1"/>
      <name val="Arial"/>
      <family val="2"/>
    </font>
    <font>
      <i/>
      <sz val="9"/>
      <name val="Arial"/>
      <family val="2"/>
    </font>
    <font>
      <u/>
      <sz val="10"/>
      <color rgb="FF0000FF"/>
      <name val="Arial"/>
      <family val="2"/>
    </font>
    <font>
      <u/>
      <sz val="10"/>
      <color rgb="FF0000FF"/>
      <name val="Aptos Narrow"/>
      <family val="2"/>
      <scheme val="minor"/>
    </font>
    <font>
      <b/>
      <sz val="9"/>
      <color theme="1"/>
      <name val="Aptos Narrow"/>
      <family val="2"/>
      <scheme val="minor"/>
    </font>
    <font>
      <sz val="9"/>
      <color rgb="FF000000"/>
      <name val="Aptos Narrow"/>
      <family val="2"/>
      <scheme val="minor"/>
    </font>
    <font>
      <b/>
      <sz val="8"/>
      <name val="Arial"/>
      <family val="2"/>
    </font>
    <font>
      <sz val="13"/>
      <color theme="1"/>
      <name val="Aptos Narrow"/>
      <family val="2"/>
      <scheme val="minor"/>
    </font>
    <font>
      <sz val="11"/>
      <name val="Aptos Narrow"/>
      <family val="2"/>
      <scheme val="minor"/>
    </font>
    <font>
      <b/>
      <sz val="11"/>
      <name val="Aptos Narrow"/>
      <family val="2"/>
      <scheme val="minor"/>
    </font>
    <font>
      <sz val="13"/>
      <color theme="1"/>
      <name val="Arial"/>
      <family val="2"/>
    </font>
    <font>
      <b/>
      <sz val="10"/>
      <color rgb="FF000000"/>
      <name val="Arial"/>
      <family val="2"/>
    </font>
    <font>
      <b/>
      <sz val="13"/>
      <color rgb="FFFF0000"/>
      <name val="Aptos Narrow"/>
      <family val="2"/>
      <scheme val="minor"/>
    </font>
    <font>
      <sz val="11"/>
      <color rgb="FF000000"/>
      <name val="Aptos Narrow"/>
      <family val="2"/>
    </font>
    <font>
      <b/>
      <sz val="11"/>
      <color rgb="FF000000"/>
      <name val="Aptos Narrow"/>
      <family val="2"/>
    </font>
    <font>
      <b/>
      <sz val="10"/>
      <name val="Arial"/>
      <family val="2"/>
    </font>
    <font>
      <u/>
      <sz val="11"/>
      <name val="Aptos Narrow"/>
      <family val="2"/>
      <scheme val="minor"/>
    </font>
    <font>
      <b/>
      <sz val="9"/>
      <color rgb="FFFF0000"/>
      <name val="Arial"/>
      <family val="2"/>
    </font>
    <font>
      <i/>
      <sz val="11"/>
      <color rgb="FF000000"/>
      <name val="Aptos Narrow"/>
      <family val="2"/>
    </font>
    <font>
      <i/>
      <sz val="11"/>
      <color theme="1"/>
      <name val="Aptos Narrow"/>
      <family val="2"/>
      <scheme val="minor"/>
    </font>
    <font>
      <b/>
      <u/>
      <sz val="11"/>
      <color theme="1"/>
      <name val="Aptos Narrow"/>
      <family val="2"/>
      <scheme val="minor"/>
    </font>
    <font>
      <u/>
      <sz val="11"/>
      <color rgb="FF000000"/>
      <name val="Aptos Narrow"/>
      <family val="2"/>
    </font>
    <font>
      <b/>
      <sz val="11"/>
      <name val="Aptos Narrow"/>
      <family val="2"/>
    </font>
    <font>
      <sz val="8"/>
      <name val="Arial"/>
      <family val="2"/>
    </font>
    <font>
      <sz val="11"/>
      <color rgb="FF000000"/>
      <name val="Calibri"/>
      <family val="2"/>
    </font>
    <font>
      <sz val="6"/>
      <color theme="1"/>
      <name val="Arial"/>
      <family val="2"/>
    </font>
    <font>
      <sz val="6"/>
      <color theme="1"/>
      <name val="Aptos Narrow"/>
      <family val="2"/>
      <scheme val="minor"/>
    </font>
    <font>
      <b/>
      <sz val="6"/>
      <color theme="1"/>
      <name val="Arial"/>
      <family val="2"/>
    </font>
    <font>
      <sz val="9"/>
      <color rgb="FF000000"/>
      <name val="Calibri"/>
      <family val="2"/>
    </font>
    <font>
      <b/>
      <sz val="9"/>
      <color rgb="FF000000"/>
      <name val="Calibri"/>
      <family val="2"/>
    </font>
    <font>
      <sz val="9"/>
      <color theme="1"/>
      <name val="Calibri"/>
      <family val="2"/>
    </font>
    <font>
      <b/>
      <sz val="9"/>
      <color theme="1"/>
      <name val="Calibri"/>
      <family val="2"/>
    </font>
    <font>
      <sz val="10"/>
      <name val="Arial"/>
      <family val="2"/>
    </font>
    <font>
      <sz val="9"/>
      <color rgb="FF0070C0"/>
      <name val="Arial"/>
      <family val="2"/>
    </font>
    <font>
      <sz val="6"/>
      <name val="Arial"/>
      <family val="2"/>
    </font>
    <font>
      <sz val="6"/>
      <name val="Aptos Narrow"/>
      <family val="2"/>
      <scheme val="minor"/>
    </font>
    <font>
      <sz val="9"/>
      <color rgb="FFFF0000"/>
      <name val="Arial"/>
      <family val="2"/>
    </font>
    <font>
      <sz val="6"/>
      <color rgb="FFFF0000"/>
      <name val="Arial"/>
      <family val="2"/>
    </font>
    <font>
      <strike/>
      <sz val="6"/>
      <name val="Arial"/>
      <family val="2"/>
    </font>
    <font>
      <strike/>
      <sz val="6"/>
      <name val="Aptos Narrow"/>
      <family val="2"/>
      <scheme val="minor"/>
    </font>
    <font>
      <sz val="6"/>
      <color rgb="FFFF0000"/>
      <name val="Aptos Narrow"/>
      <family val="2"/>
      <scheme val="minor"/>
    </font>
    <font>
      <sz val="10"/>
      <color theme="1"/>
      <name val="Calibri"/>
      <family val="2"/>
    </font>
    <font>
      <sz val="10"/>
      <color rgb="FF000000"/>
      <name val="Calibri"/>
      <family val="2"/>
    </font>
  </fonts>
  <fills count="18">
    <fill>
      <patternFill patternType="none"/>
    </fill>
    <fill>
      <patternFill patternType="gray125"/>
    </fill>
    <fill>
      <patternFill patternType="solid">
        <fgColor rgb="FFA6C7DA"/>
        <bgColor indexed="64"/>
      </patternFill>
    </fill>
    <fill>
      <patternFill patternType="solid">
        <fgColor rgb="FFE7F0F5"/>
        <bgColor indexed="64"/>
      </patternFill>
    </fill>
    <fill>
      <patternFill patternType="solid">
        <fgColor theme="0" tint="-0.14999847407452621"/>
        <bgColor indexed="64"/>
      </patternFill>
    </fill>
    <fill>
      <patternFill patternType="solid">
        <fgColor theme="0"/>
        <bgColor indexed="64"/>
      </patternFill>
    </fill>
    <fill>
      <patternFill patternType="solid">
        <fgColor rgb="FFFAFAFA"/>
        <bgColor indexed="64"/>
      </patternFill>
    </fill>
    <fill>
      <patternFill patternType="solid">
        <fgColor rgb="FFF9F9F9"/>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BDD7EE"/>
      </patternFill>
    </fill>
    <fill>
      <patternFill patternType="solid">
        <fgColor rgb="FFACB9CA"/>
        <bgColor indexed="64"/>
      </patternFill>
    </fill>
    <fill>
      <patternFill patternType="solid">
        <fgColor theme="3" tint="0.749992370372631"/>
        <bgColor indexed="64"/>
      </patternFill>
    </fill>
    <fill>
      <patternFill patternType="solid">
        <fgColor theme="3" tint="0.89999084444715716"/>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rgb="FFDDDDDD"/>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bottom/>
      <diagonal/>
    </border>
    <border>
      <left/>
      <right style="thin">
        <color rgb="FF000000"/>
      </right>
      <top style="thin">
        <color indexed="64"/>
      </top>
      <bottom style="thin">
        <color indexed="64"/>
      </bottom>
      <diagonal/>
    </border>
    <border>
      <left/>
      <right style="thin">
        <color indexed="64"/>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rgb="FF000000"/>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diagonal/>
    </border>
    <border>
      <left style="thin">
        <color indexed="64"/>
      </left>
      <right/>
      <top/>
      <bottom style="thin">
        <color rgb="FF000000"/>
      </bottom>
      <diagonal/>
    </border>
  </borders>
  <cellStyleXfs count="2">
    <xf numFmtId="0" fontId="0" fillId="0" borderId="0"/>
    <xf numFmtId="0" fontId="14" fillId="0" borderId="0"/>
  </cellStyleXfs>
  <cellXfs count="582">
    <xf numFmtId="0" fontId="0" fillId="0" borderId="0" xfId="0"/>
    <xf numFmtId="0" fontId="9" fillId="0" borderId="0" xfId="0" applyFont="1"/>
    <xf numFmtId="0" fontId="0" fillId="0" borderId="0" xfId="0" applyAlignment="1">
      <alignment vertical="top"/>
    </xf>
    <xf numFmtId="0" fontId="12" fillId="0" borderId="0" xfId="0" applyFont="1"/>
    <xf numFmtId="0" fontId="15" fillId="6" borderId="13" xfId="0" applyFont="1" applyFill="1" applyBorder="1" applyAlignment="1">
      <alignment vertical="top" wrapText="1"/>
    </xf>
    <xf numFmtId="0" fontId="15" fillId="7" borderId="13" xfId="0" applyFont="1" applyFill="1" applyBorder="1" applyAlignment="1">
      <alignment vertical="top" wrapText="1"/>
    </xf>
    <xf numFmtId="0" fontId="9" fillId="0" borderId="0" xfId="0" applyFont="1" applyAlignment="1">
      <alignment wrapText="1"/>
    </xf>
    <xf numFmtId="0" fontId="9" fillId="0" borderId="0" xfId="0" applyFont="1" applyAlignment="1">
      <alignment horizontal="left" vertical="top" wrapText="1"/>
    </xf>
    <xf numFmtId="0" fontId="9" fillId="0" borderId="0" xfId="0" applyFont="1" applyAlignment="1">
      <alignment vertical="top"/>
    </xf>
    <xf numFmtId="0" fontId="13" fillId="0" borderId="0" xfId="0" applyFont="1" applyAlignment="1">
      <alignment vertical="center"/>
    </xf>
    <xf numFmtId="0" fontId="17" fillId="0" borderId="0" xfId="1" applyFont="1" applyAlignment="1">
      <alignment horizontal="left"/>
    </xf>
    <xf numFmtId="0" fontId="12" fillId="0" borderId="0" xfId="0" applyFont="1" applyAlignment="1">
      <alignment horizontal="left"/>
    </xf>
    <xf numFmtId="0" fontId="12" fillId="0" borderId="0" xfId="0" applyFont="1" applyAlignment="1">
      <alignment horizontal="center" vertical="center"/>
    </xf>
    <xf numFmtId="0" fontId="12" fillId="0" borderId="0" xfId="0" applyFont="1" applyAlignment="1">
      <alignment horizontal="center"/>
    </xf>
    <xf numFmtId="0" fontId="9" fillId="0" borderId="0" xfId="0" applyFont="1" applyAlignment="1">
      <alignment vertical="top" wrapText="1"/>
    </xf>
    <xf numFmtId="0" fontId="9" fillId="0" borderId="0" xfId="0" applyFont="1" applyAlignment="1">
      <alignment horizontal="center" vertical="center"/>
    </xf>
    <xf numFmtId="0" fontId="10" fillId="0" borderId="0" xfId="0" applyFont="1" applyAlignment="1">
      <alignment horizontal="center"/>
    </xf>
    <xf numFmtId="0" fontId="10" fillId="0" borderId="0" xfId="0" applyFont="1" applyAlignment="1">
      <alignment horizontal="center" vertical="top" wrapText="1"/>
    </xf>
    <xf numFmtId="0" fontId="13" fillId="0" borderId="0" xfId="0" applyFont="1" applyAlignment="1">
      <alignment horizontal="left"/>
    </xf>
    <xf numFmtId="0" fontId="12" fillId="0" borderId="0" xfId="0" quotePrefix="1" applyFont="1" applyAlignment="1">
      <alignment horizontal="left"/>
    </xf>
    <xf numFmtId="0" fontId="12" fillId="0" borderId="0" xfId="0" quotePrefix="1" applyFont="1"/>
    <xf numFmtId="0" fontId="10" fillId="0" borderId="0" xfId="0" applyFont="1" applyAlignment="1">
      <alignment horizontal="left"/>
    </xf>
    <xf numFmtId="0" fontId="7" fillId="0" borderId="0" xfId="0" applyFont="1" applyAlignment="1">
      <alignment horizontal="left"/>
    </xf>
    <xf numFmtId="0" fontId="14" fillId="0" borderId="0" xfId="1"/>
    <xf numFmtId="0" fontId="25" fillId="0" borderId="0" xfId="0" applyFont="1"/>
    <xf numFmtId="0" fontId="10" fillId="0" borderId="0" xfId="0" applyFont="1"/>
    <xf numFmtId="0" fontId="28" fillId="0" borderId="0" xfId="0" applyFont="1"/>
    <xf numFmtId="0" fontId="0" fillId="0" borderId="0" xfId="0" applyAlignment="1">
      <alignment vertical="center" wrapText="1"/>
    </xf>
    <xf numFmtId="0" fontId="33" fillId="0" borderId="0" xfId="1" applyFont="1" applyAlignment="1">
      <alignment wrapText="1"/>
    </xf>
    <xf numFmtId="0" fontId="23" fillId="0" borderId="0" xfId="0" applyFont="1" applyAlignment="1">
      <alignment horizontal="left"/>
    </xf>
    <xf numFmtId="0" fontId="16" fillId="0" borderId="0" xfId="0" applyFont="1" applyAlignment="1">
      <alignment vertical="top" wrapText="1"/>
    </xf>
    <xf numFmtId="0" fontId="34" fillId="0" borderId="0" xfId="0" applyFont="1" applyAlignment="1">
      <alignment wrapText="1"/>
    </xf>
    <xf numFmtId="0" fontId="0" fillId="0" borderId="0" xfId="0" applyAlignment="1">
      <alignment horizontal="left"/>
    </xf>
    <xf numFmtId="0" fontId="9" fillId="0" borderId="0" xfId="0" applyFont="1" applyAlignment="1">
      <alignment horizontal="left"/>
    </xf>
    <xf numFmtId="0" fontId="37" fillId="0" borderId="0" xfId="0" applyFont="1"/>
    <xf numFmtId="0" fontId="38" fillId="0" borderId="0" xfId="0" applyFont="1"/>
    <xf numFmtId="0" fontId="40" fillId="0" borderId="0" xfId="0" applyFont="1"/>
    <xf numFmtId="0" fontId="14" fillId="0" borderId="0" xfId="1" applyAlignment="1">
      <alignment horizontal="left"/>
    </xf>
    <xf numFmtId="0" fontId="30" fillId="3" borderId="1" xfId="0" applyFont="1" applyFill="1" applyBorder="1" applyAlignment="1">
      <alignment horizontal="center" vertical="center" wrapText="1"/>
    </xf>
    <xf numFmtId="0" fontId="1" fillId="0" borderId="0" xfId="0" applyFont="1"/>
    <xf numFmtId="0" fontId="46" fillId="0" borderId="0" xfId="1" applyFont="1"/>
    <xf numFmtId="0" fontId="0" fillId="8" borderId="37" xfId="0" applyFill="1" applyBorder="1" applyAlignment="1">
      <alignment vertical="center" wrapText="1"/>
    </xf>
    <xf numFmtId="0" fontId="0" fillId="8" borderId="36" xfId="0" applyFill="1" applyBorder="1" applyAlignment="1">
      <alignment vertical="center" wrapText="1"/>
    </xf>
    <xf numFmtId="0" fontId="0" fillId="12" borderId="37" xfId="0" applyFill="1" applyBorder="1" applyAlignment="1">
      <alignment vertical="center" wrapText="1"/>
    </xf>
    <xf numFmtId="0" fontId="0" fillId="12" borderId="36" xfId="0" applyFill="1" applyBorder="1" applyAlignment="1">
      <alignment vertical="center" wrapText="1"/>
    </xf>
    <xf numFmtId="0" fontId="25" fillId="10" borderId="30" xfId="0" applyFont="1" applyFill="1" applyBorder="1" applyAlignment="1">
      <alignment vertical="center" wrapText="1"/>
    </xf>
    <xf numFmtId="0" fontId="25" fillId="10" borderId="32" xfId="0" applyFont="1" applyFill="1" applyBorder="1" applyAlignment="1">
      <alignment vertical="center" wrapText="1"/>
    </xf>
    <xf numFmtId="0" fontId="0" fillId="10" borderId="33" xfId="0" applyFill="1" applyBorder="1" applyAlignment="1">
      <alignment vertical="center" wrapText="1"/>
    </xf>
    <xf numFmtId="0" fontId="0" fillId="10" borderId="34" xfId="0" applyFill="1" applyBorder="1" applyAlignment="1">
      <alignment vertical="center" wrapText="1"/>
    </xf>
    <xf numFmtId="0" fontId="43" fillId="11" borderId="28" xfId="0" applyFont="1" applyFill="1" applyBorder="1"/>
    <xf numFmtId="0" fontId="43" fillId="11" borderId="29" xfId="0" applyFont="1" applyFill="1" applyBorder="1"/>
    <xf numFmtId="0" fontId="44" fillId="11" borderId="30" xfId="0" applyFont="1" applyFill="1" applyBorder="1" applyAlignment="1">
      <alignment wrapText="1"/>
    </xf>
    <xf numFmtId="0" fontId="44" fillId="11" borderId="32" xfId="0" applyFont="1" applyFill="1" applyBorder="1" applyAlignment="1">
      <alignment wrapText="1"/>
    </xf>
    <xf numFmtId="0" fontId="43" fillId="11" borderId="33" xfId="0" applyFont="1" applyFill="1" applyBorder="1" applyAlignment="1">
      <alignment wrapText="1"/>
    </xf>
    <xf numFmtId="0" fontId="43" fillId="11" borderId="34" xfId="0" applyFont="1" applyFill="1" applyBorder="1" applyAlignment="1">
      <alignment wrapText="1"/>
    </xf>
    <xf numFmtId="0" fontId="48" fillId="11" borderId="0" xfId="0" applyFont="1" applyFill="1" applyAlignment="1">
      <alignment wrapText="1"/>
    </xf>
    <xf numFmtId="0" fontId="48" fillId="11" borderId="31" xfId="0" applyFont="1" applyFill="1" applyBorder="1" applyAlignment="1">
      <alignment wrapText="1"/>
    </xf>
    <xf numFmtId="0" fontId="49" fillId="10" borderId="28" xfId="0" applyFont="1" applyFill="1" applyBorder="1"/>
    <xf numFmtId="0" fontId="49" fillId="10" borderId="29" xfId="0" applyFont="1" applyFill="1" applyBorder="1"/>
    <xf numFmtId="0" fontId="49" fillId="10" borderId="0" xfId="0" applyFont="1" applyFill="1" applyAlignment="1">
      <alignment vertical="center" wrapText="1"/>
    </xf>
    <xf numFmtId="0" fontId="49" fillId="10" borderId="31" xfId="0" applyFont="1" applyFill="1" applyBorder="1" applyAlignment="1">
      <alignment vertical="center" wrapText="1"/>
    </xf>
    <xf numFmtId="0" fontId="50" fillId="8" borderId="35" xfId="0" applyFont="1" applyFill="1" applyBorder="1" applyAlignment="1">
      <alignment horizontal="center" vertical="center" wrapText="1"/>
    </xf>
    <xf numFmtId="0" fontId="50" fillId="12" borderId="35" xfId="0" applyFont="1" applyFill="1" applyBorder="1" applyAlignment="1">
      <alignment horizontal="center" vertical="center" wrapText="1"/>
    </xf>
    <xf numFmtId="0" fontId="51" fillId="10" borderId="27" xfId="0" applyFont="1" applyFill="1" applyBorder="1"/>
    <xf numFmtId="0" fontId="51" fillId="11" borderId="27" xfId="0" applyFont="1" applyFill="1" applyBorder="1"/>
    <xf numFmtId="0" fontId="39" fillId="13" borderId="27" xfId="0" applyFont="1" applyFill="1" applyBorder="1"/>
    <xf numFmtId="0" fontId="39" fillId="13" borderId="28" xfId="0" applyFont="1" applyFill="1" applyBorder="1"/>
    <xf numFmtId="0" fontId="39" fillId="13" borderId="29" xfId="0" applyFont="1" applyFill="1" applyBorder="1"/>
    <xf numFmtId="0" fontId="28" fillId="13" borderId="30" xfId="0" applyFont="1" applyFill="1" applyBorder="1"/>
    <xf numFmtId="0" fontId="28" fillId="13" borderId="0" xfId="0" applyFont="1" applyFill="1"/>
    <xf numFmtId="0" fontId="38" fillId="13" borderId="26" xfId="0" applyFont="1" applyFill="1" applyBorder="1"/>
    <xf numFmtId="0" fontId="28" fillId="13" borderId="31" xfId="0" applyFont="1" applyFill="1" applyBorder="1"/>
    <xf numFmtId="0" fontId="38" fillId="13" borderId="36" xfId="0" applyFont="1" applyFill="1" applyBorder="1"/>
    <xf numFmtId="0" fontId="28" fillId="13" borderId="32" xfId="0" applyFont="1" applyFill="1" applyBorder="1"/>
    <xf numFmtId="0" fontId="28" fillId="13" borderId="33" xfId="0" applyFont="1" applyFill="1" applyBorder="1"/>
    <xf numFmtId="0" fontId="28" fillId="13" borderId="34" xfId="0" applyFont="1" applyFill="1" applyBorder="1"/>
    <xf numFmtId="0" fontId="0" fillId="0" borderId="43" xfId="0" applyBorder="1"/>
    <xf numFmtId="0" fontId="55" fillId="0" borderId="0" xfId="0" applyFont="1" applyAlignment="1">
      <alignment vertical="top" wrapText="1"/>
    </xf>
    <xf numFmtId="0" fontId="55" fillId="0" borderId="0" xfId="0" applyFont="1" applyAlignment="1">
      <alignment vertical="top"/>
    </xf>
    <xf numFmtId="0" fontId="61" fillId="2" borderId="1" xfId="0" applyFont="1" applyFill="1" applyBorder="1" applyAlignment="1">
      <alignment horizontal="center" vertical="top" wrapText="1"/>
    </xf>
    <xf numFmtId="0" fontId="60" fillId="0" borderId="1" xfId="0" applyFont="1" applyBorder="1" applyAlignment="1">
      <alignment vertical="top" wrapText="1"/>
    </xf>
    <xf numFmtId="0" fontId="60" fillId="0" borderId="1" xfId="0" applyFont="1" applyBorder="1"/>
    <xf numFmtId="0" fontId="59" fillId="15" borderId="1" xfId="0" applyFont="1" applyFill="1" applyBorder="1" applyAlignment="1">
      <alignment horizontal="center" vertical="center" wrapText="1"/>
    </xf>
    <xf numFmtId="0" fontId="58" fillId="0" borderId="1" xfId="0" applyFont="1" applyBorder="1" applyAlignment="1">
      <alignment vertical="center"/>
    </xf>
    <xf numFmtId="0" fontId="60" fillId="0" borderId="1" xfId="0" applyFont="1" applyBorder="1" applyAlignment="1">
      <alignment horizontal="right" vertical="center"/>
    </xf>
    <xf numFmtId="0" fontId="61" fillId="0" borderId="1" xfId="0" applyFont="1" applyBorder="1" applyAlignment="1">
      <alignment horizontal="center" vertical="top" wrapText="1"/>
    </xf>
    <xf numFmtId="0" fontId="58" fillId="0" borderId="34" xfId="0" applyFont="1" applyBorder="1" applyAlignment="1">
      <alignment vertical="center"/>
    </xf>
    <xf numFmtId="0" fontId="60" fillId="0" borderId="1" xfId="0" applyFont="1" applyBorder="1" applyAlignment="1">
      <alignment horizontal="left" vertical="top" wrapText="1" indent="2"/>
    </xf>
    <xf numFmtId="0" fontId="60" fillId="0" borderId="1" xfId="0" applyFont="1" applyBorder="1" applyAlignment="1">
      <alignment horizontal="left" vertical="top" wrapText="1" indent="3"/>
    </xf>
    <xf numFmtId="3" fontId="60" fillId="0" borderId="1" xfId="0" applyNumberFormat="1" applyFont="1" applyBorder="1"/>
    <xf numFmtId="3" fontId="60" fillId="0" borderId="1" xfId="0" applyNumberFormat="1" applyFont="1" applyBorder="1" applyAlignment="1">
      <alignment horizontal="right" vertical="center"/>
    </xf>
    <xf numFmtId="0" fontId="60" fillId="0" borderId="1" xfId="0" applyFont="1" applyBorder="1" applyAlignment="1">
      <alignment vertical="center" wrapText="1"/>
    </xf>
    <xf numFmtId="3" fontId="60" fillId="0" borderId="1" xfId="0" applyNumberFormat="1" applyFont="1" applyBorder="1" applyAlignment="1">
      <alignment horizontal="right"/>
    </xf>
    <xf numFmtId="0" fontId="9" fillId="0" borderId="1" xfId="0" applyFont="1" applyBorder="1" applyAlignment="1">
      <alignment vertical="top" wrapText="1"/>
    </xf>
    <xf numFmtId="0" fontId="9" fillId="5" borderId="0" xfId="0" applyFont="1" applyFill="1"/>
    <xf numFmtId="0" fontId="38" fillId="0" borderId="1" xfId="0" applyFont="1" applyBorder="1" applyAlignment="1">
      <alignment horizontal="center" vertical="center"/>
    </xf>
    <xf numFmtId="0" fontId="0" fillId="0" borderId="15"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66" fillId="5" borderId="0" xfId="0" applyFont="1" applyFill="1"/>
    <xf numFmtId="0" fontId="18" fillId="5" borderId="0" xfId="0" applyFont="1" applyFill="1"/>
    <xf numFmtId="0" fontId="38" fillId="0" borderId="3" xfId="0" applyFont="1" applyBorder="1"/>
    <xf numFmtId="0" fontId="38" fillId="0" borderId="7" xfId="0" applyFont="1" applyBorder="1"/>
    <xf numFmtId="0" fontId="58" fillId="0" borderId="12" xfId="0" applyFont="1" applyBorder="1" applyAlignment="1">
      <alignment vertical="center"/>
    </xf>
    <xf numFmtId="0" fontId="61" fillId="2" borderId="14" xfId="0" applyFont="1" applyFill="1" applyBorder="1" applyAlignment="1">
      <alignment horizontal="center" vertical="top" wrapText="1"/>
    </xf>
    <xf numFmtId="0" fontId="60" fillId="0" borderId="12" xfId="0" applyFont="1" applyBorder="1" applyAlignment="1">
      <alignment vertical="center" wrapText="1"/>
    </xf>
    <xf numFmtId="0" fontId="60" fillId="0" borderId="12" xfId="0" applyFont="1" applyBorder="1" applyAlignment="1">
      <alignment vertical="top" wrapText="1"/>
    </xf>
    <xf numFmtId="0" fontId="60" fillId="0" borderId="16" xfId="0" applyFont="1" applyBorder="1" applyAlignment="1">
      <alignment vertical="top" wrapText="1"/>
    </xf>
    <xf numFmtId="0" fontId="71" fillId="0" borderId="39" xfId="0" applyFont="1" applyBorder="1"/>
    <xf numFmtId="0" fontId="72" fillId="0" borderId="39" xfId="0" applyFont="1" applyBorder="1" applyAlignment="1">
      <alignment vertical="center"/>
    </xf>
    <xf numFmtId="0" fontId="72" fillId="0" borderId="16" xfId="0" applyFont="1" applyBorder="1" applyAlignment="1">
      <alignment vertical="center"/>
    </xf>
    <xf numFmtId="0" fontId="72" fillId="0" borderId="1" xfId="0" applyFont="1" applyBorder="1" applyAlignment="1">
      <alignment vertical="center"/>
    </xf>
    <xf numFmtId="0" fontId="71" fillId="0" borderId="0" xfId="0" applyFont="1"/>
    <xf numFmtId="0" fontId="72" fillId="0" borderId="14" xfId="0" applyFont="1" applyBorder="1" applyAlignment="1">
      <alignment vertical="center"/>
    </xf>
    <xf numFmtId="0" fontId="71" fillId="0" borderId="16" xfId="0" applyFont="1" applyBorder="1" applyAlignment="1">
      <alignment vertical="center" wrapText="1"/>
    </xf>
    <xf numFmtId="0" fontId="71" fillId="0" borderId="14" xfId="0" applyFont="1" applyBorder="1" applyAlignment="1">
      <alignment vertical="center" wrapText="1"/>
    </xf>
    <xf numFmtId="0" fontId="71" fillId="0" borderId="43" xfId="0" applyFont="1" applyBorder="1"/>
    <xf numFmtId="0" fontId="71" fillId="0" borderId="1" xfId="0" applyFont="1" applyBorder="1" applyAlignment="1">
      <alignment vertical="center" wrapText="1"/>
    </xf>
    <xf numFmtId="0" fontId="71" fillId="0" borderId="1" xfId="0" applyFont="1" applyBorder="1" applyAlignment="1">
      <alignment vertical="top" wrapText="1"/>
    </xf>
    <xf numFmtId="0" fontId="71" fillId="0" borderId="14" xfId="0" applyFont="1" applyBorder="1" applyAlignment="1">
      <alignment vertical="top" wrapText="1"/>
    </xf>
    <xf numFmtId="0" fontId="71" fillId="0" borderId="39" xfId="0" applyFont="1" applyBorder="1" applyAlignment="1">
      <alignment vertical="top" wrapText="1"/>
    </xf>
    <xf numFmtId="0" fontId="18" fillId="0" borderId="1" xfId="0" applyFont="1" applyBorder="1" applyAlignment="1">
      <alignment vertical="center" wrapText="1"/>
    </xf>
    <xf numFmtId="0" fontId="18" fillId="0" borderId="43" xfId="0" applyFont="1" applyBorder="1" applyAlignment="1">
      <alignment horizontal="left" vertical="top" wrapText="1"/>
    </xf>
    <xf numFmtId="0" fontId="18" fillId="0" borderId="43" xfId="0" applyFont="1" applyBorder="1" applyAlignment="1">
      <alignment vertical="top" wrapText="1"/>
    </xf>
    <xf numFmtId="0" fontId="9" fillId="5" borderId="0" xfId="0" applyFont="1" applyFill="1" applyAlignment="1">
      <alignment vertical="top" wrapText="1"/>
    </xf>
    <xf numFmtId="0" fontId="8" fillId="0" borderId="0" xfId="0" applyFont="1" applyAlignment="1">
      <alignment horizontal="center" vertical="top"/>
    </xf>
    <xf numFmtId="0" fontId="7" fillId="0" borderId="0" xfId="0" applyFont="1"/>
    <xf numFmtId="0" fontId="9" fillId="0" borderId="0" xfId="0" applyFont="1" applyAlignment="1">
      <alignment vertical="center" wrapText="1"/>
    </xf>
    <xf numFmtId="0" fontId="9" fillId="5" borderId="0" xfId="0" applyFont="1" applyFill="1" applyAlignment="1">
      <alignment vertical="center" wrapText="1"/>
    </xf>
    <xf numFmtId="0" fontId="7" fillId="0" borderId="0" xfId="0" applyFont="1" applyAlignment="1">
      <alignment wrapText="1"/>
    </xf>
    <xf numFmtId="14" fontId="9" fillId="5" borderId="0" xfId="0" applyNumberFormat="1" applyFont="1" applyFill="1" applyAlignment="1">
      <alignment vertical="center" wrapText="1"/>
    </xf>
    <xf numFmtId="0" fontId="27" fillId="5" borderId="0" xfId="0" applyFont="1" applyFill="1" applyAlignment="1">
      <alignment horizontal="left" vertical="center" wrapText="1"/>
    </xf>
    <xf numFmtId="14" fontId="9" fillId="5" borderId="0" xfId="0" applyNumberFormat="1" applyFont="1" applyFill="1" applyAlignment="1">
      <alignment horizontal="right" vertical="center" wrapText="1"/>
    </xf>
    <xf numFmtId="0" fontId="26" fillId="5" borderId="0" xfId="0" applyFont="1" applyFill="1" applyAlignment="1">
      <alignment vertical="center" wrapText="1"/>
    </xf>
    <xf numFmtId="0" fontId="10" fillId="0" borderId="0" xfId="0" applyFont="1" applyAlignment="1">
      <alignment wrapText="1"/>
    </xf>
    <xf numFmtId="164" fontId="9" fillId="5" borderId="0" xfId="0" applyNumberFormat="1" applyFont="1" applyFill="1" applyAlignment="1">
      <alignment vertical="center" wrapText="1"/>
    </xf>
    <xf numFmtId="0" fontId="10" fillId="5" borderId="0" xfId="0" applyFont="1" applyFill="1" applyAlignment="1">
      <alignment wrapText="1"/>
    </xf>
    <xf numFmtId="0" fontId="26" fillId="0" borderId="0" xfId="0" applyFont="1" applyAlignment="1">
      <alignment vertical="center" wrapText="1"/>
    </xf>
    <xf numFmtId="0" fontId="16" fillId="0" borderId="0" xfId="0" applyFont="1"/>
    <xf numFmtId="0" fontId="9" fillId="5" borderId="0" xfId="0" applyFont="1" applyFill="1" applyAlignment="1">
      <alignment horizontal="left" vertical="center" wrapText="1"/>
    </xf>
    <xf numFmtId="0" fontId="9" fillId="0" borderId="0" xfId="0" applyFont="1" applyAlignment="1">
      <alignment vertical="center"/>
    </xf>
    <xf numFmtId="0" fontId="24" fillId="5" borderId="0" xfId="0" applyFont="1" applyFill="1" applyAlignment="1">
      <alignment vertical="center" wrapText="1"/>
    </xf>
    <xf numFmtId="0" fontId="18" fillId="5" borderId="0" xfId="0" applyFont="1" applyFill="1" applyAlignment="1">
      <alignment vertical="center" wrapText="1"/>
    </xf>
    <xf numFmtId="0" fontId="31" fillId="0" borderId="0" xfId="0" applyFont="1" applyAlignment="1">
      <alignment vertical="center" wrapText="1"/>
    </xf>
    <xf numFmtId="0" fontId="20" fillId="5" borderId="0" xfId="0" applyFont="1" applyFill="1" applyAlignment="1">
      <alignment horizontal="left" wrapText="1"/>
    </xf>
    <xf numFmtId="0" fontId="9" fillId="0" borderId="43" xfId="0" applyFont="1" applyBorder="1" applyAlignment="1">
      <alignment vertical="center"/>
    </xf>
    <xf numFmtId="0" fontId="9" fillId="5" borderId="0" xfId="0" applyFont="1" applyFill="1" applyAlignment="1">
      <alignment vertical="center"/>
    </xf>
    <xf numFmtId="0" fontId="9" fillId="5" borderId="43" xfId="0" applyFont="1" applyFill="1" applyBorder="1" applyAlignment="1">
      <alignment vertical="center"/>
    </xf>
    <xf numFmtId="0" fontId="5" fillId="0" borderId="0" xfId="0" applyFont="1" applyAlignment="1">
      <alignment horizontal="left" vertical="top"/>
    </xf>
    <xf numFmtId="0" fontId="10" fillId="0" borderId="0" xfId="0" applyFont="1" applyAlignment="1">
      <alignment horizontal="left" vertical="top"/>
    </xf>
    <xf numFmtId="0" fontId="11" fillId="0" borderId="0" xfId="0" applyFont="1" applyAlignment="1">
      <alignment vertical="top" wrapText="1"/>
    </xf>
    <xf numFmtId="0" fontId="31" fillId="0" borderId="0" xfId="0" applyFont="1" applyAlignment="1">
      <alignment vertical="top" wrapText="1"/>
    </xf>
    <xf numFmtId="0" fontId="9" fillId="0" borderId="43" xfId="0" applyFont="1" applyBorder="1"/>
    <xf numFmtId="0" fontId="24" fillId="14" borderId="39" xfId="0" applyFont="1" applyFill="1" applyBorder="1" applyAlignment="1">
      <alignment vertical="top" wrapText="1"/>
    </xf>
    <xf numFmtId="0" fontId="18" fillId="0" borderId="39" xfId="0" applyFont="1" applyBorder="1" applyAlignment="1">
      <alignment vertical="top" wrapText="1"/>
    </xf>
    <xf numFmtId="0" fontId="18" fillId="5" borderId="39" xfId="0" applyFont="1" applyFill="1" applyBorder="1" applyAlignment="1">
      <alignment vertical="top" wrapText="1"/>
    </xf>
    <xf numFmtId="10" fontId="18" fillId="0" borderId="39" xfId="0" applyNumberFormat="1" applyFont="1" applyBorder="1" applyAlignment="1">
      <alignment vertical="top" wrapText="1"/>
    </xf>
    <xf numFmtId="4" fontId="9" fillId="0" borderId="43" xfId="0" applyNumberFormat="1" applyFont="1" applyBorder="1"/>
    <xf numFmtId="0" fontId="10" fillId="0" borderId="43" xfId="0" applyFont="1" applyBorder="1"/>
    <xf numFmtId="0" fontId="29" fillId="0" borderId="43" xfId="0" applyFont="1" applyBorder="1"/>
    <xf numFmtId="10" fontId="18" fillId="5" borderId="39" xfId="0" applyNumberFormat="1" applyFont="1" applyFill="1" applyBorder="1" applyAlignment="1">
      <alignment vertical="top" wrapText="1"/>
    </xf>
    <xf numFmtId="2" fontId="18" fillId="0" borderId="39" xfId="0" applyNumberFormat="1" applyFont="1" applyBorder="1" applyAlignment="1">
      <alignment vertical="top" wrapText="1"/>
    </xf>
    <xf numFmtId="2" fontId="9" fillId="0" borderId="39" xfId="0" applyNumberFormat="1" applyFont="1" applyBorder="1" applyAlignment="1">
      <alignment vertical="top" wrapText="1"/>
    </xf>
    <xf numFmtId="0" fontId="36" fillId="0" borderId="43" xfId="0" applyFont="1" applyBorder="1" applyAlignment="1">
      <alignment vertical="center"/>
    </xf>
    <xf numFmtId="2" fontId="10" fillId="0" borderId="43" xfId="0" applyNumberFormat="1" applyFont="1" applyBorder="1" applyAlignment="1">
      <alignment horizontal="center" vertical="center" wrapText="1"/>
    </xf>
    <xf numFmtId="0" fontId="9" fillId="0" borderId="43" xfId="0" applyFont="1" applyBorder="1" applyAlignment="1">
      <alignment vertical="top" wrapText="1"/>
    </xf>
    <xf numFmtId="2" fontId="10" fillId="0" borderId="43" xfId="0" applyNumberFormat="1" applyFont="1" applyBorder="1" applyAlignment="1">
      <alignment vertical="top" wrapText="1"/>
    </xf>
    <xf numFmtId="0" fontId="52" fillId="14" borderId="39" xfId="0" applyFont="1" applyFill="1" applyBorder="1" applyAlignment="1">
      <alignment vertical="top" wrapText="1"/>
    </xf>
    <xf numFmtId="2" fontId="52" fillId="14" borderId="39" xfId="0" applyNumberFormat="1" applyFont="1" applyFill="1" applyBorder="1" applyAlignment="1">
      <alignment vertical="top" wrapText="1"/>
    </xf>
    <xf numFmtId="10" fontId="24" fillId="0" borderId="39" xfId="0" applyNumberFormat="1" applyFont="1" applyBorder="1" applyAlignment="1">
      <alignment vertical="center"/>
    </xf>
    <xf numFmtId="10" fontId="10" fillId="0" borderId="39" xfId="0" applyNumberFormat="1" applyFont="1" applyBorder="1" applyAlignment="1">
      <alignment horizontal="center" vertical="center" wrapText="1"/>
    </xf>
    <xf numFmtId="10" fontId="9" fillId="0" borderId="39" xfId="0" applyNumberFormat="1" applyFont="1" applyBorder="1" applyAlignment="1">
      <alignment vertical="top" wrapText="1"/>
    </xf>
    <xf numFmtId="10" fontId="10" fillId="0" borderId="43" xfId="0" applyNumberFormat="1" applyFont="1" applyBorder="1" applyAlignment="1">
      <alignment vertical="top" wrapText="1"/>
    </xf>
    <xf numFmtId="10" fontId="10" fillId="0" borderId="43" xfId="0" applyNumberFormat="1" applyFont="1" applyBorder="1" applyAlignment="1">
      <alignment vertical="top"/>
    </xf>
    <xf numFmtId="10" fontId="10" fillId="0" borderId="43" xfId="0" applyNumberFormat="1" applyFont="1" applyBorder="1" applyAlignment="1">
      <alignment horizontal="center" vertical="center" wrapText="1"/>
    </xf>
    <xf numFmtId="0" fontId="42" fillId="0" borderId="0" xfId="0" applyFont="1"/>
    <xf numFmtId="0" fontId="10" fillId="0" borderId="43" xfId="0" applyFont="1" applyBorder="1" applyAlignment="1">
      <alignment vertical="top"/>
    </xf>
    <xf numFmtId="0" fontId="5" fillId="0" borderId="43" xfId="0" applyFont="1" applyBorder="1" applyAlignment="1">
      <alignment vertical="top" wrapText="1"/>
    </xf>
    <xf numFmtId="0" fontId="38" fillId="0" borderId="43" xfId="0" applyFont="1" applyBorder="1"/>
    <xf numFmtId="0" fontId="9" fillId="0" borderId="43" xfId="0" applyFont="1" applyBorder="1" applyAlignment="1">
      <alignment horizontal="left" vertical="top" wrapText="1"/>
    </xf>
    <xf numFmtId="0" fontId="52" fillId="16" borderId="39" xfId="0" applyFont="1" applyFill="1" applyBorder="1" applyAlignment="1">
      <alignment vertical="top" wrapText="1"/>
    </xf>
    <xf numFmtId="0" fontId="52" fillId="5" borderId="39" xfId="0" applyFont="1" applyFill="1" applyBorder="1" applyAlignment="1">
      <alignment vertical="top" wrapText="1"/>
    </xf>
    <xf numFmtId="0" fontId="9" fillId="0" borderId="39" xfId="0" applyFont="1" applyBorder="1" applyAlignment="1">
      <alignment horizontal="left" vertical="top" wrapText="1"/>
    </xf>
    <xf numFmtId="0" fontId="9" fillId="5" borderId="39" xfId="0" applyFont="1" applyFill="1" applyBorder="1" applyAlignment="1">
      <alignment horizontal="left" vertical="top" wrapText="1"/>
    </xf>
    <xf numFmtId="0" fontId="18" fillId="5" borderId="39" xfId="0" applyFont="1" applyFill="1" applyBorder="1" applyAlignment="1">
      <alignment horizontal="left" vertical="top" wrapText="1"/>
    </xf>
    <xf numFmtId="0" fontId="18" fillId="0" borderId="39" xfId="0" applyFont="1" applyBorder="1" applyAlignment="1">
      <alignment horizontal="left" vertical="top" wrapText="1"/>
    </xf>
    <xf numFmtId="0" fontId="5" fillId="0" borderId="0" xfId="0" applyFont="1"/>
    <xf numFmtId="0" fontId="3" fillId="0" borderId="0" xfId="0" applyFont="1"/>
    <xf numFmtId="0" fontId="47" fillId="0" borderId="0" xfId="0" applyFont="1"/>
    <xf numFmtId="0" fontId="6" fillId="0" borderId="0" xfId="0" applyFont="1" applyAlignment="1">
      <alignment horizontal="center" vertical="center"/>
    </xf>
    <xf numFmtId="0" fontId="0" fillId="0" borderId="0" xfId="0"/>
    <xf numFmtId="0" fontId="4" fillId="0" borderId="0" xfId="0" applyFont="1" applyAlignment="1">
      <alignment horizontal="center" vertical="center"/>
    </xf>
    <xf numFmtId="0" fontId="3" fillId="0" borderId="0" xfId="0" applyFont="1" applyAlignment="1">
      <alignment horizontal="center" vertical="center"/>
    </xf>
    <xf numFmtId="0" fontId="9" fillId="2" borderId="1" xfId="0" applyFont="1" applyFill="1" applyBorder="1" applyAlignment="1">
      <alignment horizontal="left" vertical="center" wrapText="1"/>
    </xf>
    <xf numFmtId="0" fontId="0" fillId="0" borderId="10" xfId="0" applyBorder="1"/>
    <xf numFmtId="0" fontId="0" fillId="0" borderId="11" xfId="0" applyBorder="1"/>
    <xf numFmtId="0" fontId="9" fillId="2" borderId="1" xfId="0" applyFont="1" applyFill="1" applyBorder="1" applyAlignment="1">
      <alignment vertical="center" wrapText="1"/>
    </xf>
    <xf numFmtId="0" fontId="54" fillId="5" borderId="39" xfId="0" applyFont="1" applyFill="1" applyBorder="1" applyAlignment="1">
      <alignment vertical="center"/>
    </xf>
    <xf numFmtId="0" fontId="0" fillId="0" borderId="39" xfId="0" applyBorder="1" applyAlignment="1">
      <alignment vertical="center"/>
    </xf>
    <xf numFmtId="0" fontId="9" fillId="0" borderId="1" xfId="0" applyFont="1" applyBorder="1" applyAlignment="1">
      <alignment vertical="top" wrapText="1"/>
    </xf>
    <xf numFmtId="0" fontId="0" fillId="0" borderId="5" xfId="0" applyBorder="1"/>
    <xf numFmtId="0" fontId="0" fillId="0" borderId="6" xfId="0" applyBorder="1"/>
    <xf numFmtId="0" fontId="0" fillId="0" borderId="8" xfId="0" applyBorder="1"/>
    <xf numFmtId="0" fontId="0" fillId="0" borderId="2" xfId="0" applyBorder="1"/>
    <xf numFmtId="0" fontId="0" fillId="0" borderId="9" xfId="0" applyBorder="1"/>
    <xf numFmtId="0" fontId="7" fillId="0" borderId="0" xfId="0" applyFont="1"/>
    <xf numFmtId="164" fontId="9" fillId="5" borderId="1" xfId="0" applyNumberFormat="1" applyFont="1" applyFill="1" applyBorder="1" applyAlignment="1">
      <alignment vertical="center" wrapText="1"/>
    </xf>
    <xf numFmtId="0" fontId="9" fillId="5" borderId="1" xfId="0" applyFont="1" applyFill="1" applyBorder="1" applyAlignment="1">
      <alignment vertical="center" wrapText="1"/>
    </xf>
    <xf numFmtId="0" fontId="10" fillId="0" borderId="0" xfId="0" applyFont="1"/>
    <xf numFmtId="0" fontId="9" fillId="5" borderId="39" xfId="0" applyFont="1" applyFill="1" applyBorder="1" applyAlignment="1">
      <alignment vertical="center" wrapText="1"/>
    </xf>
    <xf numFmtId="0" fontId="9" fillId="0" borderId="12" xfId="0" applyFont="1" applyBorder="1" applyAlignment="1">
      <alignment vertical="top" wrapText="1"/>
    </xf>
    <xf numFmtId="0" fontId="9" fillId="2" borderId="1" xfId="0" applyFont="1" applyFill="1" applyBorder="1" applyAlignment="1">
      <alignment vertical="center"/>
    </xf>
    <xf numFmtId="0" fontId="10" fillId="0" borderId="0" xfId="0" applyFont="1" applyAlignment="1">
      <alignment wrapText="1"/>
    </xf>
    <xf numFmtId="0" fontId="62" fillId="0" borderId="39" xfId="0" applyFont="1" applyBorder="1" applyAlignment="1">
      <alignment horizontal="center" vertical="center" wrapText="1"/>
    </xf>
    <xf numFmtId="0" fontId="0" fillId="0" borderId="39" xfId="0" applyBorder="1" applyAlignment="1">
      <alignment vertical="center" wrapText="1"/>
    </xf>
    <xf numFmtId="0" fontId="8" fillId="0" borderId="0" xfId="0" applyFont="1" applyAlignment="1">
      <alignment horizontal="center" vertical="top"/>
    </xf>
    <xf numFmtId="0" fontId="9" fillId="0" borderId="1" xfId="0" applyFont="1" applyBorder="1" applyAlignment="1">
      <alignment vertical="center" wrapText="1"/>
    </xf>
    <xf numFmtId="0" fontId="10" fillId="2" borderId="14" xfId="0" applyFont="1" applyFill="1" applyBorder="1" applyAlignment="1">
      <alignment horizontal="center" vertical="center"/>
    </xf>
    <xf numFmtId="0" fontId="9" fillId="5" borderId="1" xfId="0" applyFont="1" applyFill="1" applyBorder="1" applyAlignment="1">
      <alignment horizontal="left" vertical="center" wrapText="1"/>
    </xf>
    <xf numFmtId="0" fontId="9" fillId="0" borderId="1" xfId="0" applyFont="1" applyBorder="1" applyAlignment="1">
      <alignment vertical="center"/>
    </xf>
    <xf numFmtId="14" fontId="9" fillId="5" borderId="1" xfId="0" applyNumberFormat="1" applyFont="1" applyFill="1" applyBorder="1" applyAlignment="1">
      <alignment horizontal="left" vertical="center" wrapText="1"/>
    </xf>
    <xf numFmtId="0" fontId="0" fillId="0" borderId="10" xfId="0" applyBorder="1" applyAlignment="1">
      <alignment horizontal="left"/>
    </xf>
    <xf numFmtId="0" fontId="0" fillId="0" borderId="11" xfId="0" applyBorder="1" applyAlignment="1">
      <alignment horizontal="left"/>
    </xf>
    <xf numFmtId="0" fontId="5" fillId="0" borderId="0" xfId="0" applyFont="1" applyAlignment="1">
      <alignment horizontal="left" vertical="top"/>
    </xf>
    <xf numFmtId="0" fontId="10" fillId="2" borderId="1" xfId="0" applyFont="1" applyFill="1" applyBorder="1" applyAlignment="1">
      <alignment horizontal="center" vertical="center"/>
    </xf>
    <xf numFmtId="0" fontId="0" fillId="0" borderId="16" xfId="0" applyBorder="1"/>
    <xf numFmtId="0" fontId="10" fillId="4" borderId="1" xfId="0" applyFont="1" applyFill="1" applyBorder="1" applyAlignment="1">
      <alignment horizontal="center" vertical="center" wrapText="1"/>
    </xf>
    <xf numFmtId="0" fontId="0" fillId="5" borderId="10" xfId="0" applyFill="1" applyBorder="1" applyAlignment="1">
      <alignment horizontal="left"/>
    </xf>
    <xf numFmtId="0" fontId="0" fillId="5" borderId="11" xfId="0" applyFill="1" applyBorder="1" applyAlignment="1">
      <alignment horizontal="left"/>
    </xf>
    <xf numFmtId="0" fontId="18" fillId="0" borderId="1" xfId="0" applyFont="1" applyBorder="1" applyAlignment="1">
      <alignment vertical="top" wrapText="1"/>
    </xf>
    <xf numFmtId="0" fontId="38" fillId="0" borderId="16" xfId="0" applyFont="1" applyBorder="1"/>
    <xf numFmtId="0" fontId="9" fillId="0" borderId="1" xfId="0" applyFont="1" applyBorder="1" applyAlignment="1">
      <alignment horizontal="left" vertical="top" wrapText="1"/>
    </xf>
    <xf numFmtId="0" fontId="0" fillId="0" borderId="5" xfId="0" applyBorder="1" applyAlignment="1">
      <alignment horizontal="left"/>
    </xf>
    <xf numFmtId="0" fontId="0" fillId="0" borderId="6" xfId="0" applyBorder="1" applyAlignment="1">
      <alignment horizontal="left"/>
    </xf>
    <xf numFmtId="0" fontId="0" fillId="0" borderId="8" xfId="0" applyBorder="1" applyAlignment="1">
      <alignment horizontal="left"/>
    </xf>
    <xf numFmtId="0" fontId="0" fillId="0" borderId="2" xfId="0" applyBorder="1" applyAlignment="1">
      <alignment horizontal="left"/>
    </xf>
    <xf numFmtId="0" fontId="0" fillId="0" borderId="9" xfId="0" applyBorder="1" applyAlignment="1">
      <alignment horizontal="left"/>
    </xf>
    <xf numFmtId="0" fontId="9" fillId="5" borderId="39" xfId="0" applyFont="1" applyFill="1" applyBorder="1" applyAlignment="1">
      <alignment vertical="center"/>
    </xf>
    <xf numFmtId="0" fontId="18" fillId="0" borderId="1" xfId="0" applyFont="1" applyBorder="1" applyAlignment="1">
      <alignment vertical="center" wrapText="1"/>
    </xf>
    <xf numFmtId="0" fontId="38" fillId="0" borderId="10" xfId="0" applyFont="1" applyBorder="1"/>
    <xf numFmtId="0" fontId="38" fillId="0" borderId="11" xfId="0" applyFont="1" applyBorder="1"/>
    <xf numFmtId="0" fontId="7" fillId="0" borderId="0" xfId="0" applyFont="1" applyAlignment="1">
      <alignment wrapText="1"/>
    </xf>
    <xf numFmtId="14" fontId="9" fillId="0" borderId="1" xfId="0" applyNumberFormat="1" applyFont="1" applyBorder="1" applyAlignment="1">
      <alignment horizontal="left" vertical="center" wrapText="1"/>
    </xf>
    <xf numFmtId="0" fontId="29" fillId="2" borderId="1" xfId="0" applyFont="1" applyFill="1" applyBorder="1" applyAlignment="1">
      <alignment vertical="center" wrapText="1"/>
    </xf>
    <xf numFmtId="0" fontId="20" fillId="5" borderId="0" xfId="0" applyFont="1" applyFill="1" applyAlignment="1">
      <alignment horizontal="left" wrapText="1"/>
    </xf>
    <xf numFmtId="0" fontId="22" fillId="4" borderId="1" xfId="0" applyFont="1" applyFill="1" applyBorder="1" applyAlignment="1">
      <alignment horizontal="center" vertical="center" wrapText="1"/>
    </xf>
    <xf numFmtId="0" fontId="9" fillId="0" borderId="0" xfId="0" applyFont="1" applyAlignment="1">
      <alignment vertical="top" wrapText="1"/>
    </xf>
    <xf numFmtId="0" fontId="0" fillId="0" borderId="46" xfId="0" applyBorder="1" applyAlignment="1">
      <alignment vertical="center" wrapText="1"/>
    </xf>
    <xf numFmtId="0" fontId="10" fillId="0" borderId="0" xfId="0" applyFont="1" applyAlignment="1">
      <alignment vertical="top" wrapText="1"/>
    </xf>
    <xf numFmtId="0" fontId="8" fillId="0" borderId="0" xfId="0" applyFont="1" applyAlignment="1">
      <alignment horizontal="center" vertical="center" wrapText="1"/>
    </xf>
    <xf numFmtId="0" fontId="19" fillId="0" borderId="0" xfId="0" applyFont="1" applyAlignment="1">
      <alignment horizontal="center" vertical="top" wrapText="1"/>
    </xf>
    <xf numFmtId="0" fontId="52" fillId="14" borderId="39" xfId="0" applyFont="1" applyFill="1" applyBorder="1" applyAlignment="1">
      <alignment vertical="top" wrapText="1"/>
    </xf>
    <xf numFmtId="0" fontId="0" fillId="0" borderId="46" xfId="0" applyBorder="1"/>
    <xf numFmtId="0" fontId="18" fillId="5" borderId="39" xfId="0" applyFont="1" applyFill="1" applyBorder="1" applyAlignment="1">
      <alignment vertical="top" wrapText="1"/>
    </xf>
    <xf numFmtId="0" fontId="9" fillId="0" borderId="41" xfId="0" applyFont="1" applyBorder="1"/>
    <xf numFmtId="0" fontId="9" fillId="0" borderId="42" xfId="0" applyFont="1" applyBorder="1"/>
    <xf numFmtId="0" fontId="11" fillId="0" borderId="39" xfId="0" applyFont="1" applyBorder="1" applyAlignment="1">
      <alignment vertical="top" wrapText="1"/>
    </xf>
    <xf numFmtId="0" fontId="9" fillId="0" borderId="47" xfId="0" applyFont="1" applyBorder="1"/>
    <xf numFmtId="0" fontId="9" fillId="0" borderId="46" xfId="0" applyFont="1" applyBorder="1"/>
    <xf numFmtId="0" fontId="18" fillId="0" borderId="39" xfId="0" applyFont="1" applyBorder="1" applyAlignment="1">
      <alignment vertical="top" wrapText="1"/>
    </xf>
    <xf numFmtId="0" fontId="52" fillId="0" borderId="43" xfId="0" applyFont="1" applyBorder="1" applyAlignment="1">
      <alignment horizontal="center" vertical="center"/>
    </xf>
    <xf numFmtId="0" fontId="0" fillId="0" borderId="42" xfId="0" applyBorder="1"/>
    <xf numFmtId="0" fontId="52" fillId="14" borderId="43" xfId="0" applyFont="1" applyFill="1" applyBorder="1" applyAlignment="1">
      <alignment vertical="top" wrapText="1"/>
    </xf>
    <xf numFmtId="0" fontId="53" fillId="0" borderId="43" xfId="0" applyFont="1" applyBorder="1" applyAlignment="1">
      <alignment vertical="top" wrapText="1"/>
    </xf>
    <xf numFmtId="0" fontId="9" fillId="0" borderId="43" xfId="0" applyFont="1" applyBorder="1" applyAlignment="1">
      <alignment vertical="top" wrapText="1"/>
    </xf>
    <xf numFmtId="2" fontId="18" fillId="0" borderId="39" xfId="0" applyNumberFormat="1" applyFont="1" applyBorder="1" applyAlignment="1">
      <alignment vertical="top" wrapText="1"/>
    </xf>
    <xf numFmtId="0" fontId="9" fillId="5" borderId="46" xfId="0" applyFont="1" applyFill="1" applyBorder="1" applyAlignment="1">
      <alignment vertical="center"/>
    </xf>
    <xf numFmtId="0" fontId="9" fillId="5" borderId="46" xfId="0" applyFont="1" applyFill="1" applyBorder="1" applyAlignment="1">
      <alignment vertical="center" wrapText="1"/>
    </xf>
    <xf numFmtId="10" fontId="18" fillId="5" borderId="39" xfId="0" applyNumberFormat="1" applyFont="1" applyFill="1" applyBorder="1" applyAlignment="1">
      <alignment vertical="top" wrapText="1"/>
    </xf>
    <xf numFmtId="0" fontId="52" fillId="5" borderId="43" xfId="0" applyFont="1" applyFill="1" applyBorder="1" applyAlignment="1">
      <alignment horizontal="center" vertical="center"/>
    </xf>
    <xf numFmtId="0" fontId="0" fillId="5" borderId="0" xfId="0" applyFill="1"/>
    <xf numFmtId="0" fontId="9" fillId="4" borderId="0" xfId="0" applyFont="1" applyFill="1" applyAlignment="1">
      <alignment vertical="center" wrapText="1"/>
    </xf>
    <xf numFmtId="0" fontId="0" fillId="5" borderId="39" xfId="0" applyFill="1" applyBorder="1" applyAlignment="1">
      <alignment vertical="center"/>
    </xf>
    <xf numFmtId="0" fontId="0" fillId="5" borderId="46" xfId="0" applyFill="1" applyBorder="1" applyAlignment="1">
      <alignment vertical="center"/>
    </xf>
    <xf numFmtId="0" fontId="64" fillId="0" borderId="1" xfId="0" applyFont="1" applyBorder="1" applyAlignment="1">
      <alignment vertical="top" wrapText="1"/>
    </xf>
    <xf numFmtId="0" fontId="65" fillId="0" borderId="6" xfId="0" applyFont="1" applyBorder="1"/>
    <xf numFmtId="0" fontId="65" fillId="0" borderId="3" xfId="0" applyFont="1" applyBorder="1"/>
    <xf numFmtId="0" fontId="65" fillId="0" borderId="7" xfId="0" applyFont="1" applyBorder="1"/>
    <xf numFmtId="0" fontId="65" fillId="0" borderId="8" xfId="0" applyFont="1" applyBorder="1"/>
    <xf numFmtId="0" fontId="65" fillId="0" borderId="9" xfId="0" applyFont="1" applyBorder="1"/>
    <xf numFmtId="0" fontId="65" fillId="0" borderId="5" xfId="0" applyFont="1" applyBorder="1"/>
    <xf numFmtId="0" fontId="65" fillId="0" borderId="0" xfId="0" applyFont="1"/>
    <xf numFmtId="0" fontId="65" fillId="0" borderId="2" xfId="0" applyFont="1" applyBorder="1"/>
    <xf numFmtId="0" fontId="64" fillId="0" borderId="1" xfId="0" applyFont="1" applyBorder="1" applyAlignment="1">
      <alignment vertical="center" wrapText="1"/>
    </xf>
    <xf numFmtId="0" fontId="64" fillId="5" borderId="16" xfId="0" applyFont="1" applyFill="1" applyBorder="1" applyAlignment="1">
      <alignment vertical="top" wrapText="1"/>
    </xf>
    <xf numFmtId="0" fontId="65" fillId="5" borderId="7" xfId="0" applyFont="1" applyFill="1" applyBorder="1"/>
    <xf numFmtId="0" fontId="65" fillId="5" borderId="3" xfId="0" applyFont="1" applyFill="1" applyBorder="1"/>
    <xf numFmtId="0" fontId="65" fillId="5" borderId="8" xfId="0" applyFont="1" applyFill="1" applyBorder="1"/>
    <xf numFmtId="0" fontId="65" fillId="5" borderId="9" xfId="0" applyFont="1" applyFill="1" applyBorder="1"/>
    <xf numFmtId="0" fontId="64" fillId="5" borderId="1" xfId="0" applyFont="1" applyFill="1" applyBorder="1" applyAlignment="1">
      <alignment vertical="top" wrapText="1"/>
    </xf>
    <xf numFmtId="0" fontId="65" fillId="5" borderId="6" xfId="0" applyFont="1" applyFill="1" applyBorder="1" applyAlignment="1">
      <alignment vertical="top"/>
    </xf>
    <xf numFmtId="0" fontId="65" fillId="5" borderId="3" xfId="0" applyFont="1" applyFill="1" applyBorder="1" applyAlignment="1">
      <alignment vertical="top"/>
    </xf>
    <xf numFmtId="0" fontId="65" fillId="5" borderId="7" xfId="0" applyFont="1" applyFill="1" applyBorder="1" applyAlignment="1">
      <alignment vertical="top"/>
    </xf>
    <xf numFmtId="0" fontId="65" fillId="5" borderId="8" xfId="0" applyFont="1" applyFill="1" applyBorder="1" applyAlignment="1">
      <alignment vertical="top"/>
    </xf>
    <xf numFmtId="0" fontId="65" fillId="5" borderId="9" xfId="0" applyFont="1" applyFill="1" applyBorder="1" applyAlignment="1">
      <alignment vertical="top"/>
    </xf>
    <xf numFmtId="0" fontId="64" fillId="0" borderId="16" xfId="0" applyFont="1" applyBorder="1" applyAlignment="1">
      <alignment vertical="center" wrapText="1"/>
    </xf>
    <xf numFmtId="0" fontId="68" fillId="5" borderId="1" xfId="0" applyFont="1" applyFill="1" applyBorder="1" applyAlignment="1">
      <alignment vertical="top" wrapText="1"/>
    </xf>
    <xf numFmtId="0" fontId="69" fillId="5" borderId="6" xfId="0" applyFont="1" applyFill="1" applyBorder="1"/>
    <xf numFmtId="0" fontId="69" fillId="5" borderId="3" xfId="0" applyFont="1" applyFill="1" applyBorder="1"/>
    <xf numFmtId="0" fontId="69" fillId="5" borderId="7" xfId="0" applyFont="1" applyFill="1" applyBorder="1"/>
    <xf numFmtId="0" fontId="69" fillId="5" borderId="8" xfId="0" applyFont="1" applyFill="1" applyBorder="1"/>
    <xf numFmtId="0" fontId="69" fillId="5" borderId="9" xfId="0" applyFont="1" applyFill="1" applyBorder="1"/>
    <xf numFmtId="0" fontId="57" fillId="2" borderId="1" xfId="0" applyFont="1" applyFill="1" applyBorder="1" applyAlignment="1">
      <alignment horizontal="center" vertical="center" wrapText="1"/>
    </xf>
    <xf numFmtId="0" fontId="56" fillId="0" borderId="6" xfId="0" applyFont="1" applyBorder="1"/>
    <xf numFmtId="0" fontId="56" fillId="0" borderId="3" xfId="0" applyFont="1" applyBorder="1"/>
    <xf numFmtId="0" fontId="56" fillId="0" borderId="7" xfId="0" applyFont="1" applyBorder="1"/>
    <xf numFmtId="0" fontId="56" fillId="0" borderId="8" xfId="0" applyFont="1" applyBorder="1"/>
    <xf numFmtId="0" fontId="56" fillId="0" borderId="9" xfId="0" applyFont="1" applyBorder="1"/>
    <xf numFmtId="0" fontId="57" fillId="2" borderId="39" xfId="0" applyFont="1" applyFill="1" applyBorder="1" applyAlignment="1">
      <alignment horizontal="center" vertical="center" wrapText="1"/>
    </xf>
    <xf numFmtId="0" fontId="56" fillId="0" borderId="45" xfId="0" applyFont="1" applyBorder="1"/>
    <xf numFmtId="0" fontId="56" fillId="0" borderId="40" xfId="0" applyFont="1" applyBorder="1"/>
    <xf numFmtId="0" fontId="56" fillId="0" borderId="23" xfId="0" applyFont="1" applyBorder="1"/>
    <xf numFmtId="0" fontId="56" fillId="0" borderId="19" xfId="0" applyFont="1" applyBorder="1"/>
    <xf numFmtId="0" fontId="56" fillId="0" borderId="21" xfId="0" applyFont="1" applyBorder="1"/>
    <xf numFmtId="0" fontId="65" fillId="0" borderId="5" xfId="0" applyFont="1" applyBorder="1" applyAlignment="1">
      <alignment vertical="top"/>
    </xf>
    <xf numFmtId="0" fontId="65" fillId="0" borderId="6" xfId="0" applyFont="1" applyBorder="1" applyAlignment="1">
      <alignment vertical="top"/>
    </xf>
    <xf numFmtId="0" fontId="65" fillId="0" borderId="3" xfId="0" applyFont="1" applyBorder="1" applyAlignment="1">
      <alignment vertical="top"/>
    </xf>
    <xf numFmtId="0" fontId="65" fillId="0" borderId="0" xfId="0" applyFont="1" applyAlignment="1">
      <alignment vertical="top"/>
    </xf>
    <xf numFmtId="0" fontId="65" fillId="0" borderId="7" xfId="0" applyFont="1" applyBorder="1" applyAlignment="1">
      <alignment vertical="top"/>
    </xf>
    <xf numFmtId="0" fontId="65" fillId="0" borderId="8" xfId="0" applyFont="1" applyBorder="1" applyAlignment="1">
      <alignment vertical="top"/>
    </xf>
    <xf numFmtId="0" fontId="65" fillId="0" borderId="2" xfId="0" applyFont="1" applyBorder="1" applyAlignment="1">
      <alignment vertical="top"/>
    </xf>
    <xf numFmtId="0" fontId="65" fillId="0" borderId="9" xfId="0" applyFont="1" applyBorder="1" applyAlignment="1">
      <alignment vertical="top"/>
    </xf>
    <xf numFmtId="0" fontId="64" fillId="0" borderId="12" xfId="0" applyFont="1" applyBorder="1" applyAlignment="1">
      <alignment wrapText="1"/>
    </xf>
    <xf numFmtId="0" fontId="64" fillId="0" borderId="12" xfId="0" applyFont="1" applyBorder="1" applyAlignment="1">
      <alignment vertical="center" wrapText="1"/>
    </xf>
    <xf numFmtId="0" fontId="64" fillId="0" borderId="1" xfId="0" applyFont="1" applyBorder="1" applyAlignment="1">
      <alignment wrapText="1"/>
    </xf>
    <xf numFmtId="0" fontId="64" fillId="0" borderId="4" xfId="0" applyFont="1" applyBorder="1" applyAlignment="1">
      <alignment vertical="top" wrapText="1"/>
    </xf>
    <xf numFmtId="0" fontId="64" fillId="0" borderId="16" xfId="0" applyFont="1" applyBorder="1" applyAlignment="1">
      <alignment vertical="top" wrapText="1"/>
    </xf>
    <xf numFmtId="0" fontId="55" fillId="3" borderId="42" xfId="0" applyFont="1" applyFill="1" applyBorder="1" applyAlignment="1">
      <alignment vertical="top" wrapText="1"/>
    </xf>
    <xf numFmtId="0" fontId="56" fillId="0" borderId="20" xfId="0" applyFont="1" applyBorder="1"/>
    <xf numFmtId="0" fontId="68" fillId="5" borderId="16" xfId="0" applyFont="1" applyFill="1" applyBorder="1" applyAlignment="1">
      <alignment vertical="center" wrapText="1"/>
    </xf>
    <xf numFmtId="0" fontId="55" fillId="0" borderId="1" xfId="0" applyFont="1" applyBorder="1" applyAlignment="1">
      <alignment horizontal="center" vertical="top" wrapText="1"/>
    </xf>
    <xf numFmtId="0" fontId="56" fillId="0" borderId="6" xfId="0" applyFont="1" applyBorder="1" applyAlignment="1">
      <alignment vertical="top"/>
    </xf>
    <xf numFmtId="0" fontId="56" fillId="0" borderId="3" xfId="0" applyFont="1" applyBorder="1" applyAlignment="1">
      <alignment vertical="top"/>
    </xf>
    <xf numFmtId="0" fontId="56" fillId="0" borderId="7" xfId="0" applyFont="1" applyBorder="1" applyAlignment="1">
      <alignment vertical="top"/>
    </xf>
    <xf numFmtId="0" fontId="56" fillId="0" borderId="8" xfId="0" applyFont="1" applyBorder="1" applyAlignment="1">
      <alignment vertical="top"/>
    </xf>
    <xf numFmtId="0" fontId="56" fillId="0" borderId="9" xfId="0" applyFont="1" applyBorder="1" applyAlignment="1">
      <alignment vertical="top"/>
    </xf>
    <xf numFmtId="0" fontId="65" fillId="5" borderId="5" xfId="0" applyFont="1" applyFill="1" applyBorder="1"/>
    <xf numFmtId="0" fontId="65" fillId="5" borderId="6" xfId="0" applyFont="1" applyFill="1" applyBorder="1"/>
    <xf numFmtId="0" fontId="65" fillId="5" borderId="0" xfId="0" applyFont="1" applyFill="1"/>
    <xf numFmtId="0" fontId="65" fillId="5" borderId="2" xfId="0" applyFont="1" applyFill="1" applyBorder="1"/>
    <xf numFmtId="0" fontId="55" fillId="5" borderId="16" xfId="0" applyFont="1" applyFill="1" applyBorder="1" applyAlignment="1">
      <alignment horizontal="center" vertical="center"/>
    </xf>
    <xf numFmtId="0" fontId="55" fillId="5" borderId="18" xfId="0" applyFont="1" applyFill="1" applyBorder="1" applyAlignment="1">
      <alignment horizontal="center" vertical="center"/>
    </xf>
    <xf numFmtId="0" fontId="56" fillId="0" borderId="25" xfId="0" applyFont="1" applyBorder="1"/>
    <xf numFmtId="0" fontId="57" fillId="5" borderId="0" xfId="0" applyFont="1" applyFill="1" applyAlignment="1">
      <alignment horizontal="center"/>
    </xf>
    <xf numFmtId="0" fontId="56" fillId="0" borderId="0" xfId="0" applyFont="1"/>
    <xf numFmtId="0" fontId="68" fillId="5" borderId="16" xfId="0" applyFont="1" applyFill="1" applyBorder="1" applyAlignment="1">
      <alignment vertical="top" wrapText="1"/>
    </xf>
    <xf numFmtId="0" fontId="69" fillId="5" borderId="0" xfId="0" applyFont="1" applyFill="1"/>
    <xf numFmtId="0" fontId="69" fillId="5" borderId="2" xfId="0" applyFont="1" applyFill="1" applyBorder="1"/>
    <xf numFmtId="0" fontId="64" fillId="3" borderId="39" xfId="0" applyFont="1" applyFill="1" applyBorder="1" applyAlignment="1">
      <alignment vertical="top" wrapText="1"/>
    </xf>
    <xf numFmtId="0" fontId="65" fillId="0" borderId="47" xfId="0" applyFont="1" applyBorder="1"/>
    <xf numFmtId="0" fontId="65" fillId="0" borderId="46" xfId="0" applyFont="1" applyBorder="1"/>
    <xf numFmtId="0" fontId="8" fillId="0" borderId="0" xfId="0" applyFont="1" applyAlignment="1">
      <alignment horizontal="center" vertical="center"/>
    </xf>
    <xf numFmtId="0" fontId="55" fillId="5" borderId="16" xfId="0" applyFont="1" applyFill="1" applyBorder="1" applyAlignment="1">
      <alignment horizontal="left" vertical="center"/>
    </xf>
    <xf numFmtId="0" fontId="7" fillId="2" borderId="17" xfId="0" applyFont="1" applyFill="1" applyBorder="1" applyAlignment="1">
      <alignment horizontal="center" vertical="center" wrapText="1"/>
    </xf>
    <xf numFmtId="0" fontId="0" fillId="0" borderId="25" xfId="0" applyBorder="1"/>
    <xf numFmtId="0" fontId="0" fillId="0" borderId="38" xfId="0" applyBorder="1"/>
    <xf numFmtId="0" fontId="7" fillId="2" borderId="18" xfId="0" applyFont="1" applyFill="1" applyBorder="1" applyAlignment="1">
      <alignment horizontal="center" vertical="center" wrapText="1"/>
    </xf>
    <xf numFmtId="0" fontId="0" fillId="0" borderId="44" xfId="0" applyBorder="1"/>
    <xf numFmtId="0" fontId="68" fillId="5" borderId="1" xfId="0" applyFont="1" applyFill="1" applyBorder="1" applyAlignment="1">
      <alignment vertical="center" wrapText="1"/>
    </xf>
    <xf numFmtId="0" fontId="19" fillId="0" borderId="0" xfId="0" applyFont="1" applyAlignment="1">
      <alignment horizontal="center" vertical="center"/>
    </xf>
    <xf numFmtId="0" fontId="69" fillId="5" borderId="5" xfId="0" applyFont="1" applyFill="1" applyBorder="1"/>
    <xf numFmtId="0" fontId="55" fillId="0" borderId="0" xfId="0" applyFont="1" applyAlignment="1">
      <alignment horizontal="center" vertical="top" wrapText="1"/>
    </xf>
    <xf numFmtId="0" fontId="55" fillId="0" borderId="1" xfId="0" applyFont="1" applyBorder="1" applyAlignment="1">
      <alignment horizontal="left" vertical="top" wrapText="1"/>
    </xf>
    <xf numFmtId="0" fontId="56" fillId="0" borderId="6" xfId="0" applyFont="1" applyBorder="1" applyAlignment="1">
      <alignment horizontal="left" vertical="top"/>
    </xf>
    <xf numFmtId="0" fontId="56" fillId="0" borderId="3" xfId="0" applyFont="1" applyBorder="1" applyAlignment="1">
      <alignment horizontal="left" vertical="top"/>
    </xf>
    <xf numFmtId="0" fontId="56" fillId="0" borderId="7" xfId="0" applyFont="1" applyBorder="1" applyAlignment="1">
      <alignment horizontal="left" vertical="top"/>
    </xf>
    <xf numFmtId="0" fontId="56" fillId="0" borderId="8" xfId="0" applyFont="1" applyBorder="1" applyAlignment="1">
      <alignment horizontal="left" vertical="top"/>
    </xf>
    <xf numFmtId="0" fontId="56" fillId="0" borderId="9" xfId="0" applyFont="1" applyBorder="1" applyAlignment="1">
      <alignment horizontal="left" vertical="top"/>
    </xf>
    <xf numFmtId="0" fontId="21" fillId="0" borderId="0" xfId="0" applyFont="1" applyAlignment="1">
      <alignment wrapText="1"/>
    </xf>
    <xf numFmtId="0" fontId="67" fillId="5" borderId="1" xfId="0" applyFont="1" applyFill="1" applyBorder="1" applyAlignment="1">
      <alignment vertical="top" wrapText="1"/>
    </xf>
    <xf numFmtId="0" fontId="70" fillId="5" borderId="6" xfId="0" applyFont="1" applyFill="1" applyBorder="1"/>
    <xf numFmtId="0" fontId="70" fillId="5" borderId="3" xfId="0" applyFont="1" applyFill="1" applyBorder="1"/>
    <xf numFmtId="0" fontId="70" fillId="5" borderId="7" xfId="0" applyFont="1" applyFill="1" applyBorder="1"/>
    <xf numFmtId="0" fontId="70" fillId="5" borderId="8" xfId="0" applyFont="1" applyFill="1" applyBorder="1"/>
    <xf numFmtId="0" fontId="70" fillId="5" borderId="9" xfId="0" applyFont="1" applyFill="1" applyBorder="1"/>
    <xf numFmtId="0" fontId="64" fillId="0" borderId="12" xfId="0" applyFont="1" applyBorder="1" applyAlignment="1">
      <alignment vertical="top" wrapText="1"/>
    </xf>
    <xf numFmtId="0" fontId="65" fillId="17" borderId="12" xfId="0" applyFont="1" applyFill="1" applyBorder="1" applyAlignment="1">
      <alignment horizontal="left"/>
    </xf>
    <xf numFmtId="0" fontId="65" fillId="17" borderId="10" xfId="0" applyFont="1" applyFill="1" applyBorder="1" applyAlignment="1">
      <alignment horizontal="left"/>
    </xf>
    <xf numFmtId="0" fontId="65" fillId="17" borderId="11" xfId="0" applyFont="1" applyFill="1" applyBorder="1" applyAlignment="1">
      <alignment horizontal="left"/>
    </xf>
    <xf numFmtId="0" fontId="65" fillId="17" borderId="12" xfId="0" applyFont="1" applyFill="1" applyBorder="1" applyAlignment="1">
      <alignment horizontal="left" wrapText="1"/>
    </xf>
    <xf numFmtId="0" fontId="65" fillId="17" borderId="10" xfId="0" applyFont="1" applyFill="1" applyBorder="1" applyAlignment="1">
      <alignment horizontal="left" wrapText="1"/>
    </xf>
    <xf numFmtId="0" fontId="65" fillId="17" borderId="11" xfId="0" applyFont="1" applyFill="1" applyBorder="1" applyAlignment="1">
      <alignment horizontal="left" wrapText="1"/>
    </xf>
    <xf numFmtId="0" fontId="8" fillId="0" borderId="0" xfId="0" applyFont="1" applyAlignment="1">
      <alignment horizontal="center"/>
    </xf>
    <xf numFmtId="0" fontId="9" fillId="0" borderId="0" xfId="0" applyFont="1"/>
    <xf numFmtId="0" fontId="45" fillId="5" borderId="1" xfId="0" applyFont="1" applyFill="1" applyBorder="1" applyAlignment="1">
      <alignment vertical="center" wrapText="1"/>
    </xf>
    <xf numFmtId="0" fontId="0" fillId="5" borderId="5" xfId="0" applyFill="1" applyBorder="1"/>
    <xf numFmtId="0" fontId="0" fillId="5" borderId="6" xfId="0" applyFill="1" applyBorder="1"/>
    <xf numFmtId="0" fontId="0" fillId="5" borderId="3" xfId="0" applyFill="1" applyBorder="1"/>
    <xf numFmtId="0" fontId="9" fillId="5" borderId="0" xfId="0" applyFont="1" applyFill="1"/>
    <xf numFmtId="0" fontId="0" fillId="5" borderId="7" xfId="0" applyFill="1" applyBorder="1"/>
    <xf numFmtId="0" fontId="0" fillId="5" borderId="8" xfId="0" applyFill="1" applyBorder="1"/>
    <xf numFmtId="0" fontId="0" fillId="5" borderId="2" xfId="0" applyFill="1" applyBorder="1"/>
    <xf numFmtId="0" fontId="0" fillId="5" borderId="9" xfId="0" applyFill="1" applyBorder="1"/>
    <xf numFmtId="0" fontId="7" fillId="2" borderId="48" xfId="0" applyFont="1" applyFill="1" applyBorder="1" applyAlignment="1">
      <alignment horizontal="center" vertical="center" wrapText="1"/>
    </xf>
    <xf numFmtId="0" fontId="7" fillId="2" borderId="44" xfId="0" applyFont="1" applyFill="1" applyBorder="1" applyAlignment="1">
      <alignment horizontal="center" vertical="center" wrapText="1"/>
    </xf>
    <xf numFmtId="0" fontId="7" fillId="2" borderId="4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45" fillId="5" borderId="1" xfId="0" applyFont="1" applyFill="1" applyBorder="1" applyAlignment="1">
      <alignment horizontal="left" vertical="center" wrapText="1"/>
    </xf>
    <xf numFmtId="0" fontId="18" fillId="0" borderId="22" xfId="0" applyFont="1" applyBorder="1" applyAlignment="1">
      <alignment horizontal="left" vertical="top" wrapText="1"/>
    </xf>
    <xf numFmtId="0" fontId="18" fillId="0" borderId="44" xfId="0" applyFont="1" applyBorder="1" applyAlignment="1">
      <alignment horizontal="left" vertical="top" wrapText="1"/>
    </xf>
    <xf numFmtId="0" fontId="18" fillId="0" borderId="45" xfId="0" applyFont="1" applyBorder="1" applyAlignment="1">
      <alignment horizontal="left" vertical="top" wrapText="1"/>
    </xf>
    <xf numFmtId="0" fontId="18" fillId="0" borderId="40" xfId="0" applyFont="1" applyBorder="1" applyAlignment="1">
      <alignment horizontal="left" vertical="top" wrapText="1"/>
    </xf>
    <xf numFmtId="0" fontId="18" fillId="0" borderId="43" xfId="0" applyFont="1" applyBorder="1" applyAlignment="1">
      <alignment horizontal="left" vertical="top" wrapText="1"/>
    </xf>
    <xf numFmtId="0" fontId="18" fillId="0" borderId="23" xfId="0" applyFont="1" applyBorder="1" applyAlignment="1">
      <alignment horizontal="left" vertical="top" wrapText="1"/>
    </xf>
    <xf numFmtId="0" fontId="18" fillId="0" borderId="19" xfId="0" applyFont="1" applyBorder="1" applyAlignment="1">
      <alignment horizontal="left" vertical="top" wrapText="1"/>
    </xf>
    <xf numFmtId="0" fontId="18" fillId="0" borderId="20" xfId="0" applyFont="1" applyBorder="1" applyAlignment="1">
      <alignment horizontal="left" vertical="top" wrapText="1"/>
    </xf>
    <xf numFmtId="0" fontId="18" fillId="0" borderId="21" xfId="0" applyFont="1" applyBorder="1" applyAlignment="1">
      <alignment horizontal="left" vertical="top" wrapText="1"/>
    </xf>
    <xf numFmtId="0" fontId="18" fillId="5" borderId="22" xfId="0" applyFont="1" applyFill="1" applyBorder="1" applyAlignment="1">
      <alignment horizontal="left" vertical="top" wrapText="1"/>
    </xf>
    <xf numFmtId="0" fontId="18" fillId="5" borderId="44" xfId="0" applyFont="1" applyFill="1" applyBorder="1" applyAlignment="1">
      <alignment horizontal="left" vertical="top"/>
    </xf>
    <xf numFmtId="0" fontId="18" fillId="5" borderId="45" xfId="0" applyFont="1" applyFill="1" applyBorder="1" applyAlignment="1">
      <alignment horizontal="left" vertical="top"/>
    </xf>
    <xf numFmtId="0" fontId="18" fillId="5" borderId="40" xfId="0" applyFont="1" applyFill="1" applyBorder="1" applyAlignment="1">
      <alignment horizontal="left" vertical="top"/>
    </xf>
    <xf numFmtId="0" fontId="18" fillId="5" borderId="43" xfId="0" applyFont="1" applyFill="1" applyBorder="1" applyAlignment="1">
      <alignment horizontal="left" vertical="top"/>
    </xf>
    <xf numFmtId="0" fontId="18" fillId="5" borderId="23" xfId="0" applyFont="1" applyFill="1" applyBorder="1" applyAlignment="1">
      <alignment horizontal="left" vertical="top"/>
    </xf>
    <xf numFmtId="0" fontId="18" fillId="5" borderId="19" xfId="0" applyFont="1" applyFill="1" applyBorder="1" applyAlignment="1">
      <alignment horizontal="left" vertical="top"/>
    </xf>
    <xf numFmtId="0" fontId="18" fillId="5" borderId="20" xfId="0" applyFont="1" applyFill="1" applyBorder="1" applyAlignment="1">
      <alignment horizontal="left" vertical="top"/>
    </xf>
    <xf numFmtId="0" fontId="18" fillId="5" borderId="21" xfId="0" applyFont="1" applyFill="1" applyBorder="1" applyAlignment="1">
      <alignment horizontal="left" vertical="top"/>
    </xf>
    <xf numFmtId="0" fontId="18" fillId="5" borderId="4" xfId="0" applyFont="1" applyFill="1" applyBorder="1" applyAlignment="1">
      <alignment horizontal="left" vertical="top" wrapText="1"/>
    </xf>
    <xf numFmtId="0" fontId="18" fillId="5" borderId="5" xfId="0" applyFont="1" applyFill="1" applyBorder="1" applyAlignment="1">
      <alignment horizontal="left" vertical="top" wrapText="1"/>
    </xf>
    <xf numFmtId="0" fontId="18" fillId="5" borderId="6" xfId="0" applyFont="1" applyFill="1" applyBorder="1" applyAlignment="1">
      <alignment horizontal="left" vertical="top" wrapText="1"/>
    </xf>
    <xf numFmtId="0" fontId="18" fillId="5" borderId="3" xfId="0" applyFont="1" applyFill="1" applyBorder="1" applyAlignment="1">
      <alignment horizontal="left" vertical="top" wrapText="1"/>
    </xf>
    <xf numFmtId="0" fontId="18" fillId="5" borderId="43" xfId="0" applyFont="1" applyFill="1" applyBorder="1" applyAlignment="1">
      <alignment horizontal="left" vertical="top" wrapText="1"/>
    </xf>
    <xf numFmtId="0" fontId="18" fillId="5" borderId="7" xfId="0" applyFont="1" applyFill="1" applyBorder="1" applyAlignment="1">
      <alignment horizontal="left" vertical="top" wrapText="1"/>
    </xf>
    <xf numFmtId="0" fontId="18" fillId="5" borderId="8" xfId="0" applyFont="1" applyFill="1" applyBorder="1" applyAlignment="1">
      <alignment horizontal="left" vertical="top" wrapText="1"/>
    </xf>
    <xf numFmtId="0" fontId="18" fillId="5" borderId="2" xfId="0" applyFont="1" applyFill="1" applyBorder="1" applyAlignment="1">
      <alignment horizontal="left" vertical="top" wrapText="1"/>
    </xf>
    <xf numFmtId="0" fontId="18" fillId="5" borderId="9" xfId="0" applyFont="1" applyFill="1" applyBorder="1" applyAlignment="1">
      <alignment horizontal="left" vertical="top" wrapText="1"/>
    </xf>
    <xf numFmtId="0" fontId="38" fillId="0" borderId="5" xfId="0" applyFont="1" applyBorder="1"/>
    <xf numFmtId="0" fontId="38" fillId="0" borderId="6" xfId="0" applyFont="1" applyBorder="1"/>
    <xf numFmtId="0" fontId="38" fillId="0" borderId="3" xfId="0" applyFont="1" applyBorder="1"/>
    <xf numFmtId="0" fontId="38" fillId="0" borderId="0" xfId="0" applyFont="1"/>
    <xf numFmtId="0" fontId="38" fillId="0" borderId="7" xfId="0" applyFont="1" applyBorder="1"/>
    <xf numFmtId="0" fontId="38" fillId="0" borderId="8" xfId="0" applyFont="1" applyBorder="1"/>
    <xf numFmtId="0" fontId="38" fillId="0" borderId="2" xfId="0" applyFont="1" applyBorder="1"/>
    <xf numFmtId="0" fontId="38" fillId="0" borderId="9" xfId="0" applyFont="1" applyBorder="1"/>
    <xf numFmtId="0" fontId="7" fillId="2" borderId="1" xfId="0" applyFont="1" applyFill="1" applyBorder="1" applyAlignment="1">
      <alignment vertical="top" wrapText="1"/>
    </xf>
    <xf numFmtId="0" fontId="0" fillId="0" borderId="3" xfId="0" applyBorder="1"/>
    <xf numFmtId="0" fontId="0" fillId="0" borderId="7" xfId="0" applyBorder="1"/>
    <xf numFmtId="0" fontId="8" fillId="0" borderId="0" xfId="0" applyFont="1" applyAlignment="1">
      <alignment horizontal="center" vertical="top" wrapText="1"/>
    </xf>
    <xf numFmtId="0" fontId="18" fillId="5" borderId="1" xfId="0" applyFont="1" applyFill="1" applyBorder="1" applyAlignment="1">
      <alignment vertical="top" wrapText="1"/>
    </xf>
    <xf numFmtId="0" fontId="38" fillId="5" borderId="5" xfId="0" applyFont="1" applyFill="1" applyBorder="1"/>
    <xf numFmtId="0" fontId="38" fillId="5" borderId="6" xfId="0" applyFont="1" applyFill="1" applyBorder="1"/>
    <xf numFmtId="0" fontId="38" fillId="5" borderId="3" xfId="0" applyFont="1" applyFill="1" applyBorder="1"/>
    <xf numFmtId="0" fontId="38" fillId="5" borderId="0" xfId="0" applyFont="1" applyFill="1"/>
    <xf numFmtId="0" fontId="38" fillId="5" borderId="7" xfId="0" applyFont="1" applyFill="1" applyBorder="1"/>
    <xf numFmtId="0" fontId="38" fillId="5" borderId="8" xfId="0" applyFont="1" applyFill="1" applyBorder="1"/>
    <xf numFmtId="0" fontId="38" fillId="5" borderId="2" xfId="0" applyFont="1" applyFill="1" applyBorder="1"/>
    <xf numFmtId="0" fontId="38" fillId="5" borderId="9" xfId="0" applyFont="1" applyFill="1" applyBorder="1"/>
    <xf numFmtId="0" fontId="18" fillId="0" borderId="12" xfId="0" applyFont="1" applyBorder="1" applyAlignment="1">
      <alignment horizontal="left" vertical="top" wrapText="1"/>
    </xf>
    <xf numFmtId="0" fontId="18" fillId="0" borderId="10" xfId="0" applyFont="1" applyBorder="1" applyAlignment="1">
      <alignment horizontal="left" vertical="top" wrapText="1"/>
    </xf>
    <xf numFmtId="0" fontId="18" fillId="0" borderId="11" xfId="0" applyFont="1" applyBorder="1" applyAlignment="1">
      <alignment horizontal="left" vertical="top" wrapText="1"/>
    </xf>
    <xf numFmtId="0" fontId="7" fillId="2" borderId="1" xfId="0" applyFont="1" applyFill="1" applyBorder="1" applyAlignment="1">
      <alignment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4" xfId="0" applyFont="1" applyBorder="1" applyAlignment="1">
      <alignment horizontal="center" vertical="top" wrapText="1"/>
    </xf>
    <xf numFmtId="0" fontId="9" fillId="0" borderId="5" xfId="0" applyFont="1" applyBorder="1" applyAlignment="1">
      <alignment horizontal="center" vertical="top" wrapText="1"/>
    </xf>
    <xf numFmtId="0" fontId="9" fillId="0" borderId="8" xfId="0" applyFont="1" applyBorder="1" applyAlignment="1">
      <alignment horizontal="center" vertical="top" wrapText="1"/>
    </xf>
    <xf numFmtId="0" fontId="9" fillId="0" borderId="2" xfId="0" applyFont="1" applyBorder="1" applyAlignment="1">
      <alignment horizontal="center" vertical="top" wrapText="1"/>
    </xf>
    <xf numFmtId="0" fontId="18" fillId="0" borderId="12" xfId="0" applyFont="1" applyBorder="1" applyAlignment="1">
      <alignment vertical="top" wrapText="1"/>
    </xf>
    <xf numFmtId="0" fontId="18" fillId="0" borderId="10" xfId="0" applyFont="1" applyBorder="1" applyAlignment="1">
      <alignment vertical="top" wrapText="1"/>
    </xf>
    <xf numFmtId="0" fontId="18" fillId="0" borderId="11" xfId="0" applyFont="1" applyBorder="1" applyAlignment="1">
      <alignment vertical="top" wrapText="1"/>
    </xf>
    <xf numFmtId="0" fontId="38" fillId="0" borderId="12" xfId="0" applyFont="1" applyBorder="1" applyAlignment="1">
      <alignment horizontal="center" vertical="center"/>
    </xf>
    <xf numFmtId="0" fontId="38" fillId="0" borderId="11" xfId="0" applyFont="1" applyBorder="1" applyAlignment="1">
      <alignment horizontal="center" vertical="center"/>
    </xf>
    <xf numFmtId="0" fontId="0" fillId="0" borderId="12" xfId="0" applyBorder="1" applyAlignment="1">
      <alignment horizontal="center" vertical="center" wrapText="1"/>
    </xf>
    <xf numFmtId="0" fontId="0" fillId="0" borderId="11" xfId="0" applyBorder="1" applyAlignment="1">
      <alignment vertical="center" wrapText="1"/>
    </xf>
    <xf numFmtId="0" fontId="38" fillId="0" borderId="12" xfId="0" applyFont="1" applyBorder="1" applyAlignment="1">
      <alignment horizontal="center" vertical="center" wrapText="1"/>
    </xf>
    <xf numFmtId="0" fontId="0" fillId="0" borderId="11" xfId="0" applyBorder="1" applyAlignment="1">
      <alignment horizontal="center" vertical="center" wrapText="1"/>
    </xf>
    <xf numFmtId="0" fontId="9" fillId="0" borderId="2" xfId="0" applyFont="1" applyBorder="1" applyAlignment="1">
      <alignment vertical="top" wrapText="1"/>
    </xf>
    <xf numFmtId="0" fontId="41" fillId="2" borderId="1" xfId="0" applyFont="1" applyFill="1" applyBorder="1" applyAlignment="1">
      <alignment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9" fillId="0" borderId="12" xfId="0" applyFont="1" applyBorder="1" applyAlignment="1">
      <alignment horizontal="center" vertical="center" wrapText="1"/>
    </xf>
    <xf numFmtId="0" fontId="9" fillId="5" borderId="1" xfId="0" applyFont="1" applyFill="1" applyBorder="1" applyAlignment="1">
      <alignment vertical="top" wrapText="1"/>
    </xf>
    <xf numFmtId="0" fontId="0" fillId="5" borderId="15" xfId="0" applyFill="1" applyBorder="1"/>
    <xf numFmtId="0" fontId="0" fillId="5" borderId="16" xfId="0" applyFill="1" applyBorder="1"/>
    <xf numFmtId="0" fontId="9" fillId="0" borderId="1" xfId="0" applyFont="1" applyBorder="1" applyAlignment="1">
      <alignment horizontal="center" vertical="center" wrapText="1"/>
    </xf>
    <xf numFmtId="0" fontId="0" fillId="0" borderId="15" xfId="0" applyBorder="1" applyAlignment="1">
      <alignment horizontal="center" vertical="center"/>
    </xf>
    <xf numFmtId="0" fontId="0" fillId="0" borderId="15" xfId="0" applyBorder="1"/>
    <xf numFmtId="0" fontId="7" fillId="2" borderId="14" xfId="0" applyFont="1" applyFill="1" applyBorder="1" applyAlignment="1">
      <alignment vertical="top" wrapText="1"/>
    </xf>
    <xf numFmtId="0" fontId="7" fillId="2" borderId="16" xfId="0" applyFont="1" applyFill="1" applyBorder="1" applyAlignment="1">
      <alignment vertical="top" wrapText="1"/>
    </xf>
    <xf numFmtId="0" fontId="9" fillId="5" borderId="1" xfId="0" applyFont="1" applyFill="1" applyBorder="1" applyAlignment="1">
      <alignment horizontal="center" vertical="center" wrapText="1"/>
    </xf>
    <xf numFmtId="0" fontId="0" fillId="5" borderId="6" xfId="0" applyFill="1" applyBorder="1" applyAlignment="1">
      <alignment horizontal="center" vertical="center"/>
    </xf>
    <xf numFmtId="0" fontId="0" fillId="5" borderId="3" xfId="0" applyFill="1" applyBorder="1" applyAlignment="1">
      <alignment horizontal="center" vertical="center"/>
    </xf>
    <xf numFmtId="0" fontId="0" fillId="5" borderId="7" xfId="0" applyFill="1" applyBorder="1" applyAlignment="1">
      <alignment horizontal="center" vertical="center"/>
    </xf>
    <xf numFmtId="0" fontId="18" fillId="0" borderId="4" xfId="0" applyFont="1" applyBorder="1" applyAlignment="1">
      <alignment vertical="top" wrapText="1"/>
    </xf>
    <xf numFmtId="0" fontId="18" fillId="0" borderId="5" xfId="0" applyFont="1" applyBorder="1" applyAlignment="1">
      <alignment vertical="top" wrapText="1"/>
    </xf>
    <xf numFmtId="0" fontId="18" fillId="0" borderId="6" xfId="0" applyFont="1" applyBorder="1" applyAlignment="1">
      <alignment vertical="top" wrapText="1"/>
    </xf>
    <xf numFmtId="0" fontId="18" fillId="0" borderId="3" xfId="0" applyFont="1" applyBorder="1" applyAlignment="1">
      <alignment vertical="top" wrapText="1"/>
    </xf>
    <xf numFmtId="0" fontId="18" fillId="0" borderId="43" xfId="0" applyFont="1" applyBorder="1" applyAlignment="1">
      <alignment vertical="top" wrapText="1"/>
    </xf>
    <xf numFmtId="0" fontId="18" fillId="0" borderId="7" xfId="0" applyFont="1" applyBorder="1" applyAlignment="1">
      <alignment vertical="top" wrapText="1"/>
    </xf>
    <xf numFmtId="0" fontId="18" fillId="0" borderId="8" xfId="0" applyFont="1" applyBorder="1" applyAlignment="1">
      <alignment vertical="top" wrapText="1"/>
    </xf>
    <xf numFmtId="0" fontId="18" fillId="0" borderId="2" xfId="0" applyFont="1" applyBorder="1" applyAlignment="1">
      <alignment vertical="top" wrapText="1"/>
    </xf>
    <xf numFmtId="0" fontId="18" fillId="0" borderId="9" xfId="0" applyFont="1" applyBorder="1" applyAlignment="1">
      <alignment vertical="top" wrapText="1"/>
    </xf>
    <xf numFmtId="0" fontId="0" fillId="5" borderId="15" xfId="0" applyFill="1" applyBorder="1" applyAlignment="1">
      <alignment horizontal="center" vertical="center"/>
    </xf>
    <xf numFmtId="0" fontId="2" fillId="0" borderId="12" xfId="0" applyFont="1" applyBorder="1" applyAlignment="1">
      <alignment vertical="top" wrapText="1"/>
    </xf>
    <xf numFmtId="0" fontId="2" fillId="0" borderId="10" xfId="0" applyFont="1" applyBorder="1" applyAlignment="1">
      <alignment vertical="top" wrapText="1"/>
    </xf>
    <xf numFmtId="0" fontId="2" fillId="0" borderId="11" xfId="0" applyFont="1" applyBorder="1" applyAlignment="1">
      <alignment vertical="top" wrapText="1"/>
    </xf>
    <xf numFmtId="0" fontId="0" fillId="0" borderId="12" xfId="0" applyBorder="1" applyAlignment="1">
      <alignment horizontal="center" vertical="center"/>
    </xf>
    <xf numFmtId="0" fontId="0" fillId="0" borderId="11" xfId="0" applyBorder="1" applyAlignment="1">
      <alignment horizontal="center" vertical="center"/>
    </xf>
    <xf numFmtId="0" fontId="7" fillId="2" borderId="4" xfId="0" applyFont="1" applyFill="1" applyBorder="1" applyAlignment="1">
      <alignment vertical="top" wrapText="1"/>
    </xf>
    <xf numFmtId="0" fontId="7" fillId="2" borderId="5" xfId="0" applyFont="1" applyFill="1" applyBorder="1" applyAlignment="1">
      <alignment vertical="top" wrapText="1"/>
    </xf>
    <xf numFmtId="0" fontId="7" fillId="2" borderId="6" xfId="0" applyFont="1" applyFill="1" applyBorder="1" applyAlignment="1">
      <alignment vertical="top" wrapText="1"/>
    </xf>
    <xf numFmtId="0" fontId="7" fillId="2" borderId="8" xfId="0" applyFont="1" applyFill="1" applyBorder="1" applyAlignment="1">
      <alignment vertical="top" wrapText="1"/>
    </xf>
    <xf numFmtId="0" fontId="7" fillId="2" borderId="2" xfId="0" applyFont="1" applyFill="1" applyBorder="1" applyAlignment="1">
      <alignment vertical="top" wrapText="1"/>
    </xf>
    <xf numFmtId="0" fontId="7" fillId="2" borderId="9" xfId="0" applyFont="1" applyFill="1" applyBorder="1" applyAlignment="1">
      <alignment vertical="top"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3"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4" borderId="1" xfId="0" applyFont="1" applyFill="1" applyBorder="1" applyAlignment="1">
      <alignment vertical="top" wrapText="1"/>
    </xf>
    <xf numFmtId="0" fontId="7" fillId="2" borderId="1" xfId="0" applyFont="1" applyFill="1" applyBorder="1" applyAlignment="1">
      <alignment horizontal="center" vertical="center" wrapText="1"/>
    </xf>
    <xf numFmtId="0" fontId="35" fillId="0" borderId="0" xfId="1" applyFont="1" applyAlignment="1">
      <alignment horizontal="left" wrapText="1"/>
    </xf>
    <xf numFmtId="0" fontId="0" fillId="0" borderId="0" xfId="0" applyAlignment="1">
      <alignment horizontal="left"/>
    </xf>
    <xf numFmtId="0" fontId="9" fillId="0" borderId="1" xfId="0" applyFont="1" applyBorder="1" applyAlignment="1">
      <alignment horizontal="left" vertical="center" wrapText="1"/>
    </xf>
    <xf numFmtId="0" fontId="0" fillId="0" borderId="5" xfId="0" applyBorder="1" applyAlignment="1">
      <alignment horizontal="left" vertical="center"/>
    </xf>
    <xf numFmtId="0" fontId="0" fillId="0" borderId="6" xfId="0" applyBorder="1" applyAlignment="1">
      <alignment horizontal="left" vertical="center"/>
    </xf>
    <xf numFmtId="0" fontId="0" fillId="0" borderId="8" xfId="0" applyBorder="1" applyAlignment="1">
      <alignment horizontal="left" vertical="center"/>
    </xf>
    <xf numFmtId="0" fontId="0" fillId="0" borderId="2" xfId="0" applyBorder="1" applyAlignment="1">
      <alignment horizontal="left" vertical="center"/>
    </xf>
    <xf numFmtId="0" fontId="0" fillId="0" borderId="9" xfId="0" applyBorder="1" applyAlignment="1">
      <alignment horizontal="left" vertical="center"/>
    </xf>
    <xf numFmtId="0" fontId="0" fillId="0" borderId="3" xfId="0" applyBorder="1" applyAlignment="1">
      <alignment horizontal="left" vertical="center"/>
    </xf>
    <xf numFmtId="0" fontId="0" fillId="0" borderId="0" xfId="0" applyAlignment="1">
      <alignment horizontal="left" vertical="center"/>
    </xf>
    <xf numFmtId="0" fontId="0" fillId="0" borderId="7" xfId="0" applyBorder="1" applyAlignment="1">
      <alignment horizontal="left" vertical="center"/>
    </xf>
    <xf numFmtId="0" fontId="30" fillId="2" borderId="1" xfId="0" applyFont="1" applyFill="1" applyBorder="1" applyAlignment="1">
      <alignment horizontal="center" vertical="center" wrapText="1"/>
    </xf>
    <xf numFmtId="0" fontId="9" fillId="0" borderId="12" xfId="0" applyFont="1" applyBorder="1" applyAlignment="1">
      <alignment vertical="center" wrapText="1"/>
    </xf>
    <xf numFmtId="0" fontId="9" fillId="0" borderId="11" xfId="0" applyFont="1" applyBorder="1" applyAlignment="1">
      <alignment vertical="center" wrapText="1"/>
    </xf>
    <xf numFmtId="0" fontId="18" fillId="0" borderId="12" xfId="0" applyFont="1" applyBorder="1" applyAlignment="1">
      <alignment vertical="center" wrapText="1"/>
    </xf>
    <xf numFmtId="0" fontId="18" fillId="0" borderId="10" xfId="0" applyFont="1" applyBorder="1" applyAlignment="1">
      <alignment vertical="center" wrapText="1"/>
    </xf>
    <xf numFmtId="0" fontId="18" fillId="0" borderId="24" xfId="0" applyFont="1" applyBorder="1" applyAlignment="1">
      <alignment vertical="center" wrapText="1"/>
    </xf>
    <xf numFmtId="0" fontId="30" fillId="3" borderId="12"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10" fillId="2" borderId="12" xfId="0" applyFont="1" applyFill="1" applyBorder="1" applyAlignment="1">
      <alignment horizontal="left" vertical="top" wrapText="1"/>
    </xf>
    <xf numFmtId="0" fontId="7" fillId="3" borderId="12"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 xfId="0" applyFont="1" applyFill="1" applyBorder="1" applyAlignment="1">
      <alignment vertical="top" wrapText="1"/>
    </xf>
    <xf numFmtId="0" fontId="9" fillId="0" borderId="1" xfId="0" applyFont="1" applyBorder="1" applyAlignment="1">
      <alignment horizontal="left" vertical="top" wrapText="1" indent="1"/>
    </xf>
    <xf numFmtId="0" fontId="10" fillId="2" borderId="1" xfId="0" applyFont="1" applyFill="1" applyBorder="1" applyAlignment="1">
      <alignment horizontal="left" vertical="top" wrapText="1"/>
    </xf>
    <xf numFmtId="0" fontId="9" fillId="0" borderId="4" xfId="0" applyFont="1" applyBorder="1" applyAlignment="1">
      <alignment horizontal="left" vertical="top" wrapText="1"/>
    </xf>
    <xf numFmtId="0" fontId="38" fillId="0" borderId="5" xfId="0" applyFont="1" applyBorder="1" applyAlignment="1">
      <alignment horizontal="left"/>
    </xf>
    <xf numFmtId="0" fontId="18" fillId="5" borderId="4" xfId="0" applyFont="1" applyFill="1" applyBorder="1" applyAlignment="1">
      <alignment vertical="top" wrapText="1"/>
    </xf>
    <xf numFmtId="0" fontId="18" fillId="5" borderId="12" xfId="0" applyFont="1" applyFill="1" applyBorder="1" applyAlignment="1">
      <alignment horizontal="left" vertical="top" wrapText="1"/>
    </xf>
    <xf numFmtId="0" fontId="29" fillId="5" borderId="1" xfId="0" applyFont="1" applyFill="1" applyBorder="1" applyAlignment="1">
      <alignment horizontal="left" vertical="top" wrapText="1"/>
    </xf>
    <xf numFmtId="0" fontId="9" fillId="0" borderId="4" xfId="0" applyFont="1" applyBorder="1" applyAlignment="1">
      <alignment vertical="top" wrapText="1"/>
    </xf>
    <xf numFmtId="0" fontId="29" fillId="0" borderId="1" xfId="0" applyFont="1" applyBorder="1" applyAlignment="1">
      <alignment vertical="top" wrapText="1"/>
    </xf>
    <xf numFmtId="0" fontId="10" fillId="17" borderId="1" xfId="0" applyFont="1" applyFill="1" applyBorder="1" applyAlignment="1">
      <alignment horizontal="left" vertical="top" wrapText="1"/>
    </xf>
    <xf numFmtId="0" fontId="0" fillId="17" borderId="5" xfId="0" applyFill="1" applyBorder="1"/>
    <xf numFmtId="0" fontId="0" fillId="17" borderId="6" xfId="0" applyFill="1" applyBorder="1"/>
    <xf numFmtId="0" fontId="0" fillId="17" borderId="8" xfId="0" applyFill="1" applyBorder="1"/>
    <xf numFmtId="0" fontId="0" fillId="17" borderId="2" xfId="0" applyFill="1" applyBorder="1"/>
    <xf numFmtId="0" fontId="0" fillId="17" borderId="9" xfId="0" applyFill="1" applyBorder="1"/>
    <xf numFmtId="0" fontId="38" fillId="0" borderId="1" xfId="0" applyFont="1" applyBorder="1"/>
    <xf numFmtId="0" fontId="7" fillId="2" borderId="1" xfId="0" applyFont="1" applyFill="1" applyBorder="1" applyAlignment="1">
      <alignment horizontal="left" vertical="top" wrapText="1"/>
    </xf>
    <xf numFmtId="0" fontId="0" fillId="5" borderId="10" xfId="0" applyFill="1" applyBorder="1"/>
    <xf numFmtId="0" fontId="0" fillId="5" borderId="11" xfId="0" applyFill="1" applyBorder="1"/>
    <xf numFmtId="166" fontId="9" fillId="5" borderId="1" xfId="0" applyNumberFormat="1" applyFont="1" applyFill="1" applyBorder="1" applyAlignment="1">
      <alignment vertical="top" wrapText="1"/>
    </xf>
    <xf numFmtId="166" fontId="52" fillId="5" borderId="1" xfId="0" applyNumberFormat="1" applyFont="1" applyFill="1" applyBorder="1" applyAlignment="1">
      <alignment vertical="top" wrapText="1"/>
    </xf>
    <xf numFmtId="0" fontId="52" fillId="5" borderId="1" xfId="0" applyFont="1" applyFill="1" applyBorder="1" applyAlignment="1">
      <alignment vertical="top" wrapText="1"/>
    </xf>
    <xf numFmtId="165" fontId="9" fillId="5" borderId="1" xfId="0" applyNumberFormat="1" applyFont="1" applyFill="1" applyBorder="1" applyAlignment="1">
      <alignment vertical="top" wrapText="1"/>
    </xf>
    <xf numFmtId="166" fontId="9" fillId="5" borderId="12" xfId="0" applyNumberFormat="1" applyFont="1" applyFill="1" applyBorder="1" applyAlignment="1">
      <alignment vertical="top" wrapText="1"/>
    </xf>
    <xf numFmtId="0" fontId="9" fillId="5" borderId="12" xfId="0" applyFont="1" applyFill="1" applyBorder="1" applyAlignment="1">
      <alignment vertical="top" wrapText="1"/>
    </xf>
    <xf numFmtId="0" fontId="32" fillId="0" borderId="0" xfId="1" applyFont="1" applyAlignment="1">
      <alignment wrapText="1"/>
    </xf>
    <xf numFmtId="0" fontId="10" fillId="5" borderId="1" xfId="0" applyFont="1" applyFill="1" applyBorder="1" applyAlignment="1">
      <alignment horizontal="center" vertical="top" wrapText="1"/>
    </xf>
    <xf numFmtId="0" fontId="9" fillId="5" borderId="4" xfId="0" applyFont="1" applyFill="1" applyBorder="1" applyAlignment="1">
      <alignment vertical="top" wrapText="1"/>
    </xf>
    <xf numFmtId="0" fontId="9" fillId="5" borderId="3" xfId="0" applyFont="1" applyFill="1" applyBorder="1" applyAlignment="1">
      <alignment vertical="top" wrapText="1"/>
    </xf>
    <xf numFmtId="0" fontId="0" fillId="9" borderId="3" xfId="0" applyFill="1" applyBorder="1"/>
    <xf numFmtId="0" fontId="0" fillId="9" borderId="0" xfId="0" applyFill="1"/>
    <xf numFmtId="0" fontId="9" fillId="5" borderId="0" xfId="0" applyFont="1" applyFill="1" applyAlignment="1">
      <alignment vertical="top" wrapText="1"/>
    </xf>
    <xf numFmtId="0" fontId="52" fillId="2" borderId="1" xfId="0" applyFont="1" applyFill="1" applyBorder="1" applyAlignment="1">
      <alignment horizontal="center" vertical="center" wrapText="1"/>
    </xf>
    <xf numFmtId="0" fontId="0" fillId="0" borderId="5" xfId="0" applyBorder="1" applyAlignment="1">
      <alignment wrapText="1"/>
    </xf>
    <xf numFmtId="0" fontId="0" fillId="0" borderId="6" xfId="0" applyBorder="1" applyAlignment="1">
      <alignment wrapText="1"/>
    </xf>
    <xf numFmtId="0" fontId="0" fillId="0" borderId="8" xfId="0" applyBorder="1" applyAlignment="1">
      <alignment wrapText="1"/>
    </xf>
    <xf numFmtId="0" fontId="0" fillId="0" borderId="2" xfId="0" applyBorder="1" applyAlignment="1">
      <alignment wrapText="1"/>
    </xf>
    <xf numFmtId="0" fontId="0" fillId="0" borderId="9" xfId="0" applyBorder="1" applyAlignment="1">
      <alignment wrapText="1"/>
    </xf>
    <xf numFmtId="0" fontId="52" fillId="2" borderId="1" xfId="0" applyFont="1" applyFill="1" applyBorder="1" applyAlignment="1">
      <alignment horizontal="center" vertical="center"/>
    </xf>
    <xf numFmtId="0" fontId="9" fillId="5" borderId="0" xfId="0" applyFont="1" applyFill="1" applyAlignment="1">
      <alignment vertical="top"/>
    </xf>
    <xf numFmtId="0" fontId="29" fillId="0" borderId="0" xfId="0" applyFont="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layoutTarget val="inner"/>
          <c:xMode val="edge"/>
          <c:yMode val="edge"/>
          <c:x val="4.6302083333333334E-2"/>
          <c:y val="6.4675925925925928E-2"/>
          <c:w val="0.95149305555555552"/>
          <c:h val="0.52522731481481477"/>
        </c:manualLayout>
      </c:layout>
      <c:barChart>
        <c:barDir val="col"/>
        <c:grouping val="clustered"/>
        <c:varyColors val="1"/>
        <c:ser>
          <c:idx val="0"/>
          <c:order val="0"/>
          <c:tx>
            <c:strRef>
              <c:f>'2. Progress towards outcomes'!$B$24</c:f>
              <c:strCache>
                <c:ptCount val="1"/>
                <c:pt idx="0">
                  <c:v>Average Cumulative progress toward outcomes (%)</c:v>
                </c:pt>
              </c:strCache>
            </c:strRef>
          </c:tx>
          <c:spPr>
            <a:solidFill>
              <a:srgbClr val="FF9999"/>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outcomes'!$B$25</c:f>
              <c:numCache>
                <c:formatCode>0.00%</c:formatCode>
                <c:ptCount val="1"/>
                <c:pt idx="0">
                  <c:v>0.32868750000000002</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3B4F-4719-867B-CA11CD334EA3}"/>
            </c:ext>
          </c:extLst>
        </c:ser>
        <c:ser>
          <c:idx val="1"/>
          <c:order val="1"/>
          <c:tx>
            <c:strRef>
              <c:f>'2. Progress towards outcomes'!$C$24</c:f>
              <c:strCache>
                <c:ptCount val="1"/>
                <c:pt idx="0">
                  <c:v>Time elapsed since project start/EOD vs Planned Project End Date </c:v>
                </c:pt>
              </c:strCache>
            </c:strRef>
          </c:tx>
          <c:spPr>
            <a:solidFill>
              <a:srgbClr val="99CCFF"/>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outcomes'!$C$25</c:f>
              <c:numCache>
                <c:formatCode>0.00%</c:formatCode>
                <c:ptCount val="1"/>
                <c:pt idx="0">
                  <c:v>0.57260273972602738</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1-3B4F-4719-867B-CA11CD334EA3}"/>
            </c:ext>
          </c:extLst>
        </c:ser>
        <c:ser>
          <c:idx val="2"/>
          <c:order val="2"/>
          <c:tx>
            <c:strRef>
              <c:f>'2. Progress towards outcomes'!$D$24</c:f>
              <c:strCache>
                <c:ptCount val="1"/>
                <c:pt idx="0">
                  <c:v>% of delivery</c:v>
                </c:pt>
              </c:strCache>
            </c:strRef>
          </c:tx>
          <c:spPr>
            <a:solidFill>
              <a:srgbClr val="99FF99"/>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outcomes'!$D$25</c:f>
              <c:numCache>
                <c:formatCode>0.00%</c:formatCode>
                <c:ptCount val="1"/>
                <c:pt idx="0">
                  <c:v>0.4097044049503164</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2-3B4F-4719-867B-CA11CD334EA3}"/>
            </c:ext>
          </c:extLst>
        </c:ser>
        <c:dLbls>
          <c:showLegendKey val="0"/>
          <c:showVal val="0"/>
          <c:showCatName val="0"/>
          <c:showSerName val="0"/>
          <c:showPercent val="0"/>
          <c:showBubbleSize val="0"/>
        </c:dLbls>
        <c:gapWidth val="150"/>
        <c:axId val="10"/>
        <c:axId val="100"/>
      </c:barChart>
      <c:catAx>
        <c:axId val="10"/>
        <c:scaling>
          <c:orientation val="minMax"/>
        </c:scaling>
        <c:delete val="1"/>
        <c:axPos val="b"/>
        <c:majorTickMark val="none"/>
        <c:minorTickMark val="none"/>
        <c:tickLblPos val="nextTo"/>
        <c:crossAx val="100"/>
        <c:crosses val="autoZero"/>
        <c:auto val="1"/>
        <c:lblAlgn val="ctr"/>
        <c:lblOffset val="100"/>
        <c:noMultiLvlLbl val="1"/>
      </c:catAx>
      <c:valAx>
        <c:axId val="100"/>
        <c:scaling>
          <c:orientation val="minMax"/>
        </c:scaling>
        <c:delete val="1"/>
        <c:axPos val="l"/>
        <c:title>
          <c:tx>
            <c:rich>
              <a:bodyPr/>
              <a:lstStyle/>
              <a:p>
                <a:pPr>
                  <a:defRPr/>
                </a:pPr>
                <a:r>
                  <a:rPr lang="en-US"/>
                  <a:t>%</a:t>
                </a:r>
              </a:p>
            </c:rich>
          </c:tx>
          <c:overlay val="1"/>
        </c:title>
        <c:numFmt formatCode="0%" sourceLinked="0"/>
        <c:majorTickMark val="out"/>
        <c:minorTickMark val="none"/>
        <c:tickLblPos val="nextTo"/>
        <c:crossAx val="10"/>
        <c:crosses val="autoZero"/>
        <c:crossBetween val="between"/>
      </c:valAx>
    </c:plotArea>
    <c:legend>
      <c:legendPos val="b"/>
      <c:overlay val="0"/>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31749</xdr:colOff>
      <xdr:row>0</xdr:row>
      <xdr:rowOff>31749</xdr:rowOff>
    </xdr:from>
    <xdr:ext cx="2028826" cy="774660"/>
    <xdr:pic>
      <xdr:nvPicPr>
        <xdr:cNvPr id="5" name="Picture 1" descr="Graphical user interface, text&#10;&#10;Description automatically generated">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l="6541" t="11919" r="5814" b="15420"/>
        <a:stretch>
          <a:fillRect/>
        </a:stretch>
      </xdr:blipFill>
      <xdr:spPr bwMode="auto">
        <a:xfrm>
          <a:off x="31749" y="31749"/>
          <a:ext cx="2028826" cy="774660"/>
        </a:xfrm>
        <a:prstGeom prst="rect">
          <a:avLst/>
        </a:prstGeom>
        <a:noFill/>
        <a:ln>
          <a:noFill/>
          <a:prstDash val="solid"/>
        </a:ln>
      </xdr:spPr>
    </xdr:pic>
    <xdr:clientData/>
  </xdr:oneCellAnchor>
  <xdr:oneCellAnchor>
    <xdr:from>
      <xdr:col>6</xdr:col>
      <xdr:colOff>647454</xdr:colOff>
      <xdr:row>0</xdr:row>
      <xdr:rowOff>38100</xdr:rowOff>
    </xdr:from>
    <xdr:ext cx="1829046" cy="714488"/>
    <xdr:pic>
      <xdr:nvPicPr>
        <xdr:cNvPr id="4" name="Immagine 1" descr="Immagine che contiene testo&#10;&#10;Descrizione generata automaticamente">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4505079" y="38100"/>
          <a:ext cx="1829046" cy="714488"/>
        </a:xfrm>
        <a:prstGeom prst="rect">
          <a:avLst/>
        </a:prstGeom>
        <a:noFill/>
        <a:ln>
          <a:noFill/>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312420</xdr:colOff>
      <xdr:row>23</xdr:row>
      <xdr:rowOff>45720</xdr:rowOff>
    </xdr:from>
    <xdr:ext cx="5760000" cy="2160000"/>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hegef.org/" TargetMode="External"/><Relationship Id="rId2" Type="http://schemas.openxmlformats.org/officeDocument/2006/relationships/hyperlink" Target="https://www.thegef.org/" TargetMode="External"/><Relationship Id="rId1" Type="http://schemas.openxmlformats.org/officeDocument/2006/relationships/hyperlink" Target="https://www.thegef.or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thegef.org/council-meeting-documents/guidelines-project-and-program-cycle-policy-2020-update"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fao.org/bolivia/noticias/detail-events/en/c/1679212/"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thegef.org/sites/default/files/documents/GEF_FI_GN_01_Cofinancing_Guidelines_2018.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maria.escuderorodriguez@fao.org"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www.youtube.com/@ferm-xj8ud/search" TargetMode="External"/><Relationship Id="rId2" Type="http://schemas.openxmlformats.org/officeDocument/2006/relationships/hyperlink" Target="https://ferm.fao.org/docs/ferm_user_guide_draft.pdf" TargetMode="External"/><Relationship Id="rId1" Type="http://schemas.openxmlformats.org/officeDocument/2006/relationships/hyperlink" Target="https://ferm.fao.org/" TargetMode="External"/><Relationship Id="rId5" Type="http://schemas.openxmlformats.org/officeDocument/2006/relationships/printerSettings" Target="../printerSettings/printerSettings16.bin"/><Relationship Id="rId4" Type="http://schemas.openxmlformats.org/officeDocument/2006/relationships/hyperlink" Target="mailto:carmen.morales@fao.org"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499984740745262"/>
  </sheetPr>
  <dimension ref="B6:L34"/>
  <sheetViews>
    <sheetView showGridLines="0" view="pageBreakPreview" zoomScaleNormal="100" zoomScaleSheetLayoutView="100" workbookViewId="0">
      <selection activeCell="T13" sqref="T13"/>
    </sheetView>
  </sheetViews>
  <sheetFormatPr defaultColWidth="8.85546875" defaultRowHeight="15" x14ac:dyDescent="0.25"/>
  <cols>
    <col min="1" max="1" width="2.140625" customWidth="1"/>
    <col min="3" max="3" width="10.42578125" customWidth="1"/>
    <col min="4" max="5" width="8.5703125" customWidth="1"/>
    <col min="6" max="6" width="16.42578125" customWidth="1"/>
    <col min="7" max="7" width="10.140625" customWidth="1"/>
    <col min="8" max="8" width="6.85546875" customWidth="1"/>
    <col min="9" max="9" width="6.140625" customWidth="1"/>
    <col min="12" max="12" width="13.42578125" customWidth="1"/>
  </cols>
  <sheetData>
    <row r="6" spans="2:12" ht="24.95" customHeight="1" x14ac:dyDescent="0.25">
      <c r="B6" s="192" t="s">
        <v>0</v>
      </c>
      <c r="C6" s="191"/>
      <c r="D6" s="191"/>
      <c r="E6" s="191"/>
      <c r="F6" s="191"/>
      <c r="G6" s="191"/>
      <c r="H6" s="191"/>
      <c r="I6" s="191"/>
      <c r="J6" s="191"/>
      <c r="K6" s="191"/>
    </row>
    <row r="7" spans="2:12" ht="24.95" customHeight="1" x14ac:dyDescent="0.25">
      <c r="B7" s="190" t="s">
        <v>1</v>
      </c>
      <c r="C7" s="191"/>
      <c r="D7" s="191"/>
      <c r="E7" s="191"/>
      <c r="F7" s="191"/>
      <c r="G7" s="191"/>
      <c r="H7" s="191"/>
      <c r="I7" s="191"/>
      <c r="J7" s="191"/>
      <c r="K7" s="191"/>
    </row>
    <row r="8" spans="2:12" ht="24.95" customHeight="1" x14ac:dyDescent="0.25">
      <c r="B8" s="193" t="s">
        <v>2</v>
      </c>
      <c r="C8" s="191"/>
      <c r="D8" s="191"/>
      <c r="E8" s="191"/>
      <c r="F8" s="191"/>
      <c r="G8" s="191"/>
      <c r="H8" s="191"/>
      <c r="I8" s="191"/>
      <c r="J8" s="191"/>
      <c r="K8" s="191"/>
      <c r="L8" s="39"/>
    </row>
    <row r="9" spans="2:12" ht="30" customHeight="1" x14ac:dyDescent="0.25">
      <c r="B9" s="22" t="s">
        <v>3</v>
      </c>
      <c r="C9" s="18"/>
      <c r="D9" s="18"/>
      <c r="E9" s="18"/>
      <c r="F9" s="18"/>
      <c r="G9" s="18"/>
      <c r="H9" s="18"/>
      <c r="I9" s="18"/>
      <c r="J9" s="18"/>
      <c r="K9" s="18"/>
      <c r="L9" s="9"/>
    </row>
    <row r="10" spans="2:12" ht="30" customHeight="1" x14ac:dyDescent="0.25">
      <c r="B10" s="37" t="str">
        <f>HYPERLINK("#'1. Basic project data'!N10","1. BASIC PROJECT DATA")</f>
        <v>1. BASIC PROJECT DATA</v>
      </c>
      <c r="C10" s="10"/>
      <c r="D10" s="19"/>
      <c r="E10" s="11"/>
      <c r="F10" s="11"/>
      <c r="G10" s="11"/>
      <c r="H10" s="11"/>
      <c r="I10" s="11"/>
      <c r="J10" s="11"/>
      <c r="K10" s="11"/>
      <c r="L10" s="12"/>
    </row>
    <row r="11" spans="2:12" ht="30" customHeight="1" x14ac:dyDescent="0.25">
      <c r="B11" s="37" t="str">
        <f>HYPERLINK("#'2. Progress towards outcomes'!N11","2. PROGRESS TOWARDS ACHIEVING PROJECT OBJECTIVE(S) (DEVELOPMENT OBJECTIVE)")</f>
        <v>2. PROGRESS TOWARDS ACHIEVING PROJECT OBJECTIVE(S) (DEVELOPMENT OBJECTIVE)</v>
      </c>
      <c r="C11" s="10"/>
      <c r="D11" s="10"/>
      <c r="E11" s="10"/>
      <c r="F11" s="10"/>
      <c r="G11" s="10"/>
      <c r="H11" s="10"/>
      <c r="I11" s="19"/>
      <c r="J11" s="19"/>
      <c r="K11" s="19"/>
      <c r="L11" s="12"/>
    </row>
    <row r="12" spans="2:12" ht="30" customHeight="1" x14ac:dyDescent="0.25">
      <c r="B12" s="37" t="str">
        <f>HYPERLINK("#'3. Implementation Progress'!N12","3. IMPLEMENTATION PROGRESS (IP)")</f>
        <v>3. IMPLEMENTATION PROGRESS (IP)</v>
      </c>
      <c r="C12" s="11"/>
      <c r="D12" s="11"/>
      <c r="E12" s="19"/>
      <c r="F12" s="11"/>
      <c r="G12" s="11"/>
      <c r="H12" s="11"/>
      <c r="I12" s="11"/>
      <c r="J12" s="11"/>
      <c r="K12" s="11"/>
      <c r="L12" s="12"/>
    </row>
    <row r="13" spans="2:12" ht="30" customHeight="1" x14ac:dyDescent="0.25">
      <c r="B13" s="37" t="str">
        <f>HYPERLINK("#'4. Summary on progress'!N13","4. SUMMARY ON PROGRESS AND CHALLENGES")</f>
        <v>4. SUMMARY ON PROGRESS AND CHALLENGES</v>
      </c>
      <c r="C13" s="10"/>
      <c r="D13" s="10"/>
      <c r="E13" s="10"/>
      <c r="F13" s="10"/>
      <c r="G13" s="19"/>
      <c r="H13" s="19"/>
      <c r="I13" s="19"/>
      <c r="J13" s="19"/>
      <c r="K13" s="19"/>
      <c r="L13" s="12"/>
    </row>
    <row r="14" spans="2:12" ht="30" customHeight="1" x14ac:dyDescent="0.25">
      <c r="B14" s="37" t="str">
        <f>HYPERLINK("#'5. ESS Risk'!N14","5.ENVIRONMENTAL AND SOCIAL SAFEGUARDS (ESS):RISKS FROM THE PROJECT")</f>
        <v>5.ENVIRONMENTAL AND SOCIAL SAFEGUARDS (ESS):RISKS FROM THE PROJECT</v>
      </c>
      <c r="C14" s="10"/>
      <c r="D14" s="10"/>
      <c r="E14" s="10"/>
      <c r="F14" s="10"/>
      <c r="G14" s="10"/>
      <c r="H14" s="19"/>
      <c r="I14" s="19"/>
      <c r="J14" s="19"/>
      <c r="K14" s="19"/>
      <c r="L14" s="12"/>
    </row>
    <row r="15" spans="2:12" ht="30" customHeight="1" x14ac:dyDescent="0.25">
      <c r="B15" s="37" t="str">
        <f>HYPERLINK("#'6. Risks to the project'!N15","6. RISKS TO THE PROJECT")</f>
        <v>6. RISKS TO THE PROJECT</v>
      </c>
      <c r="C15" s="11"/>
      <c r="D15" s="19"/>
      <c r="E15" s="11"/>
      <c r="F15" s="11"/>
      <c r="G15" s="11"/>
      <c r="H15" s="11"/>
      <c r="I15" s="11"/>
      <c r="J15" s="11"/>
      <c r="K15" s="11"/>
      <c r="L15" s="12"/>
    </row>
    <row r="16" spans="2:12" ht="30" customHeight="1" x14ac:dyDescent="0.25">
      <c r="B16" s="37" t="str">
        <f>HYPERLINK("#'7. Follow-up on Mid-term review'!N16","7. FOLLOW-UP ON MID-TERM REVIEW OR SUPERVISION MISSION")</f>
        <v>7. FOLLOW-UP ON MID-TERM REVIEW OR SUPERVISION MISSION</v>
      </c>
      <c r="C16" s="11"/>
      <c r="D16" s="11"/>
      <c r="E16" s="11"/>
      <c r="F16" s="11"/>
      <c r="G16" s="19"/>
      <c r="H16" s="11"/>
      <c r="I16" s="11"/>
      <c r="J16" s="11"/>
      <c r="K16" s="11"/>
      <c r="L16" s="12"/>
    </row>
    <row r="17" spans="2:12" ht="30" customHeight="1" x14ac:dyDescent="0.25">
      <c r="B17" s="37" t="str">
        <f>HYPERLINK("#'8. Minor project amendments'!N17","8. MINOR PROJECT AMENDMENTS")</f>
        <v>8. MINOR PROJECT AMENDMENTS</v>
      </c>
      <c r="C17" s="11"/>
      <c r="D17" s="11"/>
      <c r="E17" s="19"/>
      <c r="F17" s="11"/>
      <c r="G17" s="11"/>
      <c r="H17" s="11"/>
      <c r="I17" s="11"/>
      <c r="J17" s="11"/>
      <c r="K17" s="11"/>
      <c r="L17" s="12"/>
    </row>
    <row r="18" spans="2:12" ht="30" customHeight="1" x14ac:dyDescent="0.25">
      <c r="B18" s="37" t="str">
        <f>HYPERLINK("#'9. Stakeholders' Engagement'!N18","9. STAKEHOLDERS' ENGAGEMENT")</f>
        <v>9. STAKEHOLDERS' ENGAGEMENT</v>
      </c>
      <c r="C18" s="11"/>
      <c r="D18" s="11"/>
      <c r="E18" s="19"/>
      <c r="F18" s="11"/>
      <c r="G18" s="11"/>
      <c r="H18" s="11"/>
      <c r="I18" s="11"/>
      <c r="J18" s="11"/>
      <c r="K18" s="11"/>
      <c r="L18" s="12"/>
    </row>
    <row r="19" spans="2:12" ht="30" customHeight="1" x14ac:dyDescent="0.25">
      <c r="B19" s="37" t="str">
        <f>HYPERLINK("#'10. Gender Mainstreaming'!N19","10. GENDER MAINSTREAMING")</f>
        <v>10. GENDER MAINSTREAMING</v>
      </c>
      <c r="C19" s="11"/>
      <c r="D19" s="11"/>
      <c r="E19" s="19"/>
      <c r="F19" s="11"/>
      <c r="G19" s="11"/>
      <c r="H19" s="11"/>
      <c r="I19" s="11"/>
      <c r="J19" s="11"/>
      <c r="K19" s="11"/>
      <c r="L19" s="12"/>
    </row>
    <row r="20" spans="2:12" ht="30" customHeight="1" x14ac:dyDescent="0.25">
      <c r="B20" s="37" t="str">
        <f>HYPERLINK("#'11. Knowledge Management'!N20","11. KNOWLEDGE MANAGEMENT ACTIVITIES")</f>
        <v>11. KNOWLEDGE MANAGEMENT ACTIVITIES</v>
      </c>
      <c r="C20" s="11"/>
      <c r="D20" s="11"/>
      <c r="E20" s="11"/>
      <c r="F20" s="19"/>
      <c r="G20" s="11"/>
      <c r="H20" s="11"/>
      <c r="I20" s="11"/>
      <c r="J20" s="11"/>
      <c r="K20" s="11"/>
      <c r="L20" s="12"/>
    </row>
    <row r="21" spans="2:12" ht="30" customHeight="1" x14ac:dyDescent="0.25">
      <c r="B21" s="37" t="str">
        <f>HYPERLINK("#'12. Indigenous &amp; Local Involve.'!N21","12. INDIGENOUS PEOPLES AND LOCAL COMMUNITIES INVOLVEMENT")</f>
        <v>12. INDIGENOUS PEOPLES AND LOCAL COMMUNITIES INVOLVEMENT</v>
      </c>
      <c r="C21" s="11"/>
      <c r="D21" s="11"/>
      <c r="E21" s="11"/>
      <c r="F21" s="11"/>
      <c r="G21" s="19"/>
      <c r="H21" s="11"/>
      <c r="I21" s="11"/>
      <c r="J21" s="11"/>
      <c r="K21" s="11"/>
      <c r="L21" s="12"/>
    </row>
    <row r="22" spans="2:12" ht="30" customHeight="1" x14ac:dyDescent="0.25">
      <c r="B22" s="37" t="str">
        <f>HYPERLINK("#'13. Co-Financing Table'!N22","13. CO-FINANCING TABLE")</f>
        <v>13. CO-FINANCING TABLE</v>
      </c>
      <c r="C22" s="11"/>
      <c r="D22" s="19"/>
      <c r="E22" s="11"/>
      <c r="F22" s="11"/>
      <c r="G22" s="11"/>
      <c r="H22" s="11"/>
      <c r="I22" s="11"/>
      <c r="J22" s="11"/>
      <c r="K22" s="11"/>
      <c r="L22" s="12"/>
    </row>
    <row r="23" spans="2:12" ht="30" customHeight="1" x14ac:dyDescent="0.25">
      <c r="B23" s="37" t="str">
        <f>HYPERLINK("#'14. GEO Location'!N23","14. GEO LOCATION INFORMATION")</f>
        <v>14. GEO LOCATION INFORMATION</v>
      </c>
      <c r="C23" s="11"/>
      <c r="D23" s="11"/>
      <c r="E23" s="19"/>
      <c r="F23" s="11"/>
      <c r="G23" s="11"/>
      <c r="H23" s="11"/>
      <c r="I23" s="11"/>
      <c r="J23" s="11"/>
      <c r="K23" s="11"/>
      <c r="L23" s="12"/>
    </row>
    <row r="24" spans="2:12" ht="30" customHeight="1" x14ac:dyDescent="0.25">
      <c r="B24" s="23" t="str">
        <f>HYPERLINK("#' GEF-5 LDCF Indicators'!N27"," GEF-5 LDCF Indicators")</f>
        <v xml:space="preserve"> GEF-5 LDCF Indicators</v>
      </c>
    </row>
    <row r="25" spans="2:12" ht="30" customHeight="1" x14ac:dyDescent="0.25">
      <c r="B25" s="23" t="str">
        <f>HYPERLINK("#'GEF6&amp;7 LDCF Core Indicators'!N28"," GEF 6&amp;7 LDCF Core Indicators")</f>
        <v xml:space="preserve"> GEF 6&amp;7 LDCF Core Indicators</v>
      </c>
    </row>
    <row r="26" spans="2:12" ht="30" customHeight="1" x14ac:dyDescent="0.25">
      <c r="B26" s="23" t="str">
        <f>HYPERLINK("#'Annex'!N26","Annex. Monitoring Area-based GEF Core Indicator Commitments and Progress with FERM")</f>
        <v>Annex. Monitoring Area-based GEF Core Indicator Commitments and Progress with FERM</v>
      </c>
      <c r="C26" s="3"/>
      <c r="D26" s="3"/>
      <c r="E26" s="3"/>
      <c r="F26" s="3"/>
      <c r="G26" s="3"/>
      <c r="H26" s="3"/>
      <c r="I26" s="3"/>
      <c r="J26" s="20"/>
      <c r="K26" s="3"/>
      <c r="L26" s="13"/>
    </row>
    <row r="29" spans="2:12" x14ac:dyDescent="0.25">
      <c r="B29" s="24" t="s">
        <v>4</v>
      </c>
      <c r="C29" s="24"/>
    </row>
    <row r="30" spans="2:12" x14ac:dyDescent="0.25">
      <c r="B30" t="s">
        <v>5</v>
      </c>
      <c r="C30" s="24"/>
    </row>
    <row r="31" spans="2:12" x14ac:dyDescent="0.25">
      <c r="B31" s="40" t="s">
        <v>6</v>
      </c>
    </row>
    <row r="32" spans="2:12" x14ac:dyDescent="0.25">
      <c r="B32" t="s">
        <v>7</v>
      </c>
    </row>
    <row r="33" spans="2:2" x14ac:dyDescent="0.25">
      <c r="B33" t="s">
        <v>8</v>
      </c>
    </row>
    <row r="34" spans="2:2" ht="19.5" customHeight="1" x14ac:dyDescent="0.25"/>
  </sheetData>
  <sheetProtection sheet="1" objects="1" scenarios="1" formatColumns="0" formatRows="0"/>
  <mergeCells count="3">
    <mergeCell ref="B7:K7"/>
    <mergeCell ref="B6:K6"/>
    <mergeCell ref="B8:K8"/>
  </mergeCells>
  <hyperlinks>
    <hyperlink ref="B29" r:id="rId1" display="DISCLAIMER: All data and text entered in the PIR will be publicly available on the GEF website (click here). " xr:uid="{00000000-0004-0000-0000-000000000000}"/>
    <hyperlink ref="B30" r:id="rId2" display="All data and text entered in the PIR will be publicly available on the GEF website (click here). " xr:uid="{00000000-0004-0000-0000-000001000000}"/>
    <hyperlink ref="B31" r:id="rId3" display="The report will then be publicly available in the GEF website (click here). " xr:uid="{00000000-0004-0000-0000-000002000000}"/>
  </hyperlinks>
  <pageMargins left="0.25" right="0.25" top="0.75" bottom="0.75" header="0.3" footer="0.3"/>
  <pageSetup paperSize="5" scale="87"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3" tint="0.499984740745262"/>
  </sheetPr>
  <dimension ref="A1:K56"/>
  <sheetViews>
    <sheetView showGridLines="0" view="pageBreakPreview" zoomScaleNormal="100" zoomScaleSheetLayoutView="100" workbookViewId="0">
      <selection activeCell="O14" sqref="O14"/>
    </sheetView>
  </sheetViews>
  <sheetFormatPr defaultColWidth="8.85546875" defaultRowHeight="15" x14ac:dyDescent="0.25"/>
  <cols>
    <col min="1" max="1" width="1.42578125" customWidth="1"/>
    <col min="10" max="10" width="13.85546875" customWidth="1"/>
    <col min="11" max="11" width="24" customWidth="1"/>
  </cols>
  <sheetData>
    <row r="1" spans="1:11" ht="19.5" customHeight="1" x14ac:dyDescent="0.25">
      <c r="A1" s="14"/>
      <c r="B1" s="14"/>
      <c r="C1" s="14"/>
      <c r="D1" s="14"/>
      <c r="E1" s="14"/>
      <c r="F1" s="14"/>
      <c r="G1" s="14"/>
      <c r="H1" s="14"/>
      <c r="I1" s="14"/>
      <c r="J1" s="14"/>
      <c r="K1" s="14"/>
    </row>
    <row r="2" spans="1:11" ht="17.100000000000001" customHeight="1" x14ac:dyDescent="0.25">
      <c r="A2" s="14"/>
      <c r="B2" s="437" t="s">
        <v>619</v>
      </c>
      <c r="C2" s="191"/>
      <c r="D2" s="191"/>
      <c r="E2" s="191"/>
      <c r="F2" s="191"/>
      <c r="G2" s="191"/>
      <c r="H2" s="191"/>
      <c r="I2" s="191"/>
      <c r="J2" s="191"/>
      <c r="K2" s="191"/>
    </row>
    <row r="3" spans="1:11" ht="17.100000000000001" customHeight="1" x14ac:dyDescent="0.25">
      <c r="A3" s="14"/>
      <c r="B3" s="14"/>
      <c r="C3" s="14"/>
      <c r="D3" s="14"/>
      <c r="E3" s="14"/>
      <c r="F3" s="14"/>
      <c r="G3" s="14"/>
      <c r="H3" s="14"/>
      <c r="I3" s="14"/>
      <c r="J3" s="14"/>
      <c r="K3" s="14"/>
    </row>
    <row r="4" spans="1:11" ht="14.45" customHeight="1" x14ac:dyDescent="0.25">
      <c r="A4" s="14"/>
      <c r="B4" s="434" t="s">
        <v>620</v>
      </c>
      <c r="C4" s="201"/>
      <c r="D4" s="202"/>
      <c r="E4" s="230" t="s">
        <v>621</v>
      </c>
      <c r="F4" s="426"/>
      <c r="G4" s="426"/>
      <c r="H4" s="426"/>
      <c r="I4" s="426"/>
      <c r="J4" s="426"/>
      <c r="K4" s="427"/>
    </row>
    <row r="5" spans="1:11" ht="14.45" customHeight="1" x14ac:dyDescent="0.25">
      <c r="A5" s="14"/>
      <c r="B5" s="435"/>
      <c r="C5" s="191"/>
      <c r="D5" s="436"/>
      <c r="E5" s="428"/>
      <c r="F5" s="429"/>
      <c r="G5" s="429"/>
      <c r="H5" s="429"/>
      <c r="I5" s="429"/>
      <c r="J5" s="429"/>
      <c r="K5" s="430"/>
    </row>
    <row r="6" spans="1:11" ht="31.5" customHeight="1" x14ac:dyDescent="0.25">
      <c r="A6" s="14"/>
      <c r="B6" s="203"/>
      <c r="C6" s="204"/>
      <c r="D6" s="205"/>
      <c r="E6" s="431"/>
      <c r="F6" s="432"/>
      <c r="G6" s="432"/>
      <c r="H6" s="432"/>
      <c r="I6" s="432"/>
      <c r="J6" s="432"/>
      <c r="K6" s="433"/>
    </row>
    <row r="7" spans="1:11" ht="21" customHeight="1" x14ac:dyDescent="0.25">
      <c r="A7" s="14"/>
      <c r="B7" s="434" t="s">
        <v>622</v>
      </c>
      <c r="C7" s="201"/>
      <c r="D7" s="202"/>
      <c r="E7" s="230" t="s">
        <v>623</v>
      </c>
      <c r="F7" s="426"/>
      <c r="G7" s="426"/>
      <c r="H7" s="426"/>
      <c r="I7" s="426"/>
      <c r="J7" s="426"/>
      <c r="K7" s="427"/>
    </row>
    <row r="8" spans="1:11" ht="21" customHeight="1" x14ac:dyDescent="0.25">
      <c r="A8" s="14"/>
      <c r="B8" s="435"/>
      <c r="C8" s="191"/>
      <c r="D8" s="436"/>
      <c r="E8" s="428"/>
      <c r="F8" s="429"/>
      <c r="G8" s="429"/>
      <c r="H8" s="429"/>
      <c r="I8" s="429"/>
      <c r="J8" s="429"/>
      <c r="K8" s="430"/>
    </row>
    <row r="9" spans="1:11" x14ac:dyDescent="0.25">
      <c r="A9" s="14"/>
      <c r="B9" s="435"/>
      <c r="C9" s="191"/>
      <c r="D9" s="436"/>
      <c r="E9" s="428"/>
      <c r="F9" s="429"/>
      <c r="G9" s="429"/>
      <c r="H9" s="429"/>
      <c r="I9" s="429"/>
      <c r="J9" s="429"/>
      <c r="K9" s="430"/>
    </row>
    <row r="10" spans="1:11" x14ac:dyDescent="0.25">
      <c r="A10" s="14"/>
      <c r="B10" s="435"/>
      <c r="C10" s="191"/>
      <c r="D10" s="436"/>
      <c r="E10" s="428"/>
      <c r="F10" s="429"/>
      <c r="G10" s="429"/>
      <c r="H10" s="429"/>
      <c r="I10" s="429"/>
      <c r="J10" s="429"/>
      <c r="K10" s="430"/>
    </row>
    <row r="11" spans="1:11" x14ac:dyDescent="0.25">
      <c r="A11" s="14"/>
      <c r="B11" s="435"/>
      <c r="C11" s="191"/>
      <c r="D11" s="436"/>
      <c r="E11" s="428"/>
      <c r="F11" s="429"/>
      <c r="G11" s="429"/>
      <c r="H11" s="429"/>
      <c r="I11" s="429"/>
      <c r="J11" s="429"/>
      <c r="K11" s="430"/>
    </row>
    <row r="12" spans="1:11" x14ac:dyDescent="0.25">
      <c r="A12" s="14"/>
      <c r="B12" s="435"/>
      <c r="C12" s="191"/>
      <c r="D12" s="436"/>
      <c r="E12" s="428"/>
      <c r="F12" s="429"/>
      <c r="G12" s="429"/>
      <c r="H12" s="429"/>
      <c r="I12" s="429"/>
      <c r="J12" s="429"/>
      <c r="K12" s="430"/>
    </row>
    <row r="13" spans="1:11" x14ac:dyDescent="0.25">
      <c r="A13" s="14"/>
      <c r="B13" s="435"/>
      <c r="C13" s="191"/>
      <c r="D13" s="436"/>
      <c r="E13" s="428"/>
      <c r="F13" s="429"/>
      <c r="G13" s="429"/>
      <c r="H13" s="429"/>
      <c r="I13" s="429"/>
      <c r="J13" s="429"/>
      <c r="K13" s="430"/>
    </row>
    <row r="14" spans="1:11" x14ac:dyDescent="0.25">
      <c r="A14" s="14"/>
      <c r="B14" s="203"/>
      <c r="C14" s="204"/>
      <c r="D14" s="205"/>
      <c r="E14" s="431"/>
      <c r="F14" s="432"/>
      <c r="G14" s="432"/>
      <c r="H14" s="432"/>
      <c r="I14" s="432"/>
      <c r="J14" s="432"/>
      <c r="K14" s="433"/>
    </row>
    <row r="15" spans="1:11" ht="77.45" customHeight="1" x14ac:dyDescent="0.25">
      <c r="A15" s="14"/>
      <c r="B15" s="434" t="s">
        <v>624</v>
      </c>
      <c r="C15" s="201"/>
      <c r="D15" s="202"/>
      <c r="E15" s="230" t="s">
        <v>625</v>
      </c>
      <c r="F15" s="426"/>
      <c r="G15" s="426"/>
      <c r="H15" s="426"/>
      <c r="I15" s="426"/>
      <c r="J15" s="426"/>
      <c r="K15" s="427"/>
    </row>
    <row r="16" spans="1:11" ht="77.45" customHeight="1" x14ac:dyDescent="0.25">
      <c r="A16" s="14"/>
      <c r="B16" s="435"/>
      <c r="C16" s="191"/>
      <c r="D16" s="436"/>
      <c r="E16" s="428"/>
      <c r="F16" s="429"/>
      <c r="G16" s="429"/>
      <c r="H16" s="429"/>
      <c r="I16" s="429"/>
      <c r="J16" s="429"/>
      <c r="K16" s="430"/>
    </row>
    <row r="17" spans="1:11" ht="77.45" customHeight="1" x14ac:dyDescent="0.25">
      <c r="A17" s="14"/>
      <c r="B17" s="435"/>
      <c r="C17" s="191"/>
      <c r="D17" s="436"/>
      <c r="E17" s="428"/>
      <c r="F17" s="429"/>
      <c r="G17" s="429"/>
      <c r="H17" s="429"/>
      <c r="I17" s="429"/>
      <c r="J17" s="429"/>
      <c r="K17" s="430"/>
    </row>
    <row r="18" spans="1:11" ht="77.45" customHeight="1" x14ac:dyDescent="0.25">
      <c r="A18" s="14"/>
      <c r="B18" s="435"/>
      <c r="C18" s="191"/>
      <c r="D18" s="436"/>
      <c r="E18" s="428"/>
      <c r="F18" s="429"/>
      <c r="G18" s="429"/>
      <c r="H18" s="429"/>
      <c r="I18" s="429"/>
      <c r="J18" s="429"/>
      <c r="K18" s="430"/>
    </row>
    <row r="19" spans="1:11" ht="77.45" customHeight="1" x14ac:dyDescent="0.25">
      <c r="A19" s="14"/>
      <c r="B19" s="435"/>
      <c r="C19" s="191"/>
      <c r="D19" s="436"/>
      <c r="E19" s="428"/>
      <c r="F19" s="429"/>
      <c r="G19" s="429"/>
      <c r="H19" s="429"/>
      <c r="I19" s="429"/>
      <c r="J19" s="429"/>
      <c r="K19" s="430"/>
    </row>
    <row r="20" spans="1:11" ht="77.45" customHeight="1" x14ac:dyDescent="0.25">
      <c r="A20" s="14"/>
      <c r="B20" s="435"/>
      <c r="C20" s="191"/>
      <c r="D20" s="436"/>
      <c r="E20" s="428"/>
      <c r="F20" s="429"/>
      <c r="G20" s="429"/>
      <c r="H20" s="429"/>
      <c r="I20" s="429"/>
      <c r="J20" s="429"/>
      <c r="K20" s="430"/>
    </row>
    <row r="21" spans="1:11" ht="41.45" customHeight="1" x14ac:dyDescent="0.25">
      <c r="A21" s="14"/>
      <c r="B21" s="435"/>
      <c r="C21" s="191"/>
      <c r="D21" s="436"/>
      <c r="E21" s="428"/>
      <c r="F21" s="429"/>
      <c r="G21" s="429"/>
      <c r="H21" s="429"/>
      <c r="I21" s="429"/>
      <c r="J21" s="429"/>
      <c r="K21" s="430"/>
    </row>
    <row r="22" spans="1:11" x14ac:dyDescent="0.25">
      <c r="A22" s="14"/>
      <c r="B22" s="203"/>
      <c r="C22" s="204"/>
      <c r="D22" s="205"/>
      <c r="E22" s="431"/>
      <c r="F22" s="432"/>
      <c r="G22" s="432"/>
      <c r="H22" s="432"/>
      <c r="I22" s="432"/>
      <c r="J22" s="432"/>
      <c r="K22" s="433"/>
    </row>
    <row r="23" spans="1:11" ht="16.7" customHeight="1" x14ac:dyDescent="0.25">
      <c r="A23" s="14"/>
      <c r="B23" s="434" t="s">
        <v>626</v>
      </c>
      <c r="C23" s="201"/>
      <c r="D23" s="202"/>
      <c r="E23" s="438" t="s">
        <v>627</v>
      </c>
      <c r="F23" s="439"/>
      <c r="G23" s="439"/>
      <c r="H23" s="439"/>
      <c r="I23" s="439"/>
      <c r="J23" s="439"/>
      <c r="K23" s="440"/>
    </row>
    <row r="24" spans="1:11" ht="16.7" customHeight="1" x14ac:dyDescent="0.25">
      <c r="A24" s="14"/>
      <c r="B24" s="435"/>
      <c r="C24" s="191"/>
      <c r="D24" s="436"/>
      <c r="E24" s="441"/>
      <c r="F24" s="442"/>
      <c r="G24" s="442"/>
      <c r="H24" s="442"/>
      <c r="I24" s="442"/>
      <c r="J24" s="442"/>
      <c r="K24" s="443"/>
    </row>
    <row r="25" spans="1:11" ht="16.7" customHeight="1" x14ac:dyDescent="0.25">
      <c r="A25" s="14"/>
      <c r="B25" s="435"/>
      <c r="C25" s="191"/>
      <c r="D25" s="436"/>
      <c r="E25" s="441"/>
      <c r="F25" s="442"/>
      <c r="G25" s="442"/>
      <c r="H25" s="442"/>
      <c r="I25" s="442"/>
      <c r="J25" s="442"/>
      <c r="K25" s="443"/>
    </row>
    <row r="26" spans="1:11" ht="16.7" customHeight="1" x14ac:dyDescent="0.25">
      <c r="A26" s="14"/>
      <c r="B26" s="435"/>
      <c r="C26" s="191"/>
      <c r="D26" s="436"/>
      <c r="E26" s="441"/>
      <c r="F26" s="442"/>
      <c r="G26" s="442"/>
      <c r="H26" s="442"/>
      <c r="I26" s="442"/>
      <c r="J26" s="442"/>
      <c r="K26" s="443"/>
    </row>
    <row r="27" spans="1:11" ht="16.7" customHeight="1" x14ac:dyDescent="0.25">
      <c r="A27" s="14"/>
      <c r="B27" s="435"/>
      <c r="C27" s="191"/>
      <c r="D27" s="436"/>
      <c r="E27" s="441"/>
      <c r="F27" s="442"/>
      <c r="G27" s="442"/>
      <c r="H27" s="442"/>
      <c r="I27" s="442"/>
      <c r="J27" s="442"/>
      <c r="K27" s="443"/>
    </row>
    <row r="28" spans="1:11" ht="16.7" customHeight="1" x14ac:dyDescent="0.25">
      <c r="A28" s="14"/>
      <c r="B28" s="435"/>
      <c r="C28" s="191"/>
      <c r="D28" s="436"/>
      <c r="E28" s="441"/>
      <c r="F28" s="442"/>
      <c r="G28" s="442"/>
      <c r="H28" s="442"/>
      <c r="I28" s="442"/>
      <c r="J28" s="442"/>
      <c r="K28" s="443"/>
    </row>
    <row r="29" spans="1:11" ht="16.7" customHeight="1" x14ac:dyDescent="0.25">
      <c r="A29" s="14"/>
      <c r="B29" s="435"/>
      <c r="C29" s="191"/>
      <c r="D29" s="436"/>
      <c r="E29" s="441"/>
      <c r="F29" s="442"/>
      <c r="G29" s="442"/>
      <c r="H29" s="442"/>
      <c r="I29" s="442"/>
      <c r="J29" s="442"/>
      <c r="K29" s="443"/>
    </row>
    <row r="30" spans="1:11" ht="16.7" customHeight="1" x14ac:dyDescent="0.25">
      <c r="A30" s="14"/>
      <c r="B30" s="435"/>
      <c r="C30" s="191"/>
      <c r="D30" s="436"/>
      <c r="E30" s="441"/>
      <c r="F30" s="442"/>
      <c r="G30" s="442"/>
      <c r="H30" s="442"/>
      <c r="I30" s="442"/>
      <c r="J30" s="442"/>
      <c r="K30" s="443"/>
    </row>
    <row r="31" spans="1:11" ht="110.45" customHeight="1" x14ac:dyDescent="0.25">
      <c r="A31" s="14"/>
      <c r="B31" s="203"/>
      <c r="C31" s="204"/>
      <c r="D31" s="205"/>
      <c r="E31" s="444"/>
      <c r="F31" s="445"/>
      <c r="G31" s="445"/>
      <c r="H31" s="445"/>
      <c r="I31" s="445"/>
      <c r="J31" s="445"/>
      <c r="K31" s="446"/>
    </row>
    <row r="32" spans="1:11" x14ac:dyDescent="0.25">
      <c r="A32" s="14"/>
      <c r="B32" s="14"/>
      <c r="C32" s="14"/>
      <c r="D32" s="14"/>
      <c r="E32" s="14"/>
      <c r="F32" s="14"/>
      <c r="G32" s="14"/>
      <c r="H32" s="14"/>
      <c r="I32" s="14"/>
      <c r="J32" s="14"/>
      <c r="K32" s="14"/>
    </row>
    <row r="33" spans="1:11" x14ac:dyDescent="0.25">
      <c r="A33" s="14"/>
      <c r="B33" s="14"/>
      <c r="C33" s="14"/>
      <c r="D33" s="14"/>
      <c r="E33" s="14"/>
      <c r="F33" s="14"/>
      <c r="G33" s="14"/>
      <c r="H33" s="14"/>
      <c r="I33" s="14"/>
      <c r="J33" s="14"/>
      <c r="K33" s="14"/>
    </row>
    <row r="34" spans="1:11" ht="19.5" customHeight="1" x14ac:dyDescent="0.25">
      <c r="A34" s="14"/>
      <c r="B34" s="14"/>
      <c r="C34" s="14"/>
      <c r="D34" s="14"/>
      <c r="E34" s="14"/>
      <c r="F34" s="14"/>
      <c r="G34" s="14"/>
      <c r="H34" s="14"/>
      <c r="I34" s="14"/>
      <c r="J34" s="14"/>
      <c r="K34" s="14"/>
    </row>
    <row r="35" spans="1:11" x14ac:dyDescent="0.25">
      <c r="A35" s="14"/>
      <c r="B35" s="14"/>
      <c r="C35" s="14"/>
      <c r="D35" s="14"/>
      <c r="E35" s="14"/>
      <c r="F35" s="14"/>
      <c r="G35" s="14"/>
      <c r="H35" s="14"/>
      <c r="I35" s="14"/>
      <c r="J35" s="14"/>
      <c r="K35" s="14"/>
    </row>
    <row r="36" spans="1:11" x14ac:dyDescent="0.25">
      <c r="A36" s="14"/>
      <c r="B36" s="14"/>
      <c r="C36" s="14"/>
      <c r="D36" s="14"/>
      <c r="E36" s="14"/>
      <c r="F36" s="14"/>
      <c r="G36" s="14"/>
      <c r="H36" s="14"/>
      <c r="I36" s="14"/>
      <c r="J36" s="14"/>
      <c r="K36" s="14"/>
    </row>
    <row r="37" spans="1:11" x14ac:dyDescent="0.25">
      <c r="A37" s="14"/>
      <c r="B37" s="14"/>
      <c r="C37" s="14"/>
      <c r="D37" s="14"/>
      <c r="E37" s="14"/>
      <c r="F37" s="14"/>
      <c r="G37" s="14"/>
      <c r="H37" s="14"/>
      <c r="I37" s="14"/>
      <c r="J37" s="14"/>
      <c r="K37" s="14"/>
    </row>
    <row r="38" spans="1:11" x14ac:dyDescent="0.25">
      <c r="A38" s="14"/>
      <c r="B38" s="14"/>
      <c r="C38" s="14"/>
      <c r="D38" s="14"/>
      <c r="E38" s="14"/>
      <c r="F38" s="14"/>
      <c r="G38" s="14"/>
      <c r="H38" s="14"/>
      <c r="I38" s="14"/>
      <c r="J38" s="14"/>
      <c r="K38" s="14"/>
    </row>
    <row r="39" spans="1:11" x14ac:dyDescent="0.25">
      <c r="A39" s="14"/>
      <c r="B39" s="14"/>
      <c r="C39" s="14"/>
      <c r="D39" s="14"/>
      <c r="E39" s="14"/>
      <c r="F39" s="14"/>
      <c r="G39" s="14"/>
      <c r="H39" s="14"/>
      <c r="I39" s="14"/>
      <c r="J39" s="14"/>
      <c r="K39" s="14"/>
    </row>
    <row r="40" spans="1:11" x14ac:dyDescent="0.25">
      <c r="A40" s="14"/>
      <c r="B40" s="14"/>
      <c r="C40" s="14"/>
      <c r="D40" s="14"/>
      <c r="E40" s="14"/>
      <c r="F40" s="14"/>
      <c r="G40" s="14"/>
      <c r="H40" s="14"/>
      <c r="I40" s="14"/>
      <c r="J40" s="14"/>
      <c r="K40" s="14"/>
    </row>
    <row r="41" spans="1:11" x14ac:dyDescent="0.25">
      <c r="A41" s="14"/>
      <c r="B41" s="14"/>
      <c r="C41" s="14"/>
      <c r="D41" s="14"/>
      <c r="E41" s="14"/>
      <c r="F41" s="14"/>
      <c r="G41" s="14"/>
      <c r="H41" s="14"/>
      <c r="I41" s="14"/>
      <c r="J41" s="14"/>
      <c r="K41" s="14"/>
    </row>
    <row r="42" spans="1:11" x14ac:dyDescent="0.25">
      <c r="A42" s="14"/>
      <c r="B42" s="14"/>
      <c r="C42" s="14"/>
      <c r="D42" s="14"/>
      <c r="E42" s="14"/>
      <c r="F42" s="14"/>
      <c r="G42" s="14"/>
      <c r="H42" s="14"/>
      <c r="I42" s="14"/>
      <c r="J42" s="14"/>
      <c r="K42" s="14"/>
    </row>
    <row r="43" spans="1:11" x14ac:dyDescent="0.25">
      <c r="A43" s="14"/>
      <c r="B43" s="14"/>
      <c r="C43" s="14"/>
      <c r="D43" s="14"/>
      <c r="E43" s="14"/>
      <c r="F43" s="14"/>
      <c r="G43" s="14"/>
      <c r="H43" s="14"/>
      <c r="I43" s="14"/>
      <c r="J43" s="14"/>
      <c r="K43" s="14"/>
    </row>
    <row r="44" spans="1:11" x14ac:dyDescent="0.25">
      <c r="A44" s="14"/>
      <c r="B44" s="14"/>
      <c r="C44" s="14"/>
      <c r="D44" s="14"/>
      <c r="E44" s="14"/>
      <c r="F44" s="14"/>
      <c r="G44" s="14"/>
      <c r="H44" s="14"/>
      <c r="I44" s="14"/>
      <c r="J44" s="14"/>
      <c r="K44" s="14"/>
    </row>
    <row r="45" spans="1:11" x14ac:dyDescent="0.25">
      <c r="A45" s="14"/>
      <c r="B45" s="14"/>
      <c r="C45" s="14"/>
      <c r="D45" s="14"/>
      <c r="E45" s="14"/>
      <c r="F45" s="14"/>
      <c r="G45" s="14"/>
      <c r="H45" s="14"/>
      <c r="I45" s="14"/>
      <c r="J45" s="14"/>
      <c r="K45" s="14"/>
    </row>
    <row r="46" spans="1:11" x14ac:dyDescent="0.25">
      <c r="A46" s="14"/>
      <c r="B46" s="14"/>
      <c r="C46" s="14"/>
      <c r="D46" s="14"/>
      <c r="E46" s="14"/>
      <c r="F46" s="14"/>
      <c r="G46" s="14"/>
      <c r="H46" s="14"/>
      <c r="I46" s="14"/>
      <c r="J46" s="14"/>
      <c r="K46" s="14"/>
    </row>
    <row r="47" spans="1:11" x14ac:dyDescent="0.25">
      <c r="A47" s="14"/>
      <c r="B47" s="14"/>
      <c r="C47" s="14"/>
      <c r="D47" s="14"/>
      <c r="E47" s="14"/>
      <c r="F47" s="14"/>
      <c r="G47" s="14"/>
      <c r="H47" s="14"/>
      <c r="I47" s="14"/>
      <c r="J47" s="14"/>
      <c r="K47" s="14"/>
    </row>
    <row r="48" spans="1:11" x14ac:dyDescent="0.25">
      <c r="A48" s="14"/>
      <c r="B48" s="14"/>
      <c r="C48" s="14"/>
      <c r="D48" s="14"/>
      <c r="E48" s="14"/>
      <c r="F48" s="14"/>
      <c r="G48" s="14"/>
      <c r="H48" s="14"/>
      <c r="I48" s="14"/>
      <c r="J48" s="14"/>
      <c r="K48" s="14"/>
    </row>
    <row r="49" spans="1:11" ht="14.45" customHeight="1" x14ac:dyDescent="0.25">
      <c r="A49" s="14"/>
      <c r="B49" s="369"/>
      <c r="C49" s="191"/>
      <c r="D49" s="191"/>
      <c r="E49" s="191"/>
      <c r="F49" s="191"/>
      <c r="G49" s="191"/>
      <c r="H49" s="191"/>
      <c r="I49" s="191"/>
      <c r="J49" s="191"/>
      <c r="K49" s="191"/>
    </row>
    <row r="50" spans="1:11" x14ac:dyDescent="0.25">
      <c r="A50" s="14"/>
      <c r="B50" s="191"/>
      <c r="C50" s="191"/>
      <c r="D50" s="191"/>
      <c r="E50" s="191"/>
      <c r="F50" s="191"/>
      <c r="G50" s="191"/>
      <c r="H50" s="191"/>
      <c r="I50" s="191"/>
      <c r="J50" s="191"/>
      <c r="K50" s="191"/>
    </row>
    <row r="51" spans="1:11" x14ac:dyDescent="0.25">
      <c r="A51" s="14"/>
      <c r="B51" s="191"/>
      <c r="C51" s="191"/>
      <c r="D51" s="191"/>
      <c r="E51" s="191"/>
      <c r="F51" s="191"/>
      <c r="G51" s="191"/>
      <c r="H51" s="191"/>
      <c r="I51" s="191"/>
      <c r="J51" s="191"/>
      <c r="K51" s="191"/>
    </row>
    <row r="52" spans="1:11" x14ac:dyDescent="0.25">
      <c r="A52" s="14"/>
      <c r="B52" s="191"/>
      <c r="C52" s="191"/>
      <c r="D52" s="191"/>
      <c r="E52" s="191"/>
      <c r="F52" s="191"/>
      <c r="G52" s="191"/>
      <c r="H52" s="191"/>
      <c r="I52" s="191"/>
      <c r="J52" s="191"/>
      <c r="K52" s="191"/>
    </row>
    <row r="53" spans="1:11" x14ac:dyDescent="0.25">
      <c r="A53" s="14"/>
      <c r="B53" s="191"/>
      <c r="C53" s="191"/>
      <c r="D53" s="191"/>
      <c r="E53" s="191"/>
      <c r="F53" s="191"/>
      <c r="G53" s="191"/>
      <c r="H53" s="191"/>
      <c r="I53" s="191"/>
      <c r="J53" s="191"/>
      <c r="K53" s="191"/>
    </row>
    <row r="54" spans="1:11" ht="15.6" customHeight="1" x14ac:dyDescent="0.25">
      <c r="A54" s="14"/>
      <c r="B54" s="191"/>
      <c r="C54" s="191"/>
      <c r="D54" s="191"/>
      <c r="E54" s="191"/>
      <c r="F54" s="191"/>
      <c r="G54" s="191"/>
      <c r="H54" s="191"/>
      <c r="I54" s="191"/>
      <c r="J54" s="191"/>
      <c r="K54" s="191"/>
    </row>
    <row r="55" spans="1:11" x14ac:dyDescent="0.25">
      <c r="A55" s="14"/>
      <c r="B55" s="191"/>
      <c r="C55" s="191"/>
      <c r="D55" s="191"/>
      <c r="E55" s="191"/>
      <c r="F55" s="191"/>
      <c r="G55" s="191"/>
      <c r="H55" s="191"/>
      <c r="I55" s="191"/>
      <c r="J55" s="191"/>
      <c r="K55" s="191"/>
    </row>
    <row r="56" spans="1:11" x14ac:dyDescent="0.25">
      <c r="A56" s="14"/>
      <c r="B56" s="191"/>
      <c r="C56" s="191"/>
      <c r="D56" s="191"/>
      <c r="E56" s="191"/>
      <c r="F56" s="191"/>
      <c r="G56" s="191"/>
      <c r="H56" s="191"/>
      <c r="I56" s="191"/>
      <c r="J56" s="191"/>
      <c r="K56" s="191"/>
    </row>
  </sheetData>
  <sheetProtection sheet="1" objects="1" scenarios="1" formatColumns="0" formatRows="0"/>
  <mergeCells count="10">
    <mergeCell ref="B2:K2"/>
    <mergeCell ref="E23:K31"/>
    <mergeCell ref="E4:K6"/>
    <mergeCell ref="B15:D22"/>
    <mergeCell ref="B7:D14"/>
    <mergeCell ref="B49:K56"/>
    <mergeCell ref="E7:K14"/>
    <mergeCell ref="B23:D31"/>
    <mergeCell ref="B4:D6"/>
    <mergeCell ref="E15:K22"/>
  </mergeCells>
  <pageMargins left="0.25" right="0.25" top="0.75" bottom="0.75" header="0.3" footer="0.3"/>
  <pageSetup paperSize="5" scale="9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3" tint="0.499984740745262"/>
  </sheetPr>
  <dimension ref="A1:P43"/>
  <sheetViews>
    <sheetView showGridLines="0" view="pageBreakPreview" zoomScaleNormal="90" zoomScaleSheetLayoutView="100" workbookViewId="0">
      <selection activeCell="T10" sqref="T10"/>
    </sheetView>
  </sheetViews>
  <sheetFormatPr defaultColWidth="8.85546875" defaultRowHeight="15" x14ac:dyDescent="0.25"/>
  <cols>
    <col min="1" max="1" width="1.42578125" customWidth="1"/>
    <col min="2" max="2" width="7.42578125" customWidth="1"/>
    <col min="3" max="3" width="14" customWidth="1"/>
    <col min="4" max="4" width="14.5703125" hidden="1" customWidth="1"/>
    <col min="5" max="5" width="10.7109375" customWidth="1"/>
    <col min="6" max="6" width="7.28515625" customWidth="1"/>
    <col min="11" max="11" width="24.42578125" customWidth="1"/>
    <col min="14" max="14" width="1.140625" customWidth="1"/>
    <col min="15" max="15" width="34.85546875" customWidth="1"/>
    <col min="16" max="16" width="34.140625" customWidth="1"/>
  </cols>
  <sheetData>
    <row r="1" spans="1:16" ht="19.5" customHeight="1" x14ac:dyDescent="0.25">
      <c r="A1" s="14"/>
      <c r="B1" s="14"/>
      <c r="C1" s="14"/>
      <c r="D1" s="14"/>
      <c r="E1" s="14"/>
      <c r="F1" s="14"/>
      <c r="G1" s="14"/>
      <c r="H1" s="14"/>
      <c r="I1" s="14"/>
      <c r="J1" s="14"/>
      <c r="K1" s="14"/>
      <c r="L1" s="14"/>
      <c r="M1" s="14"/>
      <c r="N1" s="14"/>
      <c r="O1" s="14"/>
      <c r="P1" s="14"/>
    </row>
    <row r="2" spans="1:16" ht="17.100000000000001" customHeight="1" x14ac:dyDescent="0.25">
      <c r="A2" s="14"/>
      <c r="B2" s="437" t="s">
        <v>628</v>
      </c>
      <c r="C2" s="191"/>
      <c r="D2" s="191"/>
      <c r="E2" s="191"/>
      <c r="F2" s="191"/>
      <c r="G2" s="191"/>
      <c r="H2" s="191"/>
      <c r="I2" s="191"/>
      <c r="J2" s="191"/>
      <c r="K2" s="191"/>
      <c r="L2" s="191"/>
      <c r="M2" s="191"/>
      <c r="N2" s="191"/>
      <c r="O2" s="191"/>
      <c r="P2" s="191"/>
    </row>
    <row r="3" spans="1:16" ht="17.100000000000001" customHeight="1" x14ac:dyDescent="0.25">
      <c r="A3" s="14"/>
      <c r="B3" s="17"/>
      <c r="C3" s="17"/>
      <c r="D3" s="17"/>
      <c r="E3" s="17"/>
      <c r="F3" s="17"/>
      <c r="G3" s="17"/>
      <c r="H3" s="17"/>
      <c r="I3" s="17"/>
      <c r="J3" s="17"/>
      <c r="K3" s="17"/>
      <c r="L3" s="17"/>
      <c r="M3" s="17"/>
      <c r="N3" s="17"/>
      <c r="O3" s="17"/>
      <c r="P3" s="17"/>
    </row>
    <row r="4" spans="1:16" ht="15" customHeight="1" x14ac:dyDescent="0.25">
      <c r="A4" s="14"/>
      <c r="B4" s="475" t="s">
        <v>629</v>
      </c>
      <c r="C4" s="201"/>
      <c r="D4" s="201"/>
      <c r="E4" s="201"/>
      <c r="F4" s="201"/>
      <c r="G4" s="201"/>
      <c r="H4" s="201"/>
      <c r="I4" s="201"/>
      <c r="J4" s="201"/>
      <c r="K4" s="201"/>
      <c r="L4" s="201"/>
      <c r="M4" s="201"/>
      <c r="N4" s="201"/>
      <c r="O4" s="201"/>
      <c r="P4" s="201"/>
    </row>
    <row r="5" spans="1:16" ht="17.100000000000001" customHeight="1" x14ac:dyDescent="0.25">
      <c r="A5" s="14"/>
      <c r="B5" s="203"/>
      <c r="C5" s="204"/>
      <c r="D5" s="204"/>
      <c r="E5" s="204"/>
      <c r="F5" s="204"/>
      <c r="G5" s="204"/>
      <c r="H5" s="204"/>
      <c r="I5" s="204"/>
      <c r="J5" s="204"/>
      <c r="K5" s="204"/>
      <c r="L5" s="204"/>
      <c r="M5" s="204"/>
      <c r="N5" s="204"/>
      <c r="O5" s="204"/>
      <c r="P5" s="204"/>
    </row>
    <row r="6" spans="1:16" ht="17.100000000000001" customHeight="1" x14ac:dyDescent="0.25">
      <c r="A6" s="14"/>
      <c r="B6" s="211"/>
      <c r="C6" s="467"/>
      <c r="D6" s="204"/>
      <c r="E6" s="204"/>
      <c r="F6" s="204"/>
      <c r="G6" s="204"/>
      <c r="H6" s="204"/>
      <c r="I6" s="204"/>
      <c r="J6" s="204"/>
      <c r="K6" s="204"/>
      <c r="L6" s="204"/>
      <c r="M6" s="204"/>
      <c r="N6" s="204"/>
      <c r="O6" s="204"/>
      <c r="P6" s="204"/>
    </row>
    <row r="7" spans="1:16" ht="14.45" customHeight="1" x14ac:dyDescent="0.25">
      <c r="A7" s="14"/>
      <c r="B7" s="435"/>
      <c r="C7" s="450" t="s">
        <v>630</v>
      </c>
      <c r="D7" s="202"/>
      <c r="E7" s="468" t="s">
        <v>631</v>
      </c>
      <c r="F7" s="450" t="s">
        <v>632</v>
      </c>
      <c r="G7" s="469" t="s">
        <v>633</v>
      </c>
      <c r="H7" s="470"/>
      <c r="I7" s="470"/>
      <c r="J7" s="470"/>
      <c r="K7" s="471"/>
      <c r="L7" s="450" t="s">
        <v>634</v>
      </c>
      <c r="M7" s="201"/>
      <c r="N7" s="201"/>
      <c r="O7" s="201"/>
      <c r="P7" s="202"/>
    </row>
    <row r="8" spans="1:16" ht="38.25" customHeight="1" x14ac:dyDescent="0.25">
      <c r="A8" s="14"/>
      <c r="B8" s="203"/>
      <c r="C8" s="203"/>
      <c r="D8" s="205"/>
      <c r="E8" s="226"/>
      <c r="F8" s="226"/>
      <c r="G8" s="472"/>
      <c r="H8" s="473"/>
      <c r="I8" s="473"/>
      <c r="J8" s="473"/>
      <c r="K8" s="474"/>
      <c r="L8" s="203"/>
      <c r="M8" s="204"/>
      <c r="N8" s="204"/>
      <c r="O8" s="204"/>
      <c r="P8" s="205"/>
    </row>
    <row r="9" spans="1:16" ht="64.349999999999994" customHeight="1" x14ac:dyDescent="0.25">
      <c r="A9" s="14"/>
      <c r="B9" s="479">
        <v>1</v>
      </c>
      <c r="C9" s="484" t="s">
        <v>635</v>
      </c>
      <c r="D9" s="485"/>
      <c r="E9" s="484" t="s">
        <v>621</v>
      </c>
      <c r="F9" s="479" t="s">
        <v>83</v>
      </c>
      <c r="G9" s="230" t="s">
        <v>636</v>
      </c>
      <c r="H9" s="426"/>
      <c r="I9" s="426"/>
      <c r="J9" s="426"/>
      <c r="K9" s="427"/>
      <c r="L9" s="230" t="s">
        <v>637</v>
      </c>
      <c r="M9" s="426"/>
      <c r="N9" s="426"/>
      <c r="O9" s="426"/>
      <c r="P9" s="427"/>
    </row>
    <row r="10" spans="1:16" ht="88.35" customHeight="1" x14ac:dyDescent="0.25">
      <c r="A10" s="14"/>
      <c r="B10" s="480"/>
      <c r="C10" s="486"/>
      <c r="D10" s="487"/>
      <c r="E10" s="497"/>
      <c r="F10" s="480"/>
      <c r="G10" s="428"/>
      <c r="H10" s="429"/>
      <c r="I10" s="429"/>
      <c r="J10" s="429"/>
      <c r="K10" s="430"/>
      <c r="L10" s="428"/>
      <c r="M10" s="429"/>
      <c r="N10" s="429"/>
      <c r="O10" s="429"/>
      <c r="P10" s="430"/>
    </row>
    <row r="11" spans="1:16" ht="145.5" customHeight="1" x14ac:dyDescent="0.25">
      <c r="A11" s="14"/>
      <c r="B11" s="480"/>
      <c r="C11" s="486"/>
      <c r="D11" s="487"/>
      <c r="E11" s="497"/>
      <c r="F11" s="480"/>
      <c r="G11" s="428"/>
      <c r="H11" s="429"/>
      <c r="I11" s="429"/>
      <c r="J11" s="429"/>
      <c r="K11" s="430"/>
      <c r="L11" s="428"/>
      <c r="M11" s="429"/>
      <c r="N11" s="429"/>
      <c r="O11" s="429"/>
      <c r="P11" s="430"/>
    </row>
    <row r="12" spans="1:16" ht="216.6" hidden="1" customHeight="1" x14ac:dyDescent="0.25">
      <c r="A12" s="14"/>
      <c r="B12" s="96"/>
      <c r="C12" s="97"/>
      <c r="D12" s="98"/>
      <c r="E12" s="96"/>
      <c r="F12" s="96"/>
      <c r="G12" s="102"/>
      <c r="H12" s="35"/>
      <c r="I12" s="35"/>
      <c r="J12" s="35"/>
      <c r="K12" s="103"/>
      <c r="L12" s="102"/>
      <c r="M12" s="35"/>
      <c r="N12" s="35"/>
      <c r="O12" s="35"/>
      <c r="P12" s="103"/>
    </row>
    <row r="13" spans="1:16" ht="297.75" customHeight="1" x14ac:dyDescent="0.25">
      <c r="A13" s="14"/>
      <c r="B13" s="95">
        <v>2</v>
      </c>
      <c r="C13" s="461" t="s">
        <v>638</v>
      </c>
      <c r="D13" s="462"/>
      <c r="E13" s="95" t="s">
        <v>639</v>
      </c>
      <c r="F13" s="95" t="s">
        <v>83</v>
      </c>
      <c r="G13" s="458" t="s">
        <v>640</v>
      </c>
      <c r="H13" s="459"/>
      <c r="I13" s="459"/>
      <c r="J13" s="459"/>
      <c r="K13" s="460"/>
      <c r="L13" s="458" t="s">
        <v>641</v>
      </c>
      <c r="M13" s="459"/>
      <c r="N13" s="459"/>
      <c r="O13" s="459"/>
      <c r="P13" s="460"/>
    </row>
    <row r="14" spans="1:16" ht="229.5" customHeight="1" x14ac:dyDescent="0.25">
      <c r="A14" s="14"/>
      <c r="B14" s="95">
        <v>3</v>
      </c>
      <c r="C14" s="461" t="s">
        <v>638</v>
      </c>
      <c r="D14" s="462"/>
      <c r="E14" s="95" t="s">
        <v>621</v>
      </c>
      <c r="F14" s="95" t="s">
        <v>83</v>
      </c>
      <c r="G14" s="458" t="s">
        <v>642</v>
      </c>
      <c r="H14" s="459"/>
      <c r="I14" s="459"/>
      <c r="J14" s="459"/>
      <c r="K14" s="460"/>
      <c r="L14" s="458" t="s">
        <v>643</v>
      </c>
      <c r="M14" s="459"/>
      <c r="N14" s="459"/>
      <c r="O14" s="459"/>
      <c r="P14" s="460"/>
    </row>
    <row r="15" spans="1:16" ht="215.25" customHeight="1" x14ac:dyDescent="0.25">
      <c r="A15" s="14"/>
      <c r="B15" s="95">
        <v>4</v>
      </c>
      <c r="C15" s="461" t="s">
        <v>644</v>
      </c>
      <c r="D15" s="462"/>
      <c r="E15" s="95" t="s">
        <v>621</v>
      </c>
      <c r="F15" s="95" t="s">
        <v>83</v>
      </c>
      <c r="G15" s="458" t="s">
        <v>645</v>
      </c>
      <c r="H15" s="459"/>
      <c r="I15" s="459"/>
      <c r="J15" s="459"/>
      <c r="K15" s="460"/>
      <c r="L15" s="458" t="s">
        <v>646</v>
      </c>
      <c r="M15" s="459"/>
      <c r="N15" s="459"/>
      <c r="O15" s="459"/>
      <c r="P15" s="460"/>
    </row>
    <row r="16" spans="1:16" ht="138.75" customHeight="1" x14ac:dyDescent="0.25">
      <c r="A16" s="14"/>
      <c r="B16" s="95">
        <v>5</v>
      </c>
      <c r="C16" s="465" t="s">
        <v>647</v>
      </c>
      <c r="D16" s="466"/>
      <c r="E16" s="95" t="s">
        <v>639</v>
      </c>
      <c r="F16" s="95" t="s">
        <v>83</v>
      </c>
      <c r="G16" s="447" t="s">
        <v>648</v>
      </c>
      <c r="H16" s="448"/>
      <c r="I16" s="448"/>
      <c r="J16" s="448"/>
      <c r="K16" s="449"/>
      <c r="L16" s="447" t="s">
        <v>649</v>
      </c>
      <c r="M16" s="448"/>
      <c r="N16" s="448"/>
      <c r="O16" s="448"/>
      <c r="P16" s="449"/>
    </row>
    <row r="17" spans="1:16" ht="285.75" customHeight="1" x14ac:dyDescent="0.25">
      <c r="A17" s="14"/>
      <c r="B17" s="99">
        <v>6</v>
      </c>
      <c r="C17" s="461" t="s">
        <v>647</v>
      </c>
      <c r="D17" s="462"/>
      <c r="E17" s="95" t="s">
        <v>621</v>
      </c>
      <c r="F17" s="95" t="s">
        <v>83</v>
      </c>
      <c r="G17" s="447" t="s">
        <v>650</v>
      </c>
      <c r="H17" s="448"/>
      <c r="I17" s="448"/>
      <c r="J17" s="448"/>
      <c r="K17" s="449"/>
      <c r="L17" s="447" t="s">
        <v>651</v>
      </c>
      <c r="M17" s="448"/>
      <c r="N17" s="448"/>
      <c r="O17" s="448"/>
      <c r="P17" s="449"/>
    </row>
    <row r="18" spans="1:16" ht="128.25" customHeight="1" x14ac:dyDescent="0.25">
      <c r="A18" s="14"/>
      <c r="B18" s="99">
        <v>5</v>
      </c>
      <c r="C18" s="501" t="s">
        <v>638</v>
      </c>
      <c r="D18" s="502"/>
      <c r="E18" s="99" t="s">
        <v>621</v>
      </c>
      <c r="F18" s="99" t="s">
        <v>92</v>
      </c>
      <c r="G18" s="458" t="s">
        <v>652</v>
      </c>
      <c r="H18" s="459"/>
      <c r="I18" s="459"/>
      <c r="J18" s="459"/>
      <c r="K18" s="460"/>
      <c r="L18" s="458" t="s">
        <v>653</v>
      </c>
      <c r="M18" s="459"/>
      <c r="N18" s="459"/>
      <c r="O18" s="459"/>
      <c r="P18" s="460"/>
    </row>
    <row r="19" spans="1:16" ht="157.5" customHeight="1" x14ac:dyDescent="0.25">
      <c r="A19" s="14"/>
      <c r="B19" s="96">
        <v>7</v>
      </c>
      <c r="C19" s="463" t="s">
        <v>644</v>
      </c>
      <c r="D19" s="464"/>
      <c r="E19" s="96" t="s">
        <v>639</v>
      </c>
      <c r="F19" s="97" t="s">
        <v>92</v>
      </c>
      <c r="G19" s="458" t="s">
        <v>654</v>
      </c>
      <c r="H19" s="459"/>
      <c r="I19" s="459"/>
      <c r="J19" s="459"/>
      <c r="K19" s="460"/>
      <c r="L19" s="458" t="s">
        <v>655</v>
      </c>
      <c r="M19" s="459"/>
      <c r="N19" s="459"/>
      <c r="O19" s="459"/>
      <c r="P19" s="460"/>
    </row>
    <row r="20" spans="1:16" ht="34.35" customHeight="1" x14ac:dyDescent="0.25">
      <c r="A20" s="14"/>
      <c r="B20" s="451">
        <v>8</v>
      </c>
      <c r="C20" s="509" t="s">
        <v>635</v>
      </c>
      <c r="D20" s="510"/>
      <c r="E20" s="451" t="s">
        <v>639</v>
      </c>
      <c r="F20" s="451" t="s">
        <v>92</v>
      </c>
      <c r="G20" s="488" t="s">
        <v>656</v>
      </c>
      <c r="H20" s="489"/>
      <c r="I20" s="489"/>
      <c r="J20" s="489"/>
      <c r="K20" s="490"/>
      <c r="L20" s="488" t="s">
        <v>657</v>
      </c>
      <c r="M20" s="489"/>
      <c r="N20" s="489"/>
      <c r="O20" s="489"/>
      <c r="P20" s="490"/>
    </row>
    <row r="21" spans="1:16" ht="34.35" customHeight="1" x14ac:dyDescent="0.25">
      <c r="A21" s="14"/>
      <c r="B21" s="452"/>
      <c r="C21" s="511"/>
      <c r="D21" s="512"/>
      <c r="E21" s="452"/>
      <c r="F21" s="452"/>
      <c r="G21" s="491"/>
      <c r="H21" s="492"/>
      <c r="I21" s="492"/>
      <c r="J21" s="492"/>
      <c r="K21" s="493"/>
      <c r="L21" s="491"/>
      <c r="M21" s="492"/>
      <c r="N21" s="492"/>
      <c r="O21" s="492"/>
      <c r="P21" s="493"/>
    </row>
    <row r="22" spans="1:16" ht="65.45" customHeight="1" x14ac:dyDescent="0.25">
      <c r="A22" s="14"/>
      <c r="B22" s="453"/>
      <c r="C22" s="513"/>
      <c r="D22" s="514"/>
      <c r="E22" s="453"/>
      <c r="F22" s="453"/>
      <c r="G22" s="494"/>
      <c r="H22" s="495"/>
      <c r="I22" s="495"/>
      <c r="J22" s="495"/>
      <c r="K22" s="496"/>
      <c r="L22" s="494"/>
      <c r="M22" s="495"/>
      <c r="N22" s="495"/>
      <c r="O22" s="495"/>
      <c r="P22" s="496"/>
    </row>
    <row r="23" spans="1:16" x14ac:dyDescent="0.25">
      <c r="A23" s="14"/>
      <c r="B23" s="454"/>
      <c r="C23" s="455"/>
      <c r="D23" s="455"/>
      <c r="E23" s="455"/>
      <c r="F23" s="455"/>
      <c r="G23" s="455"/>
      <c r="H23" s="455"/>
      <c r="I23" s="455"/>
      <c r="J23" s="455"/>
      <c r="K23" s="455"/>
      <c r="L23" s="455"/>
      <c r="M23" s="455"/>
      <c r="N23" s="455"/>
      <c r="O23" s="455"/>
      <c r="P23" s="455"/>
    </row>
    <row r="24" spans="1:16" x14ac:dyDescent="0.25">
      <c r="A24" s="14"/>
      <c r="B24" s="456"/>
      <c r="C24" s="457"/>
      <c r="D24" s="457"/>
      <c r="E24" s="457"/>
      <c r="F24" s="457"/>
      <c r="G24" s="457"/>
      <c r="H24" s="457"/>
      <c r="I24" s="457"/>
      <c r="J24" s="457"/>
      <c r="K24" s="457"/>
      <c r="L24" s="457"/>
      <c r="M24" s="457"/>
      <c r="N24" s="457"/>
      <c r="O24" s="457"/>
      <c r="P24" s="457"/>
    </row>
    <row r="25" spans="1:16" x14ac:dyDescent="0.25">
      <c r="A25" s="14"/>
      <c r="B25" s="498" t="s">
        <v>658</v>
      </c>
      <c r="C25" s="499"/>
      <c r="D25" s="499"/>
      <c r="E25" s="499"/>
      <c r="F25" s="499"/>
      <c r="G25" s="499"/>
      <c r="H25" s="499"/>
      <c r="I25" s="499"/>
      <c r="J25" s="499"/>
      <c r="K25" s="499"/>
      <c r="L25" s="499"/>
      <c r="M25" s="499"/>
      <c r="N25" s="499"/>
      <c r="O25" s="499"/>
      <c r="P25" s="500"/>
    </row>
    <row r="26" spans="1:16" ht="14.45" customHeight="1" x14ac:dyDescent="0.25">
      <c r="A26" s="14"/>
      <c r="B26" s="482" t="s">
        <v>659</v>
      </c>
      <c r="C26" s="482" t="s">
        <v>660</v>
      </c>
      <c r="D26" s="503" t="s">
        <v>661</v>
      </c>
      <c r="E26" s="504"/>
      <c r="F26" s="504"/>
      <c r="G26" s="504"/>
      <c r="H26" s="504"/>
      <c r="I26" s="504"/>
      <c r="J26" s="504"/>
      <c r="K26" s="504"/>
      <c r="L26" s="504"/>
      <c r="M26" s="504"/>
      <c r="N26" s="504"/>
      <c r="O26" s="504"/>
      <c r="P26" s="505"/>
    </row>
    <row r="27" spans="1:16" ht="17.100000000000001" customHeight="1" x14ac:dyDescent="0.25">
      <c r="A27" s="14"/>
      <c r="B27" s="483"/>
      <c r="C27" s="483"/>
      <c r="D27" s="506"/>
      <c r="E27" s="507"/>
      <c r="F27" s="507"/>
      <c r="G27" s="507"/>
      <c r="H27" s="507"/>
      <c r="I27" s="507"/>
      <c r="J27" s="507"/>
      <c r="K27" s="507"/>
      <c r="L27" s="507"/>
      <c r="M27" s="507"/>
      <c r="N27" s="507"/>
      <c r="O27" s="507"/>
      <c r="P27" s="508"/>
    </row>
    <row r="28" spans="1:16" ht="17.100000000000001" customHeight="1" x14ac:dyDescent="0.25">
      <c r="A28" s="14"/>
      <c r="B28" s="476" t="s">
        <v>662</v>
      </c>
      <c r="C28" s="476" t="s">
        <v>639</v>
      </c>
      <c r="D28" s="230" t="s">
        <v>663</v>
      </c>
      <c r="E28" s="426"/>
      <c r="F28" s="426"/>
      <c r="G28" s="426"/>
      <c r="H28" s="426"/>
      <c r="I28" s="426"/>
      <c r="J28" s="426"/>
      <c r="K28" s="426"/>
      <c r="L28" s="426"/>
      <c r="M28" s="426"/>
      <c r="N28" s="426"/>
      <c r="O28" s="426"/>
      <c r="P28" s="427"/>
    </row>
    <row r="29" spans="1:16" ht="17.100000000000001" customHeight="1" x14ac:dyDescent="0.25">
      <c r="A29" s="14"/>
      <c r="B29" s="477"/>
      <c r="C29" s="481"/>
      <c r="D29" s="428"/>
      <c r="E29" s="429"/>
      <c r="F29" s="429"/>
      <c r="G29" s="429"/>
      <c r="H29" s="429"/>
      <c r="I29" s="429"/>
      <c r="J29" s="429"/>
      <c r="K29" s="429"/>
      <c r="L29" s="429"/>
      <c r="M29" s="429"/>
      <c r="N29" s="429"/>
      <c r="O29" s="429"/>
      <c r="P29" s="430"/>
    </row>
    <row r="30" spans="1:16" ht="17.100000000000001" customHeight="1" x14ac:dyDescent="0.25">
      <c r="A30" s="14"/>
      <c r="B30" s="478"/>
      <c r="C30" s="226"/>
      <c r="D30" s="431"/>
      <c r="E30" s="432"/>
      <c r="F30" s="432"/>
      <c r="G30" s="432"/>
      <c r="H30" s="432"/>
      <c r="I30" s="432"/>
      <c r="J30" s="432"/>
      <c r="K30" s="432"/>
      <c r="L30" s="432"/>
      <c r="M30" s="432"/>
      <c r="N30" s="432"/>
      <c r="O30" s="432"/>
      <c r="P30" s="433"/>
    </row>
    <row r="31" spans="1:16" ht="17.100000000000001" customHeight="1" x14ac:dyDescent="0.25">
      <c r="A31" s="14"/>
      <c r="B31" s="14"/>
      <c r="C31" s="14"/>
      <c r="D31" s="14"/>
      <c r="E31" s="14"/>
      <c r="F31" s="14"/>
      <c r="G31" s="14"/>
      <c r="H31" s="14"/>
      <c r="I31" s="14"/>
      <c r="J31" s="14"/>
      <c r="K31" s="14"/>
      <c r="L31" s="14"/>
      <c r="M31" s="14"/>
      <c r="N31" s="14"/>
      <c r="O31" s="14"/>
      <c r="P31" s="14"/>
    </row>
    <row r="32" spans="1:16" ht="17.100000000000001" customHeight="1" x14ac:dyDescent="0.25">
      <c r="A32" s="14"/>
      <c r="B32" s="14"/>
      <c r="C32" s="14"/>
      <c r="D32" s="14"/>
      <c r="E32" s="14"/>
      <c r="F32" s="14"/>
      <c r="G32" s="14"/>
      <c r="H32" s="14"/>
      <c r="I32" s="14"/>
      <c r="J32" s="14"/>
      <c r="K32" s="14"/>
      <c r="L32" s="14"/>
      <c r="M32" s="14"/>
      <c r="N32" s="14"/>
      <c r="O32" s="14"/>
      <c r="P32" s="14"/>
    </row>
    <row r="33" spans="1:16" ht="17.100000000000001" customHeight="1" x14ac:dyDescent="0.25">
      <c r="A33" s="14"/>
      <c r="B33" s="14"/>
      <c r="C33" s="14"/>
      <c r="D33" s="14"/>
      <c r="E33" s="14"/>
      <c r="F33" s="14"/>
      <c r="G33" s="14"/>
      <c r="H33" s="14"/>
      <c r="I33" s="14"/>
      <c r="J33" s="14"/>
      <c r="K33" s="14"/>
      <c r="L33" s="14"/>
      <c r="M33" s="14"/>
      <c r="N33" s="14"/>
      <c r="O33" s="7"/>
      <c r="P33" s="14"/>
    </row>
    <row r="34" spans="1:16" ht="17.100000000000001" customHeight="1" x14ac:dyDescent="0.25">
      <c r="A34" s="14"/>
      <c r="B34" s="14"/>
      <c r="C34" s="14"/>
      <c r="D34" s="14"/>
      <c r="E34" s="14"/>
      <c r="F34" s="14"/>
      <c r="G34" s="14"/>
      <c r="H34" s="14"/>
      <c r="I34" s="14"/>
      <c r="J34" s="14"/>
      <c r="K34" s="14"/>
      <c r="L34" s="14"/>
      <c r="M34" s="14"/>
      <c r="N34" s="14"/>
      <c r="O34" s="14"/>
      <c r="P34" s="14"/>
    </row>
    <row r="35" spans="1:16" ht="34.5" customHeight="1" x14ac:dyDescent="0.25">
      <c r="A35" s="14"/>
      <c r="B35" s="14"/>
      <c r="C35" s="14"/>
      <c r="D35" s="14"/>
      <c r="E35" s="14"/>
      <c r="F35" s="14"/>
      <c r="G35" s="14"/>
      <c r="H35" s="14"/>
      <c r="I35" s="14"/>
      <c r="J35" s="14"/>
      <c r="K35" s="14"/>
      <c r="L35" s="14"/>
      <c r="M35" s="14"/>
      <c r="N35" s="14"/>
      <c r="O35" s="14"/>
      <c r="P35" s="14"/>
    </row>
    <row r="36" spans="1:16" ht="15" customHeight="1" x14ac:dyDescent="0.25">
      <c r="A36" s="14"/>
      <c r="B36" s="14"/>
      <c r="C36" s="14"/>
      <c r="D36" s="14"/>
      <c r="E36" s="14"/>
      <c r="F36" s="14"/>
      <c r="G36" s="14"/>
      <c r="H36" s="14"/>
      <c r="I36" s="14"/>
      <c r="J36" s="14"/>
      <c r="K36" s="14"/>
      <c r="L36" s="14"/>
      <c r="M36" s="14"/>
      <c r="N36" s="14"/>
      <c r="O36" s="14"/>
      <c r="P36" s="14"/>
    </row>
    <row r="37" spans="1:16" ht="15" customHeight="1" x14ac:dyDescent="0.25">
      <c r="A37" s="14"/>
      <c r="B37" s="14"/>
      <c r="C37" s="14"/>
      <c r="D37" s="14"/>
      <c r="E37" s="14"/>
      <c r="F37" s="14"/>
      <c r="G37" s="14"/>
      <c r="H37" s="14"/>
      <c r="I37" s="14"/>
      <c r="J37" s="14"/>
      <c r="K37" s="14"/>
      <c r="L37" s="14"/>
      <c r="M37" s="14"/>
      <c r="N37" s="14"/>
      <c r="O37" s="14"/>
      <c r="P37" s="14"/>
    </row>
    <row r="38" spans="1:16" ht="15" customHeight="1" x14ac:dyDescent="0.25">
      <c r="A38" s="14"/>
      <c r="B38" s="14"/>
      <c r="C38" s="14"/>
      <c r="D38" s="14"/>
      <c r="E38" s="14"/>
      <c r="F38" s="14"/>
      <c r="G38" s="14"/>
      <c r="H38" s="14"/>
      <c r="I38" s="14"/>
      <c r="J38" s="14"/>
      <c r="K38" s="14"/>
      <c r="L38" s="14"/>
      <c r="M38" s="14"/>
      <c r="N38" s="14"/>
      <c r="O38" s="14"/>
      <c r="P38" s="14"/>
    </row>
    <row r="39" spans="1:16" ht="15" customHeight="1" x14ac:dyDescent="0.25">
      <c r="A39" s="14"/>
      <c r="B39" s="14"/>
      <c r="C39" s="14"/>
      <c r="D39" s="14"/>
      <c r="E39" s="14"/>
      <c r="F39" s="14"/>
      <c r="G39" s="14"/>
      <c r="H39" s="14"/>
      <c r="I39" s="14"/>
      <c r="J39" s="14"/>
      <c r="K39" s="14"/>
      <c r="L39" s="14"/>
      <c r="M39" s="14"/>
      <c r="N39" s="14"/>
      <c r="O39" s="14"/>
      <c r="P39" s="14"/>
    </row>
    <row r="40" spans="1:16" x14ac:dyDescent="0.25">
      <c r="A40" s="14"/>
      <c r="B40" s="191"/>
      <c r="C40" s="191"/>
      <c r="D40" s="191"/>
      <c r="E40" s="191"/>
      <c r="F40" s="191"/>
      <c r="G40" s="191"/>
      <c r="H40" s="191"/>
      <c r="I40" s="191"/>
      <c r="J40" s="191"/>
      <c r="K40" s="191"/>
      <c r="L40" s="191"/>
      <c r="M40" s="191"/>
      <c r="N40" s="191"/>
      <c r="O40" s="191"/>
      <c r="P40" s="191"/>
    </row>
    <row r="41" spans="1:16" x14ac:dyDescent="0.25">
      <c r="A41" s="14"/>
      <c r="B41" s="191"/>
      <c r="C41" s="191"/>
      <c r="D41" s="191"/>
      <c r="E41" s="191"/>
      <c r="F41" s="191"/>
      <c r="G41" s="191"/>
      <c r="H41" s="191"/>
      <c r="I41" s="191"/>
      <c r="J41" s="191"/>
      <c r="K41" s="191"/>
      <c r="L41" s="191"/>
      <c r="M41" s="191"/>
      <c r="N41" s="191"/>
      <c r="O41" s="191"/>
      <c r="P41" s="191"/>
    </row>
    <row r="42" spans="1:16" ht="17.100000000000001" customHeight="1" x14ac:dyDescent="0.25">
      <c r="A42" s="14"/>
      <c r="B42" s="191"/>
      <c r="C42" s="191"/>
      <c r="D42" s="191"/>
      <c r="E42" s="191"/>
      <c r="F42" s="191"/>
      <c r="G42" s="191"/>
      <c r="H42" s="191"/>
      <c r="I42" s="191"/>
      <c r="J42" s="191"/>
      <c r="K42" s="191"/>
      <c r="L42" s="191"/>
      <c r="M42" s="191"/>
      <c r="N42" s="191"/>
      <c r="O42" s="191"/>
      <c r="P42" s="191"/>
    </row>
    <row r="43" spans="1:16" x14ac:dyDescent="0.25">
      <c r="A43" s="14"/>
      <c r="B43" s="14"/>
      <c r="C43" s="14"/>
      <c r="D43" s="14"/>
      <c r="E43" s="14"/>
      <c r="F43" s="14"/>
      <c r="G43" s="14"/>
      <c r="H43" s="14"/>
      <c r="I43" s="14"/>
      <c r="J43" s="14"/>
      <c r="K43" s="14"/>
      <c r="L43" s="14"/>
      <c r="M43" s="14"/>
      <c r="N43" s="14"/>
      <c r="O43" s="14"/>
      <c r="P43" s="14"/>
    </row>
  </sheetData>
  <sheetProtection sheet="1" objects="1" scenarios="1" formatColumns="0" formatRows="0"/>
  <mergeCells count="51">
    <mergeCell ref="D28:P30"/>
    <mergeCell ref="G20:K22"/>
    <mergeCell ref="D26:P27"/>
    <mergeCell ref="C20:D22"/>
    <mergeCell ref="B28:B30"/>
    <mergeCell ref="F9:F11"/>
    <mergeCell ref="C28:C30"/>
    <mergeCell ref="B40:P42"/>
    <mergeCell ref="L9:P11"/>
    <mergeCell ref="B26:B27"/>
    <mergeCell ref="C9:D11"/>
    <mergeCell ref="G9:K11"/>
    <mergeCell ref="B9:B11"/>
    <mergeCell ref="L20:P22"/>
    <mergeCell ref="B20:B22"/>
    <mergeCell ref="E9:E11"/>
    <mergeCell ref="B25:P25"/>
    <mergeCell ref="C18:D18"/>
    <mergeCell ref="G18:K18"/>
    <mergeCell ref="C26:C27"/>
    <mergeCell ref="B2:P2"/>
    <mergeCell ref="E20:E22"/>
    <mergeCell ref="B6:B8"/>
    <mergeCell ref="C6:P6"/>
    <mergeCell ref="L7:P8"/>
    <mergeCell ref="E7:E8"/>
    <mergeCell ref="G7:K8"/>
    <mergeCell ref="F7:F8"/>
    <mergeCell ref="B4:P5"/>
    <mergeCell ref="G14:K14"/>
    <mergeCell ref="L14:P14"/>
    <mergeCell ref="C14:D14"/>
    <mergeCell ref="L13:P13"/>
    <mergeCell ref="G13:K13"/>
    <mergeCell ref="C13:D13"/>
    <mergeCell ref="L19:P19"/>
    <mergeCell ref="L16:P16"/>
    <mergeCell ref="C7:D8"/>
    <mergeCell ref="F20:F22"/>
    <mergeCell ref="B23:P24"/>
    <mergeCell ref="L18:P18"/>
    <mergeCell ref="G15:K15"/>
    <mergeCell ref="L15:P15"/>
    <mergeCell ref="C15:D15"/>
    <mergeCell ref="C19:D19"/>
    <mergeCell ref="G19:K19"/>
    <mergeCell ref="G17:K17"/>
    <mergeCell ref="L17:P17"/>
    <mergeCell ref="C17:D17"/>
    <mergeCell ref="C16:D16"/>
    <mergeCell ref="G16:K16"/>
  </mergeCells>
  <dataValidations count="3">
    <dataValidation type="list" allowBlank="1" showInputMessage="1" showErrorMessage="1" prompt="Select Rating" sqref="B28:C30 E19:E22 E9:E18" xr:uid="{00000000-0002-0000-0A00-000000000000}">
      <formula1>"Low, Moderate, Substantial, High"</formula1>
    </dataValidation>
    <dataValidation type="list" allowBlank="1" showInputMessage="1" showErrorMessage="1" prompt="Select type of risk" sqref="D9:D12 D20:D22 D18 C19:C22 C9:C18" xr:uid="{00000000-0002-0000-0A00-000002000000}">
      <formula1>"Political, Economic, Legal &amp; Regulatory, Environmental, Social, Institutional, Operational &amp; Logistical, Reputational, Partnership &amp; Coordination, Strategic, Safety &amp; Security"</formula1>
    </dataValidation>
    <dataValidation type="list" allowBlank="1" showInputMessage="1" showErrorMessage="1" prompt="Select Response" sqref="F19:F22 F9:F18" xr:uid="{00000000-0002-0000-0A00-000001000000}">
      <formula1>"Yes, No"</formula1>
    </dataValidation>
  </dataValidations>
  <pageMargins left="0.25" right="0.25" top="0.75" bottom="0.75" header="0.3" footer="0.3"/>
  <pageSetup paperSize="5" scale="85" orientation="landscape" r:id="rId1"/>
  <rowBreaks count="2" manualBreakCount="2">
    <brk id="11" min="1" max="15" man="1"/>
    <brk id="17" min="1" max="1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3" tint="0.499984740745262"/>
  </sheetPr>
  <dimension ref="A1:N55"/>
  <sheetViews>
    <sheetView showGridLines="0" view="pageBreakPreview" zoomScaleNormal="100" zoomScaleSheetLayoutView="100" workbookViewId="0">
      <selection activeCell="Q11" sqref="Q11"/>
    </sheetView>
  </sheetViews>
  <sheetFormatPr defaultColWidth="8.85546875" defaultRowHeight="15" x14ac:dyDescent="0.25"/>
  <cols>
    <col min="1" max="1" width="1.42578125" customWidth="1"/>
  </cols>
  <sheetData>
    <row r="1" spans="1:14" x14ac:dyDescent="0.25">
      <c r="A1" s="14"/>
      <c r="B1" s="14"/>
      <c r="C1" s="14"/>
      <c r="D1" s="14"/>
      <c r="E1" s="14"/>
      <c r="F1" s="14"/>
      <c r="G1" s="14"/>
      <c r="H1" s="14"/>
      <c r="I1" s="14"/>
      <c r="J1" s="14"/>
      <c r="K1" s="14"/>
    </row>
    <row r="2" spans="1:14" ht="15.95" customHeight="1" x14ac:dyDescent="0.3">
      <c r="A2" s="14"/>
      <c r="B2" s="437" t="s">
        <v>664</v>
      </c>
      <c r="C2" s="191"/>
      <c r="D2" s="191"/>
      <c r="E2" s="191"/>
      <c r="F2" s="191"/>
      <c r="G2" s="191"/>
      <c r="H2" s="191"/>
      <c r="I2" s="191"/>
      <c r="J2" s="191"/>
      <c r="K2" s="191"/>
      <c r="M2" s="34"/>
      <c r="N2" s="34"/>
    </row>
    <row r="3" spans="1:14" ht="15.95" customHeight="1" x14ac:dyDescent="0.3">
      <c r="A3" s="14"/>
      <c r="B3" s="17"/>
      <c r="C3" s="17"/>
      <c r="D3" s="17"/>
      <c r="E3" s="17"/>
      <c r="F3" s="17"/>
      <c r="G3" s="17"/>
      <c r="H3" s="17"/>
      <c r="I3" s="17"/>
      <c r="J3" s="17"/>
      <c r="K3" s="17"/>
      <c r="M3" s="34"/>
      <c r="N3" s="34"/>
    </row>
    <row r="4" spans="1:14" ht="15.95" customHeight="1" x14ac:dyDescent="0.3">
      <c r="A4" s="14"/>
      <c r="B4" s="200" t="s">
        <v>665</v>
      </c>
      <c r="C4" s="201"/>
      <c r="D4" s="201"/>
      <c r="E4" s="201"/>
      <c r="F4" s="201"/>
      <c r="G4" s="201"/>
      <c r="H4" s="201"/>
      <c r="I4" s="201"/>
      <c r="J4" s="201"/>
      <c r="K4" s="202"/>
      <c r="M4" s="34"/>
      <c r="N4" s="34"/>
    </row>
    <row r="5" spans="1:14" ht="24.95" customHeight="1" x14ac:dyDescent="0.3">
      <c r="A5" s="14"/>
      <c r="B5" s="203"/>
      <c r="C5" s="204"/>
      <c r="D5" s="204"/>
      <c r="E5" s="204"/>
      <c r="F5" s="204"/>
      <c r="G5" s="204"/>
      <c r="H5" s="204"/>
      <c r="I5" s="204"/>
      <c r="J5" s="204"/>
      <c r="K5" s="205"/>
      <c r="M5" s="34"/>
      <c r="N5" s="34"/>
    </row>
    <row r="6" spans="1:14" ht="14.45" customHeight="1" x14ac:dyDescent="0.3">
      <c r="A6" s="14"/>
      <c r="B6" s="200"/>
      <c r="C6" s="195"/>
      <c r="D6" s="195"/>
      <c r="E6" s="195"/>
      <c r="F6" s="195"/>
      <c r="G6" s="195"/>
      <c r="H6" s="195"/>
      <c r="I6" s="195"/>
      <c r="J6" s="195"/>
      <c r="K6" s="196"/>
      <c r="M6" s="34"/>
      <c r="N6" s="34"/>
    </row>
    <row r="7" spans="1:14" ht="14.45" customHeight="1" x14ac:dyDescent="0.3">
      <c r="A7" s="14"/>
      <c r="B7" s="434" t="s">
        <v>666</v>
      </c>
      <c r="C7" s="201"/>
      <c r="D7" s="201"/>
      <c r="E7" s="202"/>
      <c r="F7" s="516" t="s">
        <v>667</v>
      </c>
      <c r="G7" s="201"/>
      <c r="H7" s="201"/>
      <c r="I7" s="201"/>
      <c r="J7" s="201"/>
      <c r="K7" s="202"/>
      <c r="M7" s="34"/>
      <c r="N7" s="34"/>
    </row>
    <row r="8" spans="1:14" ht="17.100000000000001" customHeight="1" x14ac:dyDescent="0.3">
      <c r="A8" s="14"/>
      <c r="B8" s="203"/>
      <c r="C8" s="204"/>
      <c r="D8" s="204"/>
      <c r="E8" s="205"/>
      <c r="F8" s="203"/>
      <c r="G8" s="204"/>
      <c r="H8" s="204"/>
      <c r="I8" s="204"/>
      <c r="J8" s="204"/>
      <c r="K8" s="205"/>
      <c r="M8" s="34"/>
      <c r="N8" s="34"/>
    </row>
    <row r="9" spans="1:14" ht="14.45" customHeight="1" x14ac:dyDescent="0.3">
      <c r="A9" s="14"/>
      <c r="B9" s="515" t="s">
        <v>668</v>
      </c>
      <c r="C9" s="201"/>
      <c r="D9" s="201"/>
      <c r="E9" s="202"/>
      <c r="F9" s="476" t="s">
        <v>669</v>
      </c>
      <c r="G9" s="201"/>
      <c r="H9" s="201"/>
      <c r="I9" s="201"/>
      <c r="J9" s="201"/>
      <c r="K9" s="202"/>
      <c r="M9" s="34"/>
      <c r="N9" s="34"/>
    </row>
    <row r="10" spans="1:14" ht="17.100000000000001" customHeight="1" x14ac:dyDescent="0.3">
      <c r="A10" s="14"/>
      <c r="B10" s="203"/>
      <c r="C10" s="204"/>
      <c r="D10" s="204"/>
      <c r="E10" s="205"/>
      <c r="F10" s="203"/>
      <c r="G10" s="204"/>
      <c r="H10" s="204"/>
      <c r="I10" s="204"/>
      <c r="J10" s="204"/>
      <c r="K10" s="205"/>
      <c r="M10" s="34"/>
      <c r="N10" s="34"/>
    </row>
    <row r="11" spans="1:14" ht="17.100000000000001" customHeight="1" x14ac:dyDescent="0.3">
      <c r="A11" s="14"/>
      <c r="B11" s="515" t="s">
        <v>670</v>
      </c>
      <c r="C11" s="201"/>
      <c r="D11" s="201"/>
      <c r="E11" s="202"/>
      <c r="F11" s="476" t="s">
        <v>669</v>
      </c>
      <c r="G11" s="201"/>
      <c r="H11" s="201"/>
      <c r="I11" s="201"/>
      <c r="J11" s="201"/>
      <c r="K11" s="202"/>
      <c r="M11" s="34"/>
      <c r="N11" s="34"/>
    </row>
    <row r="12" spans="1:14" ht="17.100000000000001" customHeight="1" x14ac:dyDescent="0.3">
      <c r="A12" s="14"/>
      <c r="B12" s="203"/>
      <c r="C12" s="204"/>
      <c r="D12" s="204"/>
      <c r="E12" s="205"/>
      <c r="F12" s="203"/>
      <c r="G12" s="204"/>
      <c r="H12" s="204"/>
      <c r="I12" s="204"/>
      <c r="J12" s="204"/>
      <c r="K12" s="205"/>
      <c r="M12" s="34"/>
      <c r="N12" s="34"/>
    </row>
    <row r="13" spans="1:14" ht="17.100000000000001" customHeight="1" x14ac:dyDescent="0.25">
      <c r="A13" s="14"/>
      <c r="B13" s="515" t="s">
        <v>671</v>
      </c>
      <c r="C13" s="201"/>
      <c r="D13" s="201"/>
      <c r="E13" s="202"/>
      <c r="F13" s="476" t="s">
        <v>669</v>
      </c>
      <c r="G13" s="201"/>
      <c r="H13" s="201"/>
      <c r="I13" s="201"/>
      <c r="J13" s="201"/>
      <c r="K13" s="202"/>
    </row>
    <row r="14" spans="1:14" ht="17.100000000000001" customHeight="1" x14ac:dyDescent="0.25">
      <c r="A14" s="14"/>
      <c r="B14" s="203"/>
      <c r="C14" s="204"/>
      <c r="D14" s="204"/>
      <c r="E14" s="205"/>
      <c r="F14" s="203"/>
      <c r="G14" s="204"/>
      <c r="H14" s="204"/>
      <c r="I14" s="204"/>
      <c r="J14" s="204"/>
      <c r="K14" s="205"/>
    </row>
    <row r="15" spans="1:14" ht="17.100000000000001" customHeight="1" x14ac:dyDescent="0.25">
      <c r="A15" s="14"/>
      <c r="B15" s="515" t="s">
        <v>672</v>
      </c>
      <c r="C15" s="201"/>
      <c r="D15" s="201"/>
      <c r="E15" s="202"/>
      <c r="F15" s="476" t="s">
        <v>669</v>
      </c>
      <c r="G15" s="201"/>
      <c r="H15" s="201"/>
      <c r="I15" s="201"/>
      <c r="J15" s="201"/>
      <c r="K15" s="202"/>
    </row>
    <row r="16" spans="1:14" ht="17.100000000000001" customHeight="1" x14ac:dyDescent="0.25">
      <c r="A16" s="14"/>
      <c r="B16" s="203"/>
      <c r="C16" s="204"/>
      <c r="D16" s="204"/>
      <c r="E16" s="205"/>
      <c r="F16" s="203"/>
      <c r="G16" s="204"/>
      <c r="H16" s="204"/>
      <c r="I16" s="204"/>
      <c r="J16" s="204"/>
      <c r="K16" s="205"/>
    </row>
    <row r="17" spans="1:11" ht="17.100000000000001" customHeight="1" x14ac:dyDescent="0.25">
      <c r="A17" s="14"/>
      <c r="B17" s="515" t="s">
        <v>673</v>
      </c>
      <c r="C17" s="201"/>
      <c r="D17" s="201"/>
      <c r="E17" s="202"/>
      <c r="F17" s="476" t="s">
        <v>669</v>
      </c>
      <c r="G17" s="201"/>
      <c r="H17" s="201"/>
      <c r="I17" s="201"/>
      <c r="J17" s="201"/>
      <c r="K17" s="202"/>
    </row>
    <row r="18" spans="1:11" ht="17.100000000000001" customHeight="1" x14ac:dyDescent="0.25">
      <c r="A18" s="14"/>
      <c r="B18" s="203"/>
      <c r="C18" s="204"/>
      <c r="D18" s="204"/>
      <c r="E18" s="205"/>
      <c r="F18" s="203"/>
      <c r="G18" s="204"/>
      <c r="H18" s="204"/>
      <c r="I18" s="204"/>
      <c r="J18" s="204"/>
      <c r="K18" s="205"/>
    </row>
    <row r="19" spans="1:11" ht="17.100000000000001" customHeight="1" x14ac:dyDescent="0.25">
      <c r="A19" s="14"/>
      <c r="B19" s="200"/>
      <c r="C19" s="201"/>
      <c r="D19" s="201"/>
      <c r="E19" s="201"/>
      <c r="F19" s="201"/>
      <c r="G19" s="201"/>
      <c r="H19" s="201"/>
      <c r="I19" s="201"/>
      <c r="J19" s="201"/>
      <c r="K19" s="202"/>
    </row>
    <row r="20" spans="1:11" ht="17.100000000000001" customHeight="1" x14ac:dyDescent="0.25">
      <c r="A20" s="14"/>
      <c r="B20" s="203"/>
      <c r="C20" s="204"/>
      <c r="D20" s="204"/>
      <c r="E20" s="204"/>
      <c r="F20" s="204"/>
      <c r="G20" s="204"/>
      <c r="H20" s="204"/>
      <c r="I20" s="204"/>
      <c r="J20" s="204"/>
      <c r="K20" s="205"/>
    </row>
    <row r="24" spans="1:11" ht="17.100000000000001" customHeight="1" x14ac:dyDescent="0.25">
      <c r="A24" s="14"/>
      <c r="B24" s="14"/>
      <c r="C24" s="14"/>
      <c r="D24" s="14"/>
      <c r="E24" s="14"/>
      <c r="F24" s="14"/>
      <c r="G24" s="14"/>
      <c r="H24" s="14"/>
      <c r="I24" s="14"/>
      <c r="J24" s="14"/>
      <c r="K24" s="14"/>
    </row>
    <row r="25" spans="1:11" ht="17.100000000000001" customHeight="1" x14ac:dyDescent="0.25">
      <c r="A25" s="14"/>
      <c r="B25" s="14"/>
      <c r="C25" s="14"/>
      <c r="D25" s="14"/>
      <c r="E25" s="14"/>
      <c r="F25" s="14"/>
      <c r="G25" s="14"/>
      <c r="H25" s="14"/>
      <c r="I25" s="14"/>
      <c r="J25" s="14"/>
      <c r="K25" s="14"/>
    </row>
    <row r="26" spans="1:11" ht="17.100000000000001" customHeight="1" x14ac:dyDescent="0.25">
      <c r="A26" s="14"/>
      <c r="B26" s="14"/>
      <c r="C26" s="14"/>
      <c r="D26" s="14"/>
      <c r="E26" s="14"/>
      <c r="F26" s="14"/>
      <c r="G26" s="14"/>
      <c r="H26" s="14"/>
      <c r="I26" s="14"/>
      <c r="J26" s="14"/>
      <c r="K26" s="14"/>
    </row>
    <row r="27" spans="1:11" ht="17.100000000000001" customHeight="1" x14ac:dyDescent="0.25">
      <c r="A27" s="14"/>
      <c r="B27" s="14"/>
      <c r="C27" s="14"/>
      <c r="D27" s="14"/>
      <c r="E27" s="14"/>
      <c r="F27" s="14"/>
      <c r="G27" s="14"/>
      <c r="H27" s="14"/>
      <c r="I27" s="14"/>
      <c r="J27" s="14"/>
      <c r="K27" s="14"/>
    </row>
    <row r="28" spans="1:11" ht="17.100000000000001" customHeight="1" x14ac:dyDescent="0.25">
      <c r="A28" s="14"/>
      <c r="B28" s="14"/>
      <c r="C28" s="14"/>
      <c r="D28" s="14"/>
      <c r="E28" s="14"/>
      <c r="F28" s="14"/>
      <c r="G28" s="14"/>
      <c r="H28" s="14"/>
      <c r="I28" s="14"/>
      <c r="J28" s="14"/>
      <c r="K28" s="14"/>
    </row>
    <row r="29" spans="1:11" ht="17.100000000000001" customHeight="1" x14ac:dyDescent="0.25">
      <c r="A29" s="14"/>
      <c r="B29" s="14"/>
      <c r="C29" s="14"/>
      <c r="D29" s="14"/>
      <c r="E29" s="14"/>
      <c r="F29" s="14"/>
      <c r="G29" s="14"/>
      <c r="H29" s="14"/>
      <c r="I29" s="14"/>
      <c r="J29" s="14"/>
      <c r="K29" s="14"/>
    </row>
    <row r="30" spans="1:11" ht="17.100000000000001" customHeight="1" x14ac:dyDescent="0.25">
      <c r="A30" s="14"/>
      <c r="B30" s="14"/>
      <c r="C30" s="14"/>
      <c r="D30" s="14"/>
      <c r="E30" s="14"/>
      <c r="F30" s="14"/>
      <c r="G30" s="14"/>
      <c r="H30" s="14"/>
      <c r="I30" s="14"/>
      <c r="J30" s="14"/>
      <c r="K30" s="14"/>
    </row>
    <row r="31" spans="1:11" ht="17.100000000000001" customHeight="1" x14ac:dyDescent="0.25">
      <c r="A31" s="14"/>
      <c r="B31" s="14"/>
      <c r="C31" s="14"/>
      <c r="D31" s="14"/>
      <c r="E31" s="14"/>
      <c r="F31" s="14"/>
      <c r="G31" s="14"/>
      <c r="H31" s="14"/>
      <c r="I31" s="14"/>
      <c r="J31" s="14"/>
      <c r="K31" s="14"/>
    </row>
    <row r="32" spans="1:11" ht="17.100000000000001" customHeight="1" x14ac:dyDescent="0.25">
      <c r="A32" s="14"/>
      <c r="B32" s="14"/>
      <c r="C32" s="14"/>
      <c r="D32" s="14"/>
      <c r="E32" s="14"/>
      <c r="F32" s="14"/>
      <c r="G32" s="14"/>
      <c r="H32" s="14"/>
      <c r="I32" s="14"/>
      <c r="J32" s="14"/>
      <c r="K32" s="14"/>
    </row>
    <row r="33" spans="1:11" ht="17.100000000000001" customHeight="1" x14ac:dyDescent="0.25">
      <c r="A33" s="14"/>
      <c r="B33" s="14"/>
      <c r="C33" s="14"/>
      <c r="D33" s="14"/>
      <c r="E33" s="14"/>
      <c r="F33" s="14"/>
      <c r="G33" s="14"/>
      <c r="H33" s="14"/>
      <c r="I33" s="14"/>
      <c r="J33" s="14"/>
      <c r="K33" s="14"/>
    </row>
    <row r="34" spans="1:11" ht="17.100000000000001" customHeight="1" x14ac:dyDescent="0.25">
      <c r="A34" s="14"/>
      <c r="B34" s="14"/>
      <c r="C34" s="14"/>
      <c r="D34" s="14"/>
      <c r="E34" s="14"/>
      <c r="F34" s="14"/>
      <c r="G34" s="14"/>
      <c r="H34" s="14"/>
      <c r="I34" s="14"/>
      <c r="J34" s="14"/>
      <c r="K34" s="14"/>
    </row>
    <row r="35" spans="1:11" ht="17.100000000000001" customHeight="1" x14ac:dyDescent="0.25">
      <c r="A35" s="14"/>
      <c r="B35" s="14"/>
      <c r="C35" s="14"/>
      <c r="D35" s="14"/>
      <c r="E35" s="14"/>
      <c r="F35" s="14"/>
      <c r="G35" s="14"/>
      <c r="H35" s="14"/>
      <c r="I35" s="14"/>
      <c r="J35" s="14"/>
      <c r="K35" s="14"/>
    </row>
    <row r="36" spans="1:11" ht="17.100000000000001" customHeight="1" x14ac:dyDescent="0.25">
      <c r="A36" s="14"/>
      <c r="B36" s="14"/>
      <c r="C36" s="14"/>
      <c r="D36" s="14"/>
      <c r="E36" s="14"/>
      <c r="F36" s="14"/>
      <c r="G36" s="14"/>
      <c r="H36" s="14"/>
      <c r="I36" s="14"/>
      <c r="J36" s="14"/>
      <c r="K36" s="14"/>
    </row>
    <row r="37" spans="1:11" ht="17.100000000000001" customHeight="1" x14ac:dyDescent="0.25">
      <c r="A37" s="14"/>
      <c r="B37" s="14"/>
      <c r="C37" s="14"/>
      <c r="D37" s="14"/>
      <c r="E37" s="14"/>
      <c r="F37" s="14"/>
      <c r="G37" s="14"/>
      <c r="H37" s="14"/>
      <c r="I37" s="14"/>
      <c r="J37" s="14"/>
      <c r="K37" s="14"/>
    </row>
    <row r="38" spans="1:11" ht="17.100000000000001" customHeight="1" x14ac:dyDescent="0.25">
      <c r="A38" s="14"/>
      <c r="B38" s="14"/>
      <c r="C38" s="14"/>
      <c r="D38" s="14"/>
      <c r="E38" s="14"/>
      <c r="F38" s="14"/>
      <c r="G38" s="14"/>
      <c r="H38" s="14"/>
      <c r="I38" s="14"/>
      <c r="J38" s="14"/>
      <c r="K38" s="14"/>
    </row>
    <row r="39" spans="1:11" ht="17.100000000000001" customHeight="1" x14ac:dyDescent="0.25">
      <c r="A39" s="14"/>
      <c r="B39" s="14"/>
      <c r="C39" s="14"/>
      <c r="D39" s="14"/>
      <c r="E39" s="14"/>
      <c r="F39" s="14"/>
      <c r="G39" s="14"/>
      <c r="H39" s="14"/>
      <c r="I39" s="14"/>
      <c r="J39" s="14"/>
      <c r="K39" s="14"/>
    </row>
    <row r="40" spans="1:11" ht="17.100000000000001" customHeight="1" x14ac:dyDescent="0.25">
      <c r="A40" s="14"/>
      <c r="B40" s="14"/>
      <c r="C40" s="14"/>
      <c r="D40" s="14"/>
      <c r="E40" s="14"/>
      <c r="F40" s="14"/>
      <c r="G40" s="14"/>
      <c r="H40" s="14"/>
      <c r="I40" s="14"/>
      <c r="J40" s="14"/>
      <c r="K40" s="14"/>
    </row>
    <row r="41" spans="1:11" ht="17.100000000000001" customHeight="1" x14ac:dyDescent="0.25">
      <c r="A41" s="14"/>
      <c r="B41" s="14"/>
      <c r="C41" s="14"/>
      <c r="D41" s="14"/>
      <c r="E41" s="14"/>
      <c r="F41" s="14"/>
      <c r="G41" s="14"/>
      <c r="H41" s="14"/>
      <c r="I41" s="14"/>
      <c r="J41" s="14"/>
      <c r="K41" s="14"/>
    </row>
    <row r="42" spans="1:11" ht="17.100000000000001" customHeight="1" x14ac:dyDescent="0.25">
      <c r="A42" s="14"/>
      <c r="B42" s="14"/>
      <c r="C42" s="14"/>
      <c r="D42" s="14"/>
      <c r="E42" s="14"/>
      <c r="F42" s="14"/>
      <c r="G42" s="14"/>
      <c r="H42" s="14"/>
      <c r="I42" s="14"/>
      <c r="J42" s="14"/>
      <c r="K42" s="14"/>
    </row>
    <row r="43" spans="1:11" ht="17.100000000000001" customHeight="1" x14ac:dyDescent="0.25">
      <c r="A43" s="14"/>
      <c r="B43" s="14"/>
      <c r="C43" s="14"/>
      <c r="D43" s="14"/>
      <c r="E43" s="14"/>
      <c r="F43" s="14"/>
      <c r="G43" s="14"/>
      <c r="H43" s="14"/>
      <c r="I43" s="14"/>
      <c r="J43" s="14"/>
      <c r="K43" s="14"/>
    </row>
    <row r="44" spans="1:11" ht="17.100000000000001" customHeight="1" x14ac:dyDescent="0.25">
      <c r="A44" s="14"/>
      <c r="B44" s="14"/>
      <c r="C44" s="14"/>
      <c r="D44" s="14"/>
      <c r="E44" s="14"/>
      <c r="F44" s="14"/>
      <c r="G44" s="14"/>
      <c r="H44" s="14"/>
      <c r="I44" s="14"/>
      <c r="J44" s="14"/>
      <c r="K44" s="14"/>
    </row>
    <row r="45" spans="1:11" ht="17.100000000000001" customHeight="1" x14ac:dyDescent="0.25">
      <c r="A45" s="14"/>
      <c r="B45" s="14"/>
      <c r="C45" s="14"/>
      <c r="D45" s="14"/>
      <c r="E45" s="14"/>
      <c r="F45" s="14"/>
      <c r="G45" s="14"/>
      <c r="H45" s="14"/>
      <c r="I45" s="14"/>
      <c r="J45" s="14"/>
      <c r="K45" s="14"/>
    </row>
    <row r="46" spans="1:11" ht="17.100000000000001" customHeight="1" x14ac:dyDescent="0.25">
      <c r="A46" s="14"/>
      <c r="B46" s="14"/>
      <c r="C46" s="14"/>
      <c r="D46" s="14"/>
      <c r="E46" s="14"/>
      <c r="F46" s="14"/>
      <c r="G46" s="14"/>
      <c r="H46" s="14"/>
      <c r="I46" s="14"/>
      <c r="J46" s="14"/>
      <c r="K46" s="14"/>
    </row>
    <row r="47" spans="1:11" ht="17.100000000000001" customHeight="1" x14ac:dyDescent="0.25">
      <c r="A47" s="14"/>
      <c r="B47" s="14"/>
      <c r="C47" s="14"/>
      <c r="D47" s="14"/>
      <c r="E47" s="14"/>
      <c r="F47" s="14"/>
      <c r="G47" s="14"/>
      <c r="H47" s="14"/>
      <c r="I47" s="14"/>
      <c r="J47" s="14"/>
      <c r="K47" s="14"/>
    </row>
    <row r="48" spans="1:11" ht="17.100000000000001" customHeight="1" x14ac:dyDescent="0.25">
      <c r="A48" s="14"/>
      <c r="B48" s="14"/>
      <c r="C48" s="14"/>
      <c r="D48" s="14"/>
      <c r="E48" s="14"/>
      <c r="F48" s="14"/>
      <c r="G48" s="14"/>
      <c r="H48" s="14"/>
      <c r="I48" s="14"/>
      <c r="J48" s="14"/>
      <c r="K48" s="14"/>
    </row>
    <row r="49" spans="1:11" ht="17.100000000000001" customHeight="1" x14ac:dyDescent="0.25">
      <c r="A49" s="14"/>
      <c r="B49" s="14"/>
      <c r="C49" s="14"/>
      <c r="D49" s="14"/>
      <c r="E49" s="14"/>
      <c r="F49" s="14"/>
      <c r="G49" s="14"/>
      <c r="H49" s="14"/>
      <c r="I49" s="14"/>
      <c r="J49" s="14"/>
      <c r="K49" s="14"/>
    </row>
    <row r="50" spans="1:11" ht="17.100000000000001" customHeight="1" x14ac:dyDescent="0.25">
      <c r="A50" s="14"/>
      <c r="B50" s="14"/>
      <c r="C50" s="14"/>
      <c r="D50" s="14"/>
      <c r="E50" s="14"/>
      <c r="F50" s="14"/>
      <c r="G50" s="14"/>
      <c r="H50" s="14"/>
      <c r="I50" s="14"/>
      <c r="J50" s="14"/>
      <c r="K50" s="14"/>
    </row>
    <row r="51" spans="1:11" ht="17.100000000000001" customHeight="1" x14ac:dyDescent="0.25">
      <c r="A51" s="14"/>
      <c r="B51" s="14"/>
      <c r="C51" s="14"/>
      <c r="D51" s="14"/>
      <c r="E51" s="14"/>
      <c r="F51" s="14"/>
      <c r="G51" s="14"/>
      <c r="H51" s="14"/>
      <c r="I51" s="14"/>
      <c r="J51" s="14"/>
      <c r="K51" s="14"/>
    </row>
    <row r="52" spans="1:11" ht="17.100000000000001" customHeight="1" x14ac:dyDescent="0.25">
      <c r="A52" s="14"/>
      <c r="B52" s="14"/>
      <c r="C52" s="14"/>
      <c r="D52" s="14"/>
      <c r="E52" s="14"/>
      <c r="F52" s="14"/>
      <c r="G52" s="14"/>
      <c r="H52" s="14"/>
      <c r="I52" s="14"/>
      <c r="J52" s="14"/>
      <c r="K52" s="14"/>
    </row>
    <row r="53" spans="1:11" ht="17.100000000000001" customHeight="1" x14ac:dyDescent="0.25">
      <c r="A53" s="14"/>
      <c r="B53" s="14"/>
      <c r="C53" s="14"/>
      <c r="D53" s="14"/>
      <c r="E53" s="14"/>
      <c r="F53" s="14"/>
      <c r="G53" s="14"/>
      <c r="H53" s="14"/>
      <c r="I53" s="14"/>
      <c r="J53" s="14"/>
      <c r="K53" s="14"/>
    </row>
    <row r="54" spans="1:11" ht="17.100000000000001" customHeight="1" x14ac:dyDescent="0.25">
      <c r="A54" s="14"/>
      <c r="B54" s="14"/>
      <c r="C54" s="14"/>
      <c r="D54" s="14"/>
      <c r="E54" s="14"/>
      <c r="F54" s="14"/>
      <c r="G54" s="14"/>
      <c r="H54" s="14"/>
      <c r="I54" s="14"/>
      <c r="J54" s="14"/>
      <c r="K54" s="14"/>
    </row>
    <row r="55" spans="1:11" x14ac:dyDescent="0.25">
      <c r="A55" s="14"/>
      <c r="B55" s="14"/>
      <c r="C55" s="14"/>
      <c r="D55" s="14"/>
      <c r="E55" s="14"/>
      <c r="F55" s="14"/>
      <c r="G55" s="14"/>
      <c r="H55" s="14"/>
      <c r="I55" s="14"/>
      <c r="J55" s="14"/>
      <c r="K55" s="14"/>
    </row>
  </sheetData>
  <sheetProtection sheet="1" objects="1" scenarios="1" formatColumns="0" formatRows="0"/>
  <mergeCells count="16">
    <mergeCell ref="B2:K2"/>
    <mergeCell ref="B6:K6"/>
    <mergeCell ref="F9:K10"/>
    <mergeCell ref="F17:K18"/>
    <mergeCell ref="B4:K5"/>
    <mergeCell ref="B13:E14"/>
    <mergeCell ref="F15:K16"/>
    <mergeCell ref="F13:K14"/>
    <mergeCell ref="B17:E18"/>
    <mergeCell ref="B7:E8"/>
    <mergeCell ref="B11:E12"/>
    <mergeCell ref="B19:K20"/>
    <mergeCell ref="B15:E16"/>
    <mergeCell ref="F7:K8"/>
    <mergeCell ref="B9:E10"/>
    <mergeCell ref="F11:K12"/>
  </mergeCells>
  <pageMargins left="0.25" right="0.25" top="0.75" bottom="0.75" header="0.3" footer="0.3"/>
  <pageSetup paperSize="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theme="3" tint="0.499984740745262"/>
  </sheetPr>
  <dimension ref="A1:K58"/>
  <sheetViews>
    <sheetView showGridLines="0" view="pageBreakPreview" zoomScaleNormal="100" zoomScaleSheetLayoutView="100" workbookViewId="0">
      <selection activeCell="P16" sqref="P16"/>
    </sheetView>
  </sheetViews>
  <sheetFormatPr defaultColWidth="8.85546875" defaultRowHeight="15" x14ac:dyDescent="0.25"/>
  <cols>
    <col min="1" max="1" width="1.42578125" customWidth="1"/>
    <col min="2" max="2" width="9.140625" customWidth="1"/>
    <col min="10" max="10" width="18.5703125" customWidth="1"/>
    <col min="11" max="11" width="14.140625" customWidth="1"/>
  </cols>
  <sheetData>
    <row r="1" spans="1:11" x14ac:dyDescent="0.25">
      <c r="A1" s="1"/>
      <c r="B1" s="1"/>
      <c r="C1" s="1"/>
      <c r="D1" s="1"/>
      <c r="E1" s="1"/>
      <c r="F1" s="1"/>
      <c r="G1" s="1"/>
      <c r="H1" s="1"/>
      <c r="I1" s="1"/>
      <c r="J1" s="1"/>
      <c r="K1" s="1"/>
    </row>
    <row r="2" spans="1:11" ht="19.5" customHeight="1" x14ac:dyDescent="0.25">
      <c r="A2" s="1"/>
      <c r="B2" s="383" t="s">
        <v>674</v>
      </c>
      <c r="C2" s="191"/>
      <c r="D2" s="191"/>
      <c r="E2" s="191"/>
      <c r="F2" s="191"/>
      <c r="G2" s="191"/>
      <c r="H2" s="191"/>
      <c r="I2" s="191"/>
      <c r="J2" s="191"/>
      <c r="K2" s="191"/>
    </row>
    <row r="3" spans="1:11" x14ac:dyDescent="0.25">
      <c r="A3" s="1"/>
      <c r="B3" s="16"/>
      <c r="C3" s="16"/>
      <c r="D3" s="16"/>
      <c r="E3" s="16"/>
      <c r="F3" s="16"/>
      <c r="G3" s="16"/>
      <c r="H3" s="16"/>
      <c r="I3" s="16"/>
      <c r="J3" s="16"/>
      <c r="K3" s="16"/>
    </row>
    <row r="4" spans="1:11" s="2" customFormat="1" ht="14.45" customHeight="1" x14ac:dyDescent="0.25">
      <c r="A4" s="8"/>
      <c r="B4" s="217" t="s">
        <v>675</v>
      </c>
      <c r="C4" s="201"/>
      <c r="D4" s="201"/>
      <c r="E4" s="201"/>
      <c r="F4" s="201"/>
      <c r="G4" s="201"/>
      <c r="H4" s="201"/>
      <c r="I4" s="201"/>
      <c r="J4" s="201"/>
      <c r="K4" s="202"/>
    </row>
    <row r="5" spans="1:11" ht="15.95" customHeight="1" x14ac:dyDescent="0.25">
      <c r="A5" s="1"/>
      <c r="B5" s="435"/>
      <c r="C5" s="191"/>
      <c r="D5" s="191"/>
      <c r="E5" s="191"/>
      <c r="F5" s="191"/>
      <c r="G5" s="191"/>
      <c r="H5" s="191"/>
      <c r="I5" s="191"/>
      <c r="J5" s="191"/>
      <c r="K5" s="436"/>
    </row>
    <row r="6" spans="1:11" ht="15.95" customHeight="1" x14ac:dyDescent="0.25">
      <c r="A6" s="1"/>
      <c r="B6" s="435"/>
      <c r="C6" s="191"/>
      <c r="D6" s="191"/>
      <c r="E6" s="191"/>
      <c r="F6" s="191"/>
      <c r="G6" s="191"/>
      <c r="H6" s="191"/>
      <c r="I6" s="191"/>
      <c r="J6" s="191"/>
      <c r="K6" s="436"/>
    </row>
    <row r="7" spans="1:11" ht="15.95" customHeight="1" x14ac:dyDescent="0.25">
      <c r="A7" s="1"/>
      <c r="B7" s="435"/>
      <c r="C7" s="191"/>
      <c r="D7" s="191"/>
      <c r="E7" s="191"/>
      <c r="F7" s="191"/>
      <c r="G7" s="191"/>
      <c r="H7" s="191"/>
      <c r="I7" s="191"/>
      <c r="J7" s="191"/>
      <c r="K7" s="436"/>
    </row>
    <row r="8" spans="1:11" ht="15.95" customHeight="1" x14ac:dyDescent="0.25">
      <c r="A8" s="1"/>
      <c r="B8" s="203"/>
      <c r="C8" s="204"/>
      <c r="D8" s="204"/>
      <c r="E8" s="204"/>
      <c r="F8" s="204"/>
      <c r="G8" s="204"/>
      <c r="H8" s="204"/>
      <c r="I8" s="204"/>
      <c r="J8" s="204"/>
      <c r="K8" s="205"/>
    </row>
    <row r="9" spans="1:11" ht="14.45" customHeight="1" x14ac:dyDescent="0.25">
      <c r="A9" s="1"/>
      <c r="B9" s="516" t="s">
        <v>676</v>
      </c>
      <c r="C9" s="202"/>
      <c r="D9" s="516" t="s">
        <v>677</v>
      </c>
      <c r="E9" s="201"/>
      <c r="F9" s="201"/>
      <c r="G9" s="201"/>
      <c r="H9" s="202"/>
      <c r="I9" s="528" t="s">
        <v>678</v>
      </c>
      <c r="J9" s="516" t="s">
        <v>679</v>
      </c>
      <c r="K9" s="202"/>
    </row>
    <row r="10" spans="1:11" ht="14.45" customHeight="1" x14ac:dyDescent="0.25">
      <c r="A10" s="1"/>
      <c r="B10" s="435"/>
      <c r="C10" s="436"/>
      <c r="D10" s="435"/>
      <c r="E10" s="191"/>
      <c r="F10" s="191"/>
      <c r="G10" s="191"/>
      <c r="H10" s="436"/>
      <c r="I10" s="481"/>
      <c r="J10" s="435"/>
      <c r="K10" s="436"/>
    </row>
    <row r="11" spans="1:11" ht="15.95" customHeight="1" x14ac:dyDescent="0.25">
      <c r="A11" s="1"/>
      <c r="B11" s="203"/>
      <c r="C11" s="205"/>
      <c r="D11" s="203"/>
      <c r="E11" s="204"/>
      <c r="F11" s="204"/>
      <c r="G11" s="204"/>
      <c r="H11" s="205"/>
      <c r="I11" s="226"/>
      <c r="J11" s="203"/>
      <c r="K11" s="205"/>
    </row>
    <row r="12" spans="1:11" ht="14.45" customHeight="1" x14ac:dyDescent="0.25">
      <c r="A12" s="1"/>
      <c r="B12" s="217" t="s">
        <v>680</v>
      </c>
      <c r="C12" s="202"/>
      <c r="D12" s="519" t="s">
        <v>681</v>
      </c>
      <c r="E12" s="520"/>
      <c r="F12" s="520"/>
      <c r="G12" s="520"/>
      <c r="H12" s="521"/>
      <c r="I12" s="217"/>
      <c r="J12" s="200"/>
      <c r="K12" s="202"/>
    </row>
    <row r="13" spans="1:11" ht="15.95" customHeight="1" x14ac:dyDescent="0.25">
      <c r="A13" s="1"/>
      <c r="B13" s="203"/>
      <c r="C13" s="205"/>
      <c r="D13" s="522"/>
      <c r="E13" s="523"/>
      <c r="F13" s="523"/>
      <c r="G13" s="523"/>
      <c r="H13" s="524"/>
      <c r="I13" s="226"/>
      <c r="J13" s="203"/>
      <c r="K13" s="205"/>
    </row>
    <row r="14" spans="1:11" ht="14.45" customHeight="1" x14ac:dyDescent="0.25">
      <c r="A14" s="1"/>
      <c r="B14" s="217" t="s">
        <v>682</v>
      </c>
      <c r="C14" s="202"/>
      <c r="D14" s="519" t="s">
        <v>681</v>
      </c>
      <c r="E14" s="520"/>
      <c r="F14" s="520"/>
      <c r="G14" s="520"/>
      <c r="H14" s="521"/>
      <c r="I14" s="217"/>
      <c r="J14" s="200"/>
      <c r="K14" s="202"/>
    </row>
    <row r="15" spans="1:11" ht="15.95" customHeight="1" x14ac:dyDescent="0.25">
      <c r="A15" s="1"/>
      <c r="B15" s="203"/>
      <c r="C15" s="205"/>
      <c r="D15" s="522"/>
      <c r="E15" s="523"/>
      <c r="F15" s="523"/>
      <c r="G15" s="523"/>
      <c r="H15" s="524"/>
      <c r="I15" s="226"/>
      <c r="J15" s="203"/>
      <c r="K15" s="205"/>
    </row>
    <row r="16" spans="1:11" ht="14.45" customHeight="1" x14ac:dyDescent="0.25">
      <c r="A16" s="1"/>
      <c r="B16" s="217" t="s">
        <v>683</v>
      </c>
      <c r="C16" s="202"/>
      <c r="D16" s="519" t="s">
        <v>681</v>
      </c>
      <c r="E16" s="520"/>
      <c r="F16" s="520"/>
      <c r="G16" s="520"/>
      <c r="H16" s="521"/>
      <c r="I16" s="217"/>
      <c r="J16" s="200"/>
      <c r="K16" s="202"/>
    </row>
    <row r="17" spans="1:11" ht="15.95" customHeight="1" x14ac:dyDescent="0.25">
      <c r="A17" s="1"/>
      <c r="B17" s="435"/>
      <c r="C17" s="436"/>
      <c r="D17" s="525"/>
      <c r="E17" s="526"/>
      <c r="F17" s="526"/>
      <c r="G17" s="526"/>
      <c r="H17" s="527"/>
      <c r="I17" s="481"/>
      <c r="J17" s="435"/>
      <c r="K17" s="436"/>
    </row>
    <row r="18" spans="1:11" ht="15.95" customHeight="1" x14ac:dyDescent="0.25">
      <c r="A18" s="1"/>
      <c r="B18" s="203"/>
      <c r="C18" s="205"/>
      <c r="D18" s="522"/>
      <c r="E18" s="523"/>
      <c r="F18" s="523"/>
      <c r="G18" s="523"/>
      <c r="H18" s="524"/>
      <c r="I18" s="226"/>
      <c r="J18" s="203"/>
      <c r="K18" s="205"/>
    </row>
    <row r="19" spans="1:11" ht="14.45" customHeight="1" x14ac:dyDescent="0.25">
      <c r="A19" s="1"/>
      <c r="B19" s="217" t="s">
        <v>684</v>
      </c>
      <c r="C19" s="202"/>
      <c r="D19" s="519" t="s">
        <v>681</v>
      </c>
      <c r="E19" s="520"/>
      <c r="F19" s="520"/>
      <c r="G19" s="520"/>
      <c r="H19" s="521"/>
      <c r="I19" s="217"/>
      <c r="J19" s="200"/>
      <c r="K19" s="202"/>
    </row>
    <row r="20" spans="1:11" ht="15.95" customHeight="1" x14ac:dyDescent="0.25">
      <c r="A20" s="1"/>
      <c r="B20" s="203"/>
      <c r="C20" s="205"/>
      <c r="D20" s="522"/>
      <c r="E20" s="523"/>
      <c r="F20" s="523"/>
      <c r="G20" s="523"/>
      <c r="H20" s="524"/>
      <c r="I20" s="226"/>
      <c r="J20" s="203"/>
      <c r="K20" s="205"/>
    </row>
    <row r="21" spans="1:11" ht="14.45" customHeight="1" x14ac:dyDescent="0.25">
      <c r="A21" s="1"/>
      <c r="B21" s="217" t="s">
        <v>685</v>
      </c>
      <c r="C21" s="202"/>
      <c r="D21" s="519" t="s">
        <v>681</v>
      </c>
      <c r="E21" s="520"/>
      <c r="F21" s="520"/>
      <c r="G21" s="520"/>
      <c r="H21" s="521"/>
      <c r="I21" s="217"/>
      <c r="J21" s="200"/>
      <c r="K21" s="202"/>
    </row>
    <row r="22" spans="1:11" ht="15.95" customHeight="1" x14ac:dyDescent="0.25">
      <c r="A22" s="1"/>
      <c r="B22" s="203"/>
      <c r="C22" s="205"/>
      <c r="D22" s="522"/>
      <c r="E22" s="523"/>
      <c r="F22" s="523"/>
      <c r="G22" s="523"/>
      <c r="H22" s="524"/>
      <c r="I22" s="226"/>
      <c r="J22" s="203"/>
      <c r="K22" s="205"/>
    </row>
    <row r="23" spans="1:11" ht="14.45" customHeight="1" x14ac:dyDescent="0.25">
      <c r="A23" s="1"/>
      <c r="B23" s="217" t="s">
        <v>686</v>
      </c>
      <c r="C23" s="202"/>
      <c r="D23" s="519" t="s">
        <v>681</v>
      </c>
      <c r="E23" s="520"/>
      <c r="F23" s="520"/>
      <c r="G23" s="520"/>
      <c r="H23" s="521"/>
      <c r="I23" s="217"/>
      <c r="J23" s="200"/>
      <c r="K23" s="202"/>
    </row>
    <row r="24" spans="1:11" ht="15.95" customHeight="1" x14ac:dyDescent="0.25">
      <c r="A24" s="1"/>
      <c r="B24" s="203"/>
      <c r="C24" s="205"/>
      <c r="D24" s="522"/>
      <c r="E24" s="523"/>
      <c r="F24" s="523"/>
      <c r="G24" s="523"/>
      <c r="H24" s="524"/>
      <c r="I24" s="226"/>
      <c r="J24" s="203"/>
      <c r="K24" s="205"/>
    </row>
    <row r="25" spans="1:11" ht="14.45" customHeight="1" x14ac:dyDescent="0.25">
      <c r="A25" s="1"/>
      <c r="B25" s="217" t="s">
        <v>687</v>
      </c>
      <c r="C25" s="202"/>
      <c r="D25" s="519" t="s">
        <v>681</v>
      </c>
      <c r="E25" s="520"/>
      <c r="F25" s="520"/>
      <c r="G25" s="520"/>
      <c r="H25" s="521"/>
      <c r="I25" s="217"/>
      <c r="J25" s="200"/>
      <c r="K25" s="202"/>
    </row>
    <row r="26" spans="1:11" ht="15.95" customHeight="1" x14ac:dyDescent="0.25">
      <c r="A26" s="1"/>
      <c r="B26" s="203"/>
      <c r="C26" s="205"/>
      <c r="D26" s="522"/>
      <c r="E26" s="523"/>
      <c r="F26" s="523"/>
      <c r="G26" s="523"/>
      <c r="H26" s="524"/>
      <c r="I26" s="226"/>
      <c r="J26" s="203"/>
      <c r="K26" s="205"/>
    </row>
    <row r="27" spans="1:11" ht="14.45" customHeight="1" x14ac:dyDescent="0.25">
      <c r="A27" s="1"/>
      <c r="B27" s="217" t="s">
        <v>688</v>
      </c>
      <c r="C27" s="202"/>
      <c r="D27" s="519" t="s">
        <v>681</v>
      </c>
      <c r="E27" s="520"/>
      <c r="F27" s="520"/>
      <c r="G27" s="520"/>
      <c r="H27" s="521"/>
      <c r="I27" s="217"/>
      <c r="J27" s="200"/>
      <c r="K27" s="202"/>
    </row>
    <row r="28" spans="1:11" ht="15.95" customHeight="1" x14ac:dyDescent="0.25">
      <c r="A28" s="1"/>
      <c r="B28" s="203"/>
      <c r="C28" s="205"/>
      <c r="D28" s="522"/>
      <c r="E28" s="523"/>
      <c r="F28" s="523"/>
      <c r="G28" s="523"/>
      <c r="H28" s="524"/>
      <c r="I28" s="226"/>
      <c r="J28" s="203"/>
      <c r="K28" s="205"/>
    </row>
    <row r="29" spans="1:11" ht="14.45" customHeight="1" x14ac:dyDescent="0.25">
      <c r="A29" s="1"/>
      <c r="B29" s="217" t="s">
        <v>689</v>
      </c>
      <c r="C29" s="202"/>
      <c r="D29" s="519" t="s">
        <v>681</v>
      </c>
      <c r="E29" s="520"/>
      <c r="F29" s="520"/>
      <c r="G29" s="520"/>
      <c r="H29" s="521"/>
      <c r="I29" s="217"/>
      <c r="J29" s="200"/>
      <c r="K29" s="202"/>
    </row>
    <row r="30" spans="1:11" x14ac:dyDescent="0.25">
      <c r="A30" s="1"/>
      <c r="B30" s="203"/>
      <c r="C30" s="205"/>
      <c r="D30" s="522"/>
      <c r="E30" s="523"/>
      <c r="F30" s="523"/>
      <c r="G30" s="523"/>
      <c r="H30" s="524"/>
      <c r="I30" s="226"/>
      <c r="J30" s="203"/>
      <c r="K30" s="205"/>
    </row>
    <row r="31" spans="1:11" ht="14.45" customHeight="1" x14ac:dyDescent="0.25">
      <c r="A31" s="1"/>
      <c r="B31" s="217" t="s">
        <v>690</v>
      </c>
      <c r="C31" s="202"/>
      <c r="D31" s="519" t="s">
        <v>681</v>
      </c>
      <c r="E31" s="520"/>
      <c r="F31" s="520"/>
      <c r="G31" s="520"/>
      <c r="H31" s="521"/>
      <c r="I31" s="217"/>
      <c r="J31" s="200"/>
      <c r="K31" s="202"/>
    </row>
    <row r="32" spans="1:11" x14ac:dyDescent="0.25">
      <c r="A32" s="1"/>
      <c r="B32" s="203"/>
      <c r="C32" s="205"/>
      <c r="D32" s="522"/>
      <c r="E32" s="523"/>
      <c r="F32" s="523"/>
      <c r="G32" s="523"/>
      <c r="H32" s="524"/>
      <c r="I32" s="226"/>
      <c r="J32" s="203"/>
      <c r="K32" s="205"/>
    </row>
    <row r="33" spans="1:11" ht="14.45" customHeight="1" x14ac:dyDescent="0.25">
      <c r="A33" s="1"/>
      <c r="B33" s="217" t="s">
        <v>691</v>
      </c>
      <c r="C33" s="202"/>
      <c r="D33" s="519" t="s">
        <v>681</v>
      </c>
      <c r="E33" s="520"/>
      <c r="F33" s="520"/>
      <c r="G33" s="520"/>
      <c r="H33" s="521"/>
      <c r="I33" s="217"/>
      <c r="J33" s="200"/>
      <c r="K33" s="202"/>
    </row>
    <row r="34" spans="1:11" x14ac:dyDescent="0.25">
      <c r="A34" s="1"/>
      <c r="B34" s="435"/>
      <c r="C34" s="436"/>
      <c r="D34" s="525"/>
      <c r="E34" s="526"/>
      <c r="F34" s="526"/>
      <c r="G34" s="526"/>
      <c r="H34" s="527"/>
      <c r="I34" s="481"/>
      <c r="J34" s="435"/>
      <c r="K34" s="436"/>
    </row>
    <row r="35" spans="1:11" x14ac:dyDescent="0.25">
      <c r="A35" s="1"/>
      <c r="B35" s="203"/>
      <c r="C35" s="205"/>
      <c r="D35" s="522"/>
      <c r="E35" s="523"/>
      <c r="F35" s="523"/>
      <c r="G35" s="523"/>
      <c r="H35" s="524"/>
      <c r="I35" s="226"/>
      <c r="J35" s="203"/>
      <c r="K35" s="205"/>
    </row>
    <row r="36" spans="1:11" x14ac:dyDescent="0.25">
      <c r="A36" s="1"/>
      <c r="B36" s="220" t="s">
        <v>692</v>
      </c>
      <c r="C36" s="202"/>
      <c r="D36" s="519" t="s">
        <v>681</v>
      </c>
      <c r="E36" s="520"/>
      <c r="F36" s="520"/>
      <c r="G36" s="520"/>
      <c r="H36" s="521"/>
      <c r="I36" s="217"/>
      <c r="J36" s="200"/>
      <c r="K36" s="202"/>
    </row>
    <row r="37" spans="1:11" x14ac:dyDescent="0.25">
      <c r="A37" s="1"/>
      <c r="B37" s="203"/>
      <c r="C37" s="205"/>
      <c r="D37" s="522"/>
      <c r="E37" s="523"/>
      <c r="F37" s="523"/>
      <c r="G37" s="523"/>
      <c r="H37" s="524"/>
      <c r="I37" s="226"/>
      <c r="J37" s="203"/>
      <c r="K37" s="205"/>
    </row>
    <row r="38" spans="1:11" ht="14.45" customHeight="1" x14ac:dyDescent="0.25">
      <c r="A38" s="1"/>
      <c r="B38" s="217" t="s">
        <v>693</v>
      </c>
      <c r="C38" s="202"/>
      <c r="D38" s="519" t="s">
        <v>681</v>
      </c>
      <c r="E38" s="520"/>
      <c r="F38" s="520"/>
      <c r="G38" s="520"/>
      <c r="H38" s="521"/>
      <c r="I38" s="217"/>
      <c r="J38" s="200"/>
      <c r="K38" s="202"/>
    </row>
    <row r="39" spans="1:11" x14ac:dyDescent="0.25">
      <c r="A39" s="1"/>
      <c r="B39" s="203"/>
      <c r="C39" s="205"/>
      <c r="D39" s="522"/>
      <c r="E39" s="523"/>
      <c r="F39" s="523"/>
      <c r="G39" s="523"/>
      <c r="H39" s="524"/>
      <c r="I39" s="226"/>
      <c r="J39" s="203"/>
      <c r="K39" s="205"/>
    </row>
    <row r="40" spans="1:11" ht="83.45" customHeight="1" x14ac:dyDescent="0.25">
      <c r="A40" s="1"/>
      <c r="B40" s="239" t="s">
        <v>694</v>
      </c>
      <c r="C40" s="427"/>
      <c r="D40" s="239" t="s">
        <v>695</v>
      </c>
      <c r="E40" s="426"/>
      <c r="F40" s="426"/>
      <c r="G40" s="426"/>
      <c r="H40" s="427"/>
      <c r="I40" s="239" t="s">
        <v>696</v>
      </c>
      <c r="J40" s="230" t="s">
        <v>697</v>
      </c>
      <c r="K40" s="427"/>
    </row>
    <row r="41" spans="1:11" ht="179.1" customHeight="1" x14ac:dyDescent="0.25">
      <c r="A41" s="1"/>
      <c r="B41" s="431"/>
      <c r="C41" s="433"/>
      <c r="D41" s="431"/>
      <c r="E41" s="432"/>
      <c r="F41" s="432"/>
      <c r="G41" s="432"/>
      <c r="H41" s="433"/>
      <c r="I41" s="231"/>
      <c r="J41" s="431"/>
      <c r="K41" s="433"/>
    </row>
    <row r="42" spans="1:11" x14ac:dyDescent="0.25">
      <c r="A42" s="1"/>
      <c r="B42" s="1"/>
      <c r="C42" s="1"/>
      <c r="D42" s="1"/>
      <c r="E42" s="1"/>
      <c r="F42" s="1"/>
      <c r="G42" s="1"/>
      <c r="H42" s="1"/>
      <c r="I42" s="1"/>
      <c r="J42" s="1"/>
      <c r="K42" s="1"/>
    </row>
    <row r="43" spans="1:11" x14ac:dyDescent="0.25">
      <c r="A43" s="1"/>
      <c r="B43" s="1"/>
      <c r="C43" s="1"/>
      <c r="D43" s="1"/>
      <c r="E43" s="1"/>
      <c r="F43" s="1"/>
      <c r="G43" s="1"/>
      <c r="H43" s="1"/>
      <c r="I43" s="1"/>
      <c r="J43" s="1"/>
      <c r="K43" s="1"/>
    </row>
    <row r="44" spans="1:11" x14ac:dyDescent="0.25">
      <c r="A44" s="1"/>
      <c r="B44" s="1"/>
      <c r="C44" s="1"/>
      <c r="D44" s="1"/>
      <c r="E44" s="1"/>
      <c r="F44" s="1"/>
      <c r="G44" s="1"/>
      <c r="H44" s="1"/>
      <c r="I44" s="1"/>
      <c r="J44" s="1"/>
      <c r="K44" s="1"/>
    </row>
    <row r="45" spans="1:11" x14ac:dyDescent="0.25">
      <c r="A45" s="1"/>
      <c r="B45" s="1"/>
      <c r="C45" s="1"/>
      <c r="D45" s="1"/>
      <c r="E45" s="1"/>
      <c r="F45" s="1"/>
      <c r="G45" s="1"/>
      <c r="H45" s="1"/>
      <c r="I45" s="1"/>
      <c r="J45" s="1"/>
      <c r="K45" s="1"/>
    </row>
    <row r="46" spans="1:11" x14ac:dyDescent="0.25">
      <c r="A46" s="1"/>
      <c r="B46" s="1"/>
      <c r="C46" s="1"/>
      <c r="D46" s="1"/>
      <c r="E46" s="1"/>
      <c r="G46" s="1"/>
      <c r="H46" s="1"/>
      <c r="I46" s="1"/>
      <c r="J46" s="1"/>
      <c r="K46" s="1"/>
    </row>
    <row r="47" spans="1:11" x14ac:dyDescent="0.25">
      <c r="A47" s="1"/>
      <c r="B47" s="1"/>
      <c r="C47" s="1"/>
      <c r="D47" s="1"/>
      <c r="E47" s="1"/>
      <c r="F47" s="1"/>
      <c r="G47" s="1"/>
      <c r="H47" s="1"/>
      <c r="I47" s="1"/>
      <c r="J47" s="1"/>
      <c r="K47" s="1"/>
    </row>
    <row r="48" spans="1:11" x14ac:dyDescent="0.25">
      <c r="A48" s="1"/>
      <c r="B48" s="1"/>
      <c r="C48" s="1"/>
      <c r="D48" s="1"/>
      <c r="E48" s="1"/>
      <c r="F48" s="1"/>
      <c r="G48" s="1"/>
      <c r="H48" s="1"/>
      <c r="I48" s="1"/>
      <c r="J48" s="1"/>
      <c r="K48" s="1"/>
    </row>
    <row r="49" spans="1:11" s="32" customFormat="1" ht="13.5" customHeight="1" x14ac:dyDescent="0.25">
      <c r="A49" s="33"/>
      <c r="B49" s="517" t="s">
        <v>698</v>
      </c>
      <c r="C49" s="518"/>
      <c r="D49" s="518"/>
      <c r="E49" s="518"/>
      <c r="F49" s="518"/>
      <c r="G49" s="518"/>
      <c r="H49" s="518"/>
      <c r="I49" s="518"/>
      <c r="J49" s="518"/>
      <c r="K49" s="518"/>
    </row>
    <row r="50" spans="1:11" x14ac:dyDescent="0.25">
      <c r="A50" s="1"/>
      <c r="B50" s="6"/>
      <c r="C50" s="6"/>
      <c r="D50" s="6"/>
      <c r="E50" s="6"/>
      <c r="F50" s="6"/>
      <c r="G50" s="6"/>
      <c r="H50" s="6"/>
      <c r="I50" s="6"/>
      <c r="J50" s="6"/>
      <c r="K50" s="6"/>
    </row>
    <row r="51" spans="1:11" x14ac:dyDescent="0.25">
      <c r="A51" s="1"/>
      <c r="B51" s="6"/>
      <c r="C51" s="6"/>
      <c r="D51" s="6"/>
      <c r="E51" s="6"/>
      <c r="F51" s="6"/>
      <c r="G51" s="6"/>
      <c r="H51" s="6"/>
      <c r="I51" s="6"/>
      <c r="J51" s="6"/>
      <c r="K51" s="6"/>
    </row>
    <row r="52" spans="1:11" x14ac:dyDescent="0.25">
      <c r="A52" s="1"/>
      <c r="B52" s="6"/>
      <c r="C52" s="6"/>
      <c r="D52" s="6"/>
      <c r="E52" s="6"/>
      <c r="F52" s="6"/>
      <c r="G52" s="6"/>
      <c r="H52" s="6"/>
      <c r="I52" s="6"/>
      <c r="J52" s="6"/>
      <c r="K52" s="6"/>
    </row>
    <row r="53" spans="1:11" x14ac:dyDescent="0.25">
      <c r="A53" s="1"/>
      <c r="B53" s="6"/>
      <c r="C53" s="6"/>
      <c r="D53" s="6"/>
      <c r="E53" s="6"/>
      <c r="F53" s="6"/>
      <c r="G53" s="6"/>
      <c r="H53" s="6"/>
      <c r="I53" s="6"/>
      <c r="J53" s="6"/>
      <c r="K53" s="6"/>
    </row>
    <row r="54" spans="1:11" x14ac:dyDescent="0.25">
      <c r="A54" s="1"/>
      <c r="B54" s="6"/>
      <c r="C54" s="6"/>
      <c r="D54" s="6"/>
      <c r="E54" s="6"/>
      <c r="F54" s="6"/>
      <c r="G54" s="6"/>
      <c r="H54" s="6"/>
      <c r="I54" s="6"/>
      <c r="J54" s="6"/>
      <c r="K54" s="6"/>
    </row>
    <row r="55" spans="1:11" x14ac:dyDescent="0.25">
      <c r="A55" s="1"/>
      <c r="B55" s="6"/>
      <c r="C55" s="6"/>
      <c r="D55" s="6"/>
      <c r="E55" s="6"/>
      <c r="F55" s="6"/>
      <c r="G55" s="6"/>
      <c r="H55" s="6"/>
      <c r="I55" s="6"/>
      <c r="J55" s="6"/>
      <c r="K55" s="6"/>
    </row>
    <row r="56" spans="1:11" x14ac:dyDescent="0.25">
      <c r="A56" s="1"/>
      <c r="B56" s="6"/>
      <c r="C56" s="6"/>
      <c r="D56" s="6"/>
      <c r="E56" s="6"/>
      <c r="F56" s="6"/>
      <c r="G56" s="6"/>
      <c r="H56" s="6"/>
      <c r="I56" s="6"/>
      <c r="J56" s="6"/>
      <c r="K56" s="6"/>
    </row>
    <row r="57" spans="1:11" x14ac:dyDescent="0.25">
      <c r="A57" s="1"/>
      <c r="B57" s="6"/>
      <c r="C57" s="6"/>
      <c r="D57" s="6"/>
      <c r="E57" s="6"/>
      <c r="F57" s="6"/>
      <c r="G57" s="6"/>
      <c r="H57" s="6"/>
      <c r="I57" s="6"/>
      <c r="J57" s="6"/>
      <c r="K57" s="6"/>
    </row>
    <row r="58" spans="1:11" ht="15.6" customHeight="1" x14ac:dyDescent="0.25">
      <c r="A58" s="1"/>
      <c r="B58" s="6"/>
      <c r="C58" s="6"/>
      <c r="D58" s="6"/>
      <c r="E58" s="6"/>
      <c r="F58" s="6"/>
      <c r="G58" s="6"/>
      <c r="H58" s="6"/>
      <c r="I58" s="6"/>
      <c r="J58" s="6"/>
      <c r="K58" s="6"/>
    </row>
  </sheetData>
  <sheetProtection sheet="1" objects="1" scenarios="1" formatColumns="0" formatRows="0"/>
  <mergeCells count="63">
    <mergeCell ref="B2:K2"/>
    <mergeCell ref="I19:I20"/>
    <mergeCell ref="B27:C28"/>
    <mergeCell ref="D40:H41"/>
    <mergeCell ref="J38:K39"/>
    <mergeCell ref="B12:C13"/>
    <mergeCell ref="J16:K18"/>
    <mergeCell ref="D27:H28"/>
    <mergeCell ref="D21:H22"/>
    <mergeCell ref="I31:I32"/>
    <mergeCell ref="B33:C35"/>
    <mergeCell ref="I16:I18"/>
    <mergeCell ref="B29:C30"/>
    <mergeCell ref="J40:K41"/>
    <mergeCell ref="B23:C24"/>
    <mergeCell ref="D38:H39"/>
    <mergeCell ref="J23:K24"/>
    <mergeCell ref="I33:I35"/>
    <mergeCell ref="I27:I28"/>
    <mergeCell ref="I40:I41"/>
    <mergeCell ref="I38:I39"/>
    <mergeCell ref="J31:K32"/>
    <mergeCell ref="J29:K30"/>
    <mergeCell ref="J27:K28"/>
    <mergeCell ref="B31:C32"/>
    <mergeCell ref="I29:I30"/>
    <mergeCell ref="B38:C39"/>
    <mergeCell ref="D36:H37"/>
    <mergeCell ref="D33:H35"/>
    <mergeCell ref="D29:H30"/>
    <mergeCell ref="D31:H32"/>
    <mergeCell ref="B9:C11"/>
    <mergeCell ref="B21:C22"/>
    <mergeCell ref="D16:H18"/>
    <mergeCell ref="B25:C26"/>
    <mergeCell ref="B4:K8"/>
    <mergeCell ref="J9:K11"/>
    <mergeCell ref="D19:H20"/>
    <mergeCell ref="I9:I11"/>
    <mergeCell ref="J14:K15"/>
    <mergeCell ref="I14:I15"/>
    <mergeCell ref="D23:H24"/>
    <mergeCell ref="J19:K20"/>
    <mergeCell ref="I23:I24"/>
    <mergeCell ref="D9:H11"/>
    <mergeCell ref="B14:C15"/>
    <mergeCell ref="D14:H15"/>
    <mergeCell ref="B49:K49"/>
    <mergeCell ref="B16:C18"/>
    <mergeCell ref="J33:K35"/>
    <mergeCell ref="D12:H13"/>
    <mergeCell ref="J36:K37"/>
    <mergeCell ref="B19:C20"/>
    <mergeCell ref="I36:I37"/>
    <mergeCell ref="J25:K26"/>
    <mergeCell ref="B36:C37"/>
    <mergeCell ref="J21:K22"/>
    <mergeCell ref="D25:H26"/>
    <mergeCell ref="I25:I26"/>
    <mergeCell ref="J12:K13"/>
    <mergeCell ref="B40:C41"/>
    <mergeCell ref="I12:I13"/>
    <mergeCell ref="I21:I22"/>
  </mergeCells>
  <hyperlinks>
    <hyperlink ref="B49" r:id="rId1" display="24 GEF Council meeting documents, guidelines, project and program cycle policy 2020 update" xr:uid="{00000000-0004-0000-0C00-000000000000}"/>
  </hyperlinks>
  <pageMargins left="0.25" right="0.25" top="0.75" bottom="0.75" header="0.3" footer="0.3"/>
  <pageSetup paperSize="5" scale="87"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tabColor theme="3" tint="0.499984740745262"/>
  </sheetPr>
  <dimension ref="A1:L45"/>
  <sheetViews>
    <sheetView showGridLines="0" view="pageBreakPreview" zoomScaleNormal="100" zoomScaleSheetLayoutView="100" workbookViewId="0">
      <selection activeCell="R11" sqref="R11"/>
    </sheetView>
  </sheetViews>
  <sheetFormatPr defaultColWidth="8.85546875" defaultRowHeight="15" x14ac:dyDescent="0.25"/>
  <cols>
    <col min="1" max="2" width="1.42578125" customWidth="1"/>
    <col min="3" max="3" width="6.85546875" customWidth="1"/>
    <col min="4" max="4" width="4.5703125" customWidth="1"/>
    <col min="6" max="6" width="8.42578125" customWidth="1"/>
    <col min="7" max="7" width="13.42578125" customWidth="1"/>
    <col min="12" max="12" width="20.28515625" customWidth="1"/>
  </cols>
  <sheetData>
    <row r="1" spans="1:12" x14ac:dyDescent="0.25">
      <c r="A1" s="14"/>
      <c r="B1" s="14"/>
      <c r="C1" s="14"/>
      <c r="D1" s="14"/>
      <c r="E1" s="14"/>
      <c r="F1" s="14"/>
      <c r="G1" s="14"/>
      <c r="H1" s="14"/>
      <c r="I1" s="14"/>
      <c r="J1" s="14"/>
      <c r="K1" s="14"/>
      <c r="L1" s="14"/>
    </row>
    <row r="2" spans="1:12" ht="19.5" customHeight="1" x14ac:dyDescent="0.25">
      <c r="A2" s="14"/>
      <c r="B2" s="14"/>
      <c r="C2" s="437" t="s">
        <v>699</v>
      </c>
      <c r="D2" s="191"/>
      <c r="E2" s="191"/>
      <c r="F2" s="191"/>
      <c r="G2" s="191"/>
      <c r="H2" s="191"/>
      <c r="I2" s="191"/>
      <c r="J2" s="191"/>
      <c r="K2" s="191"/>
      <c r="L2" s="191"/>
    </row>
    <row r="3" spans="1:12" x14ac:dyDescent="0.25">
      <c r="A3" s="14"/>
      <c r="B3" s="14"/>
      <c r="C3" s="17"/>
      <c r="D3" s="17"/>
      <c r="E3" s="17"/>
      <c r="F3" s="17"/>
      <c r="G3" s="17"/>
      <c r="H3" s="17"/>
      <c r="I3" s="17"/>
      <c r="J3" s="17"/>
      <c r="K3" s="17"/>
      <c r="L3" s="17"/>
    </row>
    <row r="4" spans="1:12" ht="14.45" customHeight="1" x14ac:dyDescent="0.25">
      <c r="A4" s="14"/>
      <c r="B4" s="14"/>
      <c r="C4" s="537" t="s">
        <v>700</v>
      </c>
      <c r="D4" s="201"/>
      <c r="E4" s="201"/>
      <c r="F4" s="201"/>
      <c r="G4" s="201"/>
      <c r="H4" s="201"/>
      <c r="I4" s="201"/>
      <c r="J4" s="201"/>
      <c r="K4" s="201"/>
      <c r="L4" s="201"/>
    </row>
    <row r="5" spans="1:12" ht="14.45" customHeight="1" x14ac:dyDescent="0.25">
      <c r="A5" s="14"/>
      <c r="B5" s="14"/>
      <c r="C5" s="435"/>
      <c r="D5" s="191"/>
      <c r="E5" s="191"/>
      <c r="F5" s="191"/>
      <c r="G5" s="191"/>
      <c r="H5" s="191"/>
      <c r="I5" s="191"/>
      <c r="J5" s="191"/>
      <c r="K5" s="191"/>
      <c r="L5" s="191"/>
    </row>
    <row r="6" spans="1:12" ht="17.100000000000001" customHeight="1" x14ac:dyDescent="0.25">
      <c r="A6" s="14"/>
      <c r="B6" s="14"/>
      <c r="C6" s="203"/>
      <c r="D6" s="204"/>
      <c r="E6" s="204"/>
      <c r="F6" s="204"/>
      <c r="G6" s="204"/>
      <c r="H6" s="204"/>
      <c r="I6" s="204"/>
      <c r="J6" s="204"/>
      <c r="K6" s="204"/>
      <c r="L6" s="204"/>
    </row>
    <row r="7" spans="1:12" ht="17.100000000000001" customHeight="1" x14ac:dyDescent="0.25">
      <c r="A7" s="14"/>
      <c r="B7" s="14"/>
      <c r="C7" s="211"/>
      <c r="D7" s="195"/>
      <c r="E7" s="195"/>
      <c r="F7" s="195"/>
      <c r="G7" s="195"/>
      <c r="H7" s="195"/>
      <c r="I7" s="195"/>
      <c r="J7" s="195"/>
      <c r="K7" s="195"/>
      <c r="L7" s="195"/>
    </row>
    <row r="8" spans="1:12" ht="34.5" customHeight="1" x14ac:dyDescent="0.25">
      <c r="A8" s="14"/>
      <c r="B8" s="14"/>
      <c r="C8" s="538" t="s">
        <v>701</v>
      </c>
      <c r="D8" s="539"/>
      <c r="E8" s="538" t="s">
        <v>702</v>
      </c>
      <c r="F8" s="539"/>
      <c r="G8" s="38" t="s">
        <v>703</v>
      </c>
      <c r="H8" s="534" t="s">
        <v>704</v>
      </c>
      <c r="I8" s="535"/>
      <c r="J8" s="535"/>
      <c r="K8" s="535"/>
      <c r="L8" s="536"/>
    </row>
    <row r="9" spans="1:12" ht="88.5" customHeight="1" x14ac:dyDescent="0.25">
      <c r="A9" s="14"/>
      <c r="B9" s="14"/>
      <c r="C9" s="529" t="s">
        <v>705</v>
      </c>
      <c r="D9" s="530"/>
      <c r="E9" s="529" t="s">
        <v>706</v>
      </c>
      <c r="F9" s="530"/>
      <c r="G9" s="122" t="s">
        <v>707</v>
      </c>
      <c r="H9" s="531" t="s">
        <v>708</v>
      </c>
      <c r="I9" s="532"/>
      <c r="J9" s="532"/>
      <c r="K9" s="532"/>
      <c r="L9" s="533"/>
    </row>
    <row r="10" spans="1:12" ht="43.5" customHeight="1" x14ac:dyDescent="0.25">
      <c r="A10" s="14"/>
      <c r="B10" s="14"/>
      <c r="C10" s="529" t="s">
        <v>705</v>
      </c>
      <c r="D10" s="530"/>
      <c r="E10" s="529" t="s">
        <v>709</v>
      </c>
      <c r="F10" s="530"/>
      <c r="G10" s="122" t="s">
        <v>707</v>
      </c>
      <c r="H10" s="531" t="s">
        <v>710</v>
      </c>
      <c r="I10" s="532"/>
      <c r="J10" s="532"/>
      <c r="K10" s="532"/>
      <c r="L10" s="533"/>
    </row>
    <row r="11" spans="1:12" ht="57.75" customHeight="1" x14ac:dyDescent="0.25">
      <c r="A11" s="14"/>
      <c r="B11" s="14"/>
      <c r="C11" s="529" t="s">
        <v>705</v>
      </c>
      <c r="D11" s="530"/>
      <c r="E11" s="529" t="s">
        <v>711</v>
      </c>
      <c r="F11" s="530"/>
      <c r="G11" s="122" t="s">
        <v>712</v>
      </c>
      <c r="H11" s="531" t="s">
        <v>713</v>
      </c>
      <c r="I11" s="532"/>
      <c r="J11" s="532"/>
      <c r="K11" s="532"/>
      <c r="L11" s="533"/>
    </row>
    <row r="12" spans="1:12" ht="48" customHeight="1" x14ac:dyDescent="0.25">
      <c r="A12" s="14"/>
      <c r="B12" s="14"/>
      <c r="C12" s="529" t="s">
        <v>705</v>
      </c>
      <c r="D12" s="530"/>
      <c r="E12" s="529" t="s">
        <v>714</v>
      </c>
      <c r="F12" s="530"/>
      <c r="G12" s="122" t="s">
        <v>712</v>
      </c>
      <c r="H12" s="531" t="s">
        <v>715</v>
      </c>
      <c r="I12" s="532"/>
      <c r="J12" s="532"/>
      <c r="K12" s="532"/>
      <c r="L12" s="533"/>
    </row>
    <row r="13" spans="1:12" ht="58.5" customHeight="1" x14ac:dyDescent="0.25">
      <c r="A13" s="14"/>
      <c r="B13" s="14"/>
      <c r="C13" s="529" t="s">
        <v>705</v>
      </c>
      <c r="D13" s="530"/>
      <c r="E13" s="529" t="s">
        <v>716</v>
      </c>
      <c r="F13" s="530"/>
      <c r="G13" s="122" t="s">
        <v>712</v>
      </c>
      <c r="H13" s="531" t="s">
        <v>717</v>
      </c>
      <c r="I13" s="532"/>
      <c r="J13" s="532"/>
      <c r="K13" s="532"/>
      <c r="L13" s="533"/>
    </row>
    <row r="14" spans="1:12" ht="69.75" customHeight="1" x14ac:dyDescent="0.25">
      <c r="A14" s="14"/>
      <c r="B14" s="14"/>
      <c r="C14" s="529" t="s">
        <v>705</v>
      </c>
      <c r="D14" s="530"/>
      <c r="E14" s="529" t="s">
        <v>718</v>
      </c>
      <c r="F14" s="530"/>
      <c r="G14" s="122" t="s">
        <v>712</v>
      </c>
      <c r="H14" s="531" t="s">
        <v>719</v>
      </c>
      <c r="I14" s="532"/>
      <c r="J14" s="532"/>
      <c r="K14" s="532"/>
      <c r="L14" s="533"/>
    </row>
    <row r="15" spans="1:12" ht="73.5" customHeight="1" x14ac:dyDescent="0.25">
      <c r="A15" s="14"/>
      <c r="B15" s="14"/>
      <c r="C15" s="529" t="s">
        <v>705</v>
      </c>
      <c r="D15" s="530"/>
      <c r="E15" s="529" t="s">
        <v>720</v>
      </c>
      <c r="F15" s="530"/>
      <c r="G15" s="122" t="s">
        <v>721</v>
      </c>
      <c r="H15" s="531" t="s">
        <v>722</v>
      </c>
      <c r="I15" s="532"/>
      <c r="J15" s="532"/>
      <c r="K15" s="532"/>
      <c r="L15" s="533"/>
    </row>
    <row r="16" spans="1:12" ht="48.75" customHeight="1" x14ac:dyDescent="0.25">
      <c r="A16" s="14"/>
      <c r="B16" s="14"/>
      <c r="C16" s="529" t="s">
        <v>705</v>
      </c>
      <c r="D16" s="530"/>
      <c r="E16" s="529" t="s">
        <v>723</v>
      </c>
      <c r="F16" s="530"/>
      <c r="G16" s="122" t="s">
        <v>721</v>
      </c>
      <c r="H16" s="531" t="s">
        <v>724</v>
      </c>
      <c r="I16" s="532"/>
      <c r="J16" s="532"/>
      <c r="K16" s="532"/>
      <c r="L16" s="533"/>
    </row>
    <row r="17" spans="1:12" ht="50.25" customHeight="1" x14ac:dyDescent="0.25">
      <c r="A17" s="14"/>
      <c r="B17" s="14"/>
      <c r="C17" s="529" t="s">
        <v>705</v>
      </c>
      <c r="D17" s="530"/>
      <c r="E17" s="529" t="s">
        <v>725</v>
      </c>
      <c r="F17" s="530"/>
      <c r="G17" s="122" t="s">
        <v>721</v>
      </c>
      <c r="H17" s="531" t="s">
        <v>726</v>
      </c>
      <c r="I17" s="532"/>
      <c r="J17" s="532"/>
      <c r="K17" s="532"/>
      <c r="L17" s="533"/>
    </row>
    <row r="18" spans="1:12" ht="45.75" customHeight="1" x14ac:dyDescent="0.25">
      <c r="A18" s="14"/>
      <c r="B18" s="14"/>
      <c r="C18" s="529" t="s">
        <v>705</v>
      </c>
      <c r="D18" s="530"/>
      <c r="E18" s="529" t="s">
        <v>727</v>
      </c>
      <c r="F18" s="530"/>
      <c r="G18" s="122" t="s">
        <v>721</v>
      </c>
      <c r="H18" s="531" t="s">
        <v>728</v>
      </c>
      <c r="I18" s="532"/>
      <c r="J18" s="532"/>
      <c r="K18" s="532"/>
      <c r="L18" s="533"/>
    </row>
    <row r="19" spans="1:12" ht="54.75" customHeight="1" x14ac:dyDescent="0.25">
      <c r="A19" s="14"/>
      <c r="B19" s="14"/>
      <c r="C19" s="529" t="s">
        <v>705</v>
      </c>
      <c r="D19" s="530"/>
      <c r="E19" s="529" t="s">
        <v>729</v>
      </c>
      <c r="F19" s="530"/>
      <c r="G19" s="122" t="s">
        <v>721</v>
      </c>
      <c r="H19" s="531" t="s">
        <v>730</v>
      </c>
      <c r="I19" s="532"/>
      <c r="J19" s="532"/>
      <c r="K19" s="532"/>
      <c r="L19" s="533"/>
    </row>
    <row r="20" spans="1:12" ht="66" customHeight="1" x14ac:dyDescent="0.25">
      <c r="A20" s="14"/>
      <c r="B20" s="14"/>
      <c r="C20" s="529" t="s">
        <v>705</v>
      </c>
      <c r="D20" s="530"/>
      <c r="E20" s="529" t="s">
        <v>731</v>
      </c>
      <c r="F20" s="530"/>
      <c r="G20" s="122" t="s">
        <v>721</v>
      </c>
      <c r="H20" s="531" t="s">
        <v>732</v>
      </c>
      <c r="I20" s="532"/>
      <c r="J20" s="532"/>
      <c r="K20" s="532"/>
      <c r="L20" s="533"/>
    </row>
    <row r="21" spans="1:12" ht="45" customHeight="1" x14ac:dyDescent="0.25">
      <c r="A21" s="14"/>
      <c r="B21" s="14"/>
      <c r="C21" s="529" t="s">
        <v>705</v>
      </c>
      <c r="D21" s="530"/>
      <c r="E21" s="529" t="s">
        <v>733</v>
      </c>
      <c r="F21" s="530"/>
      <c r="G21" s="122" t="s">
        <v>721</v>
      </c>
      <c r="H21" s="531" t="s">
        <v>728</v>
      </c>
      <c r="I21" s="532"/>
      <c r="J21" s="532"/>
      <c r="K21" s="532"/>
      <c r="L21" s="533"/>
    </row>
    <row r="22" spans="1:12" ht="73.5" customHeight="1" x14ac:dyDescent="0.25">
      <c r="A22" s="14"/>
      <c r="B22" s="14"/>
      <c r="C22" s="529" t="s">
        <v>705</v>
      </c>
      <c r="D22" s="530"/>
      <c r="E22" s="529" t="s">
        <v>734</v>
      </c>
      <c r="F22" s="530"/>
      <c r="G22" s="122" t="s">
        <v>721</v>
      </c>
      <c r="H22" s="531" t="s">
        <v>735</v>
      </c>
      <c r="I22" s="532"/>
      <c r="J22" s="532"/>
      <c r="K22" s="532"/>
      <c r="L22" s="533"/>
    </row>
    <row r="23" spans="1:12" ht="55.5" customHeight="1" x14ac:dyDescent="0.25">
      <c r="A23" s="14"/>
      <c r="B23" s="14"/>
      <c r="C23" s="529" t="s">
        <v>736</v>
      </c>
      <c r="D23" s="530"/>
      <c r="E23" s="529" t="s">
        <v>737</v>
      </c>
      <c r="F23" s="530"/>
      <c r="G23" s="122" t="s">
        <v>738</v>
      </c>
      <c r="H23" s="531" t="s">
        <v>739</v>
      </c>
      <c r="I23" s="532"/>
      <c r="J23" s="532"/>
      <c r="K23" s="532"/>
      <c r="L23" s="533"/>
    </row>
    <row r="24" spans="1:12" ht="45.6" customHeight="1" x14ac:dyDescent="0.25">
      <c r="A24" s="14"/>
      <c r="B24" s="14"/>
      <c r="C24" s="529" t="s">
        <v>736</v>
      </c>
      <c r="D24" s="530"/>
      <c r="E24" s="529" t="s">
        <v>740</v>
      </c>
      <c r="F24" s="530"/>
      <c r="G24" s="122" t="s">
        <v>741</v>
      </c>
      <c r="H24" s="531" t="s">
        <v>742</v>
      </c>
      <c r="I24" s="532"/>
      <c r="J24" s="532"/>
      <c r="K24" s="532"/>
      <c r="L24" s="533"/>
    </row>
    <row r="25" spans="1:12" ht="104.1" customHeight="1" x14ac:dyDescent="0.25">
      <c r="A25" s="14"/>
      <c r="B25" s="14"/>
      <c r="C25" s="529" t="s">
        <v>736</v>
      </c>
      <c r="D25" s="530"/>
      <c r="E25" s="529" t="s">
        <v>743</v>
      </c>
      <c r="F25" s="530"/>
      <c r="G25" s="122" t="s">
        <v>741</v>
      </c>
      <c r="H25" s="531" t="s">
        <v>744</v>
      </c>
      <c r="I25" s="532"/>
      <c r="J25" s="532"/>
      <c r="K25" s="532"/>
      <c r="L25" s="533"/>
    </row>
    <row r="26" spans="1:12" ht="45.6" customHeight="1" x14ac:dyDescent="0.25">
      <c r="A26" s="14"/>
      <c r="B26" s="14"/>
      <c r="C26" s="529" t="s">
        <v>736</v>
      </c>
      <c r="D26" s="530"/>
      <c r="E26" s="529" t="s">
        <v>745</v>
      </c>
      <c r="F26" s="530"/>
      <c r="G26" s="122" t="s">
        <v>741</v>
      </c>
      <c r="H26" s="531" t="s">
        <v>746</v>
      </c>
      <c r="I26" s="532"/>
      <c r="J26" s="532"/>
      <c r="K26" s="532"/>
      <c r="L26" s="533"/>
    </row>
    <row r="27" spans="1:12" ht="45.6" customHeight="1" x14ac:dyDescent="0.25">
      <c r="A27" s="14"/>
      <c r="B27" s="14"/>
      <c r="C27" s="529" t="s">
        <v>736</v>
      </c>
      <c r="D27" s="530"/>
      <c r="E27" s="529" t="s">
        <v>747</v>
      </c>
      <c r="F27" s="530"/>
      <c r="G27" s="122" t="s">
        <v>741</v>
      </c>
      <c r="H27" s="531" t="s">
        <v>748</v>
      </c>
      <c r="I27" s="532"/>
      <c r="J27" s="532"/>
      <c r="K27" s="532"/>
      <c r="L27" s="533"/>
    </row>
    <row r="28" spans="1:12" ht="40.700000000000003" customHeight="1" x14ac:dyDescent="0.25">
      <c r="A28" s="14"/>
      <c r="B28" s="14"/>
      <c r="C28" s="529" t="s">
        <v>736</v>
      </c>
      <c r="D28" s="530"/>
      <c r="E28" s="529" t="s">
        <v>749</v>
      </c>
      <c r="F28" s="530"/>
      <c r="G28" s="122" t="s">
        <v>741</v>
      </c>
      <c r="H28" s="531" t="s">
        <v>750</v>
      </c>
      <c r="I28" s="532"/>
      <c r="J28" s="532"/>
      <c r="K28" s="532"/>
      <c r="L28" s="533"/>
    </row>
    <row r="29" spans="1:12" ht="48.75" customHeight="1" x14ac:dyDescent="0.25">
      <c r="A29" s="14"/>
      <c r="B29" s="14"/>
      <c r="C29" s="529" t="s">
        <v>736</v>
      </c>
      <c r="D29" s="530"/>
      <c r="E29" s="529" t="s">
        <v>751</v>
      </c>
      <c r="F29" s="530"/>
      <c r="G29" s="122" t="s">
        <v>741</v>
      </c>
      <c r="H29" s="531" t="s">
        <v>752</v>
      </c>
      <c r="I29" s="532"/>
      <c r="J29" s="532"/>
      <c r="K29" s="532"/>
      <c r="L29" s="533"/>
    </row>
    <row r="30" spans="1:12" ht="67.5" customHeight="1" x14ac:dyDescent="0.25">
      <c r="A30" s="14"/>
      <c r="B30" s="14"/>
      <c r="C30" s="529" t="s">
        <v>736</v>
      </c>
      <c r="D30" s="530"/>
      <c r="E30" s="529" t="s">
        <v>753</v>
      </c>
      <c r="F30" s="530"/>
      <c r="G30" s="122" t="s">
        <v>741</v>
      </c>
      <c r="H30" s="531" t="s">
        <v>754</v>
      </c>
      <c r="I30" s="532"/>
      <c r="J30" s="532"/>
      <c r="K30" s="532"/>
      <c r="L30" s="533"/>
    </row>
    <row r="31" spans="1:12" ht="17.100000000000001" customHeight="1" x14ac:dyDescent="0.25">
      <c r="A31" s="14"/>
      <c r="B31" s="14"/>
      <c r="C31" s="14"/>
      <c r="D31" s="14"/>
      <c r="E31" s="14"/>
      <c r="F31" s="14"/>
      <c r="G31" s="14"/>
      <c r="H31" s="14"/>
      <c r="I31" s="14"/>
      <c r="J31" s="14"/>
      <c r="K31" s="14"/>
      <c r="L31" s="14"/>
    </row>
    <row r="32" spans="1:12" ht="17.100000000000001" customHeight="1" x14ac:dyDescent="0.25">
      <c r="A32" s="14"/>
      <c r="B32" s="14"/>
      <c r="C32" s="14"/>
      <c r="D32" s="14"/>
      <c r="E32" s="14"/>
      <c r="F32" s="14"/>
      <c r="G32" s="14"/>
      <c r="H32" s="14"/>
      <c r="I32" s="14"/>
      <c r="J32" s="14"/>
      <c r="K32" s="14"/>
      <c r="L32" s="14"/>
    </row>
    <row r="33" spans="1:12" ht="17.100000000000001" customHeight="1" x14ac:dyDescent="0.25">
      <c r="A33" s="14"/>
      <c r="B33" s="14"/>
      <c r="C33" s="14"/>
      <c r="D33" s="14"/>
      <c r="E33" s="14"/>
      <c r="F33" s="14"/>
      <c r="G33" s="14"/>
      <c r="H33" s="14"/>
      <c r="I33" s="14"/>
      <c r="J33" s="14"/>
      <c r="K33" s="14"/>
      <c r="L33" s="14"/>
    </row>
    <row r="34" spans="1:12" ht="17.100000000000001" customHeight="1" x14ac:dyDescent="0.25">
      <c r="A34" s="14"/>
      <c r="B34" s="14"/>
      <c r="C34" s="14"/>
      <c r="D34" s="14"/>
      <c r="E34" s="14"/>
      <c r="F34" s="14"/>
      <c r="G34" s="14"/>
      <c r="H34" s="14"/>
      <c r="I34" s="14"/>
      <c r="J34" s="14"/>
      <c r="K34" s="14"/>
      <c r="L34" s="14"/>
    </row>
    <row r="35" spans="1:12" ht="17.100000000000001" customHeight="1" x14ac:dyDescent="0.25">
      <c r="A35" s="14"/>
      <c r="B35" s="14"/>
      <c r="C35" s="14"/>
      <c r="D35" s="14"/>
      <c r="E35" s="14"/>
      <c r="F35" s="14"/>
      <c r="G35" s="14"/>
      <c r="H35" s="14"/>
      <c r="I35" s="14"/>
      <c r="J35" s="14"/>
      <c r="K35" s="14"/>
      <c r="L35" s="14"/>
    </row>
    <row r="36" spans="1:12" ht="17.100000000000001" customHeight="1" x14ac:dyDescent="0.25">
      <c r="A36" s="14"/>
      <c r="B36" s="14"/>
      <c r="C36" s="14"/>
      <c r="D36" s="14"/>
      <c r="E36" s="14"/>
      <c r="F36" s="14"/>
      <c r="G36" s="14"/>
      <c r="H36" s="14"/>
      <c r="I36" s="14"/>
      <c r="J36" s="14"/>
      <c r="K36" s="14"/>
      <c r="L36" s="14"/>
    </row>
    <row r="37" spans="1:12" ht="17.100000000000001" customHeight="1" x14ac:dyDescent="0.25">
      <c r="A37" s="14"/>
      <c r="B37" s="14"/>
      <c r="C37" s="369"/>
      <c r="D37" s="191"/>
      <c r="E37" s="191"/>
      <c r="F37" s="191"/>
      <c r="G37" s="191"/>
      <c r="H37" s="191"/>
      <c r="I37" s="191"/>
      <c r="J37" s="191"/>
      <c r="K37" s="191"/>
      <c r="L37" s="191"/>
    </row>
    <row r="38" spans="1:12" ht="17.100000000000001" customHeight="1" x14ac:dyDescent="0.25">
      <c r="A38" s="14"/>
      <c r="B38" s="14"/>
      <c r="C38" s="191"/>
      <c r="D38" s="191"/>
      <c r="E38" s="191"/>
      <c r="F38" s="191"/>
      <c r="G38" s="191"/>
      <c r="H38" s="191"/>
      <c r="I38" s="191"/>
      <c r="J38" s="191"/>
      <c r="K38" s="191"/>
      <c r="L38" s="191"/>
    </row>
    <row r="39" spans="1:12" ht="17.100000000000001" customHeight="1" x14ac:dyDescent="0.25">
      <c r="A39" s="14"/>
      <c r="B39" s="14"/>
      <c r="C39" s="191"/>
      <c r="D39" s="191"/>
      <c r="E39" s="191"/>
      <c r="F39" s="191"/>
      <c r="G39" s="191"/>
      <c r="H39" s="191"/>
      <c r="I39" s="191"/>
      <c r="J39" s="191"/>
      <c r="K39" s="191"/>
      <c r="L39" s="191"/>
    </row>
    <row r="40" spans="1:12" ht="17.100000000000001" customHeight="1" x14ac:dyDescent="0.25">
      <c r="A40" s="14"/>
      <c r="B40" s="14"/>
      <c r="C40" s="191"/>
      <c r="D40" s="191"/>
      <c r="E40" s="191"/>
      <c r="F40" s="191"/>
      <c r="G40" s="191"/>
      <c r="H40" s="191"/>
      <c r="I40" s="191"/>
      <c r="J40" s="191"/>
      <c r="K40" s="191"/>
      <c r="L40" s="191"/>
    </row>
    <row r="41" spans="1:12" ht="17.100000000000001" customHeight="1" x14ac:dyDescent="0.25">
      <c r="A41" s="14"/>
      <c r="B41" s="14"/>
      <c r="C41" s="191"/>
      <c r="D41" s="191"/>
      <c r="E41" s="191"/>
      <c r="F41" s="191"/>
      <c r="G41" s="191"/>
      <c r="H41" s="191"/>
      <c r="I41" s="191"/>
      <c r="J41" s="191"/>
      <c r="K41" s="191"/>
      <c r="L41" s="191"/>
    </row>
    <row r="42" spans="1:12" ht="17.100000000000001" customHeight="1" x14ac:dyDescent="0.25">
      <c r="A42" s="14"/>
      <c r="B42" s="14"/>
      <c r="C42" s="191"/>
      <c r="D42" s="191"/>
      <c r="E42" s="191"/>
      <c r="F42" s="191"/>
      <c r="G42" s="191"/>
      <c r="H42" s="191"/>
      <c r="I42" s="191"/>
      <c r="J42" s="191"/>
      <c r="K42" s="191"/>
      <c r="L42" s="191"/>
    </row>
    <row r="43" spans="1:12" ht="17.100000000000001" customHeight="1" x14ac:dyDescent="0.25">
      <c r="A43" s="14"/>
      <c r="B43" s="14"/>
      <c r="C43" s="191"/>
      <c r="D43" s="191"/>
      <c r="E43" s="191"/>
      <c r="F43" s="191"/>
      <c r="G43" s="191"/>
      <c r="H43" s="191"/>
      <c r="I43" s="191"/>
      <c r="J43" s="191"/>
      <c r="K43" s="191"/>
      <c r="L43" s="191"/>
    </row>
    <row r="44" spans="1:12" ht="17.100000000000001" customHeight="1" x14ac:dyDescent="0.25">
      <c r="A44" s="14"/>
      <c r="B44" s="14"/>
      <c r="C44" s="191"/>
      <c r="D44" s="191"/>
      <c r="E44" s="191"/>
      <c r="F44" s="191"/>
      <c r="G44" s="191"/>
      <c r="H44" s="191"/>
      <c r="I44" s="191"/>
      <c r="J44" s="191"/>
      <c r="K44" s="191"/>
      <c r="L44" s="191"/>
    </row>
    <row r="45" spans="1:12" ht="17.100000000000001" customHeight="1" x14ac:dyDescent="0.25">
      <c r="A45" s="14"/>
      <c r="B45" s="14"/>
      <c r="C45" s="191"/>
      <c r="D45" s="191"/>
      <c r="E45" s="191"/>
      <c r="F45" s="191"/>
      <c r="G45" s="191"/>
      <c r="H45" s="191"/>
      <c r="I45" s="191"/>
      <c r="J45" s="191"/>
      <c r="K45" s="191"/>
      <c r="L45" s="191"/>
    </row>
  </sheetData>
  <sheetProtection sheet="1" objects="1" scenarios="1" formatColumns="0" formatRows="0"/>
  <mergeCells count="73">
    <mergeCell ref="C4:L6"/>
    <mergeCell ref="H15:L15"/>
    <mergeCell ref="C14:D14"/>
    <mergeCell ref="H24:L24"/>
    <mergeCell ref="E22:F22"/>
    <mergeCell ref="H23:L23"/>
    <mergeCell ref="E17:F17"/>
    <mergeCell ref="H13:L13"/>
    <mergeCell ref="C7:L7"/>
    <mergeCell ref="E8:F8"/>
    <mergeCell ref="H12:L12"/>
    <mergeCell ref="C8:D8"/>
    <mergeCell ref="C9:D9"/>
    <mergeCell ref="E9:F9"/>
    <mergeCell ref="C12:D12"/>
    <mergeCell ref="E12:F12"/>
    <mergeCell ref="H9:L9"/>
    <mergeCell ref="C11:D11"/>
    <mergeCell ref="C17:D17"/>
    <mergeCell ref="E11:F11"/>
    <mergeCell ref="C26:D26"/>
    <mergeCell ref="E20:F20"/>
    <mergeCell ref="C16:D16"/>
    <mergeCell ref="H11:L11"/>
    <mergeCell ref="E18:F18"/>
    <mergeCell ref="E13:F13"/>
    <mergeCell ref="E15:F15"/>
    <mergeCell ref="C10:D10"/>
    <mergeCell ref="E10:F10"/>
    <mergeCell ref="H10:L10"/>
    <mergeCell ref="C37:L45"/>
    <mergeCell ref="C21:D21"/>
    <mergeCell ref="E21:F21"/>
    <mergeCell ref="C30:D30"/>
    <mergeCell ref="E30:F30"/>
    <mergeCell ref="C23:D23"/>
    <mergeCell ref="C22:D22"/>
    <mergeCell ref="C24:D24"/>
    <mergeCell ref="H28:L28"/>
    <mergeCell ref="H25:L25"/>
    <mergeCell ref="E29:F29"/>
    <mergeCell ref="H29:L29"/>
    <mergeCell ref="C25:D25"/>
    <mergeCell ref="H30:L30"/>
    <mergeCell ref="E24:F24"/>
    <mergeCell ref="H26:L26"/>
    <mergeCell ref="C2:L2"/>
    <mergeCell ref="E19:F19"/>
    <mergeCell ref="H21:L21"/>
    <mergeCell ref="E14:F14"/>
    <mergeCell ref="C13:D13"/>
    <mergeCell ref="E16:F16"/>
    <mergeCell ref="H14:L14"/>
    <mergeCell ref="H16:L16"/>
    <mergeCell ref="H19:L19"/>
    <mergeCell ref="H8:L8"/>
    <mergeCell ref="C15:D15"/>
    <mergeCell ref="C18:D18"/>
    <mergeCell ref="C20:D20"/>
    <mergeCell ref="H18:L18"/>
    <mergeCell ref="H17:L17"/>
    <mergeCell ref="C19:D19"/>
    <mergeCell ref="C29:D29"/>
    <mergeCell ref="E23:F23"/>
    <mergeCell ref="C28:D28"/>
    <mergeCell ref="E28:F28"/>
    <mergeCell ref="H20:L20"/>
    <mergeCell ref="C27:D27"/>
    <mergeCell ref="H22:L22"/>
    <mergeCell ref="E27:F27"/>
    <mergeCell ref="H27:L27"/>
    <mergeCell ref="E25:F25"/>
    <mergeCell ref="E26:F26"/>
  </mergeCells>
  <dataValidations count="1">
    <dataValidation type="list" allowBlank="1" showInputMessage="1" showErrorMessage="1" prompt="Select Profile" sqref="C9:C30" xr:uid="{DEECD807-1FA9-4050-AF92-B0904329A5BA}">
      <formula1>"Government Institutions, IGOs, NGOs, Private Sector entities, Others "</formula1>
    </dataValidation>
  </dataValidations>
  <pageMargins left="0.25" right="0.25" top="0.75" bottom="0.75" header="0.3" footer="0.3"/>
  <pageSetup paperSize="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tabColor theme="3" tint="0.499984740745262"/>
  </sheetPr>
  <dimension ref="A1:K37"/>
  <sheetViews>
    <sheetView showGridLines="0" view="pageBreakPreview" zoomScaleNormal="100" zoomScaleSheetLayoutView="100" workbookViewId="0">
      <selection activeCell="S11" sqref="S11"/>
    </sheetView>
  </sheetViews>
  <sheetFormatPr defaultColWidth="8.85546875" defaultRowHeight="15" x14ac:dyDescent="0.25"/>
  <cols>
    <col min="1" max="1" width="1.42578125" customWidth="1"/>
    <col min="11" max="11" width="20.7109375" customWidth="1"/>
  </cols>
  <sheetData>
    <row r="1" spans="1:11" x14ac:dyDescent="0.25">
      <c r="A1" s="14"/>
      <c r="B1" s="14"/>
      <c r="C1" s="14"/>
      <c r="D1" s="14"/>
      <c r="E1" s="14"/>
      <c r="F1" s="14"/>
      <c r="G1" s="14"/>
      <c r="H1" s="14"/>
      <c r="I1" s="14"/>
      <c r="J1" s="14"/>
      <c r="K1" s="14"/>
    </row>
    <row r="2" spans="1:11" ht="19.5" customHeight="1" x14ac:dyDescent="0.25">
      <c r="A2" s="14"/>
      <c r="B2" s="437" t="s">
        <v>755</v>
      </c>
      <c r="C2" s="191"/>
      <c r="D2" s="191"/>
      <c r="E2" s="191"/>
      <c r="F2" s="191"/>
      <c r="G2" s="191"/>
      <c r="H2" s="191"/>
      <c r="I2" s="191"/>
      <c r="J2" s="191"/>
      <c r="K2" s="191"/>
    </row>
    <row r="3" spans="1:11" x14ac:dyDescent="0.25">
      <c r="A3" s="14"/>
      <c r="B3" s="17"/>
      <c r="C3" s="17"/>
      <c r="D3" s="17"/>
      <c r="E3" s="17"/>
      <c r="F3" s="17"/>
      <c r="G3" s="17"/>
      <c r="H3" s="17"/>
      <c r="I3" s="17"/>
      <c r="J3" s="17"/>
      <c r="K3" s="17"/>
    </row>
    <row r="4" spans="1:11" ht="14.45" customHeight="1" x14ac:dyDescent="0.25">
      <c r="A4" s="14"/>
      <c r="B4" s="542" t="s">
        <v>756</v>
      </c>
      <c r="C4" s="201"/>
      <c r="D4" s="201"/>
      <c r="E4" s="201"/>
      <c r="F4" s="201"/>
      <c r="G4" s="201"/>
      <c r="H4" s="201"/>
      <c r="I4" s="201"/>
      <c r="J4" s="201"/>
      <c r="K4" s="202"/>
    </row>
    <row r="5" spans="1:11" ht="25.5" customHeight="1" x14ac:dyDescent="0.25">
      <c r="A5" s="14"/>
      <c r="B5" s="203"/>
      <c r="C5" s="204"/>
      <c r="D5" s="204"/>
      <c r="E5" s="204"/>
      <c r="F5" s="204"/>
      <c r="G5" s="204"/>
      <c r="H5" s="204"/>
      <c r="I5" s="204"/>
      <c r="J5" s="204"/>
      <c r="K5" s="205"/>
    </row>
    <row r="6" spans="1:11" ht="17.100000000000001" customHeight="1" x14ac:dyDescent="0.25">
      <c r="A6" s="14"/>
      <c r="B6" s="540" t="s">
        <v>757</v>
      </c>
      <c r="C6" s="201"/>
      <c r="D6" s="202"/>
      <c r="E6" s="540" t="s">
        <v>758</v>
      </c>
      <c r="F6" s="540" t="s">
        <v>759</v>
      </c>
      <c r="G6" s="201"/>
      <c r="H6" s="201"/>
      <c r="I6" s="201"/>
      <c r="J6" s="201"/>
      <c r="K6" s="202"/>
    </row>
    <row r="7" spans="1:11" ht="17.100000000000001" customHeight="1" x14ac:dyDescent="0.25">
      <c r="A7" s="14"/>
      <c r="B7" s="203"/>
      <c r="C7" s="204"/>
      <c r="D7" s="205"/>
      <c r="E7" s="226"/>
      <c r="F7" s="203"/>
      <c r="G7" s="204"/>
      <c r="H7" s="204"/>
      <c r="I7" s="204"/>
      <c r="J7" s="204"/>
      <c r="K7" s="205"/>
    </row>
    <row r="8" spans="1:11" ht="78" customHeight="1" x14ac:dyDescent="0.25">
      <c r="A8" s="14"/>
      <c r="B8" s="541" t="s">
        <v>760</v>
      </c>
      <c r="C8" s="201"/>
      <c r="D8" s="202"/>
      <c r="E8" s="200" t="s">
        <v>83</v>
      </c>
      <c r="F8" s="230" t="s">
        <v>761</v>
      </c>
      <c r="G8" s="426"/>
      <c r="H8" s="426"/>
      <c r="I8" s="426"/>
      <c r="J8" s="426"/>
      <c r="K8" s="427"/>
    </row>
    <row r="9" spans="1:11" ht="34.700000000000003" customHeight="1" x14ac:dyDescent="0.25">
      <c r="A9" s="14"/>
      <c r="B9" s="435"/>
      <c r="C9" s="191"/>
      <c r="D9" s="436"/>
      <c r="E9" s="481"/>
      <c r="F9" s="428"/>
      <c r="G9" s="429"/>
      <c r="H9" s="429"/>
      <c r="I9" s="429"/>
      <c r="J9" s="429"/>
      <c r="K9" s="430"/>
    </row>
    <row r="10" spans="1:11" ht="8.4499999999999993" customHeight="1" x14ac:dyDescent="0.25">
      <c r="A10" s="14"/>
      <c r="B10" s="435"/>
      <c r="C10" s="191"/>
      <c r="D10" s="436"/>
      <c r="E10" s="481"/>
      <c r="F10" s="428"/>
      <c r="G10" s="429"/>
      <c r="H10" s="429"/>
      <c r="I10" s="429"/>
      <c r="J10" s="429"/>
      <c r="K10" s="430"/>
    </row>
    <row r="11" spans="1:11" ht="75" customHeight="1" x14ac:dyDescent="0.25">
      <c r="A11" s="14"/>
      <c r="B11" s="203"/>
      <c r="C11" s="204"/>
      <c r="D11" s="205"/>
      <c r="E11" s="226"/>
      <c r="F11" s="431"/>
      <c r="G11" s="432"/>
      <c r="H11" s="432"/>
      <c r="I11" s="432"/>
      <c r="J11" s="432"/>
      <c r="K11" s="433"/>
    </row>
    <row r="12" spans="1:11" ht="34.700000000000003" customHeight="1" x14ac:dyDescent="0.25">
      <c r="A12" s="14"/>
      <c r="B12" s="541" t="s">
        <v>762</v>
      </c>
      <c r="C12" s="201"/>
      <c r="D12" s="202"/>
      <c r="E12" s="200" t="s">
        <v>83</v>
      </c>
      <c r="F12" s="230" t="s">
        <v>763</v>
      </c>
      <c r="G12" s="426"/>
      <c r="H12" s="426"/>
      <c r="I12" s="426"/>
      <c r="J12" s="426"/>
      <c r="K12" s="427"/>
    </row>
    <row r="13" spans="1:11" ht="27" customHeight="1" x14ac:dyDescent="0.25">
      <c r="A13" s="14"/>
      <c r="B13" s="435"/>
      <c r="C13" s="191"/>
      <c r="D13" s="436"/>
      <c r="E13" s="481"/>
      <c r="F13" s="428"/>
      <c r="G13" s="429"/>
      <c r="H13" s="429"/>
      <c r="I13" s="429"/>
      <c r="J13" s="429"/>
      <c r="K13" s="430"/>
    </row>
    <row r="14" spans="1:11" ht="36.6" customHeight="1" x14ac:dyDescent="0.25">
      <c r="A14" s="14"/>
      <c r="B14" s="435"/>
      <c r="C14" s="191"/>
      <c r="D14" s="436"/>
      <c r="E14" s="481"/>
      <c r="F14" s="428"/>
      <c r="G14" s="429"/>
      <c r="H14" s="429"/>
      <c r="I14" s="429"/>
      <c r="J14" s="429"/>
      <c r="K14" s="430"/>
    </row>
    <row r="15" spans="1:11" ht="15.75" customHeight="1" x14ac:dyDescent="0.25">
      <c r="A15" s="14"/>
      <c r="B15" s="203"/>
      <c r="C15" s="204"/>
      <c r="D15" s="205"/>
      <c r="E15" s="226"/>
      <c r="F15" s="431"/>
      <c r="G15" s="432"/>
      <c r="H15" s="432"/>
      <c r="I15" s="432"/>
      <c r="J15" s="432"/>
      <c r="K15" s="433"/>
    </row>
    <row r="16" spans="1:11" ht="24.6" customHeight="1" x14ac:dyDescent="0.25">
      <c r="A16" s="14"/>
      <c r="B16" s="541" t="s">
        <v>764</v>
      </c>
      <c r="C16" s="201"/>
      <c r="D16" s="202"/>
      <c r="E16" s="200" t="s">
        <v>83</v>
      </c>
      <c r="F16" s="230" t="s">
        <v>765</v>
      </c>
      <c r="G16" s="426"/>
      <c r="H16" s="426"/>
      <c r="I16" s="426"/>
      <c r="J16" s="426"/>
      <c r="K16" s="427"/>
    </row>
    <row r="17" spans="1:11" ht="37.35" customHeight="1" x14ac:dyDescent="0.25">
      <c r="A17" s="14"/>
      <c r="B17" s="435"/>
      <c r="C17" s="191"/>
      <c r="D17" s="436"/>
      <c r="E17" s="481"/>
      <c r="F17" s="428"/>
      <c r="G17" s="429"/>
      <c r="H17" s="429"/>
      <c r="I17" s="429"/>
      <c r="J17" s="429"/>
      <c r="K17" s="430"/>
    </row>
    <row r="18" spans="1:11" ht="24.6" customHeight="1" x14ac:dyDescent="0.25">
      <c r="A18" s="14"/>
      <c r="B18" s="435"/>
      <c r="C18" s="191"/>
      <c r="D18" s="436"/>
      <c r="E18" s="481"/>
      <c r="F18" s="428"/>
      <c r="G18" s="429"/>
      <c r="H18" s="429"/>
      <c r="I18" s="429"/>
      <c r="J18" s="429"/>
      <c r="K18" s="430"/>
    </row>
    <row r="19" spans="1:11" ht="109.5" customHeight="1" x14ac:dyDescent="0.25">
      <c r="A19" s="14"/>
      <c r="B19" s="203"/>
      <c r="C19" s="204"/>
      <c r="D19" s="205"/>
      <c r="E19" s="226"/>
      <c r="F19" s="431"/>
      <c r="G19" s="432"/>
      <c r="H19" s="432"/>
      <c r="I19" s="432"/>
      <c r="J19" s="432"/>
      <c r="K19" s="433"/>
    </row>
    <row r="20" spans="1:11" ht="52.7" customHeight="1" x14ac:dyDescent="0.25">
      <c r="A20" s="14"/>
      <c r="B20" s="217" t="s">
        <v>766</v>
      </c>
      <c r="C20" s="201"/>
      <c r="D20" s="202"/>
      <c r="E20" s="200" t="s">
        <v>83</v>
      </c>
      <c r="F20" s="230" t="s">
        <v>767</v>
      </c>
      <c r="G20" s="426"/>
      <c r="H20" s="426"/>
      <c r="I20" s="426"/>
      <c r="J20" s="426"/>
      <c r="K20" s="427"/>
    </row>
    <row r="21" spans="1:11" ht="52.7" customHeight="1" x14ac:dyDescent="0.25">
      <c r="A21" s="14"/>
      <c r="B21" s="435"/>
      <c r="C21" s="191"/>
      <c r="D21" s="436"/>
      <c r="E21" s="481"/>
      <c r="F21" s="428"/>
      <c r="G21" s="429"/>
      <c r="H21" s="429"/>
      <c r="I21" s="429"/>
      <c r="J21" s="429"/>
      <c r="K21" s="430"/>
    </row>
    <row r="22" spans="1:11" ht="52.7" customHeight="1" x14ac:dyDescent="0.25">
      <c r="A22" s="14"/>
      <c r="B22" s="435"/>
      <c r="C22" s="191"/>
      <c r="D22" s="436"/>
      <c r="E22" s="481"/>
      <c r="F22" s="428"/>
      <c r="G22" s="429"/>
      <c r="H22" s="429"/>
      <c r="I22" s="429"/>
      <c r="J22" s="429"/>
      <c r="K22" s="430"/>
    </row>
    <row r="23" spans="1:11" ht="27" customHeight="1" x14ac:dyDescent="0.25">
      <c r="A23" s="14"/>
      <c r="B23" s="203"/>
      <c r="C23" s="204"/>
      <c r="D23" s="205"/>
      <c r="E23" s="226"/>
      <c r="F23" s="431"/>
      <c r="G23" s="432"/>
      <c r="H23" s="432"/>
      <c r="I23" s="432"/>
      <c r="J23" s="432"/>
      <c r="K23" s="433"/>
    </row>
    <row r="24" spans="1:11" ht="17.100000000000001" customHeight="1" x14ac:dyDescent="0.25">
      <c r="A24" s="14"/>
      <c r="B24" s="14"/>
      <c r="C24" s="14"/>
      <c r="D24" s="14"/>
      <c r="E24" s="14"/>
      <c r="F24" s="14"/>
      <c r="G24" s="14"/>
      <c r="H24" s="14"/>
      <c r="I24" s="14"/>
      <c r="J24" s="14"/>
      <c r="K24" s="14"/>
    </row>
    <row r="25" spans="1:11" ht="17.100000000000001" customHeight="1" x14ac:dyDescent="0.25">
      <c r="A25" s="14"/>
      <c r="B25" s="14"/>
      <c r="C25" s="14"/>
      <c r="D25" s="14"/>
      <c r="E25" s="14"/>
      <c r="F25" s="14"/>
      <c r="G25" s="14"/>
      <c r="H25" s="14"/>
      <c r="I25" s="14"/>
      <c r="J25" s="14"/>
      <c r="K25" s="14"/>
    </row>
    <row r="26" spans="1:11" ht="17.100000000000001" customHeight="1" x14ac:dyDescent="0.25">
      <c r="A26" s="14"/>
      <c r="B26" s="14"/>
      <c r="C26" s="14"/>
      <c r="D26" s="14"/>
      <c r="E26" s="14"/>
      <c r="F26" s="14"/>
      <c r="G26" s="14"/>
      <c r="H26" s="14"/>
      <c r="I26" s="14"/>
      <c r="J26" s="14"/>
      <c r="K26" s="14"/>
    </row>
    <row r="27" spans="1:11" ht="17.100000000000001" customHeight="1" x14ac:dyDescent="0.25">
      <c r="A27" s="14"/>
      <c r="B27" s="14"/>
      <c r="C27" s="14"/>
      <c r="D27" s="14"/>
      <c r="E27" s="14"/>
      <c r="F27" s="14"/>
      <c r="G27" s="14"/>
      <c r="H27" s="14"/>
      <c r="I27" s="14"/>
      <c r="J27" s="14"/>
      <c r="K27" s="14"/>
    </row>
    <row r="28" spans="1:11" ht="17.100000000000001" customHeight="1" x14ac:dyDescent="0.25">
      <c r="A28" s="14"/>
      <c r="B28" s="14"/>
      <c r="C28" s="14"/>
      <c r="D28" s="14"/>
      <c r="E28" s="14"/>
      <c r="F28" s="14"/>
      <c r="G28" s="14"/>
      <c r="H28" s="14"/>
      <c r="I28" s="14"/>
      <c r="J28" s="14"/>
      <c r="K28" s="14"/>
    </row>
    <row r="29" spans="1:11" ht="17.100000000000001" customHeight="1" x14ac:dyDescent="0.25">
      <c r="A29" s="14"/>
      <c r="B29" s="14"/>
      <c r="C29" s="14"/>
      <c r="D29" s="14"/>
      <c r="E29" s="14"/>
      <c r="F29" s="14"/>
      <c r="G29" s="14"/>
      <c r="H29" s="14"/>
      <c r="I29" s="14"/>
      <c r="J29" s="14"/>
      <c r="K29" s="14"/>
    </row>
    <row r="30" spans="1:11" ht="17.100000000000001" customHeight="1" x14ac:dyDescent="0.25">
      <c r="A30" s="14"/>
      <c r="B30" s="14"/>
      <c r="C30" s="14"/>
      <c r="D30" s="14"/>
      <c r="E30" s="14"/>
      <c r="F30" s="14"/>
      <c r="G30" s="14"/>
      <c r="H30" s="14"/>
      <c r="I30" s="14"/>
      <c r="J30" s="14"/>
      <c r="K30" s="14"/>
    </row>
    <row r="31" spans="1:11" ht="17.100000000000001" customHeight="1" x14ac:dyDescent="0.25">
      <c r="A31" s="14"/>
      <c r="B31" s="14"/>
      <c r="C31" s="14"/>
      <c r="D31" s="14"/>
      <c r="E31" s="14"/>
      <c r="F31" s="14"/>
      <c r="G31" s="14"/>
      <c r="H31" s="14"/>
      <c r="I31" s="14"/>
      <c r="J31" s="14"/>
      <c r="K31" s="14"/>
    </row>
    <row r="32" spans="1:11" ht="17.100000000000001" customHeight="1" x14ac:dyDescent="0.25">
      <c r="A32" s="14"/>
      <c r="B32" s="14"/>
      <c r="C32" s="14"/>
      <c r="D32" s="14"/>
      <c r="E32" s="14"/>
      <c r="F32" s="14"/>
      <c r="G32" s="14"/>
      <c r="H32" s="14"/>
      <c r="I32" s="14"/>
      <c r="J32" s="14"/>
      <c r="K32" s="14"/>
    </row>
    <row r="33" spans="1:11" ht="17.100000000000001" customHeight="1" x14ac:dyDescent="0.25">
      <c r="A33" s="14"/>
      <c r="B33" s="14"/>
      <c r="C33" s="14"/>
      <c r="D33" s="14"/>
      <c r="E33" s="14"/>
      <c r="F33" s="14"/>
      <c r="G33" s="14"/>
      <c r="H33" s="14"/>
      <c r="I33" s="14"/>
      <c r="J33" s="14"/>
      <c r="K33" s="14"/>
    </row>
    <row r="34" spans="1:11" ht="17.100000000000001" customHeight="1" x14ac:dyDescent="0.25">
      <c r="A34" s="14"/>
      <c r="B34" s="14"/>
      <c r="C34" s="14"/>
      <c r="D34" s="14"/>
      <c r="E34" s="14"/>
      <c r="F34" s="14"/>
      <c r="G34" s="14"/>
      <c r="H34" s="14"/>
      <c r="I34" s="14"/>
      <c r="J34" s="14"/>
      <c r="K34" s="14"/>
    </row>
    <row r="35" spans="1:11" ht="17.100000000000001" customHeight="1" x14ac:dyDescent="0.25">
      <c r="A35" s="14"/>
      <c r="B35" s="14"/>
      <c r="C35" s="14"/>
      <c r="D35" s="14"/>
      <c r="E35" s="14"/>
      <c r="F35" s="14"/>
      <c r="G35" s="14"/>
      <c r="H35" s="14"/>
      <c r="I35" s="14"/>
      <c r="J35" s="14"/>
      <c r="K35" s="14"/>
    </row>
    <row r="36" spans="1:11" ht="17.100000000000001" customHeight="1" x14ac:dyDescent="0.25">
      <c r="A36" s="14"/>
      <c r="B36" s="14"/>
      <c r="C36" s="14"/>
      <c r="D36" s="14"/>
      <c r="E36" s="14"/>
      <c r="F36" s="14"/>
      <c r="G36" s="14"/>
      <c r="H36" s="14"/>
      <c r="I36" s="14"/>
      <c r="J36" s="14"/>
      <c r="K36" s="14"/>
    </row>
    <row r="37" spans="1:11" ht="17.100000000000001" customHeight="1" x14ac:dyDescent="0.25">
      <c r="A37" s="14"/>
      <c r="B37" s="14"/>
      <c r="C37" s="14"/>
      <c r="D37" s="14"/>
      <c r="E37" s="14"/>
      <c r="F37" s="14"/>
      <c r="G37" s="14"/>
      <c r="H37" s="14"/>
      <c r="I37" s="14"/>
      <c r="J37" s="14"/>
      <c r="K37" s="14"/>
    </row>
  </sheetData>
  <sheetProtection sheet="1" objects="1" scenarios="1" formatColumns="0" formatRows="0"/>
  <mergeCells count="17">
    <mergeCell ref="E20:E23"/>
    <mergeCell ref="F12:K15"/>
    <mergeCell ref="E6:E7"/>
    <mergeCell ref="E16:E19"/>
    <mergeCell ref="B2:K2"/>
    <mergeCell ref="B20:D23"/>
    <mergeCell ref="B12:D15"/>
    <mergeCell ref="B8:D11"/>
    <mergeCell ref="F8:K11"/>
    <mergeCell ref="F20:K23"/>
    <mergeCell ref="F16:K19"/>
    <mergeCell ref="B6:D7"/>
    <mergeCell ref="B16:D19"/>
    <mergeCell ref="F6:K7"/>
    <mergeCell ref="B4:K5"/>
    <mergeCell ref="E8:E11"/>
    <mergeCell ref="E12:E15"/>
  </mergeCells>
  <dataValidations count="1">
    <dataValidation type="list" allowBlank="1" showInputMessage="1" showErrorMessage="1" prompt="Select Yes or No" sqref="E8:E23" xr:uid="{00000000-0002-0000-0E00-000000000000}">
      <formula1>"Yes, No"</formula1>
    </dataValidation>
  </dataValidations>
  <pageMargins left="0.25" right="0.25" top="0.75" bottom="0.75" header="0.3" footer="0.3"/>
  <pageSetup paperSize="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theme="3" tint="0.499984740745262"/>
  </sheetPr>
  <dimension ref="A1:K53"/>
  <sheetViews>
    <sheetView showGridLines="0" view="pageBreakPreview" zoomScaleNormal="100" zoomScaleSheetLayoutView="100" workbookViewId="0">
      <selection activeCell="P10" sqref="P10"/>
    </sheetView>
  </sheetViews>
  <sheetFormatPr defaultColWidth="8.85546875" defaultRowHeight="15" x14ac:dyDescent="0.25"/>
  <cols>
    <col min="1" max="1" width="1.85546875" customWidth="1"/>
    <col min="5" max="10" width="12.42578125" customWidth="1"/>
    <col min="11" max="11" width="45.140625" customWidth="1"/>
  </cols>
  <sheetData>
    <row r="1" spans="1:11" x14ac:dyDescent="0.25">
      <c r="A1" s="14"/>
      <c r="B1" s="14"/>
      <c r="C1" s="14"/>
      <c r="D1" s="14"/>
      <c r="E1" s="14"/>
      <c r="F1" s="14"/>
      <c r="G1" s="14"/>
      <c r="H1" s="14"/>
      <c r="I1" s="14"/>
      <c r="J1" s="14"/>
      <c r="K1" s="14"/>
    </row>
    <row r="2" spans="1:11" ht="19.5" customHeight="1" x14ac:dyDescent="0.25">
      <c r="A2" s="14"/>
      <c r="B2" s="437" t="s">
        <v>768</v>
      </c>
      <c r="C2" s="191"/>
      <c r="D2" s="191"/>
      <c r="E2" s="191"/>
      <c r="F2" s="191"/>
      <c r="G2" s="191"/>
      <c r="H2" s="191"/>
      <c r="I2" s="191"/>
      <c r="J2" s="191"/>
      <c r="K2" s="191"/>
    </row>
    <row r="3" spans="1:11" ht="17.100000000000001" customHeight="1" x14ac:dyDescent="0.25">
      <c r="A3" s="14"/>
      <c r="B3" s="17"/>
      <c r="C3" s="17"/>
      <c r="D3" s="17"/>
      <c r="E3" s="17"/>
      <c r="F3" s="17"/>
      <c r="G3" s="17"/>
      <c r="H3" s="17"/>
      <c r="I3" s="17"/>
      <c r="J3" s="17"/>
      <c r="K3" s="17"/>
    </row>
    <row r="4" spans="1:11" ht="14.45" customHeight="1" x14ac:dyDescent="0.25">
      <c r="A4" s="14"/>
      <c r="B4" s="550" t="s">
        <v>769</v>
      </c>
      <c r="C4" s="551"/>
      <c r="D4" s="551"/>
      <c r="E4" s="551"/>
      <c r="F4" s="551"/>
      <c r="G4" s="551"/>
      <c r="H4" s="551"/>
      <c r="I4" s="551"/>
      <c r="J4" s="551"/>
      <c r="K4" s="552"/>
    </row>
    <row r="5" spans="1:11" ht="24" customHeight="1" x14ac:dyDescent="0.25">
      <c r="A5" s="14"/>
      <c r="B5" s="553"/>
      <c r="C5" s="554"/>
      <c r="D5" s="554"/>
      <c r="E5" s="554"/>
      <c r="F5" s="554"/>
      <c r="G5" s="554"/>
      <c r="H5" s="554"/>
      <c r="I5" s="554"/>
      <c r="J5" s="554"/>
      <c r="K5" s="555"/>
    </row>
    <row r="6" spans="1:11" ht="17.25" customHeight="1" x14ac:dyDescent="0.25">
      <c r="A6" s="14"/>
      <c r="B6" s="200" t="s">
        <v>770</v>
      </c>
      <c r="C6" s="201"/>
      <c r="D6" s="202"/>
      <c r="E6" s="230" t="s">
        <v>83</v>
      </c>
      <c r="F6" s="426"/>
      <c r="G6" s="426"/>
      <c r="H6" s="426"/>
      <c r="I6" s="426"/>
      <c r="J6" s="426"/>
      <c r="K6" s="427"/>
    </row>
    <row r="7" spans="1:11" ht="47.25" customHeight="1" x14ac:dyDescent="0.25">
      <c r="A7" s="14"/>
      <c r="B7" s="203"/>
      <c r="C7" s="204"/>
      <c r="D7" s="205"/>
      <c r="E7" s="431"/>
      <c r="F7" s="432"/>
      <c r="G7" s="432"/>
      <c r="H7" s="432"/>
      <c r="I7" s="432"/>
      <c r="J7" s="432"/>
      <c r="K7" s="433"/>
    </row>
    <row r="8" spans="1:11" ht="96" customHeight="1" x14ac:dyDescent="0.25">
      <c r="A8" s="14"/>
      <c r="B8" s="232" t="s">
        <v>771</v>
      </c>
      <c r="C8" s="201"/>
      <c r="D8" s="202"/>
      <c r="E8" s="447" t="s">
        <v>772</v>
      </c>
      <c r="F8" s="544"/>
      <c r="G8" s="544"/>
      <c r="H8" s="544"/>
      <c r="I8" s="544"/>
      <c r="J8" s="544"/>
      <c r="K8" s="544"/>
    </row>
    <row r="9" spans="1:11" ht="14.45" customHeight="1" x14ac:dyDescent="0.25">
      <c r="A9" s="14"/>
      <c r="B9" s="549" t="s">
        <v>773</v>
      </c>
      <c r="C9" s="201"/>
      <c r="D9" s="202"/>
      <c r="E9" s="545"/>
      <c r="F9" s="439"/>
      <c r="G9" s="439"/>
      <c r="H9" s="439"/>
      <c r="I9" s="439"/>
      <c r="J9" s="439"/>
      <c r="K9" s="439"/>
    </row>
    <row r="10" spans="1:11" ht="14.45" customHeight="1" x14ac:dyDescent="0.25">
      <c r="A10" s="14"/>
      <c r="B10" s="435"/>
      <c r="C10" s="191"/>
      <c r="D10" s="436"/>
      <c r="E10" s="441"/>
      <c r="F10" s="442"/>
      <c r="G10" s="442"/>
      <c r="H10" s="442"/>
      <c r="I10" s="442"/>
      <c r="J10" s="442"/>
      <c r="K10" s="442"/>
    </row>
    <row r="11" spans="1:11" ht="17.100000000000001" customHeight="1" x14ac:dyDescent="0.25">
      <c r="A11" s="14"/>
      <c r="B11" s="435"/>
      <c r="C11" s="191"/>
      <c r="D11" s="436"/>
      <c r="E11" s="441"/>
      <c r="F11" s="442"/>
      <c r="G11" s="442"/>
      <c r="H11" s="442"/>
      <c r="I11" s="442"/>
      <c r="J11" s="442"/>
      <c r="K11" s="442"/>
    </row>
    <row r="12" spans="1:11" ht="12.6" customHeight="1" x14ac:dyDescent="0.25">
      <c r="A12" s="14"/>
      <c r="B12" s="203"/>
      <c r="C12" s="204"/>
      <c r="D12" s="205"/>
      <c r="E12" s="441"/>
      <c r="F12" s="442"/>
      <c r="G12" s="442"/>
      <c r="H12" s="442"/>
      <c r="I12" s="442"/>
      <c r="J12" s="442"/>
      <c r="K12" s="442"/>
    </row>
    <row r="13" spans="1:11" ht="50.1" customHeight="1" x14ac:dyDescent="0.25">
      <c r="A13" s="14"/>
      <c r="B13" s="547" t="s">
        <v>774</v>
      </c>
      <c r="C13" s="386"/>
      <c r="D13" s="387"/>
      <c r="E13" s="546" t="s">
        <v>775</v>
      </c>
      <c r="F13" s="439"/>
      <c r="G13" s="439"/>
      <c r="H13" s="439"/>
      <c r="I13" s="439"/>
      <c r="J13" s="439"/>
      <c r="K13" s="439"/>
    </row>
    <row r="14" spans="1:11" ht="6.95" customHeight="1" x14ac:dyDescent="0.25">
      <c r="A14" s="14"/>
      <c r="B14" s="388"/>
      <c r="C14" s="271"/>
      <c r="D14" s="390"/>
      <c r="E14" s="441"/>
      <c r="F14" s="442"/>
      <c r="G14" s="442"/>
      <c r="H14" s="442"/>
      <c r="I14" s="442"/>
      <c r="J14" s="442"/>
      <c r="K14" s="442"/>
    </row>
    <row r="15" spans="1:11" x14ac:dyDescent="0.25">
      <c r="A15" s="14"/>
      <c r="B15" s="388"/>
      <c r="C15" s="271"/>
      <c r="D15" s="390"/>
      <c r="E15" s="441"/>
      <c r="F15" s="442"/>
      <c r="G15" s="442"/>
      <c r="H15" s="442"/>
      <c r="I15" s="442"/>
      <c r="J15" s="442"/>
      <c r="K15" s="442"/>
    </row>
    <row r="16" spans="1:11" ht="14.45" customHeight="1" x14ac:dyDescent="0.25">
      <c r="A16" s="14"/>
      <c r="B16" s="543" t="s">
        <v>776</v>
      </c>
      <c r="C16" s="201"/>
      <c r="D16" s="201"/>
      <c r="E16" s="488" t="s">
        <v>83</v>
      </c>
      <c r="F16" s="426"/>
      <c r="G16" s="426"/>
      <c r="H16" s="426"/>
      <c r="I16" s="426"/>
      <c r="J16" s="426"/>
      <c r="K16" s="426"/>
    </row>
    <row r="17" spans="1:11" ht="17.100000000000001" customHeight="1" x14ac:dyDescent="0.25">
      <c r="A17" s="14"/>
      <c r="B17" s="435"/>
      <c r="C17" s="191"/>
      <c r="D17" s="191"/>
      <c r="E17" s="428"/>
      <c r="F17" s="429"/>
      <c r="G17" s="429"/>
      <c r="H17" s="429"/>
      <c r="I17" s="429"/>
      <c r="J17" s="429"/>
      <c r="K17" s="429"/>
    </row>
    <row r="18" spans="1:11" ht="17.100000000000001" customHeight="1" x14ac:dyDescent="0.25">
      <c r="A18" s="14"/>
      <c r="B18" s="435"/>
      <c r="C18" s="191"/>
      <c r="D18" s="191"/>
      <c r="E18" s="428"/>
      <c r="F18" s="429"/>
      <c r="G18" s="429"/>
      <c r="H18" s="429"/>
      <c r="I18" s="429"/>
      <c r="J18" s="429"/>
      <c r="K18" s="429"/>
    </row>
    <row r="19" spans="1:11" x14ac:dyDescent="0.25">
      <c r="A19" s="14"/>
      <c r="B19" s="548" t="s">
        <v>777</v>
      </c>
      <c r="C19" s="201"/>
      <c r="D19" s="201"/>
      <c r="E19" s="488" t="s">
        <v>778</v>
      </c>
      <c r="F19" s="426"/>
      <c r="G19" s="426"/>
      <c r="H19" s="426"/>
      <c r="I19" s="426"/>
      <c r="J19" s="426"/>
      <c r="K19" s="426"/>
    </row>
    <row r="20" spans="1:11" ht="17.100000000000001" customHeight="1" x14ac:dyDescent="0.25">
      <c r="A20" s="14"/>
      <c r="B20" s="435"/>
      <c r="C20" s="191"/>
      <c r="D20" s="191"/>
      <c r="E20" s="428"/>
      <c r="F20" s="429"/>
      <c r="G20" s="429"/>
      <c r="H20" s="429"/>
      <c r="I20" s="429"/>
      <c r="J20" s="429"/>
      <c r="K20" s="429"/>
    </row>
    <row r="21" spans="1:11" ht="17.100000000000001" customHeight="1" x14ac:dyDescent="0.25">
      <c r="A21" s="14"/>
      <c r="B21" s="435"/>
      <c r="C21" s="191"/>
      <c r="D21" s="191"/>
      <c r="E21" s="428"/>
      <c r="F21" s="429"/>
      <c r="G21" s="429"/>
      <c r="H21" s="429"/>
      <c r="I21" s="429"/>
      <c r="J21" s="429"/>
      <c r="K21" s="429"/>
    </row>
    <row r="22" spans="1:11" ht="6" customHeight="1" x14ac:dyDescent="0.25">
      <c r="A22" s="14"/>
      <c r="B22" s="435"/>
      <c r="C22" s="191"/>
      <c r="D22" s="191"/>
      <c r="E22" s="428"/>
      <c r="F22" s="429"/>
      <c r="G22" s="429"/>
      <c r="H22" s="429"/>
      <c r="I22" s="429"/>
      <c r="J22" s="429"/>
      <c r="K22" s="429"/>
    </row>
    <row r="23" spans="1:11" ht="1.7" hidden="1" customHeight="1" x14ac:dyDescent="0.25">
      <c r="A23" s="14"/>
      <c r="B23" s="435"/>
      <c r="C23" s="191"/>
      <c r="D23" s="191"/>
      <c r="E23" s="428"/>
      <c r="F23" s="429"/>
      <c r="G23" s="429"/>
      <c r="H23" s="429"/>
      <c r="I23" s="429"/>
      <c r="J23" s="429"/>
      <c r="K23" s="429"/>
    </row>
    <row r="24" spans="1:11" hidden="1" x14ac:dyDescent="0.25">
      <c r="A24" s="14"/>
      <c r="B24" s="435"/>
      <c r="C24" s="191"/>
      <c r="D24" s="191"/>
      <c r="E24" s="428"/>
      <c r="F24" s="429"/>
      <c r="G24" s="429"/>
      <c r="H24" s="429"/>
      <c r="I24" s="429"/>
      <c r="J24" s="429"/>
      <c r="K24" s="429"/>
    </row>
    <row r="25" spans="1:11" ht="73.7" customHeight="1" x14ac:dyDescent="0.25">
      <c r="A25" s="14"/>
      <c r="B25" s="200" t="s">
        <v>779</v>
      </c>
      <c r="C25" s="201"/>
      <c r="D25" s="202"/>
      <c r="E25" s="230" t="s">
        <v>780</v>
      </c>
      <c r="F25" s="426"/>
      <c r="G25" s="426"/>
      <c r="H25" s="426"/>
      <c r="I25" s="426"/>
      <c r="J25" s="426"/>
      <c r="K25" s="427"/>
    </row>
    <row r="26" spans="1:11" ht="73.7" customHeight="1" x14ac:dyDescent="0.25">
      <c r="A26" s="14"/>
      <c r="B26" s="435"/>
      <c r="C26" s="191"/>
      <c r="D26" s="436"/>
      <c r="E26" s="428"/>
      <c r="F26" s="429"/>
      <c r="G26" s="429"/>
      <c r="H26" s="429"/>
      <c r="I26" s="429"/>
      <c r="J26" s="429"/>
      <c r="K26" s="430"/>
    </row>
    <row r="27" spans="1:11" ht="73.7" customHeight="1" x14ac:dyDescent="0.25">
      <c r="A27" s="14"/>
      <c r="B27" s="435"/>
      <c r="C27" s="191"/>
      <c r="D27" s="436"/>
      <c r="E27" s="428"/>
      <c r="F27" s="429"/>
      <c r="G27" s="429"/>
      <c r="H27" s="429"/>
      <c r="I27" s="429"/>
      <c r="J27" s="429"/>
      <c r="K27" s="430"/>
    </row>
    <row r="28" spans="1:11" ht="73.7" customHeight="1" x14ac:dyDescent="0.25">
      <c r="A28" s="14"/>
      <c r="B28" s="435"/>
      <c r="C28" s="191"/>
      <c r="D28" s="436"/>
      <c r="E28" s="428"/>
      <c r="F28" s="429"/>
      <c r="G28" s="429"/>
      <c r="H28" s="429"/>
      <c r="I28" s="429"/>
      <c r="J28" s="429"/>
      <c r="K28" s="430"/>
    </row>
    <row r="29" spans="1:11" ht="73.7" customHeight="1" x14ac:dyDescent="0.25">
      <c r="A29" s="14"/>
      <c r="B29" s="435"/>
      <c r="C29" s="191"/>
      <c r="D29" s="436"/>
      <c r="E29" s="428"/>
      <c r="F29" s="429"/>
      <c r="G29" s="429"/>
      <c r="H29" s="429"/>
      <c r="I29" s="429"/>
      <c r="J29" s="429"/>
      <c r="K29" s="430"/>
    </row>
    <row r="30" spans="1:11" ht="73.7" customHeight="1" x14ac:dyDescent="0.25">
      <c r="A30" s="14"/>
      <c r="B30" s="435"/>
      <c r="C30" s="191"/>
      <c r="D30" s="436"/>
      <c r="E30" s="428"/>
      <c r="F30" s="429"/>
      <c r="G30" s="429"/>
      <c r="H30" s="429"/>
      <c r="I30" s="429"/>
      <c r="J30" s="429"/>
      <c r="K30" s="430"/>
    </row>
    <row r="31" spans="1:11" ht="73.7" customHeight="1" x14ac:dyDescent="0.25">
      <c r="A31" s="14"/>
      <c r="B31" s="435"/>
      <c r="C31" s="191"/>
      <c r="D31" s="436"/>
      <c r="E31" s="428"/>
      <c r="F31" s="429"/>
      <c r="G31" s="429"/>
      <c r="H31" s="429"/>
      <c r="I31" s="429"/>
      <c r="J31" s="429"/>
      <c r="K31" s="430"/>
    </row>
    <row r="32" spans="1:11" ht="73.7" customHeight="1" x14ac:dyDescent="0.25">
      <c r="A32" s="14"/>
      <c r="B32" s="435"/>
      <c r="C32" s="191"/>
      <c r="D32" s="436"/>
      <c r="E32" s="428"/>
      <c r="F32" s="429"/>
      <c r="G32" s="429"/>
      <c r="H32" s="429"/>
      <c r="I32" s="429"/>
      <c r="J32" s="429"/>
      <c r="K32" s="430"/>
    </row>
    <row r="33" spans="1:11" ht="73.7" customHeight="1" x14ac:dyDescent="0.25">
      <c r="A33" s="14"/>
      <c r="B33" s="435"/>
      <c r="C33" s="191"/>
      <c r="D33" s="436"/>
      <c r="E33" s="428"/>
      <c r="F33" s="429"/>
      <c r="G33" s="429"/>
      <c r="H33" s="429"/>
      <c r="I33" s="429"/>
      <c r="J33" s="429"/>
      <c r="K33" s="430"/>
    </row>
    <row r="34" spans="1:11" ht="73.7" customHeight="1" x14ac:dyDescent="0.25">
      <c r="A34" s="14"/>
      <c r="B34" s="435"/>
      <c r="C34" s="191"/>
      <c r="D34" s="436"/>
      <c r="E34" s="428"/>
      <c r="F34" s="429"/>
      <c r="G34" s="429"/>
      <c r="H34" s="429"/>
      <c r="I34" s="429"/>
      <c r="J34" s="429"/>
      <c r="K34" s="430"/>
    </row>
    <row r="35" spans="1:11" ht="73.7" customHeight="1" x14ac:dyDescent="0.25">
      <c r="A35" s="14"/>
      <c r="B35" s="435"/>
      <c r="C35" s="191"/>
      <c r="D35" s="436"/>
      <c r="E35" s="428"/>
      <c r="F35" s="429"/>
      <c r="G35" s="429"/>
      <c r="H35" s="429"/>
      <c r="I35" s="429"/>
      <c r="J35" s="429"/>
      <c r="K35" s="430"/>
    </row>
    <row r="36" spans="1:11" ht="73.5" hidden="1" customHeight="1" x14ac:dyDescent="0.25">
      <c r="A36" s="14"/>
      <c r="B36" s="203"/>
      <c r="C36" s="204"/>
      <c r="D36" s="205"/>
      <c r="E36" s="431"/>
      <c r="F36" s="432"/>
      <c r="G36" s="432"/>
      <c r="H36" s="432"/>
      <c r="I36" s="432"/>
      <c r="J36" s="432"/>
      <c r="K36" s="433"/>
    </row>
    <row r="37" spans="1:11" ht="156.6" customHeight="1" x14ac:dyDescent="0.25">
      <c r="A37" s="14"/>
      <c r="B37" s="200" t="s">
        <v>781</v>
      </c>
      <c r="C37" s="201"/>
      <c r="D37" s="202"/>
      <c r="E37" s="230" t="s">
        <v>782</v>
      </c>
      <c r="F37" s="426"/>
      <c r="G37" s="426"/>
      <c r="H37" s="426"/>
      <c r="I37" s="426"/>
      <c r="J37" s="426"/>
      <c r="K37" s="427"/>
    </row>
    <row r="38" spans="1:11" ht="146.44999999999999" customHeight="1" x14ac:dyDescent="0.25">
      <c r="A38" s="14"/>
      <c r="B38" s="435"/>
      <c r="C38" s="191"/>
      <c r="D38" s="436"/>
      <c r="E38" s="428"/>
      <c r="F38" s="429"/>
      <c r="G38" s="429"/>
      <c r="H38" s="429"/>
      <c r="I38" s="429"/>
      <c r="J38" s="429"/>
      <c r="K38" s="430"/>
    </row>
    <row r="39" spans="1:11" ht="210.6" customHeight="1" x14ac:dyDescent="0.25">
      <c r="A39" s="14"/>
      <c r="B39" s="435"/>
      <c r="C39" s="191"/>
      <c r="D39" s="436"/>
      <c r="E39" s="428"/>
      <c r="F39" s="429"/>
      <c r="G39" s="429"/>
      <c r="H39" s="429"/>
      <c r="I39" s="429"/>
      <c r="J39" s="429"/>
      <c r="K39" s="430"/>
    </row>
    <row r="40" spans="1:11" ht="230.25" customHeight="1" x14ac:dyDescent="0.25">
      <c r="A40" s="14"/>
      <c r="B40" s="203"/>
      <c r="C40" s="204"/>
      <c r="D40" s="205"/>
      <c r="E40" s="431"/>
      <c r="F40" s="432"/>
      <c r="G40" s="432"/>
      <c r="H40" s="432"/>
      <c r="I40" s="432"/>
      <c r="J40" s="432"/>
      <c r="K40" s="433"/>
    </row>
    <row r="41" spans="1:11" ht="14.45" customHeight="1" x14ac:dyDescent="0.25">
      <c r="A41" s="14"/>
      <c r="B41" s="200" t="s">
        <v>783</v>
      </c>
      <c r="C41" s="201"/>
      <c r="D41" s="202"/>
      <c r="E41" s="230" t="s">
        <v>784</v>
      </c>
      <c r="F41" s="426"/>
      <c r="G41" s="426"/>
      <c r="H41" s="426"/>
      <c r="I41" s="426"/>
      <c r="J41" s="426"/>
      <c r="K41" s="427"/>
    </row>
    <row r="42" spans="1:11" ht="17.100000000000001" customHeight="1" x14ac:dyDescent="0.25">
      <c r="A42" s="14"/>
      <c r="B42" s="435"/>
      <c r="C42" s="191"/>
      <c r="D42" s="436"/>
      <c r="E42" s="428"/>
      <c r="F42" s="429"/>
      <c r="G42" s="429"/>
      <c r="H42" s="429"/>
      <c r="I42" s="429"/>
      <c r="J42" s="429"/>
      <c r="K42" s="430"/>
    </row>
    <row r="43" spans="1:11" ht="17.100000000000001" customHeight="1" x14ac:dyDescent="0.25">
      <c r="A43" s="14"/>
      <c r="B43" s="435"/>
      <c r="C43" s="191"/>
      <c r="D43" s="436"/>
      <c r="E43" s="428"/>
      <c r="F43" s="429"/>
      <c r="G43" s="429"/>
      <c r="H43" s="429"/>
      <c r="I43" s="429"/>
      <c r="J43" s="429"/>
      <c r="K43" s="430"/>
    </row>
    <row r="44" spans="1:11" ht="17.100000000000001" customHeight="1" x14ac:dyDescent="0.25">
      <c r="A44" s="14"/>
      <c r="B44" s="203"/>
      <c r="C44" s="204"/>
      <c r="D44" s="205"/>
      <c r="E44" s="431"/>
      <c r="F44" s="432"/>
      <c r="G44" s="432"/>
      <c r="H44" s="432"/>
      <c r="I44" s="432"/>
      <c r="J44" s="432"/>
      <c r="K44" s="433"/>
    </row>
    <row r="45" spans="1:11" ht="14.45" customHeight="1" x14ac:dyDescent="0.25">
      <c r="A45" s="14"/>
      <c r="B45" s="200" t="s">
        <v>785</v>
      </c>
      <c r="C45" s="201"/>
      <c r="D45" s="202"/>
      <c r="E45" s="230" t="s">
        <v>786</v>
      </c>
      <c r="F45" s="426"/>
      <c r="G45" s="426"/>
      <c r="H45" s="426"/>
      <c r="I45" s="426"/>
      <c r="J45" s="426"/>
      <c r="K45" s="427"/>
    </row>
    <row r="46" spans="1:11" ht="17.100000000000001" customHeight="1" x14ac:dyDescent="0.25">
      <c r="A46" s="14"/>
      <c r="B46" s="435"/>
      <c r="C46" s="191"/>
      <c r="D46" s="436"/>
      <c r="E46" s="428"/>
      <c r="F46" s="429"/>
      <c r="G46" s="429"/>
      <c r="H46" s="429"/>
      <c r="I46" s="429"/>
      <c r="J46" s="429"/>
      <c r="K46" s="430"/>
    </row>
    <row r="47" spans="1:11" ht="17.100000000000001" customHeight="1" x14ac:dyDescent="0.25">
      <c r="A47" s="14"/>
      <c r="B47" s="435"/>
      <c r="C47" s="191"/>
      <c r="D47" s="436"/>
      <c r="E47" s="428"/>
      <c r="F47" s="429"/>
      <c r="G47" s="429"/>
      <c r="H47" s="429"/>
      <c r="I47" s="429"/>
      <c r="J47" s="429"/>
      <c r="K47" s="430"/>
    </row>
    <row r="48" spans="1:11" ht="17.100000000000001" customHeight="1" x14ac:dyDescent="0.25"/>
    <row r="49" customFormat="1" ht="17.100000000000001" customHeight="1" x14ac:dyDescent="0.25"/>
    <row r="53" customFormat="1" ht="15.6" customHeight="1" x14ac:dyDescent="0.25"/>
  </sheetData>
  <sheetProtection sheet="1" objects="1" scenarios="1" formatColumns="0" formatRows="0"/>
  <mergeCells count="22">
    <mergeCell ref="B2:K2"/>
    <mergeCell ref="E16:K18"/>
    <mergeCell ref="B13:D15"/>
    <mergeCell ref="B6:D7"/>
    <mergeCell ref="B19:D24"/>
    <mergeCell ref="B9:D12"/>
    <mergeCell ref="B4:K5"/>
    <mergeCell ref="E45:K47"/>
    <mergeCell ref="B45:D47"/>
    <mergeCell ref="B41:D44"/>
    <mergeCell ref="E6:K7"/>
    <mergeCell ref="B8:D8"/>
    <mergeCell ref="B37:D40"/>
    <mergeCell ref="B16:D18"/>
    <mergeCell ref="E25:K36"/>
    <mergeCell ref="E41:K44"/>
    <mergeCell ref="E8:K8"/>
    <mergeCell ref="E37:K40"/>
    <mergeCell ref="B25:D36"/>
    <mergeCell ref="E9:K12"/>
    <mergeCell ref="E19:K24"/>
    <mergeCell ref="E13:K15"/>
  </mergeCells>
  <dataValidations count="1">
    <dataValidation type="list" allowBlank="1" showInputMessage="1" showErrorMessage="1" prompt="Select Yes or No" sqref="E6:E7 E16:K18 F6:K7" xr:uid="{00000000-0002-0000-0F00-000000000000}">
      <formula1>"Yes, No"</formula1>
    </dataValidation>
  </dataValidations>
  <hyperlinks>
    <hyperlink ref="E41" r:id="rId1" xr:uid="{9DFB93FF-F884-4802-AE30-B62F50FD80B6}"/>
  </hyperlinks>
  <pageMargins left="0.25" right="0.25" top="0.75" bottom="0.75" header="0.3" footer="0.3"/>
  <pageSetup paperSize="5" scale="86"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tabColor theme="3" tint="0.499984740745262"/>
  </sheetPr>
  <dimension ref="A1:K33"/>
  <sheetViews>
    <sheetView showGridLines="0" view="pageBreakPreview" zoomScale="90" zoomScaleNormal="100" zoomScaleSheetLayoutView="90" workbookViewId="0">
      <selection activeCell="S19" sqref="S19"/>
    </sheetView>
  </sheetViews>
  <sheetFormatPr defaultColWidth="8.85546875" defaultRowHeight="15" x14ac:dyDescent="0.25"/>
  <cols>
    <col min="1" max="1" width="1.42578125" customWidth="1"/>
    <col min="7" max="7" width="12.42578125" customWidth="1"/>
    <col min="8" max="8" width="12.140625" customWidth="1"/>
    <col min="9" max="9" width="11.85546875" customWidth="1"/>
    <col min="10" max="10" width="13.85546875" customWidth="1"/>
  </cols>
  <sheetData>
    <row r="1" spans="1:11" x14ac:dyDescent="0.25">
      <c r="A1" s="14"/>
      <c r="B1" s="14"/>
      <c r="C1" s="14"/>
      <c r="D1" s="14"/>
      <c r="E1" s="14"/>
      <c r="F1" s="14"/>
      <c r="G1" s="14"/>
      <c r="H1" s="14"/>
      <c r="I1" s="14"/>
      <c r="J1" s="14"/>
      <c r="K1" s="14"/>
    </row>
    <row r="2" spans="1:11" ht="19.5" customHeight="1" x14ac:dyDescent="0.25">
      <c r="A2" s="14"/>
      <c r="B2" s="437" t="s">
        <v>787</v>
      </c>
      <c r="C2" s="191"/>
      <c r="D2" s="191"/>
      <c r="E2" s="191"/>
      <c r="F2" s="191"/>
      <c r="G2" s="191"/>
      <c r="H2" s="191"/>
      <c r="I2" s="191"/>
      <c r="J2" s="191"/>
      <c r="K2" s="191"/>
    </row>
    <row r="3" spans="1:11" x14ac:dyDescent="0.25">
      <c r="A3" s="14"/>
      <c r="B3" s="14"/>
      <c r="C3" s="14"/>
      <c r="D3" s="14"/>
      <c r="E3" s="14"/>
      <c r="F3" s="14"/>
      <c r="G3" s="14"/>
      <c r="H3" s="14"/>
      <c r="I3" s="14"/>
      <c r="J3" s="14"/>
      <c r="K3" s="14"/>
    </row>
    <row r="4" spans="1:11" ht="14.45" customHeight="1" x14ac:dyDescent="0.25">
      <c r="A4" s="14"/>
      <c r="B4" s="557" t="s">
        <v>788</v>
      </c>
      <c r="C4" s="201"/>
      <c r="D4" s="201"/>
      <c r="E4" s="201"/>
      <c r="F4" s="201"/>
      <c r="G4" s="201"/>
      <c r="H4" s="201"/>
      <c r="I4" s="201"/>
      <c r="J4" s="201"/>
      <c r="K4" s="202"/>
    </row>
    <row r="5" spans="1:11" ht="17.100000000000001" customHeight="1" x14ac:dyDescent="0.25">
      <c r="A5" s="14"/>
      <c r="B5" s="203"/>
      <c r="C5" s="204"/>
      <c r="D5" s="204"/>
      <c r="E5" s="204"/>
      <c r="F5" s="204"/>
      <c r="G5" s="204"/>
      <c r="H5" s="204"/>
      <c r="I5" s="204"/>
      <c r="J5" s="204"/>
      <c r="K5" s="205"/>
    </row>
    <row r="6" spans="1:11" ht="14.45" customHeight="1" x14ac:dyDescent="0.25">
      <c r="A6" s="14"/>
      <c r="B6" s="230" t="s">
        <v>789</v>
      </c>
      <c r="C6" s="556"/>
      <c r="D6" s="556"/>
      <c r="E6" s="556"/>
      <c r="F6" s="556"/>
      <c r="G6" s="556"/>
      <c r="H6" s="556"/>
      <c r="I6" s="556"/>
      <c r="J6" s="556"/>
      <c r="K6" s="556"/>
    </row>
    <row r="7" spans="1:11" ht="17.100000000000001" customHeight="1" x14ac:dyDescent="0.25">
      <c r="A7" s="14"/>
      <c r="B7" s="556"/>
      <c r="C7" s="556"/>
      <c r="D7" s="556"/>
      <c r="E7" s="556"/>
      <c r="F7" s="556"/>
      <c r="G7" s="556"/>
      <c r="H7" s="556"/>
      <c r="I7" s="556"/>
      <c r="J7" s="556"/>
      <c r="K7" s="556"/>
    </row>
    <row r="8" spans="1:11" ht="17.100000000000001" customHeight="1" x14ac:dyDescent="0.25">
      <c r="A8" s="14"/>
      <c r="B8" s="556"/>
      <c r="C8" s="556"/>
      <c r="D8" s="556"/>
      <c r="E8" s="556"/>
      <c r="F8" s="556"/>
      <c r="G8" s="556"/>
      <c r="H8" s="556"/>
      <c r="I8" s="556"/>
      <c r="J8" s="556"/>
      <c r="K8" s="556"/>
    </row>
    <row r="9" spans="1:11" ht="17.100000000000001" customHeight="1" x14ac:dyDescent="0.25">
      <c r="A9" s="14"/>
      <c r="B9" s="556"/>
      <c r="C9" s="556"/>
      <c r="D9" s="556"/>
      <c r="E9" s="556"/>
      <c r="F9" s="556"/>
      <c r="G9" s="556"/>
      <c r="H9" s="556"/>
      <c r="I9" s="556"/>
      <c r="J9" s="556"/>
      <c r="K9" s="556"/>
    </row>
    <row r="10" spans="1:11" ht="17.100000000000001" customHeight="1" x14ac:dyDescent="0.25">
      <c r="A10" s="14"/>
      <c r="B10" s="556"/>
      <c r="C10" s="556"/>
      <c r="D10" s="556"/>
      <c r="E10" s="556"/>
      <c r="F10" s="556"/>
      <c r="G10" s="556"/>
      <c r="H10" s="556"/>
      <c r="I10" s="556"/>
      <c r="J10" s="556"/>
      <c r="K10" s="556"/>
    </row>
    <row r="11" spans="1:11" ht="17.100000000000001" customHeight="1" x14ac:dyDescent="0.25">
      <c r="A11" s="14"/>
      <c r="B11" s="556"/>
      <c r="C11" s="556"/>
      <c r="D11" s="556"/>
      <c r="E11" s="556"/>
      <c r="F11" s="556"/>
      <c r="G11" s="556"/>
      <c r="H11" s="556"/>
      <c r="I11" s="556"/>
      <c r="J11" s="556"/>
      <c r="K11" s="556"/>
    </row>
    <row r="12" spans="1:11" ht="17.100000000000001" customHeight="1" x14ac:dyDescent="0.25">
      <c r="A12" s="14"/>
      <c r="B12" s="556"/>
      <c r="C12" s="556"/>
      <c r="D12" s="556"/>
      <c r="E12" s="556"/>
      <c r="F12" s="556"/>
      <c r="G12" s="556"/>
      <c r="H12" s="556"/>
      <c r="I12" s="556"/>
      <c r="J12" s="556"/>
      <c r="K12" s="556"/>
    </row>
    <row r="13" spans="1:11" ht="17.100000000000001" customHeight="1" x14ac:dyDescent="0.25">
      <c r="A13" s="14"/>
      <c r="B13" s="556"/>
      <c r="C13" s="556"/>
      <c r="D13" s="556"/>
      <c r="E13" s="556"/>
      <c r="F13" s="556"/>
      <c r="G13" s="556"/>
      <c r="H13" s="556"/>
      <c r="I13" s="556"/>
      <c r="J13" s="556"/>
      <c r="K13" s="556"/>
    </row>
    <row r="14" spans="1:11" ht="17.100000000000001" customHeight="1" x14ac:dyDescent="0.25">
      <c r="A14" s="14"/>
      <c r="B14" s="556"/>
      <c r="C14" s="556"/>
      <c r="D14" s="556"/>
      <c r="E14" s="556"/>
      <c r="F14" s="556"/>
      <c r="G14" s="556"/>
      <c r="H14" s="556"/>
      <c r="I14" s="556"/>
      <c r="J14" s="556"/>
      <c r="K14" s="556"/>
    </row>
    <row r="15" spans="1:11" ht="17.100000000000001" customHeight="1" x14ac:dyDescent="0.25">
      <c r="A15" s="14"/>
      <c r="B15" s="556"/>
      <c r="C15" s="556"/>
      <c r="D15" s="556"/>
      <c r="E15" s="556"/>
      <c r="F15" s="556"/>
      <c r="G15" s="556"/>
      <c r="H15" s="556"/>
      <c r="I15" s="556"/>
      <c r="J15" s="556"/>
      <c r="K15" s="556"/>
    </row>
    <row r="16" spans="1:11" ht="17.100000000000001" customHeight="1" x14ac:dyDescent="0.25">
      <c r="A16" s="14"/>
      <c r="B16" s="556"/>
      <c r="C16" s="556"/>
      <c r="D16" s="556"/>
      <c r="E16" s="556"/>
      <c r="F16" s="556"/>
      <c r="G16" s="556"/>
      <c r="H16" s="556"/>
      <c r="I16" s="556"/>
      <c r="J16" s="556"/>
      <c r="K16" s="556"/>
    </row>
    <row r="17" spans="1:11" ht="17.100000000000001" customHeight="1" x14ac:dyDescent="0.25">
      <c r="A17" s="14"/>
      <c r="B17" s="556"/>
      <c r="C17" s="556"/>
      <c r="D17" s="556"/>
      <c r="E17" s="556"/>
      <c r="F17" s="556"/>
      <c r="G17" s="556"/>
      <c r="H17" s="556"/>
      <c r="I17" s="556"/>
      <c r="J17" s="556"/>
      <c r="K17" s="556"/>
    </row>
    <row r="18" spans="1:11" ht="17.100000000000001" customHeight="1" x14ac:dyDescent="0.25">
      <c r="A18" s="14"/>
      <c r="B18" s="556"/>
      <c r="C18" s="556"/>
      <c r="D18" s="556"/>
      <c r="E18" s="556"/>
      <c r="F18" s="556"/>
      <c r="G18" s="556"/>
      <c r="H18" s="556"/>
      <c r="I18" s="556"/>
      <c r="J18" s="556"/>
      <c r="K18" s="556"/>
    </row>
    <row r="19" spans="1:11" ht="17.100000000000001" customHeight="1" x14ac:dyDescent="0.25">
      <c r="A19" s="14"/>
      <c r="B19" s="556"/>
      <c r="C19" s="556"/>
      <c r="D19" s="556"/>
      <c r="E19" s="556"/>
      <c r="F19" s="556"/>
      <c r="G19" s="556"/>
      <c r="H19" s="556"/>
      <c r="I19" s="556"/>
      <c r="J19" s="556"/>
      <c r="K19" s="556"/>
    </row>
    <row r="20" spans="1:11" ht="17.100000000000001" customHeight="1" x14ac:dyDescent="0.25">
      <c r="A20" s="14"/>
      <c r="B20" s="556"/>
      <c r="C20" s="556"/>
      <c r="D20" s="556"/>
      <c r="E20" s="556"/>
      <c r="F20" s="556"/>
      <c r="G20" s="556"/>
      <c r="H20" s="556"/>
      <c r="I20" s="556"/>
      <c r="J20" s="556"/>
      <c r="K20" s="556"/>
    </row>
    <row r="21" spans="1:11" ht="17.100000000000001" customHeight="1" x14ac:dyDescent="0.25">
      <c r="A21" s="14"/>
      <c r="B21" s="556"/>
      <c r="C21" s="556"/>
      <c r="D21" s="556"/>
      <c r="E21" s="556"/>
      <c r="F21" s="556"/>
      <c r="G21" s="556"/>
      <c r="H21" s="556"/>
      <c r="I21" s="556"/>
      <c r="J21" s="556"/>
      <c r="K21" s="556"/>
    </row>
    <row r="22" spans="1:11" x14ac:dyDescent="0.25">
      <c r="A22" s="14"/>
      <c r="B22" s="556"/>
      <c r="C22" s="556"/>
      <c r="D22" s="556"/>
      <c r="E22" s="556"/>
      <c r="F22" s="556"/>
      <c r="G22" s="556"/>
      <c r="H22" s="556"/>
      <c r="I22" s="556"/>
      <c r="J22" s="556"/>
      <c r="K22" s="556"/>
    </row>
    <row r="23" spans="1:11" x14ac:dyDescent="0.25">
      <c r="A23" s="14"/>
      <c r="B23" s="556"/>
      <c r="C23" s="556"/>
      <c r="D23" s="556"/>
      <c r="E23" s="556"/>
      <c r="F23" s="556"/>
      <c r="G23" s="556"/>
      <c r="H23" s="556"/>
      <c r="I23" s="556"/>
      <c r="J23" s="556"/>
      <c r="K23" s="556"/>
    </row>
    <row r="24" spans="1:11" x14ac:dyDescent="0.25">
      <c r="A24" s="14"/>
      <c r="B24" s="556"/>
      <c r="C24" s="556"/>
      <c r="D24" s="556"/>
      <c r="E24" s="556"/>
      <c r="F24" s="556"/>
      <c r="G24" s="556"/>
      <c r="H24" s="556"/>
      <c r="I24" s="556"/>
      <c r="J24" s="556"/>
      <c r="K24" s="556"/>
    </row>
    <row r="25" spans="1:11" x14ac:dyDescent="0.25">
      <c r="A25" s="14"/>
      <c r="B25" s="556"/>
      <c r="C25" s="556"/>
      <c r="D25" s="556"/>
      <c r="E25" s="556"/>
      <c r="F25" s="556"/>
      <c r="G25" s="556"/>
      <c r="H25" s="556"/>
      <c r="I25" s="556"/>
      <c r="J25" s="556"/>
      <c r="K25" s="556"/>
    </row>
    <row r="26" spans="1:11" x14ac:dyDescent="0.25">
      <c r="A26" s="14"/>
      <c r="B26" s="556"/>
      <c r="C26" s="556"/>
      <c r="D26" s="556"/>
      <c r="E26" s="556"/>
      <c r="F26" s="556"/>
      <c r="G26" s="556"/>
      <c r="H26" s="556"/>
      <c r="I26" s="556"/>
      <c r="J26" s="556"/>
      <c r="K26" s="556"/>
    </row>
    <row r="27" spans="1:11" x14ac:dyDescent="0.25">
      <c r="A27" s="14"/>
      <c r="B27" s="556"/>
      <c r="C27" s="556"/>
      <c r="D27" s="556"/>
      <c r="E27" s="556"/>
      <c r="F27" s="556"/>
      <c r="G27" s="556"/>
      <c r="H27" s="556"/>
      <c r="I27" s="556"/>
      <c r="J27" s="556"/>
      <c r="K27" s="556"/>
    </row>
    <row r="28" spans="1:11" x14ac:dyDescent="0.25">
      <c r="A28" s="14"/>
      <c r="B28" s="556"/>
      <c r="C28" s="556"/>
      <c r="D28" s="556"/>
      <c r="E28" s="556"/>
      <c r="F28" s="556"/>
      <c r="G28" s="556"/>
      <c r="H28" s="556"/>
      <c r="I28" s="556"/>
      <c r="J28" s="556"/>
      <c r="K28" s="556"/>
    </row>
    <row r="29" spans="1:11" ht="26.45" customHeight="1" x14ac:dyDescent="0.25">
      <c r="A29" s="14"/>
      <c r="B29" s="556"/>
      <c r="C29" s="556"/>
      <c r="D29" s="556"/>
      <c r="E29" s="556"/>
      <c r="F29" s="556"/>
      <c r="G29" s="556"/>
      <c r="H29" s="556"/>
      <c r="I29" s="556"/>
      <c r="J29" s="556"/>
      <c r="K29" s="556"/>
    </row>
    <row r="30" spans="1:11" ht="24" customHeight="1" x14ac:dyDescent="0.25">
      <c r="A30" s="14"/>
      <c r="B30" s="556"/>
      <c r="C30" s="556"/>
      <c r="D30" s="556"/>
      <c r="E30" s="556"/>
      <c r="F30" s="556"/>
      <c r="G30" s="556"/>
      <c r="H30" s="556"/>
      <c r="I30" s="556"/>
      <c r="J30" s="556"/>
      <c r="K30" s="556"/>
    </row>
    <row r="31" spans="1:11" ht="26.45" customHeight="1" x14ac:dyDescent="0.25">
      <c r="A31" s="14"/>
      <c r="B31" s="556"/>
      <c r="C31" s="556"/>
      <c r="D31" s="556"/>
      <c r="E31" s="556"/>
      <c r="F31" s="556"/>
      <c r="G31" s="556"/>
      <c r="H31" s="556"/>
      <c r="I31" s="556"/>
      <c r="J31" s="556"/>
      <c r="K31" s="556"/>
    </row>
    <row r="32" spans="1:11" ht="27.6" customHeight="1" x14ac:dyDescent="0.25">
      <c r="A32" s="14"/>
      <c r="B32" s="556"/>
      <c r="C32" s="556"/>
      <c r="D32" s="556"/>
      <c r="E32" s="556"/>
      <c r="F32" s="556"/>
      <c r="G32" s="556"/>
      <c r="H32" s="556"/>
      <c r="I32" s="556"/>
      <c r="J32" s="556"/>
      <c r="K32" s="556"/>
    </row>
    <row r="33" spans="1:11" ht="27.6" customHeight="1" x14ac:dyDescent="0.25">
      <c r="A33" s="14"/>
      <c r="B33" s="556"/>
      <c r="C33" s="556"/>
      <c r="D33" s="556"/>
      <c r="E33" s="556"/>
      <c r="F33" s="556"/>
      <c r="G33" s="556"/>
      <c r="H33" s="556"/>
      <c r="I33" s="556"/>
      <c r="J33" s="556"/>
      <c r="K33" s="556"/>
    </row>
  </sheetData>
  <sheetProtection sheet="1" objects="1" scenarios="1" formatColumns="0" formatRows="0"/>
  <mergeCells count="3">
    <mergeCell ref="B6:K33"/>
    <mergeCell ref="B4:K5"/>
    <mergeCell ref="B2:K2"/>
  </mergeCells>
  <pageMargins left="0.25" right="0.25" top="0.75" bottom="0.75" header="0.3" footer="0.3"/>
  <pageSetup paperSize="5" scale="9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tabColor theme="3" tint="0.499984740745262"/>
  </sheetPr>
  <dimension ref="A1:Q31"/>
  <sheetViews>
    <sheetView showGridLines="0" view="pageBreakPreview" zoomScaleNormal="100" zoomScaleSheetLayoutView="100" workbookViewId="0">
      <selection activeCell="T10" sqref="T10"/>
    </sheetView>
  </sheetViews>
  <sheetFormatPr defaultColWidth="8.85546875" defaultRowHeight="15" x14ac:dyDescent="0.25"/>
  <cols>
    <col min="1" max="1" width="1.140625" customWidth="1"/>
    <col min="3" max="3" width="20.85546875" customWidth="1"/>
    <col min="8" max="8" width="19.140625" customWidth="1"/>
    <col min="10" max="10" width="18.85546875" customWidth="1"/>
    <col min="13" max="13" width="22.140625" customWidth="1"/>
    <col min="16" max="16" width="14.42578125" customWidth="1"/>
  </cols>
  <sheetData>
    <row r="1" spans="1:17" ht="19.5" customHeight="1" x14ac:dyDescent="0.25">
      <c r="A1" s="14"/>
      <c r="B1" s="14"/>
      <c r="C1" s="14"/>
      <c r="D1" s="14"/>
      <c r="E1" s="14"/>
      <c r="F1" s="14"/>
      <c r="G1" s="14"/>
      <c r="H1" s="14"/>
      <c r="I1" s="14"/>
      <c r="J1" s="14"/>
      <c r="K1" s="14"/>
      <c r="L1" s="14"/>
      <c r="M1" s="14"/>
      <c r="N1" s="14"/>
      <c r="O1" s="14"/>
      <c r="P1" s="14"/>
      <c r="Q1" s="14"/>
    </row>
    <row r="2" spans="1:17" ht="17.100000000000001" customHeight="1" x14ac:dyDescent="0.25">
      <c r="A2" s="14"/>
      <c r="B2" s="437" t="s">
        <v>790</v>
      </c>
      <c r="C2" s="191"/>
      <c r="D2" s="191"/>
      <c r="E2" s="191"/>
      <c r="F2" s="191"/>
      <c r="G2" s="191"/>
      <c r="H2" s="191"/>
      <c r="I2" s="191"/>
      <c r="J2" s="191"/>
      <c r="K2" s="191"/>
      <c r="L2" s="191"/>
      <c r="M2" s="191"/>
      <c r="N2" s="191"/>
      <c r="O2" s="191"/>
      <c r="P2" s="191"/>
      <c r="Q2" s="14"/>
    </row>
    <row r="3" spans="1:17" ht="17.100000000000001" customHeight="1" x14ac:dyDescent="0.25">
      <c r="A3" s="14"/>
      <c r="B3" s="572"/>
      <c r="C3" s="191"/>
      <c r="D3" s="191"/>
      <c r="E3" s="191"/>
      <c r="F3" s="191"/>
      <c r="G3" s="191"/>
      <c r="H3" s="191"/>
      <c r="I3" s="191"/>
      <c r="J3" s="191"/>
      <c r="K3" s="191"/>
      <c r="L3" s="191"/>
      <c r="M3" s="191"/>
      <c r="N3" s="191"/>
      <c r="O3" s="191"/>
      <c r="P3" s="191"/>
      <c r="Q3" s="14"/>
    </row>
    <row r="4" spans="1:17" ht="14.45" customHeight="1" x14ac:dyDescent="0.25">
      <c r="A4" s="14"/>
      <c r="B4" s="573" t="s">
        <v>791</v>
      </c>
      <c r="C4" s="575"/>
      <c r="D4" s="579" t="s">
        <v>792</v>
      </c>
      <c r="E4" s="201"/>
      <c r="F4" s="201"/>
      <c r="G4" s="201"/>
      <c r="H4" s="202"/>
      <c r="I4" s="579" t="s">
        <v>793</v>
      </c>
      <c r="J4" s="202"/>
      <c r="K4" s="573" t="s">
        <v>794</v>
      </c>
      <c r="L4" s="574"/>
      <c r="M4" s="575"/>
      <c r="N4" s="573" t="s">
        <v>795</v>
      </c>
      <c r="O4" s="574"/>
      <c r="P4" s="575"/>
      <c r="Q4" s="14"/>
    </row>
    <row r="5" spans="1:17" ht="51.75" customHeight="1" x14ac:dyDescent="0.25">
      <c r="A5" s="14"/>
      <c r="B5" s="576"/>
      <c r="C5" s="578"/>
      <c r="D5" s="203"/>
      <c r="E5" s="204"/>
      <c r="F5" s="204"/>
      <c r="G5" s="204"/>
      <c r="H5" s="205"/>
      <c r="I5" s="203"/>
      <c r="J5" s="205"/>
      <c r="K5" s="576"/>
      <c r="L5" s="577"/>
      <c r="M5" s="578"/>
      <c r="N5" s="576"/>
      <c r="O5" s="577"/>
      <c r="P5" s="578"/>
      <c r="Q5" s="14"/>
    </row>
    <row r="6" spans="1:17" ht="42" customHeight="1" x14ac:dyDescent="0.25">
      <c r="A6" s="14"/>
      <c r="B6" s="476" t="s">
        <v>796</v>
      </c>
      <c r="C6" s="559"/>
      <c r="D6" s="476" t="s">
        <v>797</v>
      </c>
      <c r="E6" s="558"/>
      <c r="F6" s="558"/>
      <c r="G6" s="558"/>
      <c r="H6" s="559"/>
      <c r="I6" s="476" t="s">
        <v>798</v>
      </c>
      <c r="J6" s="559"/>
      <c r="K6" s="560">
        <v>22264439</v>
      </c>
      <c r="L6" s="558"/>
      <c r="M6" s="559"/>
      <c r="N6" s="560">
        <f>14378149.3/6.91</f>
        <v>2080774.1389290884</v>
      </c>
      <c r="O6" s="558"/>
      <c r="P6" s="559"/>
      <c r="Q6" s="14"/>
    </row>
    <row r="7" spans="1:17" ht="42" customHeight="1" x14ac:dyDescent="0.25">
      <c r="A7" s="14"/>
      <c r="B7" s="476" t="s">
        <v>796</v>
      </c>
      <c r="C7" s="559"/>
      <c r="D7" s="476" t="s">
        <v>799</v>
      </c>
      <c r="E7" s="558"/>
      <c r="F7" s="558"/>
      <c r="G7" s="558"/>
      <c r="H7" s="559"/>
      <c r="I7" s="476" t="s">
        <v>800</v>
      </c>
      <c r="J7" s="559"/>
      <c r="K7" s="560">
        <v>71839</v>
      </c>
      <c r="L7" s="558"/>
      <c r="M7" s="559"/>
      <c r="N7" s="560">
        <v>7298.8456321839103</v>
      </c>
      <c r="O7" s="558"/>
      <c r="P7" s="559"/>
      <c r="Q7" s="14"/>
    </row>
    <row r="8" spans="1:17" ht="31.5" customHeight="1" x14ac:dyDescent="0.25">
      <c r="A8" s="14"/>
      <c r="B8" s="476" t="s">
        <v>796</v>
      </c>
      <c r="C8" s="559"/>
      <c r="D8" s="200" t="s">
        <v>801</v>
      </c>
      <c r="E8" s="195"/>
      <c r="F8" s="195"/>
      <c r="G8" s="195"/>
      <c r="H8" s="196"/>
      <c r="I8" s="476" t="s">
        <v>800</v>
      </c>
      <c r="J8" s="559"/>
      <c r="K8" s="560">
        <v>14367</v>
      </c>
      <c r="L8" s="558"/>
      <c r="M8" s="559"/>
      <c r="N8" s="560">
        <v>1048.8533333333301</v>
      </c>
      <c r="O8" s="558"/>
      <c r="P8" s="559"/>
      <c r="Q8" s="14"/>
    </row>
    <row r="9" spans="1:17" ht="38.25" customHeight="1" x14ac:dyDescent="0.25">
      <c r="A9" s="14"/>
      <c r="B9" s="476" t="s">
        <v>796</v>
      </c>
      <c r="C9" s="559"/>
      <c r="D9" s="476" t="s">
        <v>802</v>
      </c>
      <c r="E9" s="558"/>
      <c r="F9" s="558"/>
      <c r="G9" s="558"/>
      <c r="H9" s="559"/>
      <c r="I9" s="476" t="s">
        <v>800</v>
      </c>
      <c r="J9" s="559"/>
      <c r="K9" s="560">
        <v>20115</v>
      </c>
      <c r="L9" s="558"/>
      <c r="M9" s="559"/>
      <c r="N9" s="560">
        <v>0</v>
      </c>
      <c r="O9" s="558"/>
      <c r="P9" s="559"/>
      <c r="Q9" s="14"/>
    </row>
    <row r="10" spans="1:17" ht="32.25" customHeight="1" x14ac:dyDescent="0.25">
      <c r="A10" s="14"/>
      <c r="B10" s="476" t="s">
        <v>796</v>
      </c>
      <c r="C10" s="559"/>
      <c r="D10" s="476" t="s">
        <v>803</v>
      </c>
      <c r="E10" s="558"/>
      <c r="F10" s="558"/>
      <c r="G10" s="558"/>
      <c r="H10" s="559"/>
      <c r="I10" s="476" t="s">
        <v>800</v>
      </c>
      <c r="J10" s="559"/>
      <c r="K10" s="560">
        <v>25143</v>
      </c>
      <c r="L10" s="558"/>
      <c r="M10" s="559"/>
      <c r="N10" s="560">
        <v>1508.62344827586</v>
      </c>
      <c r="O10" s="558"/>
      <c r="P10" s="559"/>
      <c r="Q10" s="14"/>
    </row>
    <row r="11" spans="1:17" ht="17.100000000000001" customHeight="1" x14ac:dyDescent="0.25">
      <c r="A11" s="14"/>
      <c r="B11" s="476" t="s">
        <v>796</v>
      </c>
      <c r="C11" s="559"/>
      <c r="D11" s="476" t="s">
        <v>804</v>
      </c>
      <c r="E11" s="558"/>
      <c r="F11" s="558"/>
      <c r="G11" s="558"/>
      <c r="H11" s="559"/>
      <c r="I11" s="476" t="s">
        <v>800</v>
      </c>
      <c r="J11" s="559"/>
      <c r="K11" s="560">
        <v>25143</v>
      </c>
      <c r="L11" s="558"/>
      <c r="M11" s="559"/>
      <c r="N11" s="560">
        <v>7428.16390804598</v>
      </c>
      <c r="O11" s="558"/>
      <c r="P11" s="559"/>
      <c r="Q11" s="14"/>
    </row>
    <row r="12" spans="1:17" ht="17.100000000000001" customHeight="1" x14ac:dyDescent="0.25">
      <c r="A12" s="14"/>
      <c r="B12" s="476" t="s">
        <v>796</v>
      </c>
      <c r="C12" s="559"/>
      <c r="D12" s="476" t="s">
        <v>805</v>
      </c>
      <c r="E12" s="558"/>
      <c r="F12" s="558"/>
      <c r="G12" s="558"/>
      <c r="H12" s="559"/>
      <c r="I12" s="476" t="s">
        <v>800</v>
      </c>
      <c r="J12" s="559"/>
      <c r="K12" s="560">
        <v>0</v>
      </c>
      <c r="L12" s="558"/>
      <c r="M12" s="559"/>
      <c r="N12" s="560">
        <v>3591.9540229885101</v>
      </c>
      <c r="O12" s="558"/>
      <c r="P12" s="559"/>
      <c r="Q12" s="14"/>
    </row>
    <row r="13" spans="1:17" ht="17.100000000000001" customHeight="1" x14ac:dyDescent="0.25">
      <c r="A13" s="14"/>
      <c r="B13" s="476" t="s">
        <v>796</v>
      </c>
      <c r="C13" s="559"/>
      <c r="D13" s="476" t="s">
        <v>806</v>
      </c>
      <c r="E13" s="558"/>
      <c r="F13" s="558"/>
      <c r="G13" s="558"/>
      <c r="H13" s="559"/>
      <c r="I13" s="476" t="s">
        <v>800</v>
      </c>
      <c r="J13" s="559"/>
      <c r="K13" s="560">
        <v>0</v>
      </c>
      <c r="L13" s="558"/>
      <c r="M13" s="559"/>
      <c r="N13" s="560">
        <v>215.52</v>
      </c>
      <c r="O13" s="558"/>
      <c r="P13" s="559"/>
      <c r="Q13" s="14"/>
    </row>
    <row r="14" spans="1:17" ht="17.100000000000001" customHeight="1" x14ac:dyDescent="0.25">
      <c r="A14" s="14"/>
      <c r="B14" s="476" t="s">
        <v>796</v>
      </c>
      <c r="C14" s="559"/>
      <c r="D14" s="476" t="s">
        <v>807</v>
      </c>
      <c r="E14" s="558"/>
      <c r="F14" s="558"/>
      <c r="G14" s="558"/>
      <c r="H14" s="559"/>
      <c r="I14" s="476" t="s">
        <v>800</v>
      </c>
      <c r="J14" s="559"/>
      <c r="K14" s="560">
        <v>0</v>
      </c>
      <c r="L14" s="558"/>
      <c r="M14" s="559"/>
      <c r="N14" s="560">
        <v>215.52</v>
      </c>
      <c r="O14" s="558"/>
      <c r="P14" s="559"/>
      <c r="Q14" s="14"/>
    </row>
    <row r="15" spans="1:17" ht="17.100000000000001" customHeight="1" x14ac:dyDescent="0.25">
      <c r="A15" s="14"/>
      <c r="B15" s="476" t="s">
        <v>796</v>
      </c>
      <c r="C15" s="559"/>
      <c r="D15" s="565" t="s">
        <v>809</v>
      </c>
      <c r="E15" s="558"/>
      <c r="F15" s="558"/>
      <c r="G15" s="558"/>
      <c r="H15" s="558"/>
      <c r="I15" s="476" t="s">
        <v>800</v>
      </c>
      <c r="J15" s="559"/>
      <c r="K15" s="564">
        <v>0</v>
      </c>
      <c r="L15" s="558"/>
      <c r="M15" s="558"/>
      <c r="N15" s="560">
        <v>948.27827586206899</v>
      </c>
      <c r="O15" s="558"/>
      <c r="P15" s="559"/>
      <c r="Q15" s="14"/>
    </row>
    <row r="16" spans="1:17" ht="17.100000000000001" customHeight="1" x14ac:dyDescent="0.25">
      <c r="A16" s="14"/>
      <c r="B16" s="476" t="s">
        <v>808</v>
      </c>
      <c r="C16" s="559"/>
      <c r="D16" s="565" t="s">
        <v>810</v>
      </c>
      <c r="E16" s="558"/>
      <c r="F16" s="558"/>
      <c r="G16" s="558"/>
      <c r="H16" s="558"/>
      <c r="I16" s="476" t="s">
        <v>811</v>
      </c>
      <c r="J16" s="559"/>
      <c r="K16" s="564">
        <v>150000</v>
      </c>
      <c r="L16" s="558"/>
      <c r="M16" s="558"/>
      <c r="N16" s="560">
        <v>64044.501149425298</v>
      </c>
      <c r="O16" s="558"/>
      <c r="P16" s="559"/>
      <c r="Q16" s="14"/>
    </row>
    <row r="17" spans="1:17" ht="17.100000000000001" customHeight="1" x14ac:dyDescent="0.25">
      <c r="A17" s="14"/>
      <c r="B17" s="476" t="s">
        <v>812</v>
      </c>
      <c r="C17" s="559"/>
      <c r="D17" s="476" t="s">
        <v>813</v>
      </c>
      <c r="E17" s="558"/>
      <c r="F17" s="558"/>
      <c r="G17" s="558"/>
      <c r="H17" s="559"/>
      <c r="I17" s="476" t="s">
        <v>800</v>
      </c>
      <c r="J17" s="559"/>
      <c r="K17" s="560">
        <v>0</v>
      </c>
      <c r="L17" s="558"/>
      <c r="M17" s="559"/>
      <c r="N17" s="560">
        <v>4480.9360919540204</v>
      </c>
      <c r="O17" s="558"/>
      <c r="P17" s="559"/>
      <c r="Q17" s="14"/>
    </row>
    <row r="18" spans="1:17" ht="17.100000000000001" customHeight="1" x14ac:dyDescent="0.25">
      <c r="A18" s="14"/>
      <c r="B18" s="476"/>
      <c r="C18" s="559"/>
      <c r="D18" s="476"/>
      <c r="E18" s="558"/>
      <c r="F18" s="558"/>
      <c r="G18" s="558"/>
      <c r="H18" s="559"/>
      <c r="I18" s="476"/>
      <c r="J18" s="559"/>
      <c r="K18" s="563"/>
      <c r="L18" s="558"/>
      <c r="M18" s="559"/>
      <c r="N18" s="563"/>
      <c r="O18" s="558"/>
      <c r="P18" s="559"/>
      <c r="Q18" s="14"/>
    </row>
    <row r="19" spans="1:17" ht="17.100000000000001" customHeight="1" x14ac:dyDescent="0.25">
      <c r="A19" s="14"/>
      <c r="B19" s="562" t="s">
        <v>814</v>
      </c>
      <c r="C19" s="559"/>
      <c r="D19" s="476"/>
      <c r="E19" s="558"/>
      <c r="F19" s="558"/>
      <c r="G19" s="558"/>
      <c r="H19" s="559"/>
      <c r="I19" s="567" t="s">
        <v>814</v>
      </c>
      <c r="J19" s="559"/>
      <c r="K19" s="561">
        <f>SUM(K6:K18)</f>
        <v>22571046</v>
      </c>
      <c r="L19" s="558"/>
      <c r="M19" s="559"/>
      <c r="N19" s="561">
        <f>SUM(N6:N18)</f>
        <v>2171555.3347911574</v>
      </c>
      <c r="O19" s="558"/>
      <c r="P19" s="559"/>
      <c r="Q19" s="14"/>
    </row>
    <row r="20" spans="1:17" ht="17.100000000000001" customHeight="1" x14ac:dyDescent="0.25">
      <c r="A20" s="14"/>
      <c r="B20" s="568"/>
      <c r="C20" s="386"/>
      <c r="D20" s="386"/>
      <c r="E20" s="386"/>
      <c r="F20" s="386"/>
      <c r="G20" s="386"/>
      <c r="H20" s="386"/>
      <c r="I20" s="386"/>
      <c r="J20" s="386"/>
      <c r="K20" s="386"/>
      <c r="L20" s="386"/>
      <c r="M20" s="386"/>
      <c r="N20" s="386"/>
      <c r="O20" s="386"/>
      <c r="P20" s="386"/>
      <c r="Q20" s="14"/>
    </row>
    <row r="21" spans="1:17" ht="17.100000000000001" customHeight="1" x14ac:dyDescent="0.25">
      <c r="A21" s="14"/>
      <c r="B21" s="569" t="s">
        <v>815</v>
      </c>
      <c r="C21" s="271"/>
      <c r="D21" s="271"/>
      <c r="E21" s="271"/>
      <c r="F21" s="271"/>
      <c r="G21" s="271"/>
      <c r="H21" s="271"/>
      <c r="I21" s="271"/>
      <c r="J21" s="271"/>
      <c r="K21" s="271"/>
      <c r="L21" s="271"/>
      <c r="M21" s="271"/>
      <c r="N21" s="271"/>
      <c r="O21" s="271"/>
      <c r="P21" s="271"/>
      <c r="Q21" s="14"/>
    </row>
    <row r="22" spans="1:17" ht="17.100000000000001" customHeight="1" x14ac:dyDescent="0.25">
      <c r="A22" s="14"/>
      <c r="B22" s="570"/>
      <c r="C22" s="571"/>
      <c r="D22" s="571"/>
      <c r="E22" s="571"/>
      <c r="F22" s="571"/>
      <c r="G22" s="571"/>
      <c r="H22" s="571"/>
      <c r="I22" s="571"/>
      <c r="J22" s="571"/>
      <c r="K22" s="571"/>
      <c r="L22" s="571"/>
      <c r="M22" s="571"/>
      <c r="N22" s="571"/>
      <c r="O22" s="571"/>
      <c r="P22" s="571"/>
      <c r="Q22" s="14"/>
    </row>
    <row r="23" spans="1:17" ht="17.100000000000001" customHeight="1" x14ac:dyDescent="0.25">
      <c r="A23" s="14"/>
      <c r="B23" s="570"/>
      <c r="C23" s="571"/>
      <c r="D23" s="571"/>
      <c r="E23" s="571"/>
      <c r="F23" s="571"/>
      <c r="G23" s="571"/>
      <c r="H23" s="571"/>
      <c r="I23" s="571"/>
      <c r="J23" s="571"/>
      <c r="K23" s="571"/>
      <c r="L23" s="571"/>
      <c r="M23" s="571"/>
      <c r="N23" s="571"/>
      <c r="O23" s="571"/>
      <c r="P23" s="571"/>
      <c r="Q23" s="14"/>
    </row>
    <row r="24" spans="1:17" ht="21.6" customHeight="1" x14ac:dyDescent="0.25">
      <c r="A24" s="14"/>
      <c r="B24" s="570"/>
      <c r="C24" s="571"/>
      <c r="D24" s="571"/>
      <c r="E24" s="571"/>
      <c r="F24" s="571"/>
      <c r="G24" s="571"/>
      <c r="H24" s="571"/>
      <c r="I24" s="571"/>
      <c r="J24" s="571"/>
      <c r="K24" s="571"/>
      <c r="L24" s="571"/>
      <c r="M24" s="571"/>
      <c r="N24" s="571"/>
      <c r="O24" s="571"/>
      <c r="P24" s="571"/>
      <c r="Q24" s="14"/>
    </row>
    <row r="25" spans="1:17" ht="17.100000000000001" customHeight="1" x14ac:dyDescent="0.25">
      <c r="A25" s="14"/>
      <c r="B25" s="566" t="s">
        <v>816</v>
      </c>
      <c r="C25" s="191"/>
      <c r="D25" s="191"/>
      <c r="E25" s="191"/>
      <c r="F25" s="191"/>
      <c r="G25" s="191"/>
      <c r="H25" s="191"/>
      <c r="I25" s="191"/>
      <c r="J25" s="191"/>
      <c r="K25" s="191"/>
      <c r="L25" s="191"/>
      <c r="M25" s="191"/>
      <c r="N25" s="191"/>
      <c r="O25" s="191"/>
      <c r="P25" s="191"/>
      <c r="Q25" s="14"/>
    </row>
    <row r="26" spans="1:17" ht="17.100000000000001" customHeight="1" x14ac:dyDescent="0.25">
      <c r="A26" s="14"/>
      <c r="B26" s="191"/>
      <c r="C26" s="191"/>
      <c r="D26" s="191"/>
      <c r="E26" s="191"/>
      <c r="F26" s="191"/>
      <c r="G26" s="191"/>
      <c r="H26" s="191"/>
      <c r="I26" s="191"/>
      <c r="J26" s="191"/>
      <c r="K26" s="191"/>
      <c r="L26" s="191"/>
      <c r="M26" s="191"/>
      <c r="N26" s="191"/>
      <c r="O26" s="191"/>
      <c r="P26" s="191"/>
      <c r="Q26" s="14"/>
    </row>
    <row r="27" spans="1:17" ht="17.100000000000001" customHeight="1" x14ac:dyDescent="0.25">
      <c r="A27" s="14"/>
      <c r="B27" s="191"/>
      <c r="C27" s="191"/>
      <c r="D27" s="191"/>
      <c r="E27" s="191"/>
      <c r="F27" s="191"/>
      <c r="G27" s="191"/>
      <c r="H27" s="191"/>
      <c r="I27" s="191"/>
      <c r="J27" s="191"/>
      <c r="K27" s="191"/>
      <c r="L27" s="191"/>
      <c r="M27" s="191"/>
      <c r="N27" s="191"/>
      <c r="O27" s="191"/>
      <c r="P27" s="191"/>
      <c r="Q27" s="14"/>
    </row>
    <row r="28" spans="1:17" ht="17.100000000000001" customHeight="1" x14ac:dyDescent="0.25"/>
    <row r="29" spans="1:17" ht="17.100000000000001" customHeight="1" x14ac:dyDescent="0.25"/>
    <row r="30" spans="1:17" ht="17.100000000000001" customHeight="1" x14ac:dyDescent="0.25"/>
    <row r="31" spans="1:17" ht="17.100000000000001" customHeight="1" x14ac:dyDescent="0.25"/>
  </sheetData>
  <sheetProtection sheet="1" objects="1" scenarios="1" formatColumns="0" formatRows="0"/>
  <mergeCells count="80">
    <mergeCell ref="B8:C8"/>
    <mergeCell ref="N6:P6"/>
    <mergeCell ref="N15:P15"/>
    <mergeCell ref="I12:J12"/>
    <mergeCell ref="K6:M6"/>
    <mergeCell ref="B10:C10"/>
    <mergeCell ref="I14:J14"/>
    <mergeCell ref="N7:P7"/>
    <mergeCell ref="D15:H15"/>
    <mergeCell ref="B9:C9"/>
    <mergeCell ref="I8:J8"/>
    <mergeCell ref="D8:H8"/>
    <mergeCell ref="N8:P8"/>
    <mergeCell ref="B3:P3"/>
    <mergeCell ref="K4:M5"/>
    <mergeCell ref="B2:P2"/>
    <mergeCell ref="N4:P5"/>
    <mergeCell ref="D6:H6"/>
    <mergeCell ref="B4:C5"/>
    <mergeCell ref="I4:J5"/>
    <mergeCell ref="I6:J6"/>
    <mergeCell ref="D4:H5"/>
    <mergeCell ref="B25:P27"/>
    <mergeCell ref="D12:H12"/>
    <mergeCell ref="B6:C6"/>
    <mergeCell ref="B15:C15"/>
    <mergeCell ref="I10:J10"/>
    <mergeCell ref="I19:J19"/>
    <mergeCell ref="D14:H14"/>
    <mergeCell ref="N12:P12"/>
    <mergeCell ref="I9:J9"/>
    <mergeCell ref="B7:C7"/>
    <mergeCell ref="B20:P20"/>
    <mergeCell ref="N14:P14"/>
    <mergeCell ref="I11:J11"/>
    <mergeCell ref="B21:P24"/>
    <mergeCell ref="B17:C17"/>
    <mergeCell ref="D7:H7"/>
    <mergeCell ref="K8:M8"/>
    <mergeCell ref="N10:P10"/>
    <mergeCell ref="I7:J7"/>
    <mergeCell ref="K14:M14"/>
    <mergeCell ref="K7:M7"/>
    <mergeCell ref="N9:P9"/>
    <mergeCell ref="N11:P11"/>
    <mergeCell ref="N13:P13"/>
    <mergeCell ref="K13:M13"/>
    <mergeCell ref="K12:M12"/>
    <mergeCell ref="D9:H9"/>
    <mergeCell ref="K9:M9"/>
    <mergeCell ref="I13:J13"/>
    <mergeCell ref="K11:M11"/>
    <mergeCell ref="B16:C16"/>
    <mergeCell ref="B11:C11"/>
    <mergeCell ref="D10:H10"/>
    <mergeCell ref="D11:H11"/>
    <mergeCell ref="B14:C14"/>
    <mergeCell ref="B13:C13"/>
    <mergeCell ref="K10:M10"/>
    <mergeCell ref="K16:M16"/>
    <mergeCell ref="K15:M15"/>
    <mergeCell ref="D13:H13"/>
    <mergeCell ref="D16:H16"/>
    <mergeCell ref="I15:J15"/>
    <mergeCell ref="D19:H19"/>
    <mergeCell ref="N17:P17"/>
    <mergeCell ref="B12:C12"/>
    <mergeCell ref="N19:P19"/>
    <mergeCell ref="I16:J16"/>
    <mergeCell ref="B19:C19"/>
    <mergeCell ref="K19:M19"/>
    <mergeCell ref="K17:M17"/>
    <mergeCell ref="I18:J18"/>
    <mergeCell ref="B18:C18"/>
    <mergeCell ref="D18:H18"/>
    <mergeCell ref="N16:P16"/>
    <mergeCell ref="D17:H17"/>
    <mergeCell ref="K18:M18"/>
    <mergeCell ref="I17:J17"/>
    <mergeCell ref="N18:P18"/>
  </mergeCells>
  <dataValidations count="4">
    <dataValidation type="list" allowBlank="1" showInputMessage="1" showErrorMessage="1" prompt="Select source of co-financing" sqref="B6:C18" xr:uid="{00000000-0002-0000-1100-000000000000}">
      <formula1>"Recipient Country Government, GEF Agency, Donor Agency, Private Sector, Civil Society Organization, Beneficiaries, Others"</formula1>
    </dataValidation>
    <dataValidation type="list" allowBlank="1" showInputMessage="1" showErrorMessage="1" prompt="Select Type of Co-financing" sqref="I6:J18" xr:uid="{00000000-0002-0000-1100-000001000000}">
      <formula1>"Grant, Loan, Guarantee, Equity Investment, In-kind, Public Investment, Other "</formula1>
    </dataValidation>
    <dataValidation type="list" allowBlank="1" sqref="B6:B18" xr:uid="{00000000-0002-0000-1100-000002000000}">
      <formula1>"Recipient Country Government,GEF Agency,Donor Agency,Private Sector,Civil Society Organization,Beneficiaries,Others"</formula1>
    </dataValidation>
    <dataValidation type="list" allowBlank="1" sqref="I6:I18" xr:uid="{00000000-0002-0000-1100-000003000000}">
      <formula1>"Grant,Loan,Guarantee,Equity Investment,In-kind,Public Investment,Other"</formula1>
    </dataValidation>
  </dataValidations>
  <hyperlinks>
    <hyperlink ref="B25" r:id="rId1" display="27 Sources of Co-financing may include: GEF Agency, Donor Agency, Recipient Country Government, Private Sector, Civil Society Organization, Beneficiaries, Other._x000d__x000a_28 Grant, Loan, Equity Investment, Guarantee, In-Kind, Public Investment, Other (please refer to the Guidelines on co-financing for definitions_x000d__x000a_GEF CoFinancing Guidelines 2018" xr:uid="{00000000-0004-0000-1100-000000000000}"/>
  </hyperlinks>
  <pageMargins left="0.25" right="0.25" top="0.75" bottom="0.75" header="0.3" footer="0.3"/>
  <pageSetup paperSize="5" scale="88"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tabColor theme="3" tint="0.499984740745262"/>
  </sheetPr>
  <dimension ref="A1:G124"/>
  <sheetViews>
    <sheetView showGridLines="0" view="pageBreakPreview" zoomScale="91" zoomScaleNormal="100" zoomScaleSheetLayoutView="91" workbookViewId="0">
      <selection activeCell="M18" sqref="M18"/>
    </sheetView>
  </sheetViews>
  <sheetFormatPr defaultColWidth="8.85546875" defaultRowHeight="15" x14ac:dyDescent="0.25"/>
  <cols>
    <col min="1" max="1" width="1.42578125" customWidth="1"/>
    <col min="2" max="2" width="75" customWidth="1"/>
    <col min="3" max="3" width="11.42578125" customWidth="1"/>
    <col min="4" max="4" width="12.42578125" customWidth="1"/>
    <col min="5" max="5" width="22.42578125" customWidth="1"/>
    <col min="6" max="6" width="40" customWidth="1"/>
  </cols>
  <sheetData>
    <row r="1" spans="1:7" ht="17.100000000000001" customHeight="1" x14ac:dyDescent="0.25">
      <c r="A1" s="14"/>
      <c r="B1" s="247"/>
      <c r="C1" s="191"/>
      <c r="D1" s="191"/>
      <c r="E1" s="191"/>
      <c r="F1" s="191"/>
    </row>
    <row r="2" spans="1:7" ht="19.5" customHeight="1" x14ac:dyDescent="0.25">
      <c r="A2" s="14"/>
      <c r="B2" s="437" t="s">
        <v>817</v>
      </c>
      <c r="C2" s="191"/>
      <c r="D2" s="191"/>
      <c r="E2" s="191"/>
      <c r="F2" s="191"/>
    </row>
    <row r="3" spans="1:7" x14ac:dyDescent="0.25">
      <c r="A3" s="14"/>
      <c r="B3" s="247"/>
      <c r="C3" s="191"/>
      <c r="D3" s="191"/>
      <c r="E3" s="191"/>
      <c r="F3" s="191"/>
    </row>
    <row r="4" spans="1:7" ht="14.45" customHeight="1" x14ac:dyDescent="0.25">
      <c r="A4" s="14"/>
      <c r="B4" s="581" t="s">
        <v>818</v>
      </c>
      <c r="C4" s="191"/>
      <c r="D4" s="191"/>
      <c r="E4" s="191"/>
      <c r="F4" s="191"/>
    </row>
    <row r="5" spans="1:7" ht="17.100000000000001" customHeight="1" x14ac:dyDescent="0.25">
      <c r="A5" s="14"/>
      <c r="B5" s="191"/>
      <c r="C5" s="191"/>
      <c r="D5" s="191"/>
      <c r="E5" s="191"/>
      <c r="F5" s="191"/>
    </row>
    <row r="6" spans="1:7" ht="17.100000000000001" customHeight="1" x14ac:dyDescent="0.25">
      <c r="A6" s="14"/>
      <c r="B6" s="580" t="s">
        <v>819</v>
      </c>
      <c r="C6" s="271"/>
      <c r="D6" s="271"/>
      <c r="E6" s="271"/>
      <c r="F6" s="93" t="s">
        <v>83</v>
      </c>
    </row>
    <row r="7" spans="1:7" ht="17.100000000000001" customHeight="1" x14ac:dyDescent="0.25">
      <c r="A7" s="14"/>
      <c r="B7" s="8"/>
      <c r="C7" s="8"/>
      <c r="D7" s="8"/>
      <c r="E7" s="8"/>
      <c r="F7" s="14"/>
    </row>
    <row r="8" spans="1:7" ht="17.100000000000001" customHeight="1" x14ac:dyDescent="0.25">
      <c r="A8" s="14"/>
      <c r="B8" s="14"/>
      <c r="C8" s="14"/>
      <c r="D8" s="14"/>
      <c r="E8" s="14"/>
      <c r="F8" s="14"/>
    </row>
    <row r="9" spans="1:7" ht="17.45" customHeight="1" x14ac:dyDescent="0.25">
      <c r="A9" s="14"/>
      <c r="B9" s="82" t="s">
        <v>820</v>
      </c>
      <c r="C9" s="82" t="s">
        <v>821</v>
      </c>
      <c r="D9" s="82" t="s">
        <v>822</v>
      </c>
      <c r="E9" s="79" t="s">
        <v>823</v>
      </c>
      <c r="F9" s="79" t="s">
        <v>824</v>
      </c>
    </row>
    <row r="10" spans="1:7" ht="17.45" customHeight="1" x14ac:dyDescent="0.25">
      <c r="A10" s="14"/>
      <c r="B10" s="82">
        <v>2024</v>
      </c>
      <c r="C10" s="82"/>
      <c r="D10" s="82"/>
      <c r="E10" s="79"/>
      <c r="F10" s="105"/>
    </row>
    <row r="11" spans="1:7" ht="17.45" customHeight="1" x14ac:dyDescent="0.25">
      <c r="A11" s="14"/>
      <c r="B11" s="83" t="s">
        <v>825</v>
      </c>
      <c r="C11" s="84">
        <v>-63.769063000000003</v>
      </c>
      <c r="D11" s="84">
        <v>-20.649498000000001</v>
      </c>
      <c r="E11" s="104" t="s">
        <v>826</v>
      </c>
      <c r="F11" s="109" t="s">
        <v>827</v>
      </c>
      <c r="G11" s="76"/>
    </row>
    <row r="12" spans="1:7" ht="17.45" customHeight="1" x14ac:dyDescent="0.25">
      <c r="A12" s="14"/>
      <c r="B12" s="83" t="s">
        <v>828</v>
      </c>
      <c r="C12" s="84">
        <v>-63.751154</v>
      </c>
      <c r="D12" s="84">
        <v>-20.622688</v>
      </c>
      <c r="E12" s="104" t="s">
        <v>826</v>
      </c>
      <c r="F12" s="110" t="s">
        <v>829</v>
      </c>
      <c r="G12" s="76"/>
    </row>
    <row r="13" spans="1:7" ht="17.45" customHeight="1" x14ac:dyDescent="0.25">
      <c r="A13" s="14"/>
      <c r="B13" s="83" t="s">
        <v>830</v>
      </c>
      <c r="C13" s="84">
        <v>-63.744759999999999</v>
      </c>
      <c r="D13" s="84">
        <v>-20.523318</v>
      </c>
      <c r="E13" s="104" t="s">
        <v>826</v>
      </c>
      <c r="F13" s="110" t="s">
        <v>829</v>
      </c>
      <c r="G13" s="76"/>
    </row>
    <row r="14" spans="1:7" ht="17.45" customHeight="1" x14ac:dyDescent="0.25">
      <c r="A14" s="14"/>
      <c r="B14" s="83" t="s">
        <v>831</v>
      </c>
      <c r="C14" s="84">
        <v>-63.864283</v>
      </c>
      <c r="D14" s="84">
        <v>-20.511849000000002</v>
      </c>
      <c r="E14" s="104" t="s">
        <v>826</v>
      </c>
      <c r="F14" s="110" t="s">
        <v>829</v>
      </c>
      <c r="G14" s="76"/>
    </row>
    <row r="15" spans="1:7" ht="17.45" customHeight="1" x14ac:dyDescent="0.25">
      <c r="A15" s="14"/>
      <c r="B15" s="83" t="s">
        <v>832</v>
      </c>
      <c r="C15" s="84">
        <v>-64.150223999999994</v>
      </c>
      <c r="D15" s="84">
        <v>-20.742819000000001</v>
      </c>
      <c r="E15" s="104" t="s">
        <v>833</v>
      </c>
      <c r="F15" s="109" t="s">
        <v>834</v>
      </c>
      <c r="G15" s="76"/>
    </row>
    <row r="16" spans="1:7" ht="17.45" customHeight="1" x14ac:dyDescent="0.25">
      <c r="A16" s="14"/>
      <c r="B16" s="83" t="s">
        <v>835</v>
      </c>
      <c r="C16" s="84">
        <v>-64.163285999999999</v>
      </c>
      <c r="D16" s="84">
        <v>-20.791868999999998</v>
      </c>
      <c r="E16" s="104" t="s">
        <v>833</v>
      </c>
      <c r="F16" s="110" t="s">
        <v>829</v>
      </c>
      <c r="G16" s="76"/>
    </row>
    <row r="17" spans="1:7" ht="17.45" customHeight="1" x14ac:dyDescent="0.25">
      <c r="A17" s="14"/>
      <c r="B17" s="83" t="s">
        <v>836</v>
      </c>
      <c r="C17" s="84">
        <v>-63.991819999999997</v>
      </c>
      <c r="D17" s="84">
        <v>-20.595445000000002</v>
      </c>
      <c r="E17" s="104" t="s">
        <v>837</v>
      </c>
      <c r="F17" s="110" t="s">
        <v>829</v>
      </c>
      <c r="G17" s="76"/>
    </row>
    <row r="18" spans="1:7" ht="17.45" customHeight="1" x14ac:dyDescent="0.25">
      <c r="A18" s="14"/>
      <c r="B18" s="83" t="s">
        <v>838</v>
      </c>
      <c r="C18" s="84">
        <v>-62.428051000000004</v>
      </c>
      <c r="D18" s="84">
        <v>-20.835571999999999</v>
      </c>
      <c r="E18" s="104" t="s">
        <v>837</v>
      </c>
      <c r="F18" s="110" t="s">
        <v>839</v>
      </c>
      <c r="G18" s="76"/>
    </row>
    <row r="19" spans="1:7" ht="17.45" customHeight="1" x14ac:dyDescent="0.25">
      <c r="A19" s="14"/>
      <c r="B19" s="83" t="s">
        <v>840</v>
      </c>
      <c r="C19" s="84">
        <v>-63.33493</v>
      </c>
      <c r="D19" s="84">
        <v>-20.937107999999998</v>
      </c>
      <c r="E19" s="104" t="s">
        <v>837</v>
      </c>
      <c r="F19" s="109" t="s">
        <v>841</v>
      </c>
      <c r="G19" s="76"/>
    </row>
    <row r="20" spans="1:7" ht="17.45" customHeight="1" x14ac:dyDescent="0.25">
      <c r="A20" s="14"/>
      <c r="B20" s="83" t="s">
        <v>842</v>
      </c>
      <c r="C20" s="84">
        <v>-63.366616</v>
      </c>
      <c r="D20" s="84">
        <v>-20.812975999999999</v>
      </c>
      <c r="E20" s="104" t="s">
        <v>843</v>
      </c>
      <c r="F20" s="109" t="s">
        <v>841</v>
      </c>
      <c r="G20" s="76"/>
    </row>
    <row r="21" spans="1:7" ht="17.45" customHeight="1" x14ac:dyDescent="0.25">
      <c r="A21" s="14"/>
      <c r="B21" s="83" t="s">
        <v>844</v>
      </c>
      <c r="C21" s="84">
        <v>-63.306184999999999</v>
      </c>
      <c r="D21" s="84">
        <v>-20.862121999999999</v>
      </c>
      <c r="E21" s="104" t="s">
        <v>843</v>
      </c>
      <c r="F21" s="110" t="s">
        <v>829</v>
      </c>
      <c r="G21" s="76"/>
    </row>
    <row r="22" spans="1:7" ht="17.45" customHeight="1" x14ac:dyDescent="0.25">
      <c r="A22" s="14"/>
      <c r="B22" s="83" t="s">
        <v>845</v>
      </c>
      <c r="C22" s="84">
        <v>-63.288406000000002</v>
      </c>
      <c r="D22" s="84">
        <v>-20.707788000000001</v>
      </c>
      <c r="E22" s="104" t="s">
        <v>843</v>
      </c>
      <c r="F22" s="109" t="s">
        <v>841</v>
      </c>
      <c r="G22" s="76"/>
    </row>
    <row r="23" spans="1:7" ht="17.45" customHeight="1" x14ac:dyDescent="0.25">
      <c r="A23" s="14"/>
      <c r="B23" s="83" t="s">
        <v>846</v>
      </c>
      <c r="C23" s="84">
        <v>-63.374774000000002</v>
      </c>
      <c r="D23" s="84">
        <v>-21.010301999999999</v>
      </c>
      <c r="E23" s="104" t="s">
        <v>847</v>
      </c>
      <c r="F23" s="110" t="s">
        <v>829</v>
      </c>
      <c r="G23" s="76"/>
    </row>
    <row r="24" spans="1:7" ht="17.45" customHeight="1" x14ac:dyDescent="0.25">
      <c r="A24" s="14"/>
      <c r="B24" s="83" t="s">
        <v>848</v>
      </c>
      <c r="C24" s="84">
        <v>-63.36647</v>
      </c>
      <c r="D24" s="84">
        <v>-21.151623000000001</v>
      </c>
      <c r="E24" s="104" t="s">
        <v>847</v>
      </c>
      <c r="F24" s="110" t="s">
        <v>829</v>
      </c>
      <c r="G24" s="76"/>
    </row>
    <row r="25" spans="1:7" ht="17.45" customHeight="1" x14ac:dyDescent="0.25">
      <c r="A25" s="14"/>
      <c r="B25" s="83" t="s">
        <v>849</v>
      </c>
      <c r="C25" s="84">
        <v>-63.439439</v>
      </c>
      <c r="D25" s="84">
        <v>-21.188493000000001</v>
      </c>
      <c r="E25" s="104" t="s">
        <v>847</v>
      </c>
      <c r="F25" s="110" t="s">
        <v>829</v>
      </c>
      <c r="G25" s="76"/>
    </row>
    <row r="26" spans="1:7" ht="17.45" customHeight="1" x14ac:dyDescent="0.25">
      <c r="A26" s="14"/>
      <c r="B26" s="83" t="s">
        <v>850</v>
      </c>
      <c r="C26" s="84">
        <v>-63.771467000000001</v>
      </c>
      <c r="D26" s="84">
        <v>-20.247047999999999</v>
      </c>
      <c r="E26" s="104" t="s">
        <v>847</v>
      </c>
      <c r="F26" t="s">
        <v>851</v>
      </c>
      <c r="G26" s="76"/>
    </row>
    <row r="27" spans="1:7" ht="17.45" customHeight="1" x14ac:dyDescent="0.25">
      <c r="A27" s="14"/>
      <c r="B27" s="83" t="s">
        <v>852</v>
      </c>
      <c r="C27" s="84">
        <v>-63.738374999999998</v>
      </c>
      <c r="D27" s="84">
        <v>-19.608180000000001</v>
      </c>
      <c r="E27" s="104" t="s">
        <v>847</v>
      </c>
      <c r="F27" s="109" t="s">
        <v>841</v>
      </c>
      <c r="G27" s="76"/>
    </row>
    <row r="28" spans="1:7" ht="17.45" customHeight="1" x14ac:dyDescent="0.25">
      <c r="A28" s="14"/>
      <c r="B28" s="83" t="s">
        <v>853</v>
      </c>
      <c r="C28" s="84">
        <v>-63.729531999999999</v>
      </c>
      <c r="D28" s="84">
        <v>-19.588380999999998</v>
      </c>
      <c r="E28" s="104" t="s">
        <v>847</v>
      </c>
      <c r="F28" s="109" t="s">
        <v>841</v>
      </c>
      <c r="G28" s="76"/>
    </row>
    <row r="29" spans="1:7" ht="17.45" customHeight="1" x14ac:dyDescent="0.25">
      <c r="A29" s="14"/>
      <c r="B29" s="83" t="s">
        <v>854</v>
      </c>
      <c r="C29" s="84">
        <v>-63.524963999999997</v>
      </c>
      <c r="D29" s="84">
        <v>-20.489623999999999</v>
      </c>
      <c r="E29" s="104" t="s">
        <v>847</v>
      </c>
      <c r="F29" s="110" t="s">
        <v>855</v>
      </c>
      <c r="G29" s="76"/>
    </row>
    <row r="30" spans="1:7" ht="17.45" customHeight="1" x14ac:dyDescent="0.25">
      <c r="A30" s="14"/>
      <c r="B30" s="83" t="s">
        <v>856</v>
      </c>
      <c r="C30" s="84">
        <v>-63.488565000000001</v>
      </c>
      <c r="D30" s="84">
        <v>-20.474785000000001</v>
      </c>
      <c r="E30" s="104" t="s">
        <v>847</v>
      </c>
      <c r="F30" s="110" t="s">
        <v>857</v>
      </c>
      <c r="G30" s="76"/>
    </row>
    <row r="31" spans="1:7" ht="17.45" customHeight="1" x14ac:dyDescent="0.25">
      <c r="A31" s="14"/>
      <c r="B31" s="83" t="s">
        <v>858</v>
      </c>
      <c r="C31" s="84">
        <v>-63.525733000000002</v>
      </c>
      <c r="D31" s="84">
        <v>-20.487507000000001</v>
      </c>
      <c r="E31" s="104" t="s">
        <v>859</v>
      </c>
      <c r="F31" s="110" t="s">
        <v>860</v>
      </c>
      <c r="G31" s="76"/>
    </row>
    <row r="32" spans="1:7" ht="17.45" customHeight="1" x14ac:dyDescent="0.25">
      <c r="A32" s="14"/>
      <c r="B32" s="83" t="s">
        <v>861</v>
      </c>
      <c r="C32" s="84">
        <v>-63.833609000000003</v>
      </c>
      <c r="D32" s="84">
        <v>-20.178553999999998</v>
      </c>
      <c r="E32" s="104" t="s">
        <v>862</v>
      </c>
      <c r="F32" s="110" t="s">
        <v>863</v>
      </c>
      <c r="G32" s="76"/>
    </row>
    <row r="33" spans="1:7" ht="17.45" customHeight="1" x14ac:dyDescent="0.25">
      <c r="A33" s="14"/>
      <c r="B33" s="83" t="s">
        <v>864</v>
      </c>
      <c r="C33" s="84">
        <v>-63.879742999999998</v>
      </c>
      <c r="D33" s="84">
        <v>-20.122246000000001</v>
      </c>
      <c r="E33" s="104" t="s">
        <v>865</v>
      </c>
      <c r="F33" s="110" t="s">
        <v>829</v>
      </c>
      <c r="G33" s="76"/>
    </row>
    <row r="34" spans="1:7" ht="17.45" customHeight="1" x14ac:dyDescent="0.25">
      <c r="A34" s="14"/>
      <c r="B34" s="83" t="s">
        <v>866</v>
      </c>
      <c r="C34" s="84">
        <v>-63.855628000000003</v>
      </c>
      <c r="D34" s="84">
        <v>-20.351541999999998</v>
      </c>
      <c r="E34" s="104" t="s">
        <v>865</v>
      </c>
      <c r="F34" s="109" t="s">
        <v>827</v>
      </c>
      <c r="G34" s="76"/>
    </row>
    <row r="35" spans="1:7" ht="17.45" customHeight="1" x14ac:dyDescent="0.25">
      <c r="A35" s="14"/>
      <c r="B35" s="83" t="s">
        <v>867</v>
      </c>
      <c r="C35" s="84">
        <v>-63.853093000000001</v>
      </c>
      <c r="D35" s="84">
        <v>-20.352141</v>
      </c>
      <c r="E35" s="104" t="s">
        <v>868</v>
      </c>
      <c r="F35" s="110" t="s">
        <v>869</v>
      </c>
      <c r="G35" s="76"/>
    </row>
    <row r="36" spans="1:7" ht="17.45" customHeight="1" x14ac:dyDescent="0.25">
      <c r="A36" s="14"/>
      <c r="B36" s="83" t="s">
        <v>870</v>
      </c>
      <c r="C36" s="84">
        <v>-63.960667999999998</v>
      </c>
      <c r="D36" s="84">
        <v>-19.742678999999999</v>
      </c>
      <c r="E36" s="104" t="s">
        <v>868</v>
      </c>
      <c r="F36" s="110" t="s">
        <v>871</v>
      </c>
      <c r="G36" s="76"/>
    </row>
    <row r="37" spans="1:7" ht="17.45" customHeight="1" x14ac:dyDescent="0.25">
      <c r="A37" s="14"/>
      <c r="B37" s="83" t="s">
        <v>872</v>
      </c>
      <c r="C37" s="84">
        <v>-63.889431000000002</v>
      </c>
      <c r="D37" s="84">
        <v>-20.030242000000001</v>
      </c>
      <c r="E37" s="83" t="s">
        <v>868</v>
      </c>
      <c r="F37" s="111" t="s">
        <v>829</v>
      </c>
    </row>
    <row r="38" spans="1:7" ht="17.45" customHeight="1" x14ac:dyDescent="0.25">
      <c r="A38" s="14"/>
      <c r="B38" s="83" t="s">
        <v>873</v>
      </c>
      <c r="C38" s="84">
        <v>-63.955705999999999</v>
      </c>
      <c r="D38" s="84">
        <v>-19.784396999999998</v>
      </c>
      <c r="E38" s="83" t="s">
        <v>874</v>
      </c>
      <c r="F38" s="112" t="s">
        <v>829</v>
      </c>
    </row>
    <row r="39" spans="1:7" ht="17.45" customHeight="1" x14ac:dyDescent="0.25">
      <c r="A39" s="14"/>
      <c r="B39" s="83" t="s">
        <v>875</v>
      </c>
      <c r="C39" s="84">
        <v>-63.954751000000002</v>
      </c>
      <c r="D39" s="84">
        <v>-19.790709</v>
      </c>
      <c r="E39" s="83" t="s">
        <v>874</v>
      </c>
      <c r="F39" s="113" t="s">
        <v>841</v>
      </c>
    </row>
    <row r="40" spans="1:7" ht="17.45" customHeight="1" x14ac:dyDescent="0.25">
      <c r="A40" s="14"/>
      <c r="B40" s="83" t="s">
        <v>876</v>
      </c>
      <c r="C40" s="84">
        <v>-63.952807</v>
      </c>
      <c r="D40" s="84">
        <v>-19.786463999999999</v>
      </c>
      <c r="E40" s="83" t="s">
        <v>874</v>
      </c>
      <c r="F40" s="112" t="s">
        <v>857</v>
      </c>
    </row>
    <row r="41" spans="1:7" ht="17.45" customHeight="1" x14ac:dyDescent="0.25">
      <c r="A41" s="14"/>
      <c r="B41" s="83" t="s">
        <v>877</v>
      </c>
      <c r="C41" s="84">
        <v>-63.960523999999999</v>
      </c>
      <c r="D41" s="84">
        <v>-20.276437000000001</v>
      </c>
      <c r="E41" s="83" t="s">
        <v>874</v>
      </c>
      <c r="F41" s="112" t="s">
        <v>839</v>
      </c>
    </row>
    <row r="42" spans="1:7" ht="17.45" customHeight="1" x14ac:dyDescent="0.25">
      <c r="A42" s="14"/>
      <c r="B42" s="83" t="s">
        <v>878</v>
      </c>
      <c r="C42" s="84">
        <v>-63.978113</v>
      </c>
      <c r="D42" s="84">
        <v>-20.127735999999999</v>
      </c>
      <c r="E42" s="83" t="s">
        <v>874</v>
      </c>
      <c r="F42" s="112" t="s">
        <v>829</v>
      </c>
    </row>
    <row r="43" spans="1:7" ht="17.45" customHeight="1" x14ac:dyDescent="0.25">
      <c r="A43" s="14"/>
      <c r="B43" s="83" t="s">
        <v>879</v>
      </c>
      <c r="C43" s="84">
        <v>-63.424438000000002</v>
      </c>
      <c r="D43" s="84">
        <v>-20.453737</v>
      </c>
      <c r="E43" s="83" t="s">
        <v>874</v>
      </c>
      <c r="F43" s="113" t="s">
        <v>841</v>
      </c>
    </row>
    <row r="44" spans="1:7" ht="17.45" customHeight="1" x14ac:dyDescent="0.25">
      <c r="A44" s="14"/>
      <c r="B44" s="83" t="s">
        <v>880</v>
      </c>
      <c r="C44" s="84">
        <v>-63.513832000000001</v>
      </c>
      <c r="D44" s="84">
        <v>-20.403320000000001</v>
      </c>
      <c r="E44" s="83" t="s">
        <v>881</v>
      </c>
      <c r="F44" s="112" t="s">
        <v>882</v>
      </c>
    </row>
    <row r="45" spans="1:7" ht="17.45" customHeight="1" x14ac:dyDescent="0.25">
      <c r="A45" s="14"/>
      <c r="B45" s="83" t="s">
        <v>883</v>
      </c>
      <c r="C45" s="84">
        <v>-63.515279</v>
      </c>
      <c r="D45" s="84">
        <v>-20.406153</v>
      </c>
      <c r="E45" s="83" t="s">
        <v>884</v>
      </c>
      <c r="F45" s="112" t="s">
        <v>885</v>
      </c>
    </row>
    <row r="46" spans="1:7" ht="17.45" customHeight="1" x14ac:dyDescent="0.25">
      <c r="A46" s="14"/>
      <c r="B46" s="83" t="s">
        <v>886</v>
      </c>
      <c r="C46" s="84">
        <v>-63.504303999999998</v>
      </c>
      <c r="D46" s="84">
        <v>-20.364521</v>
      </c>
      <c r="E46" s="83" t="s">
        <v>884</v>
      </c>
      <c r="F46" s="112" t="s">
        <v>829</v>
      </c>
    </row>
    <row r="47" spans="1:7" ht="17.45" customHeight="1" x14ac:dyDescent="0.25">
      <c r="A47" s="14"/>
      <c r="B47" s="83" t="s">
        <v>887</v>
      </c>
      <c r="C47" s="84">
        <v>-63.490301000000002</v>
      </c>
      <c r="D47" s="84">
        <v>-20.372330999999999</v>
      </c>
      <c r="E47" s="83" t="s">
        <v>884</v>
      </c>
      <c r="F47" s="112" t="s">
        <v>829</v>
      </c>
    </row>
    <row r="48" spans="1:7" ht="17.100000000000001" customHeight="1" x14ac:dyDescent="0.25">
      <c r="A48" s="14"/>
      <c r="B48" s="83" t="s">
        <v>888</v>
      </c>
      <c r="C48" s="84">
        <v>-63.277009999999997</v>
      </c>
      <c r="D48" s="84">
        <v>-20.335896999999999</v>
      </c>
      <c r="E48" s="83" t="s">
        <v>884</v>
      </c>
      <c r="F48" s="112" t="s">
        <v>829</v>
      </c>
    </row>
    <row r="49" spans="1:7" ht="17.100000000000001" customHeight="1" x14ac:dyDescent="0.25">
      <c r="A49" s="14"/>
      <c r="B49" s="83" t="s">
        <v>889</v>
      </c>
      <c r="C49" s="84">
        <v>-63.194994999999999</v>
      </c>
      <c r="D49" s="84">
        <v>-19.78426</v>
      </c>
      <c r="E49" s="83" t="s">
        <v>890</v>
      </c>
      <c r="F49" s="112" t="s">
        <v>829</v>
      </c>
    </row>
    <row r="50" spans="1:7" ht="17.100000000000001" customHeight="1" x14ac:dyDescent="0.25">
      <c r="A50" s="14"/>
      <c r="B50" s="83" t="s">
        <v>891</v>
      </c>
      <c r="C50" s="84">
        <v>-62.712316999999999</v>
      </c>
      <c r="D50" s="84">
        <v>-19.801629999999999</v>
      </c>
      <c r="E50" s="83" t="s">
        <v>892</v>
      </c>
      <c r="F50" s="112" t="s">
        <v>857</v>
      </c>
    </row>
    <row r="51" spans="1:7" ht="17.100000000000001" customHeight="1" x14ac:dyDescent="0.25">
      <c r="A51" s="14"/>
      <c r="B51" s="83" t="s">
        <v>893</v>
      </c>
      <c r="C51" s="84">
        <v>-62.574437000000003</v>
      </c>
      <c r="D51" s="84">
        <v>-19.605775000000001</v>
      </c>
      <c r="E51" s="83" t="s">
        <v>892</v>
      </c>
      <c r="F51" s="112" t="s">
        <v>839</v>
      </c>
    </row>
    <row r="52" spans="1:7" ht="17.100000000000001" customHeight="1" x14ac:dyDescent="0.25">
      <c r="A52" s="14"/>
      <c r="B52" s="83" t="s">
        <v>894</v>
      </c>
      <c r="C52" s="84">
        <v>-62.560693999999998</v>
      </c>
      <c r="D52" s="84">
        <v>-19.550274000000002</v>
      </c>
      <c r="E52" s="83" t="s">
        <v>892</v>
      </c>
      <c r="F52" s="112" t="s">
        <v>829</v>
      </c>
    </row>
    <row r="53" spans="1:7" ht="17.45" customHeight="1" x14ac:dyDescent="0.25">
      <c r="A53" s="14"/>
      <c r="B53" s="83" t="s">
        <v>895</v>
      </c>
      <c r="C53" s="84">
        <v>-63.773938999999999</v>
      </c>
      <c r="D53" s="84">
        <v>-19.447581</v>
      </c>
      <c r="E53" s="83" t="s">
        <v>892</v>
      </c>
      <c r="F53" s="112" t="s">
        <v>829</v>
      </c>
    </row>
    <row r="54" spans="1:7" ht="17.45" customHeight="1" x14ac:dyDescent="0.25">
      <c r="A54" s="14"/>
      <c r="B54" s="83" t="s">
        <v>896</v>
      </c>
      <c r="C54" s="84">
        <v>-63.768543999999999</v>
      </c>
      <c r="D54" s="84">
        <v>-19.469128999999999</v>
      </c>
      <c r="E54" s="83" t="s">
        <v>897</v>
      </c>
      <c r="F54" s="112" t="s">
        <v>829</v>
      </c>
    </row>
    <row r="55" spans="1:7" x14ac:dyDescent="0.25">
      <c r="A55" s="14"/>
      <c r="B55" s="83" t="s">
        <v>898</v>
      </c>
      <c r="C55" s="84">
        <v>-63.771966999999997</v>
      </c>
      <c r="D55" s="84">
        <v>-19.453671</v>
      </c>
      <c r="E55" s="83" t="s">
        <v>897</v>
      </c>
      <c r="F55" s="112" t="s">
        <v>882</v>
      </c>
    </row>
    <row r="56" spans="1:7" x14ac:dyDescent="0.25">
      <c r="A56" s="14"/>
      <c r="B56" s="83" t="s">
        <v>899</v>
      </c>
      <c r="C56" s="84">
        <v>-63.279510999999999</v>
      </c>
      <c r="D56" s="84">
        <v>-19.359613</v>
      </c>
      <c r="E56" s="83" t="s">
        <v>897</v>
      </c>
      <c r="F56" t="s">
        <v>900</v>
      </c>
    </row>
    <row r="57" spans="1:7" x14ac:dyDescent="0.25">
      <c r="A57" s="14"/>
      <c r="B57" s="83" t="s">
        <v>901</v>
      </c>
      <c r="C57" s="84">
        <v>-63.164836999999999</v>
      </c>
      <c r="D57" s="84">
        <v>-19.228017000000001</v>
      </c>
      <c r="E57" s="83" t="s">
        <v>902</v>
      </c>
      <c r="F57" s="112" t="s">
        <v>839</v>
      </c>
    </row>
    <row r="58" spans="1:7" x14ac:dyDescent="0.25">
      <c r="A58" s="14"/>
      <c r="B58" s="83" t="s">
        <v>903</v>
      </c>
      <c r="C58" s="84">
        <v>-63.307668999999997</v>
      </c>
      <c r="D58" s="84">
        <v>-19.018601</v>
      </c>
      <c r="E58" s="83" t="s">
        <v>904</v>
      </c>
      <c r="F58" s="114" t="s">
        <v>839</v>
      </c>
    </row>
    <row r="59" spans="1:7" ht="20.45" customHeight="1" x14ac:dyDescent="0.25">
      <c r="A59" s="14"/>
      <c r="B59" s="83" t="s">
        <v>905</v>
      </c>
      <c r="C59" s="84">
        <v>-63.522511999999999</v>
      </c>
      <c r="D59" s="84">
        <v>-19.41038</v>
      </c>
      <c r="E59" s="104" t="s">
        <v>904</v>
      </c>
      <c r="F59" s="109" t="s">
        <v>841</v>
      </c>
      <c r="G59" s="76"/>
    </row>
    <row r="60" spans="1:7" ht="11.45" customHeight="1" x14ac:dyDescent="0.25">
      <c r="A60" s="14"/>
      <c r="B60" s="85">
        <v>2025</v>
      </c>
      <c r="C60" s="81"/>
      <c r="D60" s="81"/>
      <c r="E60" s="91"/>
      <c r="F60" s="115"/>
    </row>
    <row r="61" spans="1:7" x14ac:dyDescent="0.25">
      <c r="A61" s="14"/>
      <c r="B61" s="80" t="s">
        <v>906</v>
      </c>
      <c r="C61" s="81"/>
      <c r="D61" s="81"/>
      <c r="E61" s="91"/>
      <c r="F61" s="116"/>
    </row>
    <row r="62" spans="1:7" x14ac:dyDescent="0.25">
      <c r="A62" s="14"/>
      <c r="B62" s="88" t="s">
        <v>907</v>
      </c>
      <c r="C62" s="89">
        <v>-20369662</v>
      </c>
      <c r="D62" s="89">
        <v>-63996984</v>
      </c>
      <c r="E62" s="106" t="s">
        <v>868</v>
      </c>
      <c r="F62" s="109" t="s">
        <v>908</v>
      </c>
      <c r="G62" s="76"/>
    </row>
    <row r="63" spans="1:7" x14ac:dyDescent="0.25">
      <c r="A63" s="14"/>
      <c r="B63" s="88" t="s">
        <v>909</v>
      </c>
      <c r="C63" s="89">
        <v>-19815710</v>
      </c>
      <c r="D63" s="89">
        <v>-63974753</v>
      </c>
      <c r="E63" s="106" t="s">
        <v>910</v>
      </c>
      <c r="F63" s="109" t="s">
        <v>908</v>
      </c>
      <c r="G63" s="76"/>
    </row>
    <row r="64" spans="1:7" x14ac:dyDescent="0.25">
      <c r="A64" s="14"/>
      <c r="B64" s="88" t="s">
        <v>911</v>
      </c>
      <c r="C64" s="89">
        <v>-19898338</v>
      </c>
      <c r="D64" s="89">
        <v>-63745247</v>
      </c>
      <c r="E64" s="106" t="s">
        <v>912</v>
      </c>
      <c r="F64" s="109" t="s">
        <v>908</v>
      </c>
      <c r="G64" s="76"/>
    </row>
    <row r="65" spans="1:7" x14ac:dyDescent="0.25">
      <c r="A65" s="14"/>
      <c r="B65" s="88" t="s">
        <v>913</v>
      </c>
      <c r="C65" s="89">
        <v>-20475158</v>
      </c>
      <c r="D65" s="89">
        <v>-63524218</v>
      </c>
      <c r="E65" s="106" t="s">
        <v>843</v>
      </c>
      <c r="F65" s="109" t="s">
        <v>908</v>
      </c>
      <c r="G65" s="76"/>
    </row>
    <row r="66" spans="1:7" x14ac:dyDescent="0.25">
      <c r="A66" s="14"/>
      <c r="B66" s="88" t="s">
        <v>914</v>
      </c>
      <c r="C66" s="89">
        <v>-20449895</v>
      </c>
      <c r="D66" s="89">
        <v>-63430811</v>
      </c>
      <c r="E66" s="106" t="s">
        <v>881</v>
      </c>
      <c r="F66" s="109" t="s">
        <v>908</v>
      </c>
      <c r="G66" s="76"/>
    </row>
    <row r="67" spans="1:7" x14ac:dyDescent="0.25">
      <c r="A67" s="14"/>
      <c r="B67" s="88" t="s">
        <v>915</v>
      </c>
      <c r="C67" s="89">
        <v>-20440874</v>
      </c>
      <c r="D67" s="89">
        <v>-63284225</v>
      </c>
      <c r="E67" s="106" t="s">
        <v>890</v>
      </c>
      <c r="F67" s="109" t="s">
        <v>908</v>
      </c>
      <c r="G67" s="76"/>
    </row>
    <row r="68" spans="1:7" x14ac:dyDescent="0.25">
      <c r="A68" s="14"/>
      <c r="B68" s="88" t="s">
        <v>916</v>
      </c>
      <c r="C68" s="89">
        <v>-19753732</v>
      </c>
      <c r="D68" s="89">
        <v>-63192378</v>
      </c>
      <c r="E68" s="106" t="s">
        <v>892</v>
      </c>
      <c r="F68" s="109" t="s">
        <v>908</v>
      </c>
      <c r="G68" s="76"/>
    </row>
    <row r="69" spans="1:7" x14ac:dyDescent="0.25">
      <c r="A69" s="14"/>
      <c r="B69" s="88" t="s">
        <v>917</v>
      </c>
      <c r="C69" s="89">
        <v>-20449273</v>
      </c>
      <c r="D69" s="89">
        <v>-63521963</v>
      </c>
      <c r="E69" s="106" t="s">
        <v>918</v>
      </c>
      <c r="F69" s="109" t="s">
        <v>908</v>
      </c>
      <c r="G69" s="76"/>
    </row>
    <row r="70" spans="1:7" x14ac:dyDescent="0.25">
      <c r="A70" s="14"/>
      <c r="B70" s="80" t="s">
        <v>919</v>
      </c>
      <c r="C70" s="81"/>
      <c r="D70" s="81"/>
      <c r="E70" s="91"/>
      <c r="F70" s="115"/>
    </row>
    <row r="71" spans="1:7" x14ac:dyDescent="0.25">
      <c r="A71" s="14"/>
      <c r="B71" s="88" t="s">
        <v>920</v>
      </c>
      <c r="C71" s="89">
        <v>-20650585</v>
      </c>
      <c r="D71" s="89">
        <v>-63760278</v>
      </c>
      <c r="E71" s="91" t="s">
        <v>921</v>
      </c>
      <c r="F71" s="117" t="s">
        <v>922</v>
      </c>
    </row>
    <row r="72" spans="1:7" x14ac:dyDescent="0.25">
      <c r="A72" s="14"/>
      <c r="B72" s="88" t="s">
        <v>923</v>
      </c>
      <c r="C72" s="89">
        <v>-20622242</v>
      </c>
      <c r="D72" s="89">
        <v>-63751089</v>
      </c>
      <c r="E72" s="106" t="s">
        <v>924</v>
      </c>
      <c r="F72" s="109" t="s">
        <v>922</v>
      </c>
      <c r="G72" s="76"/>
    </row>
    <row r="73" spans="1:7" x14ac:dyDescent="0.25">
      <c r="A73" s="14"/>
      <c r="B73" s="88" t="s">
        <v>925</v>
      </c>
      <c r="C73" s="89">
        <v>-19469371</v>
      </c>
      <c r="D73" s="89">
        <v>-63768577</v>
      </c>
      <c r="E73" s="106" t="s">
        <v>926</v>
      </c>
      <c r="F73" s="109" t="s">
        <v>922</v>
      </c>
      <c r="G73" s="76"/>
    </row>
    <row r="74" spans="1:7" x14ac:dyDescent="0.25">
      <c r="A74" s="14"/>
      <c r="B74" s="88" t="s">
        <v>927</v>
      </c>
      <c r="C74" s="89">
        <v>-19702007</v>
      </c>
      <c r="D74" s="89">
        <v>-63839008</v>
      </c>
      <c r="E74" s="106" t="s">
        <v>928</v>
      </c>
      <c r="F74" s="109" t="s">
        <v>922</v>
      </c>
      <c r="G74" s="76"/>
    </row>
    <row r="75" spans="1:7" x14ac:dyDescent="0.25">
      <c r="A75" s="14"/>
      <c r="B75" s="88" t="s">
        <v>929</v>
      </c>
      <c r="C75" s="89">
        <v>-20423657</v>
      </c>
      <c r="D75" s="89">
        <v>-63855879</v>
      </c>
      <c r="E75" s="106" t="s">
        <v>930</v>
      </c>
      <c r="F75" s="109" t="s">
        <v>922</v>
      </c>
      <c r="G75" s="76"/>
    </row>
    <row r="76" spans="1:7" x14ac:dyDescent="0.25">
      <c r="A76" s="14"/>
      <c r="B76" s="88" t="s">
        <v>931</v>
      </c>
      <c r="C76" s="89">
        <v>-20501121</v>
      </c>
      <c r="D76" s="89">
        <v>-63864316</v>
      </c>
      <c r="E76" s="106" t="s">
        <v>932</v>
      </c>
      <c r="F76" s="109" t="s">
        <v>922</v>
      </c>
      <c r="G76" s="76"/>
    </row>
    <row r="77" spans="1:7" x14ac:dyDescent="0.25">
      <c r="A77" s="14"/>
      <c r="B77" s="88" t="s">
        <v>933</v>
      </c>
      <c r="C77" s="89">
        <v>-19740137</v>
      </c>
      <c r="D77" s="89">
        <v>-63963403</v>
      </c>
      <c r="E77" s="106" t="s">
        <v>934</v>
      </c>
      <c r="F77" s="109" t="s">
        <v>922</v>
      </c>
      <c r="G77" s="76"/>
    </row>
    <row r="78" spans="1:7" x14ac:dyDescent="0.25">
      <c r="A78" s="14"/>
      <c r="B78" s="88" t="s">
        <v>935</v>
      </c>
      <c r="C78" s="89">
        <v>-20462846</v>
      </c>
      <c r="D78" s="89">
        <v>-63484721</v>
      </c>
      <c r="E78" s="106" t="s">
        <v>936</v>
      </c>
      <c r="F78" s="109" t="s">
        <v>922</v>
      </c>
      <c r="G78" s="76"/>
    </row>
    <row r="79" spans="1:7" x14ac:dyDescent="0.25">
      <c r="A79" s="14"/>
      <c r="B79" s="88" t="s">
        <v>937</v>
      </c>
      <c r="C79" s="89">
        <v>-20937374</v>
      </c>
      <c r="D79" s="89">
        <v>-63334944</v>
      </c>
      <c r="E79" s="106" t="s">
        <v>938</v>
      </c>
      <c r="F79" s="109" t="s">
        <v>922</v>
      </c>
      <c r="G79" s="76"/>
    </row>
    <row r="80" spans="1:7" ht="13.7" customHeight="1" x14ac:dyDescent="0.25">
      <c r="A80" s="14"/>
      <c r="B80" s="80" t="s">
        <v>939</v>
      </c>
      <c r="C80" s="89">
        <v>-19564832</v>
      </c>
      <c r="D80" s="89">
        <v>-63991157</v>
      </c>
      <c r="E80" s="91" t="s">
        <v>940</v>
      </c>
      <c r="F80" s="115" t="s">
        <v>941</v>
      </c>
    </row>
    <row r="81" spans="1:6" x14ac:dyDescent="0.25">
      <c r="A81" s="14"/>
      <c r="B81" s="80" t="s">
        <v>942</v>
      </c>
      <c r="C81" s="89">
        <v>-20491447</v>
      </c>
      <c r="D81" s="89">
        <v>-63525366</v>
      </c>
      <c r="E81" s="91" t="s">
        <v>843</v>
      </c>
      <c r="F81" s="118" t="s">
        <v>943</v>
      </c>
    </row>
    <row r="82" spans="1:6" x14ac:dyDescent="0.25">
      <c r="A82" s="14"/>
      <c r="B82" s="80" t="s">
        <v>944</v>
      </c>
      <c r="C82" s="89">
        <v>-20833120</v>
      </c>
      <c r="D82" s="89">
        <v>-62378980</v>
      </c>
      <c r="E82" s="91" t="s">
        <v>945</v>
      </c>
      <c r="F82" s="118" t="s">
        <v>943</v>
      </c>
    </row>
    <row r="83" spans="1:6" x14ac:dyDescent="0.25">
      <c r="A83" s="14"/>
      <c r="B83" s="80" t="s">
        <v>946</v>
      </c>
      <c r="C83" s="89">
        <v>-19594242</v>
      </c>
      <c r="D83" s="89">
        <v>-63761912</v>
      </c>
      <c r="E83" s="91" t="s">
        <v>947</v>
      </c>
      <c r="F83" s="118" t="s">
        <v>943</v>
      </c>
    </row>
    <row r="84" spans="1:6" x14ac:dyDescent="0.25">
      <c r="A84" s="14"/>
      <c r="B84" s="80" t="s">
        <v>948</v>
      </c>
      <c r="C84" s="89">
        <v>-20453973</v>
      </c>
      <c r="D84" s="89">
        <v>-63424436</v>
      </c>
      <c r="E84" s="91" t="s">
        <v>949</v>
      </c>
      <c r="F84" s="118" t="s">
        <v>943</v>
      </c>
    </row>
    <row r="85" spans="1:6" x14ac:dyDescent="0.25">
      <c r="A85" s="14"/>
      <c r="B85" s="80" t="s">
        <v>950</v>
      </c>
      <c r="C85" s="89">
        <v>-20243421</v>
      </c>
      <c r="D85" s="89">
        <v>-63104837</v>
      </c>
      <c r="E85" s="91" t="s">
        <v>951</v>
      </c>
      <c r="F85" s="118" t="s">
        <v>943</v>
      </c>
    </row>
    <row r="86" spans="1:6" x14ac:dyDescent="0.25">
      <c r="A86" s="14"/>
      <c r="B86" s="80" t="s">
        <v>952</v>
      </c>
      <c r="C86" s="84">
        <v>-19.453671</v>
      </c>
      <c r="D86" s="84">
        <v>-63.771966999999997</v>
      </c>
      <c r="E86" s="83" t="s">
        <v>897</v>
      </c>
      <c r="F86" s="112" t="s">
        <v>882</v>
      </c>
    </row>
    <row r="87" spans="1:6" x14ac:dyDescent="0.25">
      <c r="A87" s="14"/>
      <c r="B87" s="80" t="s">
        <v>953</v>
      </c>
      <c r="C87" s="90">
        <v>-19820984</v>
      </c>
      <c r="D87" s="90">
        <v>-63961522</v>
      </c>
      <c r="E87" s="91" t="s">
        <v>954</v>
      </c>
      <c r="F87" s="118" t="s">
        <v>839</v>
      </c>
    </row>
    <row r="88" spans="1:6" ht="24" x14ac:dyDescent="0.25">
      <c r="A88" s="14"/>
      <c r="B88" s="80" t="s">
        <v>955</v>
      </c>
      <c r="C88" s="89">
        <v>-20450132</v>
      </c>
      <c r="D88" s="89">
        <v>-63428220</v>
      </c>
      <c r="E88" s="91" t="s">
        <v>956</v>
      </c>
      <c r="F88" s="118" t="s">
        <v>957</v>
      </c>
    </row>
    <row r="89" spans="1:6" x14ac:dyDescent="0.25">
      <c r="A89" s="14"/>
      <c r="B89" s="80" t="s">
        <v>958</v>
      </c>
      <c r="C89" s="89">
        <v>-20366146</v>
      </c>
      <c r="D89" s="89">
        <v>-63505796</v>
      </c>
      <c r="E89" s="91" t="s">
        <v>959</v>
      </c>
      <c r="F89" s="118" t="s">
        <v>829</v>
      </c>
    </row>
    <row r="90" spans="1:6" x14ac:dyDescent="0.25">
      <c r="A90" s="14"/>
      <c r="B90" s="80" t="s">
        <v>960</v>
      </c>
      <c r="C90" s="92" t="s">
        <v>961</v>
      </c>
      <c r="D90" s="89">
        <v>-63139273</v>
      </c>
      <c r="E90" s="91" t="s">
        <v>962</v>
      </c>
      <c r="F90" s="118" t="s">
        <v>963</v>
      </c>
    </row>
    <row r="91" spans="1:6" ht="24" x14ac:dyDescent="0.25">
      <c r="A91" s="14"/>
      <c r="B91" s="80" t="s">
        <v>964</v>
      </c>
      <c r="C91" s="92">
        <v>-20243421</v>
      </c>
      <c r="D91" s="89">
        <v>-63104837</v>
      </c>
      <c r="E91" s="91" t="s">
        <v>863</v>
      </c>
      <c r="F91" s="118" t="s">
        <v>839</v>
      </c>
    </row>
    <row r="92" spans="1:6" ht="24" x14ac:dyDescent="0.25">
      <c r="A92" s="14"/>
      <c r="B92" s="80" t="s">
        <v>964</v>
      </c>
      <c r="C92" s="92">
        <v>-19398647</v>
      </c>
      <c r="D92" s="89">
        <v>-63252124</v>
      </c>
      <c r="E92" s="91" t="s">
        <v>965</v>
      </c>
      <c r="F92" s="118" t="s">
        <v>839</v>
      </c>
    </row>
    <row r="93" spans="1:6" x14ac:dyDescent="0.25">
      <c r="A93" s="14"/>
      <c r="B93" s="80" t="s">
        <v>966</v>
      </c>
      <c r="C93" s="84">
        <v>-63.288406000000002</v>
      </c>
      <c r="D93" s="84">
        <v>-20.707788000000001</v>
      </c>
      <c r="E93" s="83" t="s">
        <v>843</v>
      </c>
      <c r="F93" s="109" t="s">
        <v>841</v>
      </c>
    </row>
    <row r="94" spans="1:6" ht="24" x14ac:dyDescent="0.25">
      <c r="A94" s="14"/>
      <c r="B94" s="80" t="s">
        <v>967</v>
      </c>
      <c r="C94" s="92">
        <v>-20835769</v>
      </c>
      <c r="D94" s="89">
        <v>-62428505</v>
      </c>
      <c r="E94" s="91" t="s">
        <v>945</v>
      </c>
      <c r="F94" s="118" t="s">
        <v>829</v>
      </c>
    </row>
    <row r="95" spans="1:6" x14ac:dyDescent="0.25">
      <c r="A95" s="14"/>
      <c r="B95" s="80" t="s">
        <v>968</v>
      </c>
      <c r="C95" s="92">
        <v>-19790946</v>
      </c>
      <c r="D95" s="89">
        <v>-63954779</v>
      </c>
      <c r="E95" s="91" t="s">
        <v>910</v>
      </c>
      <c r="F95" s="118" t="s">
        <v>963</v>
      </c>
    </row>
    <row r="96" spans="1:6" ht="24" x14ac:dyDescent="0.25">
      <c r="A96" s="14"/>
      <c r="B96" s="80" t="s">
        <v>969</v>
      </c>
      <c r="C96" s="92">
        <v>-19469371</v>
      </c>
      <c r="D96" s="89">
        <v>-63768577</v>
      </c>
      <c r="E96" s="91" t="s">
        <v>926</v>
      </c>
      <c r="F96" s="118" t="s">
        <v>863</v>
      </c>
    </row>
    <row r="97" spans="1:7" x14ac:dyDescent="0.25">
      <c r="A97" s="14"/>
      <c r="B97" s="80" t="s">
        <v>970</v>
      </c>
      <c r="C97" s="89">
        <v>-20650585</v>
      </c>
      <c r="D97" s="89">
        <v>-63760278</v>
      </c>
      <c r="E97" s="91" t="s">
        <v>921</v>
      </c>
      <c r="F97" s="118" t="s">
        <v>829</v>
      </c>
    </row>
    <row r="98" spans="1:7" x14ac:dyDescent="0.25">
      <c r="A98" s="14"/>
      <c r="B98" s="80" t="s">
        <v>971</v>
      </c>
      <c r="C98" s="89">
        <v>-19594242</v>
      </c>
      <c r="D98" s="89">
        <v>-63761912</v>
      </c>
      <c r="E98" s="91" t="s">
        <v>947</v>
      </c>
      <c r="F98" s="118" t="s">
        <v>829</v>
      </c>
    </row>
    <row r="99" spans="1:7" x14ac:dyDescent="0.25">
      <c r="A99" s="14"/>
      <c r="B99" s="80" t="s">
        <v>972</v>
      </c>
      <c r="C99" s="89">
        <v>-20743003</v>
      </c>
      <c r="D99" s="89">
        <v>-64150273</v>
      </c>
      <c r="E99" s="91" t="s">
        <v>973</v>
      </c>
      <c r="F99" s="118" t="s">
        <v>829</v>
      </c>
    </row>
    <row r="100" spans="1:7" x14ac:dyDescent="0.25">
      <c r="A100" s="14"/>
      <c r="B100" s="80" t="s">
        <v>974</v>
      </c>
      <c r="C100" s="89">
        <v>-20279580</v>
      </c>
      <c r="D100" s="89">
        <v>-63962192</v>
      </c>
      <c r="E100" s="91" t="s">
        <v>975</v>
      </c>
      <c r="F100" s="118" t="s">
        <v>871</v>
      </c>
    </row>
    <row r="101" spans="1:7" x14ac:dyDescent="0.25">
      <c r="A101" s="14"/>
      <c r="B101" s="80" t="s">
        <v>976</v>
      </c>
      <c r="C101" s="89">
        <v>-20501121</v>
      </c>
      <c r="D101" s="89">
        <v>-63864316</v>
      </c>
      <c r="E101" s="91" t="s">
        <v>862</v>
      </c>
      <c r="F101" s="118" t="s">
        <v>863</v>
      </c>
    </row>
    <row r="102" spans="1:7" x14ac:dyDescent="0.25">
      <c r="A102" s="14"/>
      <c r="B102" s="80" t="s">
        <v>977</v>
      </c>
      <c r="C102" s="89">
        <v>-20650585</v>
      </c>
      <c r="D102" s="89">
        <v>-63760278</v>
      </c>
      <c r="E102" s="91" t="s">
        <v>826</v>
      </c>
      <c r="F102" s="118" t="s">
        <v>978</v>
      </c>
    </row>
    <row r="103" spans="1:7" x14ac:dyDescent="0.25">
      <c r="A103" s="14"/>
      <c r="B103" s="80" t="s">
        <v>979</v>
      </c>
      <c r="C103" s="89">
        <v>-20743003</v>
      </c>
      <c r="D103" s="89">
        <v>-64150273</v>
      </c>
      <c r="E103" s="80" t="s">
        <v>973</v>
      </c>
      <c r="F103" s="119" t="s">
        <v>978</v>
      </c>
    </row>
    <row r="104" spans="1:7" x14ac:dyDescent="0.25">
      <c r="A104" s="14"/>
      <c r="B104" s="80" t="s">
        <v>980</v>
      </c>
      <c r="C104" s="89">
        <v>-20113898</v>
      </c>
      <c r="D104" s="89">
        <v>-63663275</v>
      </c>
      <c r="E104" s="80" t="s">
        <v>981</v>
      </c>
      <c r="F104" s="119" t="s">
        <v>978</v>
      </c>
    </row>
    <row r="105" spans="1:7" x14ac:dyDescent="0.25">
      <c r="A105" s="14"/>
      <c r="B105" s="80" t="s">
        <v>982</v>
      </c>
      <c r="C105" s="89">
        <v>-20650585</v>
      </c>
      <c r="D105" s="89">
        <v>-63760278</v>
      </c>
      <c r="E105" s="80" t="s">
        <v>826</v>
      </c>
      <c r="F105" s="119" t="s">
        <v>978</v>
      </c>
    </row>
    <row r="106" spans="1:7" x14ac:dyDescent="0.25">
      <c r="A106" s="14"/>
      <c r="B106" s="80" t="s">
        <v>983</v>
      </c>
      <c r="C106" s="84">
        <v>-63.439439</v>
      </c>
      <c r="D106" s="84">
        <v>-21.188493000000001</v>
      </c>
      <c r="E106" s="86" t="s">
        <v>847</v>
      </c>
      <c r="F106" s="118" t="s">
        <v>829</v>
      </c>
    </row>
    <row r="107" spans="1:7" x14ac:dyDescent="0.25">
      <c r="A107" s="14"/>
      <c r="B107" s="80" t="s">
        <v>984</v>
      </c>
      <c r="C107" s="81"/>
      <c r="D107" s="81"/>
      <c r="E107" s="80"/>
      <c r="F107" s="120"/>
    </row>
    <row r="108" spans="1:7" x14ac:dyDescent="0.25">
      <c r="A108" s="14"/>
      <c r="B108" s="80" t="s">
        <v>985</v>
      </c>
      <c r="C108" s="81"/>
      <c r="D108" s="81"/>
      <c r="E108" s="107"/>
      <c r="F108" s="121"/>
      <c r="G108" s="76"/>
    </row>
    <row r="109" spans="1:7" x14ac:dyDescent="0.25">
      <c r="A109" s="14"/>
      <c r="B109" s="87" t="s">
        <v>986</v>
      </c>
      <c r="C109" s="89">
        <v>-20030316</v>
      </c>
      <c r="D109" s="89">
        <v>-63889334</v>
      </c>
      <c r="E109" s="107" t="s">
        <v>847</v>
      </c>
      <c r="F109" s="109" t="s">
        <v>841</v>
      </c>
      <c r="G109" s="76"/>
    </row>
    <row r="110" spans="1:7" x14ac:dyDescent="0.25">
      <c r="A110" s="14"/>
      <c r="B110" s="87" t="s">
        <v>987</v>
      </c>
      <c r="C110" s="89">
        <v>-20595586</v>
      </c>
      <c r="D110" s="89">
        <v>-63991781</v>
      </c>
      <c r="E110" s="107" t="s">
        <v>868</v>
      </c>
      <c r="F110" s="109" t="s">
        <v>841</v>
      </c>
      <c r="G110" s="76"/>
    </row>
    <row r="111" spans="1:7" x14ac:dyDescent="0.25">
      <c r="A111" s="14"/>
      <c r="B111" s="87" t="s">
        <v>988</v>
      </c>
      <c r="C111" s="89">
        <v>-19453260</v>
      </c>
      <c r="D111" s="89">
        <v>-63774338</v>
      </c>
      <c r="E111" s="107" t="s">
        <v>926</v>
      </c>
      <c r="F111" s="109" t="s">
        <v>841</v>
      </c>
      <c r="G111" s="76"/>
    </row>
    <row r="112" spans="1:7" x14ac:dyDescent="0.25">
      <c r="A112" s="14"/>
      <c r="B112" s="87" t="s">
        <v>938</v>
      </c>
      <c r="C112" s="89">
        <v>-20937374</v>
      </c>
      <c r="D112" s="89">
        <v>-63334944</v>
      </c>
      <c r="E112" s="107" t="s">
        <v>874</v>
      </c>
      <c r="F112" s="109" t="s">
        <v>841</v>
      </c>
      <c r="G112" s="76"/>
    </row>
    <row r="113" spans="1:7" x14ac:dyDescent="0.25">
      <c r="A113" s="14"/>
      <c r="B113" s="87" t="s">
        <v>989</v>
      </c>
      <c r="C113" s="89">
        <v>-19399102</v>
      </c>
      <c r="D113" s="89">
        <v>-63242972</v>
      </c>
      <c r="E113" s="107" t="s">
        <v>892</v>
      </c>
      <c r="F113" s="109" t="s">
        <v>841</v>
      </c>
      <c r="G113" s="76"/>
    </row>
    <row r="114" spans="1:7" ht="24" x14ac:dyDescent="0.25">
      <c r="A114" s="14"/>
      <c r="B114" s="80" t="s">
        <v>990</v>
      </c>
      <c r="C114" s="81"/>
      <c r="D114" s="81"/>
      <c r="E114" s="107" t="s">
        <v>991</v>
      </c>
      <c r="F114" s="121"/>
      <c r="G114" s="76"/>
    </row>
    <row r="115" spans="1:7" x14ac:dyDescent="0.25">
      <c r="A115" s="14"/>
      <c r="B115" s="87" t="s">
        <v>986</v>
      </c>
      <c r="C115" s="89">
        <v>-20030316</v>
      </c>
      <c r="D115" s="89">
        <v>-63889334</v>
      </c>
      <c r="E115" s="107" t="s">
        <v>847</v>
      </c>
      <c r="F115" s="109" t="s">
        <v>841</v>
      </c>
      <c r="G115" s="76"/>
    </row>
    <row r="116" spans="1:7" x14ac:dyDescent="0.25">
      <c r="A116" s="14"/>
      <c r="B116" s="87" t="s">
        <v>987</v>
      </c>
      <c r="C116" s="89">
        <v>-20595586</v>
      </c>
      <c r="D116" s="89">
        <v>-63991781</v>
      </c>
      <c r="E116" s="107" t="s">
        <v>868</v>
      </c>
      <c r="F116" s="109" t="s">
        <v>841</v>
      </c>
      <c r="G116" s="76"/>
    </row>
    <row r="117" spans="1:7" x14ac:dyDescent="0.25">
      <c r="A117" s="14"/>
      <c r="B117" s="87" t="s">
        <v>988</v>
      </c>
      <c r="C117" s="89">
        <v>-19453260</v>
      </c>
      <c r="D117" s="89">
        <v>-63774338</v>
      </c>
      <c r="E117" s="107" t="s">
        <v>926</v>
      </c>
      <c r="F117" s="109" t="s">
        <v>841</v>
      </c>
      <c r="G117" s="76"/>
    </row>
    <row r="118" spans="1:7" x14ac:dyDescent="0.25">
      <c r="A118" s="14"/>
      <c r="B118" s="87" t="s">
        <v>938</v>
      </c>
      <c r="C118" s="89">
        <v>-20937374</v>
      </c>
      <c r="D118" s="89">
        <v>-63334944</v>
      </c>
      <c r="E118" s="107" t="s">
        <v>874</v>
      </c>
      <c r="F118" s="109" t="s">
        <v>841</v>
      </c>
      <c r="G118" s="76"/>
    </row>
    <row r="119" spans="1:7" x14ac:dyDescent="0.25">
      <c r="A119" s="14"/>
      <c r="B119" s="87" t="s">
        <v>989</v>
      </c>
      <c r="C119" s="89">
        <v>-19399102</v>
      </c>
      <c r="D119" s="89">
        <v>-63242972</v>
      </c>
      <c r="E119" s="107" t="s">
        <v>892</v>
      </c>
      <c r="F119" s="109" t="s">
        <v>841</v>
      </c>
      <c r="G119" s="76"/>
    </row>
    <row r="120" spans="1:7" x14ac:dyDescent="0.25">
      <c r="A120" s="14"/>
      <c r="B120" s="80"/>
      <c r="C120" s="81"/>
      <c r="D120" s="81"/>
      <c r="E120" s="80"/>
      <c r="F120" s="108"/>
    </row>
    <row r="121" spans="1:7" x14ac:dyDescent="0.25">
      <c r="A121" s="14"/>
      <c r="B121" s="14"/>
      <c r="C121" s="14"/>
      <c r="D121" s="14"/>
      <c r="E121" s="14"/>
      <c r="F121" s="14"/>
    </row>
    <row r="122" spans="1:7" x14ac:dyDescent="0.25">
      <c r="A122" s="14"/>
      <c r="B122" s="14"/>
      <c r="C122" s="14"/>
      <c r="D122" s="14"/>
      <c r="E122" s="14"/>
      <c r="F122" s="14"/>
    </row>
    <row r="123" spans="1:7" x14ac:dyDescent="0.25">
      <c r="A123" s="14"/>
      <c r="B123" s="249"/>
      <c r="C123" s="191"/>
      <c r="D123" s="191"/>
      <c r="E123" s="191"/>
      <c r="F123" s="191"/>
    </row>
    <row r="124" spans="1:7" ht="17.100000000000001" customHeight="1" x14ac:dyDescent="0.25">
      <c r="A124" s="14"/>
      <c r="B124" s="191"/>
      <c r="C124" s="191"/>
      <c r="D124" s="191"/>
      <c r="E124" s="191"/>
      <c r="F124" s="191"/>
    </row>
  </sheetData>
  <sheetProtection sheet="1" objects="1" scenarios="1" formatColumns="0" formatRows="0"/>
  <mergeCells count="6">
    <mergeCell ref="B1:F1"/>
    <mergeCell ref="B6:E6"/>
    <mergeCell ref="B123:F124"/>
    <mergeCell ref="B2:F2"/>
    <mergeCell ref="B4:F5"/>
    <mergeCell ref="B3:F3"/>
  </mergeCells>
  <dataValidations count="1">
    <dataValidation type="list" allowBlank="1" showInputMessage="1" showErrorMessage="1" prompt="Select Yes or No" sqref="F6" xr:uid="{4C56F05F-18EA-4DD7-B7C6-5811790C2956}">
      <formula1>"Yes, No"</formula1>
    </dataValidation>
  </dataValidations>
  <pageMargins left="0.25" right="0.25" top="0.75" bottom="0.75" header="0.3" footer="0.3"/>
  <pageSetup paperSize="5" scale="59" orientation="landscape" r:id="rId1"/>
  <rowBreaks count="2" manualBreakCount="2">
    <brk id="35" max="5" man="1"/>
    <brk id="83"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499984740745262"/>
  </sheetPr>
  <dimension ref="B1:K100"/>
  <sheetViews>
    <sheetView showGridLines="0" tabSelected="1" showWhiteSpace="0" view="pageBreakPreview" zoomScaleNormal="120" zoomScaleSheetLayoutView="100" workbookViewId="0">
      <selection activeCell="P9" sqref="P9"/>
    </sheetView>
  </sheetViews>
  <sheetFormatPr defaultColWidth="8.85546875" defaultRowHeight="15" x14ac:dyDescent="0.25"/>
  <cols>
    <col min="1" max="1" width="2" customWidth="1"/>
    <col min="4" max="4" width="17.42578125" customWidth="1"/>
    <col min="10" max="10" width="25.42578125" customWidth="1"/>
    <col min="11" max="11" width="18.85546875" customWidth="1"/>
  </cols>
  <sheetData>
    <row r="1" spans="2:11" ht="17.100000000000001" customHeight="1" x14ac:dyDescent="0.25"/>
    <row r="2" spans="2:11" ht="17.100000000000001" customHeight="1" x14ac:dyDescent="0.25">
      <c r="B2" s="216" t="s">
        <v>9</v>
      </c>
      <c r="C2" s="191"/>
      <c r="D2" s="191"/>
      <c r="E2" s="191"/>
      <c r="F2" s="191"/>
      <c r="G2" s="191"/>
      <c r="H2" s="191"/>
      <c r="I2" s="191"/>
      <c r="J2" s="191"/>
      <c r="K2" s="126"/>
    </row>
    <row r="3" spans="2:11" ht="17.45" customHeight="1" x14ac:dyDescent="0.25">
      <c r="B3" s="206" t="s">
        <v>10</v>
      </c>
      <c r="C3" s="191"/>
      <c r="D3" s="191"/>
      <c r="E3" s="191"/>
      <c r="F3" s="191"/>
      <c r="G3" s="191"/>
      <c r="H3" s="191"/>
      <c r="I3" s="191"/>
      <c r="J3" s="191"/>
      <c r="K3" s="127"/>
    </row>
    <row r="4" spans="2:11" ht="17.45" customHeight="1" x14ac:dyDescent="0.25">
      <c r="B4" s="197" t="s">
        <v>11</v>
      </c>
      <c r="C4" s="195"/>
      <c r="D4" s="196"/>
      <c r="E4" s="208" t="s">
        <v>12</v>
      </c>
      <c r="F4" s="195"/>
      <c r="G4" s="195"/>
      <c r="H4" s="195"/>
      <c r="I4" s="195"/>
      <c r="J4" s="196"/>
      <c r="K4" s="128"/>
    </row>
    <row r="5" spans="2:11" ht="27.75" customHeight="1" x14ac:dyDescent="0.25">
      <c r="B5" s="197" t="s">
        <v>13</v>
      </c>
      <c r="C5" s="195"/>
      <c r="D5" s="196"/>
      <c r="E5" s="217" t="s">
        <v>14</v>
      </c>
      <c r="F5" s="195"/>
      <c r="G5" s="195"/>
      <c r="H5" s="195"/>
      <c r="I5" s="195"/>
      <c r="J5" s="196"/>
      <c r="K5" s="128"/>
    </row>
    <row r="6" spans="2:11" ht="48.75" customHeight="1" x14ac:dyDescent="0.25">
      <c r="B6" s="194" t="s">
        <v>15</v>
      </c>
      <c r="C6" s="195"/>
      <c r="D6" s="196"/>
      <c r="E6" s="219" t="s">
        <v>16</v>
      </c>
      <c r="F6" s="195"/>
      <c r="G6" s="195"/>
      <c r="H6" s="195"/>
      <c r="I6" s="195"/>
      <c r="J6" s="196"/>
      <c r="K6" s="128"/>
    </row>
    <row r="7" spans="2:11" ht="17.45" customHeight="1" x14ac:dyDescent="0.25">
      <c r="B7" s="197" t="s">
        <v>17</v>
      </c>
      <c r="C7" s="195"/>
      <c r="D7" s="196"/>
      <c r="E7" s="208" t="s">
        <v>18</v>
      </c>
      <c r="F7" s="195"/>
      <c r="G7" s="195"/>
      <c r="H7" s="195"/>
      <c r="I7" s="195"/>
      <c r="J7" s="196"/>
      <c r="K7" s="129"/>
    </row>
    <row r="8" spans="2:11" ht="17.45" customHeight="1" x14ac:dyDescent="0.25">
      <c r="B8" s="197" t="s">
        <v>19</v>
      </c>
      <c r="C8" s="195"/>
      <c r="D8" s="196"/>
      <c r="E8" s="208" t="s">
        <v>20</v>
      </c>
      <c r="F8" s="195"/>
      <c r="G8" s="195"/>
      <c r="H8" s="195"/>
      <c r="I8" s="195"/>
      <c r="J8" s="196"/>
      <c r="K8" s="129"/>
    </row>
    <row r="9" spans="2:11" ht="27.95" customHeight="1" x14ac:dyDescent="0.25">
      <c r="B9" s="197" t="s">
        <v>21</v>
      </c>
      <c r="C9" s="195"/>
      <c r="D9" s="196"/>
      <c r="E9" s="239" t="s">
        <v>22</v>
      </c>
      <c r="F9" s="240"/>
      <c r="G9" s="240"/>
      <c r="H9" s="240"/>
      <c r="I9" s="240"/>
      <c r="J9" s="241"/>
      <c r="K9" s="128"/>
    </row>
    <row r="10" spans="2:11" ht="20.45" customHeight="1" x14ac:dyDescent="0.25">
      <c r="B10" s="197" t="s">
        <v>23</v>
      </c>
      <c r="C10" s="195"/>
      <c r="D10" s="196"/>
      <c r="E10" s="217" t="s">
        <v>24</v>
      </c>
      <c r="F10" s="195"/>
      <c r="G10" s="195"/>
      <c r="H10" s="195"/>
      <c r="I10" s="195"/>
      <c r="J10" s="196"/>
      <c r="K10" s="128"/>
    </row>
    <row r="11" spans="2:11" ht="32.1" customHeight="1" x14ac:dyDescent="0.25">
      <c r="B11" s="197" t="s">
        <v>25</v>
      </c>
      <c r="C11" s="195"/>
      <c r="D11" s="196"/>
      <c r="E11" s="208" t="s">
        <v>26</v>
      </c>
      <c r="F11" s="195"/>
      <c r="G11" s="195"/>
      <c r="H11" s="195"/>
      <c r="I11" s="195"/>
      <c r="J11" s="196"/>
      <c r="K11" s="129"/>
    </row>
    <row r="12" spans="2:11" ht="17.45" customHeight="1" x14ac:dyDescent="0.25">
      <c r="B12" s="197" t="s">
        <v>27</v>
      </c>
      <c r="C12" s="195"/>
      <c r="D12" s="196"/>
      <c r="E12" s="208" t="s">
        <v>28</v>
      </c>
      <c r="F12" s="195"/>
      <c r="G12" s="195"/>
      <c r="H12" s="195"/>
      <c r="I12" s="195"/>
      <c r="J12" s="196"/>
      <c r="K12" s="129"/>
    </row>
    <row r="13" spans="2:11" ht="17.45" customHeight="1" x14ac:dyDescent="0.25">
      <c r="B13" s="242" t="s">
        <v>29</v>
      </c>
      <c r="C13" s="191"/>
      <c r="D13" s="191"/>
      <c r="E13" s="191"/>
      <c r="F13" s="191"/>
      <c r="G13" s="191"/>
      <c r="H13" s="191"/>
      <c r="I13" s="191"/>
      <c r="J13" s="191"/>
      <c r="K13" s="130"/>
    </row>
    <row r="14" spans="2:11" ht="17.45" customHeight="1" x14ac:dyDescent="0.25">
      <c r="B14" s="197" t="s">
        <v>30</v>
      </c>
      <c r="C14" s="195"/>
      <c r="D14" s="196"/>
      <c r="E14" s="221">
        <v>44548</v>
      </c>
      <c r="F14" s="222"/>
      <c r="G14" s="222"/>
      <c r="H14" s="222"/>
      <c r="I14" s="222"/>
      <c r="J14" s="223"/>
      <c r="K14" s="131"/>
    </row>
    <row r="15" spans="2:11" ht="15.95" customHeight="1" x14ac:dyDescent="0.25">
      <c r="B15" s="197" t="s">
        <v>31</v>
      </c>
      <c r="C15" s="195"/>
      <c r="D15" s="196"/>
      <c r="E15" s="221">
        <v>44616</v>
      </c>
      <c r="F15" s="222"/>
      <c r="G15" s="222"/>
      <c r="H15" s="222"/>
      <c r="I15" s="222"/>
      <c r="J15" s="223"/>
      <c r="K15" s="132"/>
    </row>
    <row r="16" spans="2:11" ht="16.5" customHeight="1" x14ac:dyDescent="0.25">
      <c r="B16" s="197" t="s">
        <v>32</v>
      </c>
      <c r="C16" s="195"/>
      <c r="D16" s="196"/>
      <c r="E16" s="243">
        <v>44866</v>
      </c>
      <c r="F16" s="222"/>
      <c r="G16" s="222"/>
      <c r="H16" s="222"/>
      <c r="I16" s="222"/>
      <c r="J16" s="223"/>
      <c r="K16" s="133"/>
    </row>
    <row r="17" spans="2:11" ht="15.95" customHeight="1" x14ac:dyDescent="0.25">
      <c r="B17" s="197" t="s">
        <v>33</v>
      </c>
      <c r="C17" s="195"/>
      <c r="D17" s="196"/>
      <c r="E17" s="243">
        <v>45657</v>
      </c>
      <c r="F17" s="222"/>
      <c r="G17" s="222"/>
      <c r="H17" s="222"/>
      <c r="I17" s="222"/>
      <c r="J17" s="223"/>
      <c r="K17" s="134"/>
    </row>
    <row r="18" spans="2:11" ht="18" customHeight="1" x14ac:dyDescent="0.25">
      <c r="B18" s="244" t="s">
        <v>34</v>
      </c>
      <c r="C18" s="195"/>
      <c r="D18" s="196"/>
      <c r="E18" s="221">
        <v>46691</v>
      </c>
      <c r="F18" s="222"/>
      <c r="G18" s="222"/>
      <c r="H18" s="222"/>
      <c r="I18" s="222"/>
      <c r="J18" s="223"/>
      <c r="K18" s="131"/>
    </row>
    <row r="19" spans="2:11" ht="29.45" customHeight="1" x14ac:dyDescent="0.25">
      <c r="B19" s="197" t="s">
        <v>35</v>
      </c>
      <c r="C19" s="195"/>
      <c r="D19" s="196"/>
      <c r="E19" s="221" t="s">
        <v>36</v>
      </c>
      <c r="F19" s="222"/>
      <c r="G19" s="222"/>
      <c r="H19" s="222"/>
      <c r="I19" s="222"/>
      <c r="J19" s="223"/>
      <c r="K19" s="131"/>
    </row>
    <row r="20" spans="2:11" ht="14.45" customHeight="1" x14ac:dyDescent="0.25">
      <c r="B20" s="197" t="s">
        <v>37</v>
      </c>
      <c r="C20" s="195"/>
      <c r="D20" s="196"/>
      <c r="E20" s="221" t="s">
        <v>36</v>
      </c>
      <c r="F20" s="222"/>
      <c r="G20" s="222"/>
      <c r="H20" s="222"/>
      <c r="I20" s="222"/>
      <c r="J20" s="223"/>
      <c r="K20" s="129"/>
    </row>
    <row r="21" spans="2:11" ht="14.45" customHeight="1" x14ac:dyDescent="0.25">
      <c r="B21" s="197" t="s">
        <v>38</v>
      </c>
      <c r="C21" s="195"/>
      <c r="D21" s="196"/>
      <c r="E21" s="221">
        <v>47057</v>
      </c>
      <c r="F21" s="222"/>
      <c r="G21" s="222"/>
      <c r="H21" s="222"/>
      <c r="I21" s="222"/>
      <c r="J21" s="223"/>
      <c r="K21" s="129"/>
    </row>
    <row r="22" spans="2:11" ht="17.45" customHeight="1" x14ac:dyDescent="0.25">
      <c r="B22" s="213" t="s">
        <v>39</v>
      </c>
      <c r="C22" s="191"/>
      <c r="D22" s="191"/>
      <c r="E22" s="191"/>
      <c r="F22" s="191"/>
      <c r="G22" s="191"/>
      <c r="H22" s="191"/>
      <c r="I22" s="191"/>
      <c r="J22" s="135"/>
      <c r="K22" s="135"/>
    </row>
    <row r="23" spans="2:11" ht="15" customHeight="1" x14ac:dyDescent="0.25">
      <c r="B23" s="197" t="s">
        <v>40</v>
      </c>
      <c r="C23" s="195"/>
      <c r="D23" s="196"/>
      <c r="E23" s="207">
        <v>3502968</v>
      </c>
      <c r="F23" s="195"/>
      <c r="G23" s="195"/>
      <c r="H23" s="195"/>
      <c r="I23" s="195"/>
      <c r="J23" s="196"/>
      <c r="K23" s="136"/>
    </row>
    <row r="24" spans="2:11" ht="28.5" customHeight="1" x14ac:dyDescent="0.25">
      <c r="B24" s="197" t="s">
        <v>41</v>
      </c>
      <c r="C24" s="195"/>
      <c r="D24" s="196"/>
      <c r="E24" s="207">
        <v>1435181.42</v>
      </c>
      <c r="F24" s="195"/>
      <c r="G24" s="195"/>
      <c r="H24" s="195"/>
      <c r="I24" s="195"/>
      <c r="J24" s="196"/>
      <c r="K24" s="134"/>
    </row>
    <row r="25" spans="2:11" ht="15" customHeight="1" x14ac:dyDescent="0.25">
      <c r="B25" s="197" t="s">
        <v>42</v>
      </c>
      <c r="C25" s="195"/>
      <c r="D25" s="196"/>
      <c r="E25" s="207">
        <f>'13. Co-Financing Table'!K19</f>
        <v>22571046</v>
      </c>
      <c r="F25" s="195"/>
      <c r="G25" s="195"/>
      <c r="H25" s="195"/>
      <c r="I25" s="195"/>
      <c r="J25" s="196"/>
      <c r="K25" s="136"/>
    </row>
    <row r="26" spans="2:11" ht="31.5" customHeight="1" x14ac:dyDescent="0.25">
      <c r="B26" s="197" t="s">
        <v>43</v>
      </c>
      <c r="C26" s="195"/>
      <c r="D26" s="196"/>
      <c r="E26" s="207">
        <f>'13. Co-Financing Table'!N19</f>
        <v>2171555.3347911574</v>
      </c>
      <c r="F26" s="195"/>
      <c r="G26" s="195"/>
      <c r="H26" s="195"/>
      <c r="I26" s="195"/>
      <c r="J26" s="196"/>
      <c r="K26" s="136" t="s">
        <v>44</v>
      </c>
    </row>
    <row r="27" spans="2:11" ht="17.45" customHeight="1" x14ac:dyDescent="0.25">
      <c r="B27" s="213" t="s">
        <v>45</v>
      </c>
      <c r="C27" s="191"/>
      <c r="D27" s="191"/>
      <c r="E27" s="191"/>
      <c r="F27" s="191"/>
      <c r="G27" s="191"/>
      <c r="H27" s="191"/>
      <c r="I27" s="191"/>
      <c r="J27" s="137"/>
      <c r="K27" s="137"/>
    </row>
    <row r="28" spans="2:11" ht="27.6" customHeight="1" x14ac:dyDescent="0.25">
      <c r="B28" s="197" t="s">
        <v>46</v>
      </c>
      <c r="C28" s="195"/>
      <c r="D28" s="196"/>
      <c r="E28" s="221">
        <v>45239</v>
      </c>
      <c r="F28" s="228"/>
      <c r="G28" s="228"/>
      <c r="H28" s="228"/>
      <c r="I28" s="228"/>
      <c r="J28" s="229"/>
      <c r="K28" s="131"/>
    </row>
    <row r="29" spans="2:11" ht="17.45" customHeight="1" x14ac:dyDescent="0.25">
      <c r="B29" s="197" t="s">
        <v>47</v>
      </c>
      <c r="C29" s="195"/>
      <c r="D29" s="196"/>
      <c r="E29" s="243">
        <v>45979</v>
      </c>
      <c r="F29" s="222"/>
      <c r="G29" s="222"/>
      <c r="H29" s="222"/>
      <c r="I29" s="222"/>
      <c r="J29" s="223"/>
      <c r="K29" s="129"/>
    </row>
    <row r="30" spans="2:11" ht="27.6" customHeight="1" x14ac:dyDescent="0.25">
      <c r="B30" s="197" t="s">
        <v>48</v>
      </c>
      <c r="C30" s="195"/>
      <c r="D30" s="196"/>
      <c r="E30" s="221" t="s">
        <v>36</v>
      </c>
      <c r="F30" s="222"/>
      <c r="G30" s="222"/>
      <c r="H30" s="222"/>
      <c r="I30" s="222"/>
      <c r="J30" s="223"/>
      <c r="K30" s="129"/>
    </row>
    <row r="31" spans="2:11" ht="21" customHeight="1" x14ac:dyDescent="0.25">
      <c r="B31" s="197" t="s">
        <v>49</v>
      </c>
      <c r="C31" s="195"/>
      <c r="D31" s="196"/>
      <c r="E31" s="221">
        <v>46507</v>
      </c>
      <c r="F31" s="222"/>
      <c r="G31" s="222"/>
      <c r="H31" s="222"/>
      <c r="I31" s="222"/>
      <c r="J31" s="223"/>
      <c r="K31" s="138"/>
    </row>
    <row r="32" spans="2:11" ht="20.100000000000001" customHeight="1" x14ac:dyDescent="0.25">
      <c r="B32" s="209" t="s">
        <v>50</v>
      </c>
      <c r="C32" s="191"/>
      <c r="D32" s="191"/>
      <c r="E32" s="191"/>
      <c r="F32" s="191"/>
      <c r="G32" s="191"/>
      <c r="H32" s="191"/>
      <c r="I32" s="191"/>
      <c r="J32" s="139"/>
      <c r="K32" s="139"/>
    </row>
    <row r="33" spans="2:11" ht="27.6" customHeight="1" x14ac:dyDescent="0.25">
      <c r="B33" s="197" t="s">
        <v>51</v>
      </c>
      <c r="C33" s="195"/>
      <c r="D33" s="196"/>
      <c r="E33" s="219" t="str">
        <f ca="1">_xlfn.XLOOKUP(DevScore, NumRating, TxtRating, "Not Rated")</f>
        <v>Moderately Unsatisfactory (MU)</v>
      </c>
      <c r="F33" s="195"/>
      <c r="G33" s="195"/>
      <c r="H33" s="195"/>
      <c r="I33" s="195"/>
      <c r="J33" s="196"/>
      <c r="K33" s="140"/>
    </row>
    <row r="34" spans="2:11" ht="21" customHeight="1" x14ac:dyDescent="0.25">
      <c r="B34" s="197" t="s">
        <v>52</v>
      </c>
      <c r="C34" s="195"/>
      <c r="D34" s="196"/>
      <c r="E34" s="219" t="str">
        <f>_xlfn.XLOOKUP(ImpScore, NumRating, TxtRating, "Not Rated")</f>
        <v>Moderately Satisfactory (MS)</v>
      </c>
      <c r="F34" s="195"/>
      <c r="G34" s="195"/>
      <c r="H34" s="195"/>
      <c r="I34" s="195"/>
      <c r="J34" s="196"/>
      <c r="K34" s="140"/>
    </row>
    <row r="35" spans="2:11" ht="21" customHeight="1" x14ac:dyDescent="0.25">
      <c r="B35" s="197" t="s">
        <v>53</v>
      </c>
      <c r="C35" s="195"/>
      <c r="D35" s="196"/>
      <c r="E35" s="219" t="str">
        <f>'6. Risks to the Project'!C28</f>
        <v>Low</v>
      </c>
      <c r="F35" s="195"/>
      <c r="G35" s="195"/>
      <c r="H35" s="195"/>
      <c r="I35" s="195"/>
      <c r="J35" s="196"/>
      <c r="K35" s="140"/>
    </row>
    <row r="36" spans="2:11" ht="17.45" customHeight="1" x14ac:dyDescent="0.25">
      <c r="B36" s="209" t="s">
        <v>54</v>
      </c>
      <c r="C36" s="191"/>
      <c r="D36" s="191"/>
      <c r="E36" s="191"/>
      <c r="F36" s="191"/>
      <c r="G36" s="191"/>
      <c r="H36" s="191"/>
      <c r="I36" s="191"/>
      <c r="J36" s="25"/>
      <c r="K36" s="25"/>
    </row>
    <row r="37" spans="2:11" ht="27.6" customHeight="1" x14ac:dyDescent="0.25">
      <c r="B37" s="197" t="s">
        <v>55</v>
      </c>
      <c r="C37" s="195"/>
      <c r="D37" s="196"/>
      <c r="E37" s="220" t="s">
        <v>1000</v>
      </c>
      <c r="F37" s="195"/>
      <c r="G37" s="195"/>
      <c r="H37" s="195"/>
      <c r="I37" s="195"/>
      <c r="J37" s="196"/>
      <c r="K37" s="141"/>
    </row>
    <row r="38" spans="2:11" ht="24.6" customHeight="1" x14ac:dyDescent="0.25">
      <c r="C38" s="142"/>
      <c r="D38" s="143"/>
      <c r="E38" s="143"/>
      <c r="F38" s="144"/>
      <c r="G38" s="144"/>
      <c r="H38" s="144"/>
      <c r="I38" s="144"/>
      <c r="J38" s="144"/>
      <c r="K38" s="144"/>
    </row>
    <row r="39" spans="2:11" ht="24.6" customHeight="1" x14ac:dyDescent="0.25">
      <c r="C39" s="145"/>
      <c r="D39" s="145"/>
      <c r="E39" s="145"/>
      <c r="F39" s="145"/>
      <c r="G39" s="145"/>
      <c r="H39" s="145"/>
      <c r="I39" s="145"/>
      <c r="J39" s="145"/>
      <c r="K39" s="145"/>
    </row>
    <row r="40" spans="2:11" ht="32.450000000000003" customHeight="1" x14ac:dyDescent="0.25">
      <c r="B40" s="245" t="s">
        <v>56</v>
      </c>
      <c r="C40" s="191"/>
      <c r="D40" s="191"/>
      <c r="E40" s="191"/>
      <c r="F40" s="191"/>
      <c r="G40" s="191"/>
      <c r="H40" s="191"/>
      <c r="I40" s="191"/>
      <c r="J40" s="191"/>
      <c r="K40" s="145"/>
    </row>
    <row r="41" spans="2:11" ht="40.35" customHeight="1" x14ac:dyDescent="0.25">
      <c r="B41" s="191"/>
      <c r="C41" s="191"/>
      <c r="D41" s="191"/>
      <c r="E41" s="191"/>
      <c r="F41" s="191"/>
      <c r="G41" s="191"/>
      <c r="H41" s="191"/>
      <c r="I41" s="191"/>
      <c r="J41" s="191"/>
      <c r="K41" s="145"/>
    </row>
    <row r="42" spans="2:11" ht="36.75" customHeight="1" x14ac:dyDescent="0.25">
      <c r="B42" s="191"/>
      <c r="C42" s="191"/>
      <c r="D42" s="191"/>
      <c r="E42" s="191"/>
      <c r="F42" s="191"/>
      <c r="G42" s="191"/>
      <c r="H42" s="191"/>
      <c r="I42" s="191"/>
      <c r="J42" s="191"/>
      <c r="K42" s="145"/>
    </row>
    <row r="43" spans="2:11" ht="17.100000000000001" customHeight="1" x14ac:dyDescent="0.25">
      <c r="B43" s="139"/>
      <c r="C43" s="139"/>
      <c r="D43" s="139"/>
      <c r="E43" s="139"/>
      <c r="F43" s="139"/>
      <c r="G43" s="139"/>
      <c r="H43" s="139"/>
      <c r="I43" s="139"/>
      <c r="J43" s="139"/>
      <c r="K43" s="139"/>
    </row>
    <row r="44" spans="2:11" ht="17.100000000000001" customHeight="1" x14ac:dyDescent="0.25">
      <c r="B44" s="139"/>
      <c r="C44" s="139"/>
      <c r="D44" s="139"/>
      <c r="E44" s="139"/>
      <c r="F44" s="139"/>
      <c r="G44" s="139"/>
      <c r="H44" s="139"/>
      <c r="I44" s="139"/>
      <c r="J44" s="139"/>
      <c r="K44" s="139"/>
    </row>
    <row r="45" spans="2:11" ht="17.45" customHeight="1" x14ac:dyDescent="0.25">
      <c r="B45" s="209" t="s">
        <v>57</v>
      </c>
      <c r="C45" s="191"/>
      <c r="D45" s="191"/>
      <c r="E45" s="191"/>
      <c r="F45" s="191"/>
      <c r="G45" s="191"/>
      <c r="H45" s="191"/>
      <c r="I45" s="191"/>
      <c r="J45" s="25"/>
      <c r="K45" s="25"/>
    </row>
    <row r="46" spans="2:11" ht="17.45" customHeight="1" x14ac:dyDescent="0.25">
      <c r="B46" s="225" t="s">
        <v>58</v>
      </c>
      <c r="C46" s="195"/>
      <c r="D46" s="196"/>
      <c r="E46" s="218" t="s">
        <v>59</v>
      </c>
      <c r="F46" s="201"/>
      <c r="G46" s="201"/>
      <c r="H46" s="202"/>
      <c r="I46" s="218" t="s">
        <v>60</v>
      </c>
      <c r="J46" s="202"/>
      <c r="K46" s="145"/>
    </row>
    <row r="47" spans="2:11" ht="36" customHeight="1" x14ac:dyDescent="0.25">
      <c r="B47" s="212" t="s">
        <v>61</v>
      </c>
      <c r="C47" s="195"/>
      <c r="D47" s="195"/>
      <c r="E47" s="238" t="s">
        <v>62</v>
      </c>
      <c r="F47" s="199"/>
      <c r="G47" s="199"/>
      <c r="H47" s="199"/>
      <c r="I47" s="214" t="s">
        <v>63</v>
      </c>
      <c r="J47" s="214"/>
      <c r="K47" s="146"/>
    </row>
    <row r="48" spans="2:11" ht="29.25" customHeight="1" x14ac:dyDescent="0.25">
      <c r="B48" s="212" t="s">
        <v>64</v>
      </c>
      <c r="C48" s="195"/>
      <c r="D48" s="195"/>
      <c r="E48" s="210" t="s">
        <v>65</v>
      </c>
      <c r="F48" s="199"/>
      <c r="G48" s="199"/>
      <c r="H48" s="199"/>
      <c r="I48" s="214" t="s">
        <v>66</v>
      </c>
      <c r="J48" s="214"/>
      <c r="K48" s="146"/>
    </row>
    <row r="49" spans="2:11" ht="28.5" customHeight="1" x14ac:dyDescent="0.25">
      <c r="B49" s="212" t="s">
        <v>67</v>
      </c>
      <c r="C49" s="195"/>
      <c r="D49" s="195"/>
      <c r="E49" s="210" t="s">
        <v>68</v>
      </c>
      <c r="F49" s="199"/>
      <c r="G49" s="199"/>
      <c r="H49" s="199"/>
      <c r="I49" s="214" t="s">
        <v>69</v>
      </c>
      <c r="J49" s="214"/>
      <c r="K49" s="146"/>
    </row>
    <row r="50" spans="2:11" ht="29.25" customHeight="1" x14ac:dyDescent="0.25">
      <c r="B50" s="212" t="s">
        <v>70</v>
      </c>
      <c r="C50" s="195"/>
      <c r="D50" s="195"/>
      <c r="E50" s="215" t="s">
        <v>71</v>
      </c>
      <c r="F50" s="199"/>
      <c r="G50" s="199"/>
      <c r="H50" s="199"/>
      <c r="I50" s="214" t="s">
        <v>72</v>
      </c>
      <c r="J50" s="214"/>
      <c r="K50" s="146"/>
    </row>
    <row r="51" spans="2:11" ht="17.45" customHeight="1" x14ac:dyDescent="0.25">
      <c r="B51" s="212" t="s">
        <v>73</v>
      </c>
      <c r="C51" s="195"/>
      <c r="D51" s="195"/>
      <c r="E51" s="198" t="s">
        <v>74</v>
      </c>
      <c r="F51" s="199"/>
      <c r="G51" s="199"/>
      <c r="H51" s="199"/>
      <c r="I51" s="214" t="s">
        <v>75</v>
      </c>
      <c r="J51" s="214"/>
      <c r="K51" s="146"/>
    </row>
    <row r="52" spans="2:11" ht="17.45" customHeight="1" x14ac:dyDescent="0.25">
      <c r="B52" s="147"/>
      <c r="C52" s="147"/>
      <c r="D52" s="147"/>
      <c r="E52" s="148"/>
      <c r="F52" s="148"/>
      <c r="G52" s="146"/>
      <c r="H52" s="146"/>
      <c r="I52" s="146"/>
      <c r="J52" s="146"/>
      <c r="K52" s="141"/>
    </row>
    <row r="53" spans="2:11" ht="17.45" customHeight="1" x14ac:dyDescent="0.25">
      <c r="B53" s="147"/>
      <c r="C53" s="147"/>
      <c r="D53" s="147"/>
      <c r="E53" s="147"/>
      <c r="F53" s="147"/>
      <c r="G53" s="141"/>
      <c r="H53" s="141"/>
      <c r="I53" s="141"/>
      <c r="J53" s="141"/>
      <c r="K53" s="141"/>
    </row>
    <row r="54" spans="2:11" ht="15.75" customHeight="1" x14ac:dyDescent="0.25">
      <c r="B54" s="224" t="s">
        <v>76</v>
      </c>
      <c r="C54" s="191"/>
      <c r="D54" s="191"/>
      <c r="E54" s="191"/>
      <c r="F54" s="191"/>
      <c r="G54" s="191"/>
      <c r="H54" s="191"/>
      <c r="I54" s="191"/>
      <c r="J54" s="191"/>
      <c r="K54" s="149"/>
    </row>
    <row r="55" spans="2:11" ht="14.45" customHeight="1" x14ac:dyDescent="0.25">
      <c r="B55" s="150"/>
      <c r="C55" s="150"/>
      <c r="D55" s="150"/>
      <c r="E55" s="150"/>
      <c r="F55" s="150"/>
      <c r="G55" s="150"/>
      <c r="H55" s="150"/>
      <c r="I55" s="150"/>
      <c r="J55" s="150"/>
      <c r="K55" s="150"/>
    </row>
    <row r="56" spans="2:11" ht="14.45" customHeight="1" x14ac:dyDescent="0.25">
      <c r="B56" s="217" t="s">
        <v>77</v>
      </c>
      <c r="C56" s="201"/>
      <c r="D56" s="201"/>
      <c r="E56" s="201"/>
      <c r="F56" s="201"/>
      <c r="G56" s="201"/>
      <c r="H56" s="201"/>
      <c r="I56" s="201"/>
      <c r="J56" s="202"/>
      <c r="K56" s="128"/>
    </row>
    <row r="57" spans="2:11" ht="17.100000000000001" customHeight="1" x14ac:dyDescent="0.25">
      <c r="B57" s="203"/>
      <c r="C57" s="204"/>
      <c r="D57" s="204"/>
      <c r="E57" s="204"/>
      <c r="F57" s="204"/>
      <c r="G57" s="204"/>
      <c r="H57" s="204"/>
      <c r="I57" s="204"/>
      <c r="J57" s="205"/>
      <c r="K57" s="128"/>
    </row>
    <row r="58" spans="2:11" ht="17.100000000000001" customHeight="1" x14ac:dyDescent="0.25">
      <c r="B58" s="211"/>
      <c r="C58" s="195"/>
      <c r="D58" s="195"/>
      <c r="E58" s="195"/>
      <c r="F58" s="195"/>
      <c r="G58" s="195"/>
      <c r="H58" s="195"/>
      <c r="I58" s="195"/>
      <c r="J58" s="195"/>
      <c r="K58" s="128"/>
    </row>
    <row r="59" spans="2:11" ht="15" customHeight="1" x14ac:dyDescent="0.25">
      <c r="B59" s="227" t="s">
        <v>78</v>
      </c>
      <c r="C59" s="201"/>
      <c r="D59" s="202"/>
      <c r="E59" s="246" t="s">
        <v>79</v>
      </c>
      <c r="F59" s="227" t="s">
        <v>80</v>
      </c>
      <c r="G59" s="201"/>
      <c r="H59" s="201"/>
      <c r="I59" s="202"/>
      <c r="J59" s="227" t="s">
        <v>81</v>
      </c>
      <c r="K59" s="128"/>
    </row>
    <row r="60" spans="2:11" ht="17.45" customHeight="1" x14ac:dyDescent="0.25">
      <c r="B60" s="203"/>
      <c r="C60" s="204"/>
      <c r="D60" s="205"/>
      <c r="E60" s="226"/>
      <c r="F60" s="203"/>
      <c r="G60" s="204"/>
      <c r="H60" s="204"/>
      <c r="I60" s="205"/>
      <c r="J60" s="226"/>
      <c r="K60" s="128"/>
    </row>
    <row r="61" spans="2:11" ht="50.45" customHeight="1" x14ac:dyDescent="0.25">
      <c r="B61" s="200" t="s">
        <v>82</v>
      </c>
      <c r="C61" s="201"/>
      <c r="D61" s="202"/>
      <c r="E61" s="200" t="s">
        <v>83</v>
      </c>
      <c r="F61" s="200" t="s">
        <v>84</v>
      </c>
      <c r="G61" s="201"/>
      <c r="H61" s="201"/>
      <c r="I61" s="202"/>
      <c r="J61" s="200" t="s">
        <v>85</v>
      </c>
      <c r="K61" s="14"/>
    </row>
    <row r="62" spans="2:11" ht="89.25" customHeight="1" x14ac:dyDescent="0.25">
      <c r="B62" s="203"/>
      <c r="C62" s="204"/>
      <c r="D62" s="205"/>
      <c r="E62" s="226"/>
      <c r="F62" s="203"/>
      <c r="G62" s="204"/>
      <c r="H62" s="204"/>
      <c r="I62" s="205"/>
      <c r="J62" s="226"/>
      <c r="K62" s="14"/>
    </row>
    <row r="63" spans="2:11" ht="17.100000000000001" customHeight="1" x14ac:dyDescent="0.25">
      <c r="B63" s="200" t="s">
        <v>86</v>
      </c>
      <c r="C63" s="201"/>
      <c r="D63" s="202"/>
      <c r="E63" s="200" t="s">
        <v>83</v>
      </c>
      <c r="F63" s="200" t="s">
        <v>87</v>
      </c>
      <c r="G63" s="201"/>
      <c r="H63" s="201"/>
      <c r="I63" s="202"/>
      <c r="J63" s="200" t="s">
        <v>88</v>
      </c>
      <c r="K63" s="14"/>
    </row>
    <row r="64" spans="2:11" ht="17.100000000000001" customHeight="1" x14ac:dyDescent="0.25">
      <c r="B64" s="203"/>
      <c r="C64" s="204"/>
      <c r="D64" s="205"/>
      <c r="E64" s="226"/>
      <c r="F64" s="203"/>
      <c r="G64" s="204"/>
      <c r="H64" s="204"/>
      <c r="I64" s="205"/>
      <c r="J64" s="226"/>
      <c r="K64" s="14"/>
    </row>
    <row r="65" spans="2:11" ht="17.100000000000001" customHeight="1" x14ac:dyDescent="0.25">
      <c r="B65" s="200" t="s">
        <v>89</v>
      </c>
      <c r="C65" s="201"/>
      <c r="D65" s="202"/>
      <c r="E65" s="200" t="s">
        <v>83</v>
      </c>
      <c r="F65" s="200" t="s">
        <v>90</v>
      </c>
      <c r="G65" s="201"/>
      <c r="H65" s="201"/>
      <c r="I65" s="202"/>
      <c r="J65" s="200" t="s">
        <v>88</v>
      </c>
      <c r="K65" s="14"/>
    </row>
    <row r="66" spans="2:11" ht="17.100000000000001" customHeight="1" x14ac:dyDescent="0.25">
      <c r="B66" s="203"/>
      <c r="C66" s="204"/>
      <c r="D66" s="205"/>
      <c r="E66" s="226"/>
      <c r="F66" s="203"/>
      <c r="G66" s="204"/>
      <c r="H66" s="204"/>
      <c r="I66" s="205"/>
      <c r="J66" s="226"/>
      <c r="K66" s="14"/>
    </row>
    <row r="67" spans="2:11" ht="17.100000000000001" customHeight="1" x14ac:dyDescent="0.25">
      <c r="B67" s="200" t="s">
        <v>91</v>
      </c>
      <c r="C67" s="201"/>
      <c r="D67" s="202"/>
      <c r="E67" s="200" t="s">
        <v>92</v>
      </c>
      <c r="F67" s="200"/>
      <c r="G67" s="201"/>
      <c r="H67" s="201"/>
      <c r="I67" s="202"/>
      <c r="J67" s="200" t="s">
        <v>93</v>
      </c>
      <c r="K67" s="14"/>
    </row>
    <row r="68" spans="2:11" ht="17.100000000000001" customHeight="1" x14ac:dyDescent="0.25">
      <c r="B68" s="203"/>
      <c r="C68" s="204"/>
      <c r="D68" s="205"/>
      <c r="E68" s="226"/>
      <c r="F68" s="203"/>
      <c r="G68" s="204"/>
      <c r="H68" s="204"/>
      <c r="I68" s="205"/>
      <c r="J68" s="226"/>
      <c r="K68" s="14"/>
    </row>
    <row r="69" spans="2:11" ht="17.100000000000001" customHeight="1" x14ac:dyDescent="0.25">
      <c r="B69" s="200" t="s">
        <v>94</v>
      </c>
      <c r="C69" s="201"/>
      <c r="D69" s="202"/>
      <c r="E69" s="200" t="s">
        <v>83</v>
      </c>
      <c r="F69" s="232" t="s">
        <v>95</v>
      </c>
      <c r="G69" s="233"/>
      <c r="H69" s="233"/>
      <c r="I69" s="234"/>
      <c r="J69" s="200" t="s">
        <v>88</v>
      </c>
      <c r="K69" s="14"/>
    </row>
    <row r="70" spans="2:11" ht="17.100000000000001" customHeight="1" x14ac:dyDescent="0.25">
      <c r="B70" s="203"/>
      <c r="C70" s="204"/>
      <c r="D70" s="205"/>
      <c r="E70" s="226"/>
      <c r="F70" s="235"/>
      <c r="G70" s="236"/>
      <c r="H70" s="236"/>
      <c r="I70" s="237"/>
      <c r="J70" s="226"/>
      <c r="K70" s="14"/>
    </row>
    <row r="71" spans="2:11" ht="17.100000000000001" customHeight="1" x14ac:dyDescent="0.25">
      <c r="B71" s="200" t="s">
        <v>96</v>
      </c>
      <c r="C71" s="201"/>
      <c r="D71" s="202"/>
      <c r="E71" s="200" t="s">
        <v>92</v>
      </c>
      <c r="F71" s="232"/>
      <c r="G71" s="233"/>
      <c r="H71" s="233"/>
      <c r="I71" s="234"/>
      <c r="J71" s="230" t="s">
        <v>97</v>
      </c>
      <c r="K71" s="14"/>
    </row>
    <row r="72" spans="2:11" ht="17.100000000000001" customHeight="1" x14ac:dyDescent="0.25">
      <c r="B72" s="203"/>
      <c r="C72" s="204"/>
      <c r="D72" s="205"/>
      <c r="E72" s="226"/>
      <c r="F72" s="235"/>
      <c r="G72" s="236"/>
      <c r="H72" s="236"/>
      <c r="I72" s="237"/>
      <c r="J72" s="231"/>
      <c r="K72" s="14"/>
    </row>
    <row r="73" spans="2:11" ht="17.100000000000001" customHeight="1" x14ac:dyDescent="0.25">
      <c r="B73" s="200" t="s">
        <v>98</v>
      </c>
      <c r="C73" s="201"/>
      <c r="D73" s="202"/>
      <c r="E73" s="200" t="s">
        <v>83</v>
      </c>
      <c r="F73" s="232" t="s">
        <v>99</v>
      </c>
      <c r="G73" s="233"/>
      <c r="H73" s="233"/>
      <c r="I73" s="234"/>
      <c r="J73" s="200" t="s">
        <v>88</v>
      </c>
      <c r="K73" s="14"/>
    </row>
    <row r="74" spans="2:11" ht="17.100000000000001" customHeight="1" x14ac:dyDescent="0.25">
      <c r="B74" s="203"/>
      <c r="C74" s="204"/>
      <c r="D74" s="205"/>
      <c r="E74" s="226"/>
      <c r="F74" s="235"/>
      <c r="G74" s="236"/>
      <c r="H74" s="236"/>
      <c r="I74" s="237"/>
      <c r="J74" s="226"/>
      <c r="K74" s="14"/>
    </row>
    <row r="75" spans="2:11" ht="17.100000000000001" customHeight="1" x14ac:dyDescent="0.25">
      <c r="B75" s="200" t="s">
        <v>100</v>
      </c>
      <c r="C75" s="201"/>
      <c r="D75" s="202"/>
      <c r="E75" s="200" t="s">
        <v>83</v>
      </c>
      <c r="F75" s="232" t="s">
        <v>101</v>
      </c>
      <c r="G75" s="233"/>
      <c r="H75" s="233"/>
      <c r="I75" s="234"/>
      <c r="J75" s="200" t="s">
        <v>88</v>
      </c>
      <c r="K75" s="14"/>
    </row>
    <row r="76" spans="2:11" ht="17.100000000000001" customHeight="1" x14ac:dyDescent="0.25">
      <c r="B76" s="203"/>
      <c r="C76" s="204"/>
      <c r="D76" s="205"/>
      <c r="E76" s="226"/>
      <c r="F76" s="235"/>
      <c r="G76" s="236"/>
      <c r="H76" s="236"/>
      <c r="I76" s="237"/>
      <c r="J76" s="226"/>
      <c r="K76" s="14"/>
    </row>
    <row r="77" spans="2:11" ht="33" customHeight="1" x14ac:dyDescent="0.25">
      <c r="B77" s="200" t="s">
        <v>102</v>
      </c>
      <c r="C77" s="201"/>
      <c r="D77" s="202"/>
      <c r="E77" s="200" t="s">
        <v>83</v>
      </c>
      <c r="F77" s="232" t="s">
        <v>103</v>
      </c>
      <c r="G77" s="233"/>
      <c r="H77" s="233"/>
      <c r="I77" s="234"/>
      <c r="J77" s="200" t="s">
        <v>104</v>
      </c>
      <c r="K77" s="14"/>
    </row>
    <row r="78" spans="2:11" ht="75" customHeight="1" x14ac:dyDescent="0.25">
      <c r="B78" s="203"/>
      <c r="C78" s="204"/>
      <c r="D78" s="205"/>
      <c r="E78" s="226"/>
      <c r="F78" s="235"/>
      <c r="G78" s="236"/>
      <c r="H78" s="236"/>
      <c r="I78" s="237"/>
      <c r="J78" s="226"/>
      <c r="K78" s="14"/>
    </row>
    <row r="79" spans="2:11" ht="17.100000000000001" customHeight="1" x14ac:dyDescent="0.25">
      <c r="B79" s="200" t="s">
        <v>105</v>
      </c>
      <c r="C79" s="201"/>
      <c r="D79" s="202"/>
      <c r="E79" s="200" t="s">
        <v>83</v>
      </c>
      <c r="F79" s="232" t="s">
        <v>106</v>
      </c>
      <c r="G79" s="233"/>
      <c r="H79" s="233"/>
      <c r="I79" s="234"/>
      <c r="J79" s="200" t="s">
        <v>107</v>
      </c>
      <c r="K79" s="14"/>
    </row>
    <row r="80" spans="2:11" ht="17.100000000000001" customHeight="1" x14ac:dyDescent="0.25">
      <c r="B80" s="203"/>
      <c r="C80" s="204"/>
      <c r="D80" s="205"/>
      <c r="E80" s="226"/>
      <c r="F80" s="235"/>
      <c r="G80" s="236"/>
      <c r="H80" s="236"/>
      <c r="I80" s="237"/>
      <c r="J80" s="226"/>
      <c r="K80" s="14"/>
    </row>
    <row r="81" spans="2:11" ht="17.100000000000001" customHeight="1" x14ac:dyDescent="0.25">
      <c r="B81" s="200" t="s">
        <v>108</v>
      </c>
      <c r="C81" s="201"/>
      <c r="D81" s="202"/>
      <c r="E81" s="200" t="s">
        <v>83</v>
      </c>
      <c r="F81" s="232" t="s">
        <v>109</v>
      </c>
      <c r="G81" s="233"/>
      <c r="H81" s="233"/>
      <c r="I81" s="234"/>
      <c r="J81" s="200" t="s">
        <v>107</v>
      </c>
      <c r="K81" s="14"/>
    </row>
    <row r="82" spans="2:11" ht="17.100000000000001" customHeight="1" x14ac:dyDescent="0.25">
      <c r="B82" s="203"/>
      <c r="C82" s="204"/>
      <c r="D82" s="205"/>
      <c r="E82" s="226"/>
      <c r="F82" s="235"/>
      <c r="G82" s="236"/>
      <c r="H82" s="236"/>
      <c r="I82" s="237"/>
      <c r="J82" s="226"/>
      <c r="K82" s="14"/>
    </row>
    <row r="83" spans="2:11" ht="25.7" customHeight="1" x14ac:dyDescent="0.25">
      <c r="B83" s="200" t="s">
        <v>110</v>
      </c>
      <c r="C83" s="201"/>
      <c r="D83" s="202"/>
      <c r="E83" s="200" t="s">
        <v>83</v>
      </c>
      <c r="F83" s="200" t="s">
        <v>111</v>
      </c>
      <c r="G83" s="201"/>
      <c r="H83" s="201"/>
      <c r="I83" s="202"/>
      <c r="J83" s="230" t="s">
        <v>112</v>
      </c>
      <c r="K83" s="14"/>
    </row>
    <row r="84" spans="2:11" ht="36.6" customHeight="1" x14ac:dyDescent="0.25">
      <c r="B84" s="203"/>
      <c r="C84" s="204"/>
      <c r="D84" s="205"/>
      <c r="E84" s="226"/>
      <c r="F84" s="203"/>
      <c r="G84" s="204"/>
      <c r="H84" s="204"/>
      <c r="I84" s="205"/>
      <c r="J84" s="231"/>
      <c r="K84" s="14"/>
    </row>
    <row r="85" spans="2:11" ht="24" customHeight="1" x14ac:dyDescent="0.25">
      <c r="B85" s="200" t="s">
        <v>113</v>
      </c>
      <c r="C85" s="201"/>
      <c r="D85" s="202"/>
      <c r="E85" s="200" t="s">
        <v>83</v>
      </c>
      <c r="F85" s="200" t="s">
        <v>114</v>
      </c>
      <c r="G85" s="201"/>
      <c r="H85" s="201"/>
      <c r="I85" s="202"/>
      <c r="J85" s="200" t="s">
        <v>115</v>
      </c>
      <c r="K85" s="14"/>
    </row>
    <row r="86" spans="2:11" ht="24.6" customHeight="1" x14ac:dyDescent="0.25">
      <c r="B86" s="203"/>
      <c r="C86" s="204"/>
      <c r="D86" s="205"/>
      <c r="E86" s="226"/>
      <c r="F86" s="203"/>
      <c r="G86" s="204"/>
      <c r="H86" s="204"/>
      <c r="I86" s="205"/>
      <c r="J86" s="226"/>
      <c r="K86" s="14"/>
    </row>
    <row r="87" spans="2:11" ht="24.6" customHeight="1" x14ac:dyDescent="0.25">
      <c r="B87" s="200" t="s">
        <v>116</v>
      </c>
      <c r="C87" s="201"/>
      <c r="D87" s="202"/>
      <c r="E87" s="200" t="s">
        <v>83</v>
      </c>
      <c r="F87" s="232" t="s">
        <v>117</v>
      </c>
      <c r="G87" s="233"/>
      <c r="H87" s="233"/>
      <c r="I87" s="234"/>
      <c r="J87" s="200" t="s">
        <v>88</v>
      </c>
      <c r="K87" s="14"/>
    </row>
    <row r="88" spans="2:11" ht="24.6" customHeight="1" x14ac:dyDescent="0.25">
      <c r="B88" s="203"/>
      <c r="C88" s="204"/>
      <c r="D88" s="205"/>
      <c r="E88" s="226"/>
      <c r="F88" s="235"/>
      <c r="G88" s="236"/>
      <c r="H88" s="236"/>
      <c r="I88" s="237"/>
      <c r="J88" s="226"/>
      <c r="K88" s="14"/>
    </row>
    <row r="89" spans="2:11" ht="17.100000000000001" customHeight="1" x14ac:dyDescent="0.25">
      <c r="B89" s="200" t="s">
        <v>118</v>
      </c>
      <c r="C89" s="201"/>
      <c r="D89" s="202"/>
      <c r="E89" s="200" t="s">
        <v>83</v>
      </c>
      <c r="F89" s="200" t="s">
        <v>119</v>
      </c>
      <c r="G89" s="201"/>
      <c r="H89" s="201"/>
      <c r="I89" s="202"/>
      <c r="J89" s="200" t="s">
        <v>88</v>
      </c>
      <c r="K89" s="14"/>
    </row>
    <row r="90" spans="2:11" ht="17.100000000000001" customHeight="1" x14ac:dyDescent="0.25">
      <c r="B90" s="203"/>
      <c r="C90" s="204"/>
      <c r="D90" s="205"/>
      <c r="E90" s="226"/>
      <c r="F90" s="203"/>
      <c r="G90" s="204"/>
      <c r="H90" s="204"/>
      <c r="I90" s="205"/>
      <c r="J90" s="226"/>
      <c r="K90" s="14"/>
    </row>
    <row r="91" spans="2:11" x14ac:dyDescent="0.25">
      <c r="B91" s="139"/>
      <c r="C91" s="139"/>
      <c r="D91" s="139"/>
      <c r="E91" s="139"/>
      <c r="F91" s="139"/>
      <c r="G91" s="139"/>
      <c r="H91" s="139"/>
      <c r="I91" s="139"/>
      <c r="J91" s="139"/>
      <c r="K91" s="139"/>
    </row>
    <row r="92" spans="2:11" x14ac:dyDescent="0.25">
      <c r="B92" s="139"/>
      <c r="C92" s="139"/>
      <c r="D92" s="139"/>
      <c r="E92" s="139"/>
      <c r="F92" s="139"/>
      <c r="G92" s="139"/>
      <c r="H92" s="139"/>
      <c r="I92" s="139"/>
      <c r="J92" s="139"/>
      <c r="K92" s="139"/>
    </row>
    <row r="93" spans="2:11" x14ac:dyDescent="0.25">
      <c r="B93" s="139"/>
      <c r="C93" s="139"/>
      <c r="D93" s="139"/>
      <c r="E93" s="139"/>
      <c r="F93" s="139"/>
      <c r="G93" s="139"/>
      <c r="H93" s="139"/>
      <c r="I93" s="139"/>
      <c r="J93" s="139"/>
      <c r="K93" s="139"/>
    </row>
    <row r="94" spans="2:11" x14ac:dyDescent="0.25">
      <c r="B94" s="139"/>
      <c r="C94" s="139"/>
      <c r="D94" s="139"/>
      <c r="E94" s="139"/>
      <c r="F94" s="139"/>
      <c r="G94" s="139"/>
      <c r="H94" s="139"/>
      <c r="I94" s="139"/>
      <c r="J94" s="139"/>
      <c r="K94" s="139"/>
    </row>
    <row r="95" spans="2:11" x14ac:dyDescent="0.25">
      <c r="B95" s="139"/>
      <c r="C95" s="139"/>
      <c r="D95" s="139"/>
      <c r="E95" s="139"/>
      <c r="F95" s="139"/>
      <c r="G95" s="139"/>
      <c r="H95" s="139"/>
      <c r="I95" s="139"/>
      <c r="J95" s="139"/>
      <c r="K95" s="139"/>
    </row>
    <row r="96" spans="2:11" x14ac:dyDescent="0.25">
      <c r="B96" s="139"/>
      <c r="C96" s="139"/>
      <c r="D96" s="139"/>
      <c r="E96" s="139"/>
      <c r="F96" s="139"/>
      <c r="G96" s="139"/>
      <c r="H96" s="139"/>
      <c r="I96" s="139"/>
      <c r="J96" s="139"/>
      <c r="K96" s="139"/>
    </row>
    <row r="97" spans="2:11" x14ac:dyDescent="0.25">
      <c r="B97" s="139"/>
      <c r="C97" s="139"/>
      <c r="D97" s="139"/>
      <c r="E97" s="139"/>
      <c r="F97" s="139"/>
      <c r="G97" s="139"/>
      <c r="H97" s="139"/>
      <c r="I97" s="139"/>
      <c r="J97" s="139"/>
      <c r="K97" s="139"/>
    </row>
    <row r="98" spans="2:11" x14ac:dyDescent="0.25">
      <c r="B98" s="139"/>
      <c r="C98" s="139"/>
      <c r="D98" s="139"/>
      <c r="E98" s="139"/>
      <c r="F98" s="139"/>
      <c r="G98" s="139"/>
      <c r="H98" s="139"/>
      <c r="I98" s="139"/>
      <c r="J98" s="139"/>
      <c r="K98" s="139"/>
    </row>
    <row r="99" spans="2:11" x14ac:dyDescent="0.25">
      <c r="B99" s="139"/>
      <c r="C99" s="139"/>
      <c r="D99" s="139"/>
      <c r="E99" s="139"/>
      <c r="F99" s="139"/>
      <c r="G99" s="139"/>
      <c r="H99" s="139"/>
      <c r="I99" s="139"/>
      <c r="J99" s="139"/>
      <c r="K99" s="139"/>
    </row>
    <row r="100" spans="2:11" x14ac:dyDescent="0.25">
      <c r="B100" s="139"/>
      <c r="C100" s="139"/>
      <c r="D100" s="139"/>
      <c r="E100" s="139"/>
      <c r="F100" s="139"/>
      <c r="G100" s="139"/>
      <c r="H100" s="139"/>
      <c r="I100" s="139"/>
      <c r="J100" s="139"/>
      <c r="K100" s="139"/>
    </row>
  </sheetData>
  <sheetProtection formatColumns="0" formatRows="0"/>
  <mergeCells count="152">
    <mergeCell ref="B69:D70"/>
    <mergeCell ref="E69:E70"/>
    <mergeCell ref="F69:I70"/>
    <mergeCell ref="J69:J70"/>
    <mergeCell ref="B87:D88"/>
    <mergeCell ref="E87:E88"/>
    <mergeCell ref="F87:I88"/>
    <mergeCell ref="J87:J88"/>
    <mergeCell ref="B73:D74"/>
    <mergeCell ref="E73:E74"/>
    <mergeCell ref="F73:I74"/>
    <mergeCell ref="J73:J74"/>
    <mergeCell ref="B75:D76"/>
    <mergeCell ref="E75:E76"/>
    <mergeCell ref="F75:I76"/>
    <mergeCell ref="J75:J76"/>
    <mergeCell ref="B83:D84"/>
    <mergeCell ref="E83:E84"/>
    <mergeCell ref="F83:I84"/>
    <mergeCell ref="J83:J84"/>
    <mergeCell ref="B85:D86"/>
    <mergeCell ref="E85:E86"/>
    <mergeCell ref="F85:I86"/>
    <mergeCell ref="J85:J86"/>
    <mergeCell ref="B89:D90"/>
    <mergeCell ref="E89:E90"/>
    <mergeCell ref="F89:I90"/>
    <mergeCell ref="J89:J90"/>
    <mergeCell ref="B77:D78"/>
    <mergeCell ref="E77:E78"/>
    <mergeCell ref="F77:I78"/>
    <mergeCell ref="J77:J78"/>
    <mergeCell ref="B79:D80"/>
    <mergeCell ref="E79:E80"/>
    <mergeCell ref="F79:I80"/>
    <mergeCell ref="J79:J80"/>
    <mergeCell ref="B81:D82"/>
    <mergeCell ref="E81:E82"/>
    <mergeCell ref="F81:I82"/>
    <mergeCell ref="J81:J82"/>
    <mergeCell ref="B65:D66"/>
    <mergeCell ref="E35:J35"/>
    <mergeCell ref="F63:I64"/>
    <mergeCell ref="E5:J5"/>
    <mergeCell ref="E46:H46"/>
    <mergeCell ref="I50:J50"/>
    <mergeCell ref="B12:D12"/>
    <mergeCell ref="E20:J20"/>
    <mergeCell ref="B32:I32"/>
    <mergeCell ref="E29:J29"/>
    <mergeCell ref="I49:J49"/>
    <mergeCell ref="E31:J31"/>
    <mergeCell ref="B29:D29"/>
    <mergeCell ref="E6:J6"/>
    <mergeCell ref="E15:J15"/>
    <mergeCell ref="E26:J26"/>
    <mergeCell ref="B40:J42"/>
    <mergeCell ref="B15:D15"/>
    <mergeCell ref="B24:D24"/>
    <mergeCell ref="E7:J7"/>
    <mergeCell ref="B33:D33"/>
    <mergeCell ref="E16:J16"/>
    <mergeCell ref="J65:J66"/>
    <mergeCell ref="E59:E60"/>
    <mergeCell ref="B7:D7"/>
    <mergeCell ref="I48:J48"/>
    <mergeCell ref="B16:D16"/>
    <mergeCell ref="E33:J33"/>
    <mergeCell ref="B49:D49"/>
    <mergeCell ref="B51:D51"/>
    <mergeCell ref="E25:J25"/>
    <mergeCell ref="B11:D11"/>
    <mergeCell ref="E9:J9"/>
    <mergeCell ref="B13:J13"/>
    <mergeCell ref="E11:J11"/>
    <mergeCell ref="B37:D37"/>
    <mergeCell ref="E18:J18"/>
    <mergeCell ref="B25:D25"/>
    <mergeCell ref="E17:J17"/>
    <mergeCell ref="B18:D18"/>
    <mergeCell ref="J67:J68"/>
    <mergeCell ref="J61:J62"/>
    <mergeCell ref="F59:I60"/>
    <mergeCell ref="B56:J57"/>
    <mergeCell ref="J63:J64"/>
    <mergeCell ref="E61:E62"/>
    <mergeCell ref="E19:J19"/>
    <mergeCell ref="E28:J28"/>
    <mergeCell ref="J71:J72"/>
    <mergeCell ref="J59:J60"/>
    <mergeCell ref="E63:E64"/>
    <mergeCell ref="E30:J30"/>
    <mergeCell ref="B34:D34"/>
    <mergeCell ref="B28:D28"/>
    <mergeCell ref="B67:D68"/>
    <mergeCell ref="B71:D72"/>
    <mergeCell ref="F67:I68"/>
    <mergeCell ref="F71:I72"/>
    <mergeCell ref="E67:E68"/>
    <mergeCell ref="E71:E72"/>
    <mergeCell ref="B59:D60"/>
    <mergeCell ref="E47:H47"/>
    <mergeCell ref="E65:E66"/>
    <mergeCell ref="B30:D30"/>
    <mergeCell ref="B2:J2"/>
    <mergeCell ref="E10:J10"/>
    <mergeCell ref="I46:J46"/>
    <mergeCell ref="B63:D64"/>
    <mergeCell ref="B8:D8"/>
    <mergeCell ref="F65:I66"/>
    <mergeCell ref="B17:D17"/>
    <mergeCell ref="B22:I22"/>
    <mergeCell ref="E34:J34"/>
    <mergeCell ref="B10:D10"/>
    <mergeCell ref="B19:D19"/>
    <mergeCell ref="B9:D9"/>
    <mergeCell ref="E48:H48"/>
    <mergeCell ref="B5:D5"/>
    <mergeCell ref="E37:J37"/>
    <mergeCell ref="E12:J12"/>
    <mergeCell ref="E21:J21"/>
    <mergeCell ref="B47:D47"/>
    <mergeCell ref="B54:J54"/>
    <mergeCell ref="B31:D31"/>
    <mergeCell ref="B46:D46"/>
    <mergeCell ref="E14:J14"/>
    <mergeCell ref="E23:J23"/>
    <mergeCell ref="B21:D21"/>
    <mergeCell ref="B6:D6"/>
    <mergeCell ref="B20:D20"/>
    <mergeCell ref="B4:D4"/>
    <mergeCell ref="E51:H51"/>
    <mergeCell ref="F61:I62"/>
    <mergeCell ref="B3:J3"/>
    <mergeCell ref="E24:J24"/>
    <mergeCell ref="E8:J8"/>
    <mergeCell ref="B36:I36"/>
    <mergeCell ref="B45:I45"/>
    <mergeCell ref="E49:H49"/>
    <mergeCell ref="E4:J4"/>
    <mergeCell ref="B58:J58"/>
    <mergeCell ref="B48:D48"/>
    <mergeCell ref="B14:D14"/>
    <mergeCell ref="B23:D23"/>
    <mergeCell ref="B61:D62"/>
    <mergeCell ref="B27:I27"/>
    <mergeCell ref="I47:J47"/>
    <mergeCell ref="E50:H50"/>
    <mergeCell ref="B35:D35"/>
    <mergeCell ref="B50:D50"/>
    <mergeCell ref="I51:J51"/>
    <mergeCell ref="B26:D26"/>
  </mergeCells>
  <dataValidations count="4">
    <dataValidation type="list" allowBlank="1" showInputMessage="1" showErrorMessage="1" prompt="Select implementation status" sqref="E37" xr:uid="{00000000-0002-0000-0100-000000000000}">
      <formula1>"Less than 1 year Implementation, 1st PIR, 2nd PIR, 3rd PIR, 4th PIR, 5th PIR, 6th PIR, 7th PIR, 8th PIR, 9th PIR, 10th PIR, 11th PIR, 12th PIR, 13th PIR, 14th PIR, 15th PIR, Final PIR"</formula1>
    </dataValidation>
    <dataValidation type="list" allowBlank="1" showInputMessage="1" showErrorMessage="1" prompt="Select Region" sqref="E4" xr:uid="{00000000-0002-0000-0100-000001000000}">
      <formula1>"Global, Inter-regional, Africa (RAF), Asia and the Pacific (RAP), Europe and Central Asia (REU), Latin America and the Caribbean (RLC), Near East and North Africa (RNE)"</formula1>
    </dataValidation>
    <dataValidation type="date" allowBlank="1" showInputMessage="1" showErrorMessage="1" sqref="E16:K16" xr:uid="{00000000-0002-0000-0100-000002000000}">
      <formula1>42005</formula1>
      <formula2>49310</formula2>
    </dataValidation>
    <dataValidation type="list" allowBlank="1" showInputMessage="1" showErrorMessage="1" prompt="Select Yes or No" sqref="E61:E90" xr:uid="{00000000-0002-0000-0100-000003000000}">
      <formula1>"Yes, No"</formula1>
    </dataValidation>
  </dataValidations>
  <hyperlinks>
    <hyperlink ref="I51:J51" r:id="rId1" display="maria.escuderorodriguez@fao.org " xr:uid="{77006C2F-5FF6-4497-986C-3C02C34DA008}"/>
  </hyperlinks>
  <pageMargins left="0.25" right="0.25" top="0.75" bottom="0.75" header="0.3" footer="0.3"/>
  <pageSetup paperSize="5" scale="91" pageOrder="overThenDown"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tabColor theme="3" tint="0.749992370372631"/>
  </sheetPr>
  <dimension ref="A1:A32"/>
  <sheetViews>
    <sheetView showGridLines="0" view="pageBreakPreview" zoomScaleNormal="100" zoomScaleSheetLayoutView="100" workbookViewId="0">
      <selection activeCell="G18" sqref="G18"/>
    </sheetView>
  </sheetViews>
  <sheetFormatPr defaultColWidth="8.85546875" defaultRowHeight="15" x14ac:dyDescent="0.25"/>
  <cols>
    <col min="1" max="1" width="104.42578125" customWidth="1"/>
  </cols>
  <sheetData>
    <row r="1" spans="1:1" x14ac:dyDescent="0.25">
      <c r="A1" s="1"/>
    </row>
    <row r="2" spans="1:1" x14ac:dyDescent="0.25">
      <c r="A2" s="29" t="s">
        <v>992</v>
      </c>
    </row>
    <row r="3" spans="1:1" x14ac:dyDescent="0.25">
      <c r="A3" s="21"/>
    </row>
    <row r="4" spans="1:1" ht="84" customHeight="1" x14ac:dyDescent="0.25">
      <c r="A4" s="30" t="s">
        <v>993</v>
      </c>
    </row>
    <row r="5" spans="1:1" x14ac:dyDescent="0.25">
      <c r="A5" s="31" t="s">
        <v>994</v>
      </c>
    </row>
    <row r="6" spans="1:1" x14ac:dyDescent="0.25">
      <c r="A6" s="28" t="s">
        <v>995</v>
      </c>
    </row>
    <row r="7" spans="1:1" ht="15" customHeight="1" x14ac:dyDescent="0.25">
      <c r="A7" s="28" t="s">
        <v>996</v>
      </c>
    </row>
    <row r="8" spans="1:1" ht="15.75" customHeight="1" x14ac:dyDescent="0.25">
      <c r="A8" s="28" t="s">
        <v>997</v>
      </c>
    </row>
    <row r="9" spans="1:1" x14ac:dyDescent="0.25">
      <c r="A9" s="28" t="s">
        <v>998</v>
      </c>
    </row>
    <row r="10" spans="1:1" x14ac:dyDescent="0.25">
      <c r="A10" s="6"/>
    </row>
    <row r="11" spans="1:1" x14ac:dyDescent="0.25">
      <c r="A11" s="6"/>
    </row>
    <row r="12" spans="1:1" x14ac:dyDescent="0.25">
      <c r="A12" s="6"/>
    </row>
    <row r="13" spans="1:1" x14ac:dyDescent="0.25">
      <c r="A13" s="6"/>
    </row>
    <row r="14" spans="1:1" x14ac:dyDescent="0.25">
      <c r="A14" s="1"/>
    </row>
    <row r="15" spans="1:1" x14ac:dyDescent="0.25">
      <c r="A15" s="1"/>
    </row>
    <row r="16" spans="1:1" x14ac:dyDescent="0.25">
      <c r="A16" s="1"/>
    </row>
    <row r="17" spans="1:1" x14ac:dyDescent="0.25">
      <c r="A17" s="1"/>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row r="24" spans="1:1" ht="16.5" customHeight="1" x14ac:dyDescent="0.25">
      <c r="A24" s="369" t="s">
        <v>999</v>
      </c>
    </row>
    <row r="25" spans="1:1" x14ac:dyDescent="0.25">
      <c r="A25" s="191"/>
    </row>
    <row r="26" spans="1:1" x14ac:dyDescent="0.25">
      <c r="A26" s="191"/>
    </row>
    <row r="27" spans="1:1" x14ac:dyDescent="0.25">
      <c r="A27" s="191"/>
    </row>
    <row r="28" spans="1:1" x14ac:dyDescent="0.25">
      <c r="A28" s="191"/>
    </row>
    <row r="29" spans="1:1" x14ac:dyDescent="0.25">
      <c r="A29" s="191"/>
    </row>
    <row r="30" spans="1:1" x14ac:dyDescent="0.25">
      <c r="A30" s="191"/>
    </row>
    <row r="31" spans="1:1" x14ac:dyDescent="0.25">
      <c r="A31" s="191"/>
    </row>
    <row r="32" spans="1:1" x14ac:dyDescent="0.25">
      <c r="A32" s="1"/>
    </row>
  </sheetData>
  <sheetProtection sheet="1" objects="1" scenarios="1" formatColumns="0" formatRows="0"/>
  <mergeCells count="1">
    <mergeCell ref="A24:A31"/>
  </mergeCells>
  <hyperlinks>
    <hyperlink ref="A6" r:id="rId1" xr:uid="{00000000-0004-0000-1500-000000000000}"/>
    <hyperlink ref="A7" r:id="rId2" xr:uid="{00000000-0004-0000-1500-000001000000}"/>
    <hyperlink ref="A8" r:id="rId3" xr:uid="{00000000-0004-0000-1500-000002000000}"/>
    <hyperlink ref="A9" r:id="rId4" xr:uid="{00000000-0004-0000-1500-000003000000}"/>
  </hyperlinks>
  <pageMargins left="0.25" right="0.25" top="0.75" bottom="0.75" header="0.3" footer="0.3"/>
  <pageSetup paperSize="5"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4">
    <tabColor theme="3" tint="0.499984740745262"/>
  </sheetPr>
  <dimension ref="A1:I22"/>
  <sheetViews>
    <sheetView workbookViewId="0">
      <selection activeCell="D24" sqref="D24"/>
    </sheetView>
  </sheetViews>
  <sheetFormatPr defaultColWidth="8.85546875" defaultRowHeight="15" x14ac:dyDescent="0.25"/>
  <cols>
    <col min="1" max="1" width="32.42578125" customWidth="1"/>
    <col min="2" max="2" width="13.42578125" customWidth="1"/>
    <col min="4" max="4" width="10" customWidth="1"/>
    <col min="5" max="5" width="14.140625" customWidth="1"/>
    <col min="6" max="6" width="15" customWidth="1"/>
    <col min="7" max="7" width="14.42578125" customWidth="1"/>
    <col min="8" max="8" width="12.42578125" customWidth="1"/>
    <col min="9" max="9" width="11.42578125" customWidth="1"/>
  </cols>
  <sheetData>
    <row r="1" spans="1:9" ht="30" customHeight="1" x14ac:dyDescent="0.25">
      <c r="A1" s="61" t="s">
        <v>120</v>
      </c>
      <c r="B1" s="62" t="s">
        <v>121</v>
      </c>
    </row>
    <row r="2" spans="1:9" ht="23.25" customHeight="1" x14ac:dyDescent="0.25">
      <c r="A2" s="41" t="s">
        <v>122</v>
      </c>
      <c r="B2" s="43">
        <v>1</v>
      </c>
    </row>
    <row r="3" spans="1:9" ht="19.5" customHeight="1" x14ac:dyDescent="0.25">
      <c r="A3" s="41" t="s">
        <v>123</v>
      </c>
      <c r="B3" s="43">
        <v>2</v>
      </c>
    </row>
    <row r="4" spans="1:9" ht="17.25" customHeight="1" x14ac:dyDescent="0.25">
      <c r="A4" s="41" t="s">
        <v>124</v>
      </c>
      <c r="B4" s="43">
        <v>3</v>
      </c>
    </row>
    <row r="5" spans="1:9" ht="18" customHeight="1" x14ac:dyDescent="0.25">
      <c r="A5" s="41" t="s">
        <v>125</v>
      </c>
      <c r="B5" s="43">
        <v>4</v>
      </c>
    </row>
    <row r="6" spans="1:9" ht="19.5" customHeight="1" x14ac:dyDescent="0.25">
      <c r="A6" s="41" t="s">
        <v>126</v>
      </c>
      <c r="B6" s="43">
        <v>5</v>
      </c>
    </row>
    <row r="7" spans="1:9" ht="18" customHeight="1" x14ac:dyDescent="0.25">
      <c r="A7" s="41" t="s">
        <v>127</v>
      </c>
      <c r="B7" s="43">
        <v>6</v>
      </c>
    </row>
    <row r="8" spans="1:9" ht="18" customHeight="1" x14ac:dyDescent="0.25">
      <c r="A8" s="41" t="s">
        <v>128</v>
      </c>
      <c r="B8" s="43">
        <v>0</v>
      </c>
    </row>
    <row r="9" spans="1:9" ht="18.75" customHeight="1" thickBot="1" x14ac:dyDescent="0.3">
      <c r="A9" s="42" t="s">
        <v>129</v>
      </c>
      <c r="B9" s="44">
        <v>0</v>
      </c>
    </row>
    <row r="10" spans="1:9" ht="18.75" customHeight="1" x14ac:dyDescent="0.25">
      <c r="A10" s="27"/>
      <c r="B10" s="27"/>
    </row>
    <row r="11" spans="1:9" ht="18.75" customHeight="1" thickBot="1" x14ac:dyDescent="0.3">
      <c r="A11" s="27"/>
      <c r="B11" s="27"/>
    </row>
    <row r="12" spans="1:9" x14ac:dyDescent="0.25">
      <c r="D12" s="63" t="s">
        <v>130</v>
      </c>
      <c r="E12" s="57"/>
      <c r="F12" s="57"/>
      <c r="G12" s="57"/>
      <c r="H12" s="57"/>
      <c r="I12" s="58"/>
    </row>
    <row r="13" spans="1:9" x14ac:dyDescent="0.25">
      <c r="D13" s="45" t="s">
        <v>131</v>
      </c>
      <c r="E13" s="59" t="s">
        <v>132</v>
      </c>
      <c r="F13" s="59" t="s">
        <v>133</v>
      </c>
      <c r="G13" s="59" t="s">
        <v>134</v>
      </c>
      <c r="H13" s="59" t="s">
        <v>135</v>
      </c>
      <c r="I13" s="60" t="s">
        <v>136</v>
      </c>
    </row>
    <row r="14" spans="1:9" ht="15" customHeight="1" thickBot="1" x14ac:dyDescent="0.3">
      <c r="D14" s="46" t="s">
        <v>137</v>
      </c>
      <c r="E14" s="47">
        <v>60</v>
      </c>
      <c r="F14" s="47">
        <v>25</v>
      </c>
      <c r="G14" s="47">
        <v>25</v>
      </c>
      <c r="H14" s="47">
        <v>0</v>
      </c>
      <c r="I14" s="48">
        <v>30</v>
      </c>
    </row>
    <row r="15" spans="1:9" x14ac:dyDescent="0.25">
      <c r="D15" s="64" t="s">
        <v>138</v>
      </c>
      <c r="E15" s="49"/>
      <c r="F15" s="49"/>
      <c r="G15" s="49"/>
      <c r="H15" s="50"/>
    </row>
    <row r="16" spans="1:9" ht="20.25" customHeight="1" x14ac:dyDescent="0.25">
      <c r="D16" s="51" t="s">
        <v>131</v>
      </c>
      <c r="E16" s="55" t="s">
        <v>132</v>
      </c>
      <c r="F16" s="55" t="s">
        <v>134</v>
      </c>
      <c r="G16" s="55" t="s">
        <v>135</v>
      </c>
      <c r="H16" s="56" t="s">
        <v>136</v>
      </c>
    </row>
    <row r="17" spans="1:8" ht="15" customHeight="1" thickBot="1" x14ac:dyDescent="0.3">
      <c r="D17" s="52" t="s">
        <v>137</v>
      </c>
      <c r="E17" s="53">
        <v>60</v>
      </c>
      <c r="F17" s="53">
        <v>35</v>
      </c>
      <c r="G17" s="53">
        <v>0</v>
      </c>
      <c r="H17" s="54">
        <v>40</v>
      </c>
    </row>
    <row r="18" spans="1:8" ht="15" customHeight="1" thickBot="1" x14ac:dyDescent="0.3"/>
    <row r="19" spans="1:8" ht="15" customHeight="1" thickBot="1" x14ac:dyDescent="0.3">
      <c r="A19" s="65" t="s">
        <v>139</v>
      </c>
      <c r="B19" s="66"/>
      <c r="C19" s="66"/>
      <c r="D19" s="66"/>
      <c r="E19" s="67"/>
    </row>
    <row r="20" spans="1:8" ht="15" customHeight="1" thickBot="1" x14ac:dyDescent="0.3">
      <c r="A20" s="68" t="s">
        <v>140</v>
      </c>
      <c r="B20" s="69"/>
      <c r="C20" s="69"/>
      <c r="D20" s="70" cm="1">
        <f t="array" aca="1" ref="D20" ca="1">_xlfn.LET(_xlpm.hdrRow,MATCH("*Development*Objective*rating*",'2. Progress towards outcomes'!$C:$C,0),_xlpm.rRow,_xlpm.hdrRow+1,_xlpm.ratings,INDEX('2. Progress towards outcomes'!$D:$H,_xlpm.rRow,0),_xlpm.scores,_xlfn.XLOOKUP(_xlpm.ratings,TxtRating,NumRating,0),ROUND(SUMPRODUCT(_xlpm.scores,Weights)/SUM(Weights),0))</f>
        <v>3</v>
      </c>
      <c r="E20" s="71"/>
    </row>
    <row r="21" spans="1:8" ht="15" customHeight="1" thickBot="1" x14ac:dyDescent="0.3">
      <c r="A21" s="68"/>
      <c r="B21" s="69"/>
      <c r="C21" s="69"/>
      <c r="D21" s="72" cm="1">
        <f t="array" ref="D21">ROUND(
  SUMPRODUCT(
      _xlfn.XLOOKUP(
        CHOOSE({1,2,3,4},
          '3. Implementation Progress'!D82,
          '3. Implementation Progress'!F82,
          '3. Implementation Progress'!H82,
          '3. Implementation Progress'!J82
        ),
        TxtRating, NumRating, 0
      ),
      Weights2
  ) / SUM(Weights2),   0)</f>
        <v>4</v>
      </c>
      <c r="E21" s="71"/>
    </row>
    <row r="22" spans="1:8" ht="15" customHeight="1" thickBot="1" x14ac:dyDescent="0.3">
      <c r="A22" s="73"/>
      <c r="B22" s="74"/>
      <c r="C22" s="74"/>
      <c r="D22" s="74"/>
      <c r="E22" s="7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9">
    <tabColor theme="3" tint="0.499984740745262"/>
  </sheetPr>
  <dimension ref="A1:A250"/>
  <sheetViews>
    <sheetView showGridLines="0" topLeftCell="A221" workbookViewId="0">
      <selection activeCell="A2" sqref="A2:A250"/>
    </sheetView>
  </sheetViews>
  <sheetFormatPr defaultColWidth="8.85546875" defaultRowHeight="15" x14ac:dyDescent="0.25"/>
  <cols>
    <col min="1" max="1" width="25.5703125" customWidth="1"/>
  </cols>
  <sheetData>
    <row r="1" spans="1:1" ht="15" customHeight="1" thickBot="1" x14ac:dyDescent="0.3">
      <c r="A1" s="3" t="s">
        <v>141</v>
      </c>
    </row>
    <row r="2" spans="1:1" ht="15" customHeight="1" thickBot="1" x14ac:dyDescent="0.3">
      <c r="A2" s="4" t="s">
        <v>142</v>
      </c>
    </row>
    <row r="3" spans="1:1" ht="15" customHeight="1" thickBot="1" x14ac:dyDescent="0.3">
      <c r="A3" s="5" t="s">
        <v>143</v>
      </c>
    </row>
    <row r="4" spans="1:1" ht="15" customHeight="1" thickBot="1" x14ac:dyDescent="0.3">
      <c r="A4" s="4" t="s">
        <v>144</v>
      </c>
    </row>
    <row r="5" spans="1:1" ht="15" customHeight="1" thickBot="1" x14ac:dyDescent="0.3">
      <c r="A5" s="5" t="s">
        <v>145</v>
      </c>
    </row>
    <row r="6" spans="1:1" ht="15.75" customHeight="1" thickBot="1" x14ac:dyDescent="0.3">
      <c r="A6" s="4" t="s">
        <v>146</v>
      </c>
    </row>
    <row r="7" spans="1:1" ht="15" customHeight="1" thickBot="1" x14ac:dyDescent="0.3">
      <c r="A7" s="5" t="s">
        <v>147</v>
      </c>
    </row>
    <row r="8" spans="1:1" ht="15" customHeight="1" thickBot="1" x14ac:dyDescent="0.3">
      <c r="A8" s="4" t="s">
        <v>148</v>
      </c>
    </row>
    <row r="9" spans="1:1" ht="15" customHeight="1" thickBot="1" x14ac:dyDescent="0.3">
      <c r="A9" s="5" t="s">
        <v>149</v>
      </c>
    </row>
    <row r="10" spans="1:1" ht="15" customHeight="1" thickBot="1" x14ac:dyDescent="0.3">
      <c r="A10" s="4" t="s">
        <v>150</v>
      </c>
    </row>
    <row r="11" spans="1:1" ht="18.75" customHeight="1" thickBot="1" x14ac:dyDescent="0.3">
      <c r="A11" s="5" t="s">
        <v>151</v>
      </c>
    </row>
    <row r="12" spans="1:1" ht="15" customHeight="1" thickBot="1" x14ac:dyDescent="0.3">
      <c r="A12" s="4" t="s">
        <v>152</v>
      </c>
    </row>
    <row r="13" spans="1:1" ht="15" customHeight="1" thickBot="1" x14ac:dyDescent="0.3">
      <c r="A13" s="5" t="s">
        <v>153</v>
      </c>
    </row>
    <row r="14" spans="1:1" ht="15" customHeight="1" thickBot="1" x14ac:dyDescent="0.3">
      <c r="A14" s="4" t="s">
        <v>154</v>
      </c>
    </row>
    <row r="15" spans="1:1" ht="15" customHeight="1" thickBot="1" x14ac:dyDescent="0.3">
      <c r="A15" s="5" t="s">
        <v>155</v>
      </c>
    </row>
    <row r="16" spans="1:1" ht="15" customHeight="1" thickBot="1" x14ac:dyDescent="0.3">
      <c r="A16" s="4" t="s">
        <v>156</v>
      </c>
    </row>
    <row r="17" spans="1:1" ht="15" customHeight="1" thickBot="1" x14ac:dyDescent="0.3">
      <c r="A17" s="5" t="s">
        <v>157</v>
      </c>
    </row>
    <row r="18" spans="1:1" ht="15" customHeight="1" thickBot="1" x14ac:dyDescent="0.3">
      <c r="A18" s="4" t="s">
        <v>158</v>
      </c>
    </row>
    <row r="19" spans="1:1" ht="15" customHeight="1" thickBot="1" x14ac:dyDescent="0.3">
      <c r="A19" s="5" t="s">
        <v>159</v>
      </c>
    </row>
    <row r="20" spans="1:1" ht="15" customHeight="1" thickBot="1" x14ac:dyDescent="0.3">
      <c r="A20" s="4" t="s">
        <v>160</v>
      </c>
    </row>
    <row r="21" spans="1:1" ht="15" customHeight="1" thickBot="1" x14ac:dyDescent="0.3">
      <c r="A21" s="5" t="s">
        <v>161</v>
      </c>
    </row>
    <row r="22" spans="1:1" ht="15" customHeight="1" thickBot="1" x14ac:dyDescent="0.3">
      <c r="A22" s="4" t="s">
        <v>162</v>
      </c>
    </row>
    <row r="23" spans="1:1" ht="15" customHeight="1" thickBot="1" x14ac:dyDescent="0.3">
      <c r="A23" s="5" t="s">
        <v>163</v>
      </c>
    </row>
    <row r="24" spans="1:1" ht="15" customHeight="1" thickBot="1" x14ac:dyDescent="0.3">
      <c r="A24" s="4" t="s">
        <v>164</v>
      </c>
    </row>
    <row r="25" spans="1:1" ht="15" customHeight="1" thickBot="1" x14ac:dyDescent="0.3">
      <c r="A25" s="5" t="s">
        <v>165</v>
      </c>
    </row>
    <row r="26" spans="1:1" ht="15" customHeight="1" thickBot="1" x14ac:dyDescent="0.3">
      <c r="A26" s="4" t="s">
        <v>166</v>
      </c>
    </row>
    <row r="27" spans="1:1" ht="15" customHeight="1" thickBot="1" x14ac:dyDescent="0.3">
      <c r="A27" s="5" t="s">
        <v>167</v>
      </c>
    </row>
    <row r="28" spans="1:1" ht="15" customHeight="1" thickBot="1" x14ac:dyDescent="0.3">
      <c r="A28" s="4" t="s">
        <v>168</v>
      </c>
    </row>
    <row r="29" spans="1:1" ht="24.6" customHeight="1" thickBot="1" x14ac:dyDescent="0.3">
      <c r="A29" s="5" t="s">
        <v>169</v>
      </c>
    </row>
    <row r="30" spans="1:1" ht="18.75" customHeight="1" thickBot="1" x14ac:dyDescent="0.3">
      <c r="A30" s="4" t="s">
        <v>170</v>
      </c>
    </row>
    <row r="31" spans="1:1" ht="15" customHeight="1" thickBot="1" x14ac:dyDescent="0.3">
      <c r="A31" s="5" t="s">
        <v>171</v>
      </c>
    </row>
    <row r="32" spans="1:1" ht="15" customHeight="1" thickBot="1" x14ac:dyDescent="0.3">
      <c r="A32" s="4" t="s">
        <v>172</v>
      </c>
    </row>
    <row r="33" spans="1:1" ht="15" customHeight="1" thickBot="1" x14ac:dyDescent="0.3">
      <c r="A33" s="5" t="s">
        <v>173</v>
      </c>
    </row>
    <row r="34" spans="1:1" ht="20.25" customHeight="1" thickBot="1" x14ac:dyDescent="0.3">
      <c r="A34" s="4" t="s">
        <v>174</v>
      </c>
    </row>
    <row r="35" spans="1:1" ht="19.5" customHeight="1" thickBot="1" x14ac:dyDescent="0.3">
      <c r="A35" s="5" t="s">
        <v>175</v>
      </c>
    </row>
    <row r="36" spans="1:1" ht="18" customHeight="1" thickBot="1" x14ac:dyDescent="0.3">
      <c r="A36" s="4" t="s">
        <v>176</v>
      </c>
    </row>
    <row r="37" spans="1:1" ht="15" customHeight="1" thickBot="1" x14ac:dyDescent="0.3">
      <c r="A37" s="5" t="s">
        <v>177</v>
      </c>
    </row>
    <row r="38" spans="1:1" ht="15" customHeight="1" thickBot="1" x14ac:dyDescent="0.3">
      <c r="A38" s="4" t="s">
        <v>178</v>
      </c>
    </row>
    <row r="39" spans="1:1" ht="15" customHeight="1" thickBot="1" x14ac:dyDescent="0.3">
      <c r="A39" s="5" t="s">
        <v>179</v>
      </c>
    </row>
    <row r="40" spans="1:1" ht="15" customHeight="1" thickBot="1" x14ac:dyDescent="0.3">
      <c r="A40" s="4" t="s">
        <v>180</v>
      </c>
    </row>
    <row r="41" spans="1:1" ht="15" customHeight="1" thickBot="1" x14ac:dyDescent="0.3">
      <c r="A41" s="5" t="s">
        <v>181</v>
      </c>
    </row>
    <row r="42" spans="1:1" ht="15" customHeight="1" thickBot="1" x14ac:dyDescent="0.3">
      <c r="A42" s="4" t="s">
        <v>182</v>
      </c>
    </row>
    <row r="43" spans="1:1" ht="15" customHeight="1" thickBot="1" x14ac:dyDescent="0.3">
      <c r="A43" s="5" t="s">
        <v>183</v>
      </c>
    </row>
    <row r="44" spans="1:1" ht="15" customHeight="1" thickBot="1" x14ac:dyDescent="0.3">
      <c r="A44" s="4" t="s">
        <v>184</v>
      </c>
    </row>
    <row r="45" spans="1:1" ht="15" customHeight="1" thickBot="1" x14ac:dyDescent="0.3">
      <c r="A45" s="5" t="s">
        <v>185</v>
      </c>
    </row>
    <row r="46" spans="1:1" ht="15" customHeight="1" thickBot="1" x14ac:dyDescent="0.3">
      <c r="A46" s="4" t="s">
        <v>186</v>
      </c>
    </row>
    <row r="47" spans="1:1" ht="15" customHeight="1" thickBot="1" x14ac:dyDescent="0.3">
      <c r="A47" s="5" t="s">
        <v>187</v>
      </c>
    </row>
    <row r="48" spans="1:1" ht="15" customHeight="1" thickBot="1" x14ac:dyDescent="0.3">
      <c r="A48" s="4" t="s">
        <v>188</v>
      </c>
    </row>
    <row r="49" spans="1:1" ht="24.6" customHeight="1" thickBot="1" x14ac:dyDescent="0.3">
      <c r="A49" s="5" t="s">
        <v>189</v>
      </c>
    </row>
    <row r="50" spans="1:1" ht="24.6" customHeight="1" thickBot="1" x14ac:dyDescent="0.3">
      <c r="A50" s="4" t="s">
        <v>190</v>
      </c>
    </row>
    <row r="51" spans="1:1" ht="15" customHeight="1" thickBot="1" x14ac:dyDescent="0.3">
      <c r="A51" s="5" t="s">
        <v>191</v>
      </c>
    </row>
    <row r="52" spans="1:1" ht="15" customHeight="1" thickBot="1" x14ac:dyDescent="0.3">
      <c r="A52" s="4" t="s">
        <v>192</v>
      </c>
    </row>
    <row r="53" spans="1:1" ht="15" customHeight="1" thickBot="1" x14ac:dyDescent="0.3">
      <c r="A53" s="5" t="s">
        <v>193</v>
      </c>
    </row>
    <row r="54" spans="1:1" ht="15" customHeight="1" thickBot="1" x14ac:dyDescent="0.3">
      <c r="A54" s="4" t="s">
        <v>194</v>
      </c>
    </row>
    <row r="55" spans="1:1" ht="15" customHeight="1" thickBot="1" x14ac:dyDescent="0.3">
      <c r="A55" s="5" t="s">
        <v>195</v>
      </c>
    </row>
    <row r="56" spans="1:1" ht="15" customHeight="1" thickBot="1" x14ac:dyDescent="0.3">
      <c r="A56" s="4" t="s">
        <v>196</v>
      </c>
    </row>
    <row r="57" spans="1:1" ht="15" customHeight="1" thickBot="1" x14ac:dyDescent="0.3">
      <c r="A57" s="5" t="s">
        <v>197</v>
      </c>
    </row>
    <row r="58" spans="1:1" ht="15" customHeight="1" thickBot="1" x14ac:dyDescent="0.3">
      <c r="A58" s="4" t="s">
        <v>198</v>
      </c>
    </row>
    <row r="59" spans="1:1" ht="15" customHeight="1" thickBot="1" x14ac:dyDescent="0.3">
      <c r="A59" s="5" t="s">
        <v>199</v>
      </c>
    </row>
    <row r="60" spans="1:1" ht="15" customHeight="1" thickBot="1" x14ac:dyDescent="0.3">
      <c r="A60" s="4" t="s">
        <v>200</v>
      </c>
    </row>
    <row r="61" spans="1:1" ht="15" customHeight="1" thickBot="1" x14ac:dyDescent="0.3">
      <c r="A61" s="5" t="s">
        <v>201</v>
      </c>
    </row>
    <row r="62" spans="1:1" ht="15" customHeight="1" thickBot="1" x14ac:dyDescent="0.3">
      <c r="A62" s="4" t="s">
        <v>202</v>
      </c>
    </row>
    <row r="63" spans="1:1" ht="15" customHeight="1" thickBot="1" x14ac:dyDescent="0.3">
      <c r="A63" s="5" t="s">
        <v>203</v>
      </c>
    </row>
    <row r="64" spans="1:1" ht="24.6" customHeight="1" thickBot="1" x14ac:dyDescent="0.3">
      <c r="A64" s="4" t="s">
        <v>204</v>
      </c>
    </row>
    <row r="65" spans="1:1" ht="24.6" customHeight="1" thickBot="1" x14ac:dyDescent="0.3">
      <c r="A65" s="5" t="s">
        <v>205</v>
      </c>
    </row>
    <row r="66" spans="1:1" ht="15" customHeight="1" thickBot="1" x14ac:dyDescent="0.3">
      <c r="A66" s="4" t="s">
        <v>206</v>
      </c>
    </row>
    <row r="67" spans="1:1" ht="15" customHeight="1" thickBot="1" x14ac:dyDescent="0.3">
      <c r="A67" s="5" t="s">
        <v>207</v>
      </c>
    </row>
    <row r="68" spans="1:1" ht="15" customHeight="1" thickBot="1" x14ac:dyDescent="0.3">
      <c r="A68" s="4" t="s">
        <v>208</v>
      </c>
    </row>
    <row r="69" spans="1:1" ht="15" customHeight="1" thickBot="1" x14ac:dyDescent="0.3">
      <c r="A69" s="5" t="s">
        <v>209</v>
      </c>
    </row>
    <row r="70" spans="1:1" ht="15" customHeight="1" thickBot="1" x14ac:dyDescent="0.3">
      <c r="A70" s="4" t="s">
        <v>210</v>
      </c>
    </row>
    <row r="71" spans="1:1" ht="15" customHeight="1" thickBot="1" x14ac:dyDescent="0.3">
      <c r="A71" s="5" t="s">
        <v>211</v>
      </c>
    </row>
    <row r="72" spans="1:1" ht="15" customHeight="1" thickBot="1" x14ac:dyDescent="0.3">
      <c r="A72" s="4" t="s">
        <v>212</v>
      </c>
    </row>
    <row r="73" spans="1:1" ht="15" customHeight="1" thickBot="1" x14ac:dyDescent="0.3">
      <c r="A73" s="5" t="s">
        <v>213</v>
      </c>
    </row>
    <row r="74" spans="1:1" ht="15" customHeight="1" thickBot="1" x14ac:dyDescent="0.3">
      <c r="A74" s="4" t="s">
        <v>214</v>
      </c>
    </row>
    <row r="75" spans="1:1" ht="15" customHeight="1" thickBot="1" x14ac:dyDescent="0.3">
      <c r="A75" s="5" t="s">
        <v>215</v>
      </c>
    </row>
    <row r="76" spans="1:1" ht="15" customHeight="1" thickBot="1" x14ac:dyDescent="0.3">
      <c r="A76" s="4" t="s">
        <v>216</v>
      </c>
    </row>
    <row r="77" spans="1:1" ht="15" customHeight="1" thickBot="1" x14ac:dyDescent="0.3">
      <c r="A77" s="5" t="s">
        <v>217</v>
      </c>
    </row>
    <row r="78" spans="1:1" ht="15" customHeight="1" thickBot="1" x14ac:dyDescent="0.3">
      <c r="A78" s="4" t="s">
        <v>218</v>
      </c>
    </row>
    <row r="79" spans="1:1" ht="15" customHeight="1" thickBot="1" x14ac:dyDescent="0.3">
      <c r="A79" s="5" t="s">
        <v>219</v>
      </c>
    </row>
    <row r="80" spans="1:1" ht="15" customHeight="1" thickBot="1" x14ac:dyDescent="0.3">
      <c r="A80" s="4" t="s">
        <v>220</v>
      </c>
    </row>
    <row r="81" spans="1:1" ht="15" customHeight="1" thickBot="1" x14ac:dyDescent="0.3">
      <c r="A81" s="5" t="s">
        <v>221</v>
      </c>
    </row>
    <row r="82" spans="1:1" ht="15" customHeight="1" thickBot="1" x14ac:dyDescent="0.3">
      <c r="A82" s="4" t="s">
        <v>222</v>
      </c>
    </row>
    <row r="83" spans="1:1" ht="15" customHeight="1" thickBot="1" x14ac:dyDescent="0.3">
      <c r="A83" s="5" t="s">
        <v>223</v>
      </c>
    </row>
    <row r="84" spans="1:1" ht="15" customHeight="1" thickBot="1" x14ac:dyDescent="0.3">
      <c r="A84" s="4" t="s">
        <v>224</v>
      </c>
    </row>
    <row r="85" spans="1:1" ht="15" customHeight="1" thickBot="1" x14ac:dyDescent="0.3">
      <c r="A85" s="5" t="s">
        <v>225</v>
      </c>
    </row>
    <row r="86" spans="1:1" ht="15" customHeight="1" thickBot="1" x14ac:dyDescent="0.3">
      <c r="A86" s="4" t="s">
        <v>226</v>
      </c>
    </row>
    <row r="87" spans="1:1" ht="15" customHeight="1" thickBot="1" x14ac:dyDescent="0.3">
      <c r="A87" s="5" t="s">
        <v>227</v>
      </c>
    </row>
    <row r="88" spans="1:1" ht="15" customHeight="1" thickBot="1" x14ac:dyDescent="0.3">
      <c r="A88" s="4" t="s">
        <v>228</v>
      </c>
    </row>
    <row r="89" spans="1:1" ht="15" customHeight="1" thickBot="1" x14ac:dyDescent="0.3">
      <c r="A89" s="5" t="s">
        <v>229</v>
      </c>
    </row>
    <row r="90" spans="1:1" ht="15" customHeight="1" thickBot="1" x14ac:dyDescent="0.3">
      <c r="A90" s="4" t="s">
        <v>230</v>
      </c>
    </row>
    <row r="91" spans="1:1" ht="15" customHeight="1" thickBot="1" x14ac:dyDescent="0.3">
      <c r="A91" s="5" t="s">
        <v>231</v>
      </c>
    </row>
    <row r="92" spans="1:1" ht="15" customHeight="1" thickBot="1" x14ac:dyDescent="0.3">
      <c r="A92" s="4" t="s">
        <v>232</v>
      </c>
    </row>
    <row r="93" spans="1:1" ht="15" customHeight="1" thickBot="1" x14ac:dyDescent="0.3">
      <c r="A93" s="5" t="s">
        <v>233</v>
      </c>
    </row>
    <row r="94" spans="1:1" ht="15" customHeight="1" thickBot="1" x14ac:dyDescent="0.3">
      <c r="A94" s="4" t="s">
        <v>234</v>
      </c>
    </row>
    <row r="95" spans="1:1" ht="15" customHeight="1" thickBot="1" x14ac:dyDescent="0.3">
      <c r="A95" s="5" t="s">
        <v>235</v>
      </c>
    </row>
    <row r="96" spans="1:1" ht="15" customHeight="1" thickBot="1" x14ac:dyDescent="0.3">
      <c r="A96" s="4" t="s">
        <v>236</v>
      </c>
    </row>
    <row r="97" spans="1:1" ht="15" customHeight="1" thickBot="1" x14ac:dyDescent="0.3">
      <c r="A97" s="5" t="s">
        <v>237</v>
      </c>
    </row>
    <row r="98" spans="1:1" ht="15" customHeight="1" thickBot="1" x14ac:dyDescent="0.3">
      <c r="A98" s="4" t="s">
        <v>238</v>
      </c>
    </row>
    <row r="99" spans="1:1" ht="15" customHeight="1" thickBot="1" x14ac:dyDescent="0.3">
      <c r="A99" s="5" t="s">
        <v>239</v>
      </c>
    </row>
    <row r="100" spans="1:1" ht="15" customHeight="1" thickBot="1" x14ac:dyDescent="0.3">
      <c r="A100" s="4" t="s">
        <v>240</v>
      </c>
    </row>
    <row r="101" spans="1:1" ht="15" customHeight="1" thickBot="1" x14ac:dyDescent="0.3">
      <c r="A101" s="5" t="s">
        <v>241</v>
      </c>
    </row>
    <row r="102" spans="1:1" ht="15" customHeight="1" thickBot="1" x14ac:dyDescent="0.3">
      <c r="A102" s="4" t="s">
        <v>242</v>
      </c>
    </row>
    <row r="103" spans="1:1" ht="24.6" customHeight="1" thickBot="1" x14ac:dyDescent="0.3">
      <c r="A103" s="5" t="s">
        <v>243</v>
      </c>
    </row>
    <row r="104" spans="1:1" ht="15" customHeight="1" thickBot="1" x14ac:dyDescent="0.3">
      <c r="A104" s="4" t="s">
        <v>244</v>
      </c>
    </row>
    <row r="105" spans="1:1" ht="15" customHeight="1" thickBot="1" x14ac:dyDescent="0.3">
      <c r="A105" s="5" t="s">
        <v>245</v>
      </c>
    </row>
    <row r="106" spans="1:1" ht="15" customHeight="1" thickBot="1" x14ac:dyDescent="0.3">
      <c r="A106" s="4" t="s">
        <v>246</v>
      </c>
    </row>
    <row r="107" spans="1:1" ht="15" customHeight="1" thickBot="1" x14ac:dyDescent="0.3">
      <c r="A107" s="5" t="s">
        <v>247</v>
      </c>
    </row>
    <row r="108" spans="1:1" ht="15" customHeight="1" thickBot="1" x14ac:dyDescent="0.3">
      <c r="A108" s="4" t="s">
        <v>248</v>
      </c>
    </row>
    <row r="109" spans="1:1" ht="15" customHeight="1" thickBot="1" x14ac:dyDescent="0.3">
      <c r="A109" s="5" t="s">
        <v>249</v>
      </c>
    </row>
    <row r="110" spans="1:1" ht="15" customHeight="1" thickBot="1" x14ac:dyDescent="0.3">
      <c r="A110" s="4" t="s">
        <v>250</v>
      </c>
    </row>
    <row r="111" spans="1:1" ht="15" customHeight="1" thickBot="1" x14ac:dyDescent="0.3">
      <c r="A111" s="5" t="s">
        <v>251</v>
      </c>
    </row>
    <row r="112" spans="1:1" ht="15" customHeight="1" thickBot="1" x14ac:dyDescent="0.3">
      <c r="A112" s="4" t="s">
        <v>252</v>
      </c>
    </row>
    <row r="113" spans="1:1" ht="15" customHeight="1" thickBot="1" x14ac:dyDescent="0.3">
      <c r="A113" s="5" t="s">
        <v>253</v>
      </c>
    </row>
    <row r="114" spans="1:1" ht="15" customHeight="1" thickBot="1" x14ac:dyDescent="0.3">
      <c r="A114" s="4" t="s">
        <v>254</v>
      </c>
    </row>
    <row r="115" spans="1:1" ht="15" customHeight="1" thickBot="1" x14ac:dyDescent="0.3">
      <c r="A115" s="5" t="s">
        <v>255</v>
      </c>
    </row>
    <row r="116" spans="1:1" ht="15" customHeight="1" thickBot="1" x14ac:dyDescent="0.3">
      <c r="A116" s="4" t="s">
        <v>256</v>
      </c>
    </row>
    <row r="117" spans="1:1" ht="15" customHeight="1" thickBot="1" x14ac:dyDescent="0.3">
      <c r="A117" s="5" t="s">
        <v>257</v>
      </c>
    </row>
    <row r="118" spans="1:1" ht="15" customHeight="1" thickBot="1" x14ac:dyDescent="0.3">
      <c r="A118" s="4" t="s">
        <v>258</v>
      </c>
    </row>
    <row r="119" spans="1:1" ht="15" customHeight="1" thickBot="1" x14ac:dyDescent="0.3">
      <c r="A119" s="5" t="s">
        <v>259</v>
      </c>
    </row>
    <row r="120" spans="1:1" ht="15" customHeight="1" thickBot="1" x14ac:dyDescent="0.3">
      <c r="A120" s="4" t="s">
        <v>260</v>
      </c>
    </row>
    <row r="121" spans="1:1" ht="15" customHeight="1" thickBot="1" x14ac:dyDescent="0.3">
      <c r="A121" s="5" t="s">
        <v>261</v>
      </c>
    </row>
    <row r="122" spans="1:1" ht="15" customHeight="1" thickBot="1" x14ac:dyDescent="0.3">
      <c r="A122" s="4" t="s">
        <v>262</v>
      </c>
    </row>
    <row r="123" spans="1:1" ht="15" customHeight="1" thickBot="1" x14ac:dyDescent="0.3">
      <c r="A123" s="5" t="s">
        <v>263</v>
      </c>
    </row>
    <row r="124" spans="1:1" ht="15" customHeight="1" thickBot="1" x14ac:dyDescent="0.3">
      <c r="A124" s="4" t="s">
        <v>264</v>
      </c>
    </row>
    <row r="125" spans="1:1" ht="24.6" customHeight="1" thickBot="1" x14ac:dyDescent="0.3">
      <c r="A125" s="5" t="s">
        <v>265</v>
      </c>
    </row>
    <row r="126" spans="1:1" ht="15" customHeight="1" thickBot="1" x14ac:dyDescent="0.3">
      <c r="A126" s="4" t="s">
        <v>266</v>
      </c>
    </row>
    <row r="127" spans="1:1" ht="15" customHeight="1" thickBot="1" x14ac:dyDescent="0.3">
      <c r="A127" s="5" t="s">
        <v>267</v>
      </c>
    </row>
    <row r="128" spans="1:1" ht="15" customHeight="1" thickBot="1" x14ac:dyDescent="0.3">
      <c r="A128" s="4" t="s">
        <v>268</v>
      </c>
    </row>
    <row r="129" spans="1:1" ht="15" customHeight="1" thickBot="1" x14ac:dyDescent="0.3">
      <c r="A129" s="5" t="s">
        <v>269</v>
      </c>
    </row>
    <row r="130" spans="1:1" ht="15" customHeight="1" thickBot="1" x14ac:dyDescent="0.3">
      <c r="A130" s="4" t="s">
        <v>270</v>
      </c>
    </row>
    <row r="131" spans="1:1" ht="15" customHeight="1" thickBot="1" x14ac:dyDescent="0.3">
      <c r="A131" s="5" t="s">
        <v>271</v>
      </c>
    </row>
    <row r="132" spans="1:1" ht="15" customHeight="1" thickBot="1" x14ac:dyDescent="0.3">
      <c r="A132" s="4" t="s">
        <v>272</v>
      </c>
    </row>
    <row r="133" spans="1:1" ht="15" customHeight="1" thickBot="1" x14ac:dyDescent="0.3">
      <c r="A133" s="5" t="s">
        <v>273</v>
      </c>
    </row>
    <row r="134" spans="1:1" ht="15" customHeight="1" thickBot="1" x14ac:dyDescent="0.3">
      <c r="A134" s="4" t="s">
        <v>274</v>
      </c>
    </row>
    <row r="135" spans="1:1" ht="15" customHeight="1" thickBot="1" x14ac:dyDescent="0.3">
      <c r="A135" s="5" t="s">
        <v>275</v>
      </c>
    </row>
    <row r="136" spans="1:1" ht="15" customHeight="1" thickBot="1" x14ac:dyDescent="0.3">
      <c r="A136" s="4" t="s">
        <v>276</v>
      </c>
    </row>
    <row r="137" spans="1:1" ht="15" customHeight="1" thickBot="1" x14ac:dyDescent="0.3">
      <c r="A137" s="5" t="s">
        <v>277</v>
      </c>
    </row>
    <row r="138" spans="1:1" ht="15" customHeight="1" thickBot="1" x14ac:dyDescent="0.3">
      <c r="A138" s="4" t="s">
        <v>278</v>
      </c>
    </row>
    <row r="139" spans="1:1" ht="15" customHeight="1" thickBot="1" x14ac:dyDescent="0.3">
      <c r="A139" s="5" t="s">
        <v>279</v>
      </c>
    </row>
    <row r="140" spans="1:1" ht="15" customHeight="1" thickBot="1" x14ac:dyDescent="0.3">
      <c r="A140" s="4" t="s">
        <v>280</v>
      </c>
    </row>
    <row r="141" spans="1:1" ht="15" customHeight="1" thickBot="1" x14ac:dyDescent="0.3">
      <c r="A141" s="5" t="s">
        <v>281</v>
      </c>
    </row>
    <row r="142" spans="1:1" ht="15" customHeight="1" thickBot="1" x14ac:dyDescent="0.3">
      <c r="A142" s="4" t="s">
        <v>282</v>
      </c>
    </row>
    <row r="143" spans="1:1" ht="15" customHeight="1" thickBot="1" x14ac:dyDescent="0.3">
      <c r="A143" s="5" t="s">
        <v>283</v>
      </c>
    </row>
    <row r="144" spans="1:1" ht="15" customHeight="1" thickBot="1" x14ac:dyDescent="0.3">
      <c r="A144" s="4" t="s">
        <v>284</v>
      </c>
    </row>
    <row r="145" spans="1:1" ht="15" customHeight="1" thickBot="1" x14ac:dyDescent="0.3">
      <c r="A145" s="5" t="s">
        <v>285</v>
      </c>
    </row>
    <row r="146" spans="1:1" ht="24.6" customHeight="1" thickBot="1" x14ac:dyDescent="0.3">
      <c r="A146" s="4" t="s">
        <v>286</v>
      </c>
    </row>
    <row r="147" spans="1:1" ht="15" customHeight="1" thickBot="1" x14ac:dyDescent="0.3">
      <c r="A147" s="5" t="s">
        <v>287</v>
      </c>
    </row>
    <row r="148" spans="1:1" ht="15" customHeight="1" thickBot="1" x14ac:dyDescent="0.3">
      <c r="A148" s="4" t="s">
        <v>288</v>
      </c>
    </row>
    <row r="149" spans="1:1" ht="15" customHeight="1" thickBot="1" x14ac:dyDescent="0.3">
      <c r="A149" s="5" t="s">
        <v>289</v>
      </c>
    </row>
    <row r="150" spans="1:1" ht="15" customHeight="1" thickBot="1" x14ac:dyDescent="0.3">
      <c r="A150" s="4" t="s">
        <v>290</v>
      </c>
    </row>
    <row r="151" spans="1:1" ht="15" customHeight="1" thickBot="1" x14ac:dyDescent="0.3">
      <c r="A151" s="5" t="s">
        <v>291</v>
      </c>
    </row>
    <row r="152" spans="1:1" ht="15" customHeight="1" thickBot="1" x14ac:dyDescent="0.3">
      <c r="A152" s="4" t="s">
        <v>292</v>
      </c>
    </row>
    <row r="153" spans="1:1" ht="15" customHeight="1" thickBot="1" x14ac:dyDescent="0.3">
      <c r="A153" s="5" t="s">
        <v>293</v>
      </c>
    </row>
    <row r="154" spans="1:1" ht="15" customHeight="1" thickBot="1" x14ac:dyDescent="0.3">
      <c r="A154" s="4" t="s">
        <v>294</v>
      </c>
    </row>
    <row r="155" spans="1:1" ht="15" customHeight="1" thickBot="1" x14ac:dyDescent="0.3">
      <c r="A155" s="5" t="s">
        <v>295</v>
      </c>
    </row>
    <row r="156" spans="1:1" ht="15" customHeight="1" thickBot="1" x14ac:dyDescent="0.3">
      <c r="A156" s="4" t="s">
        <v>296</v>
      </c>
    </row>
    <row r="157" spans="1:1" ht="15" customHeight="1" thickBot="1" x14ac:dyDescent="0.3">
      <c r="A157" s="5" t="s">
        <v>297</v>
      </c>
    </row>
    <row r="158" spans="1:1" ht="15" customHeight="1" thickBot="1" x14ac:dyDescent="0.3">
      <c r="A158" s="4" t="s">
        <v>298</v>
      </c>
    </row>
    <row r="159" spans="1:1" ht="15" customHeight="1" thickBot="1" x14ac:dyDescent="0.3">
      <c r="A159" s="5" t="s">
        <v>299</v>
      </c>
    </row>
    <row r="160" spans="1:1" ht="15" customHeight="1" thickBot="1" x14ac:dyDescent="0.3">
      <c r="A160" s="4" t="s">
        <v>300</v>
      </c>
    </row>
    <row r="161" spans="1:1" ht="15" customHeight="1" thickBot="1" x14ac:dyDescent="0.3">
      <c r="A161" s="5" t="s">
        <v>301</v>
      </c>
    </row>
    <row r="162" spans="1:1" ht="15" customHeight="1" thickBot="1" x14ac:dyDescent="0.3">
      <c r="A162" s="4" t="s">
        <v>302</v>
      </c>
    </row>
    <row r="163" spans="1:1" ht="15" customHeight="1" thickBot="1" x14ac:dyDescent="0.3">
      <c r="A163" s="5" t="s">
        <v>303</v>
      </c>
    </row>
    <row r="164" spans="1:1" ht="15" customHeight="1" thickBot="1" x14ac:dyDescent="0.3">
      <c r="A164" s="4" t="s">
        <v>304</v>
      </c>
    </row>
    <row r="165" spans="1:1" ht="15" customHeight="1" thickBot="1" x14ac:dyDescent="0.3">
      <c r="A165" s="5" t="s">
        <v>305</v>
      </c>
    </row>
    <row r="166" spans="1:1" ht="15" customHeight="1" thickBot="1" x14ac:dyDescent="0.3">
      <c r="A166" s="4" t="s">
        <v>306</v>
      </c>
    </row>
    <row r="167" spans="1:1" ht="15" customHeight="1" thickBot="1" x14ac:dyDescent="0.3">
      <c r="A167" s="5" t="s">
        <v>307</v>
      </c>
    </row>
    <row r="168" spans="1:1" ht="15" customHeight="1" thickBot="1" x14ac:dyDescent="0.3">
      <c r="A168" s="4" t="s">
        <v>308</v>
      </c>
    </row>
    <row r="169" spans="1:1" ht="15" customHeight="1" thickBot="1" x14ac:dyDescent="0.3">
      <c r="A169" s="5" t="s">
        <v>309</v>
      </c>
    </row>
    <row r="170" spans="1:1" ht="15" customHeight="1" thickBot="1" x14ac:dyDescent="0.3">
      <c r="A170" s="4" t="s">
        <v>310</v>
      </c>
    </row>
    <row r="171" spans="1:1" ht="15" customHeight="1" thickBot="1" x14ac:dyDescent="0.3">
      <c r="A171" s="5" t="s">
        <v>311</v>
      </c>
    </row>
    <row r="172" spans="1:1" ht="15" customHeight="1" thickBot="1" x14ac:dyDescent="0.3">
      <c r="A172" s="4" t="s">
        <v>312</v>
      </c>
    </row>
    <row r="173" spans="1:1" ht="15" customHeight="1" thickBot="1" x14ac:dyDescent="0.3">
      <c r="A173" s="5" t="s">
        <v>313</v>
      </c>
    </row>
    <row r="174" spans="1:1" ht="15" customHeight="1" thickBot="1" x14ac:dyDescent="0.3">
      <c r="A174" s="4" t="s">
        <v>314</v>
      </c>
    </row>
    <row r="175" spans="1:1" ht="15" customHeight="1" thickBot="1" x14ac:dyDescent="0.3">
      <c r="A175" s="5" t="s">
        <v>315</v>
      </c>
    </row>
    <row r="176" spans="1:1" ht="15" customHeight="1" thickBot="1" x14ac:dyDescent="0.3">
      <c r="A176" s="4" t="s">
        <v>316</v>
      </c>
    </row>
    <row r="177" spans="1:1" ht="15" customHeight="1" thickBot="1" x14ac:dyDescent="0.3">
      <c r="A177" s="5" t="s">
        <v>317</v>
      </c>
    </row>
    <row r="178" spans="1:1" ht="15" customHeight="1" thickBot="1" x14ac:dyDescent="0.3">
      <c r="A178" s="4" t="s">
        <v>318</v>
      </c>
    </row>
    <row r="179" spans="1:1" ht="15" customHeight="1" thickBot="1" x14ac:dyDescent="0.3">
      <c r="A179" s="5" t="s">
        <v>319</v>
      </c>
    </row>
    <row r="180" spans="1:1" ht="15" customHeight="1" thickBot="1" x14ac:dyDescent="0.3">
      <c r="A180" s="4" t="s">
        <v>320</v>
      </c>
    </row>
    <row r="181" spans="1:1" ht="15" customHeight="1" thickBot="1" x14ac:dyDescent="0.3">
      <c r="A181" s="5" t="s">
        <v>321</v>
      </c>
    </row>
    <row r="182" spans="1:1" ht="15" customHeight="1" thickBot="1" x14ac:dyDescent="0.3">
      <c r="A182" s="4" t="s">
        <v>322</v>
      </c>
    </row>
    <row r="183" spans="1:1" ht="15" customHeight="1" thickBot="1" x14ac:dyDescent="0.3">
      <c r="A183" s="5" t="s">
        <v>323</v>
      </c>
    </row>
    <row r="184" spans="1:1" ht="15" customHeight="1" thickBot="1" x14ac:dyDescent="0.3">
      <c r="A184" s="4" t="s">
        <v>324</v>
      </c>
    </row>
    <row r="185" spans="1:1" ht="15" customHeight="1" thickBot="1" x14ac:dyDescent="0.3">
      <c r="A185" s="5" t="s">
        <v>325</v>
      </c>
    </row>
    <row r="186" spans="1:1" ht="15" customHeight="1" thickBot="1" x14ac:dyDescent="0.3">
      <c r="A186" s="4" t="s">
        <v>326</v>
      </c>
    </row>
    <row r="187" spans="1:1" ht="15" customHeight="1" thickBot="1" x14ac:dyDescent="0.3">
      <c r="A187" s="5" t="s">
        <v>327</v>
      </c>
    </row>
    <row r="188" spans="1:1" ht="15" customHeight="1" thickBot="1" x14ac:dyDescent="0.3">
      <c r="A188" s="4" t="s">
        <v>328</v>
      </c>
    </row>
    <row r="189" spans="1:1" ht="15" customHeight="1" thickBot="1" x14ac:dyDescent="0.3">
      <c r="A189" s="5" t="s">
        <v>329</v>
      </c>
    </row>
    <row r="190" spans="1:1" ht="15" customHeight="1" thickBot="1" x14ac:dyDescent="0.3">
      <c r="A190" s="4" t="s">
        <v>330</v>
      </c>
    </row>
    <row r="191" spans="1:1" ht="15" customHeight="1" thickBot="1" x14ac:dyDescent="0.3">
      <c r="A191" s="5" t="s">
        <v>331</v>
      </c>
    </row>
    <row r="192" spans="1:1" ht="15" customHeight="1" thickBot="1" x14ac:dyDescent="0.3">
      <c r="A192" s="4" t="s">
        <v>332</v>
      </c>
    </row>
    <row r="193" spans="1:1" ht="24.6" customHeight="1" thickBot="1" x14ac:dyDescent="0.3">
      <c r="A193" s="5" t="s">
        <v>333</v>
      </c>
    </row>
    <row r="194" spans="1:1" ht="15" customHeight="1" thickBot="1" x14ac:dyDescent="0.3">
      <c r="A194" s="5" t="s">
        <v>334</v>
      </c>
    </row>
    <row r="195" spans="1:1" ht="15" customHeight="1" thickBot="1" x14ac:dyDescent="0.3">
      <c r="A195" s="4" t="s">
        <v>335</v>
      </c>
    </row>
    <row r="196" spans="1:1" ht="15" customHeight="1" thickBot="1" x14ac:dyDescent="0.3">
      <c r="A196" s="5" t="s">
        <v>336</v>
      </c>
    </row>
    <row r="197" spans="1:1" ht="15" customHeight="1" thickBot="1" x14ac:dyDescent="0.3">
      <c r="A197" s="4" t="s">
        <v>337</v>
      </c>
    </row>
    <row r="198" spans="1:1" ht="15" customHeight="1" thickBot="1" x14ac:dyDescent="0.3">
      <c r="A198" s="5" t="s">
        <v>338</v>
      </c>
    </row>
    <row r="199" spans="1:1" ht="15" customHeight="1" thickBot="1" x14ac:dyDescent="0.3">
      <c r="A199" s="4" t="s">
        <v>339</v>
      </c>
    </row>
    <row r="200" spans="1:1" ht="15" customHeight="1" thickBot="1" x14ac:dyDescent="0.3">
      <c r="A200" s="5" t="s">
        <v>340</v>
      </c>
    </row>
    <row r="201" spans="1:1" ht="15" customHeight="1" thickBot="1" x14ac:dyDescent="0.3">
      <c r="A201" s="4" t="s">
        <v>341</v>
      </c>
    </row>
    <row r="202" spans="1:1" ht="15" customHeight="1" thickBot="1" x14ac:dyDescent="0.3">
      <c r="A202" s="5" t="s">
        <v>342</v>
      </c>
    </row>
    <row r="203" spans="1:1" ht="15" customHeight="1" thickBot="1" x14ac:dyDescent="0.3">
      <c r="A203" s="4" t="s">
        <v>343</v>
      </c>
    </row>
    <row r="204" spans="1:1" ht="15" customHeight="1" thickBot="1" x14ac:dyDescent="0.3">
      <c r="A204" s="5" t="s">
        <v>344</v>
      </c>
    </row>
    <row r="205" spans="1:1" ht="15" customHeight="1" thickBot="1" x14ac:dyDescent="0.3">
      <c r="A205" s="4" t="s">
        <v>345</v>
      </c>
    </row>
    <row r="206" spans="1:1" ht="15" customHeight="1" thickBot="1" x14ac:dyDescent="0.3">
      <c r="A206" s="5" t="s">
        <v>346</v>
      </c>
    </row>
    <row r="207" spans="1:1" ht="15" customHeight="1" thickBot="1" x14ac:dyDescent="0.3">
      <c r="A207" s="4" t="s">
        <v>347</v>
      </c>
    </row>
    <row r="208" spans="1:1" ht="15" customHeight="1" thickBot="1" x14ac:dyDescent="0.3">
      <c r="A208" s="5" t="s">
        <v>348</v>
      </c>
    </row>
    <row r="209" spans="1:1" ht="15" customHeight="1" thickBot="1" x14ac:dyDescent="0.3">
      <c r="A209" s="4" t="s">
        <v>349</v>
      </c>
    </row>
    <row r="210" spans="1:1" ht="24.6" customHeight="1" thickBot="1" x14ac:dyDescent="0.3">
      <c r="A210" s="5" t="s">
        <v>350</v>
      </c>
    </row>
    <row r="211" spans="1:1" ht="15" customHeight="1" thickBot="1" x14ac:dyDescent="0.3">
      <c r="A211" s="4" t="s">
        <v>351</v>
      </c>
    </row>
    <row r="212" spans="1:1" ht="15" customHeight="1" thickBot="1" x14ac:dyDescent="0.3">
      <c r="A212" s="5" t="s">
        <v>352</v>
      </c>
    </row>
    <row r="213" spans="1:1" ht="15" customHeight="1" thickBot="1" x14ac:dyDescent="0.3">
      <c r="A213" s="4" t="s">
        <v>353</v>
      </c>
    </row>
    <row r="214" spans="1:1" ht="15" customHeight="1" thickBot="1" x14ac:dyDescent="0.3">
      <c r="A214" s="5" t="s">
        <v>354</v>
      </c>
    </row>
    <row r="215" spans="1:1" ht="15" customHeight="1" thickBot="1" x14ac:dyDescent="0.3">
      <c r="A215" s="4" t="s">
        <v>355</v>
      </c>
    </row>
    <row r="216" spans="1:1" ht="15" customHeight="1" thickBot="1" x14ac:dyDescent="0.3">
      <c r="A216" s="5" t="s">
        <v>356</v>
      </c>
    </row>
    <row r="217" spans="1:1" ht="24.6" customHeight="1" thickBot="1" x14ac:dyDescent="0.3">
      <c r="A217" s="4" t="s">
        <v>357</v>
      </c>
    </row>
    <row r="218" spans="1:1" ht="15" customHeight="1" thickBot="1" x14ac:dyDescent="0.3">
      <c r="A218" s="5" t="s">
        <v>358</v>
      </c>
    </row>
    <row r="219" spans="1:1" ht="15" customHeight="1" thickBot="1" x14ac:dyDescent="0.3">
      <c r="A219" s="4" t="s">
        <v>359</v>
      </c>
    </row>
    <row r="220" spans="1:1" ht="15" customHeight="1" thickBot="1" x14ac:dyDescent="0.3">
      <c r="A220" s="5" t="s">
        <v>360</v>
      </c>
    </row>
    <row r="221" spans="1:1" ht="15" customHeight="1" thickBot="1" x14ac:dyDescent="0.3">
      <c r="A221" s="4" t="s">
        <v>361</v>
      </c>
    </row>
    <row r="222" spans="1:1" ht="15" customHeight="1" thickBot="1" x14ac:dyDescent="0.3">
      <c r="A222" s="5" t="s">
        <v>362</v>
      </c>
    </row>
    <row r="223" spans="1:1" ht="15" customHeight="1" thickBot="1" x14ac:dyDescent="0.3">
      <c r="A223" s="4" t="s">
        <v>363</v>
      </c>
    </row>
    <row r="224" spans="1:1" ht="15" customHeight="1" thickBot="1" x14ac:dyDescent="0.3">
      <c r="A224" s="5" t="s">
        <v>364</v>
      </c>
    </row>
    <row r="225" spans="1:1" ht="15" customHeight="1" thickBot="1" x14ac:dyDescent="0.3">
      <c r="A225" s="4" t="s">
        <v>365</v>
      </c>
    </row>
    <row r="226" spans="1:1" ht="15" customHeight="1" thickBot="1" x14ac:dyDescent="0.3">
      <c r="A226" s="5" t="s">
        <v>366</v>
      </c>
    </row>
    <row r="227" spans="1:1" ht="15" customHeight="1" thickBot="1" x14ac:dyDescent="0.3">
      <c r="A227" s="4" t="s">
        <v>367</v>
      </c>
    </row>
    <row r="228" spans="1:1" ht="15" customHeight="1" thickBot="1" x14ac:dyDescent="0.3">
      <c r="A228" s="5" t="s">
        <v>368</v>
      </c>
    </row>
    <row r="229" spans="1:1" ht="15" customHeight="1" thickBot="1" x14ac:dyDescent="0.3">
      <c r="A229" s="4" t="s">
        <v>369</v>
      </c>
    </row>
    <row r="230" spans="1:1" ht="15" customHeight="1" thickBot="1" x14ac:dyDescent="0.3">
      <c r="A230" s="5" t="s">
        <v>370</v>
      </c>
    </row>
    <row r="231" spans="1:1" ht="15" customHeight="1" thickBot="1" x14ac:dyDescent="0.3">
      <c r="A231" s="4" t="s">
        <v>371</v>
      </c>
    </row>
    <row r="232" spans="1:1" ht="15" customHeight="1" thickBot="1" x14ac:dyDescent="0.3">
      <c r="A232" s="5" t="s">
        <v>372</v>
      </c>
    </row>
    <row r="233" spans="1:1" ht="15" customHeight="1" thickBot="1" x14ac:dyDescent="0.3">
      <c r="A233" s="4" t="s">
        <v>373</v>
      </c>
    </row>
    <row r="234" spans="1:1" ht="15" customHeight="1" thickBot="1" x14ac:dyDescent="0.3">
      <c r="A234" s="5" t="s">
        <v>374</v>
      </c>
    </row>
    <row r="235" spans="1:1" ht="15" customHeight="1" thickBot="1" x14ac:dyDescent="0.3">
      <c r="A235" s="4" t="s">
        <v>375</v>
      </c>
    </row>
    <row r="236" spans="1:1" ht="24.6" customHeight="1" thickBot="1" x14ac:dyDescent="0.3">
      <c r="A236" s="5" t="s">
        <v>376</v>
      </c>
    </row>
    <row r="237" spans="1:1" ht="15" customHeight="1" thickBot="1" x14ac:dyDescent="0.3">
      <c r="A237" s="4" t="s">
        <v>377</v>
      </c>
    </row>
    <row r="238" spans="1:1" ht="24.6" customHeight="1" thickBot="1" x14ac:dyDescent="0.3">
      <c r="A238" s="5" t="s">
        <v>378</v>
      </c>
    </row>
    <row r="239" spans="1:1" ht="15" customHeight="1" thickBot="1" x14ac:dyDescent="0.3">
      <c r="A239" s="4" t="s">
        <v>379</v>
      </c>
    </row>
    <row r="240" spans="1:1" ht="15" customHeight="1" thickBot="1" x14ac:dyDescent="0.3">
      <c r="A240" s="5" t="s">
        <v>380</v>
      </c>
    </row>
    <row r="241" spans="1:1" ht="15" customHeight="1" thickBot="1" x14ac:dyDescent="0.3">
      <c r="A241" s="4" t="s">
        <v>381</v>
      </c>
    </row>
    <row r="242" spans="1:1" ht="15" customHeight="1" thickBot="1" x14ac:dyDescent="0.3">
      <c r="A242" s="5" t="s">
        <v>382</v>
      </c>
    </row>
    <row r="243" spans="1:1" ht="15" customHeight="1" thickBot="1" x14ac:dyDescent="0.3">
      <c r="A243" s="4" t="s">
        <v>383</v>
      </c>
    </row>
    <row r="244" spans="1:1" ht="24.6" customHeight="1" thickBot="1" x14ac:dyDescent="0.3">
      <c r="A244" s="5" t="s">
        <v>384</v>
      </c>
    </row>
    <row r="245" spans="1:1" ht="15" customHeight="1" thickBot="1" x14ac:dyDescent="0.3">
      <c r="A245" s="4" t="s">
        <v>385</v>
      </c>
    </row>
    <row r="246" spans="1:1" ht="15" customHeight="1" thickBot="1" x14ac:dyDescent="0.3">
      <c r="A246" s="5" t="s">
        <v>386</v>
      </c>
    </row>
    <row r="247" spans="1:1" ht="15" customHeight="1" thickBot="1" x14ac:dyDescent="0.3">
      <c r="A247" s="4" t="s">
        <v>387</v>
      </c>
    </row>
    <row r="248" spans="1:1" ht="15" customHeight="1" thickBot="1" x14ac:dyDescent="0.3">
      <c r="A248" s="5" t="s">
        <v>388</v>
      </c>
    </row>
    <row r="249" spans="1:1" ht="15" customHeight="1" thickBot="1" x14ac:dyDescent="0.3">
      <c r="A249" s="4" t="s">
        <v>389</v>
      </c>
    </row>
    <row r="250" spans="1:1" x14ac:dyDescent="0.25">
      <c r="A250" s="5" t="s">
        <v>390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3">
    <tabColor theme="3" tint="0.499984740745262"/>
  </sheetPr>
  <dimension ref="A1:A7"/>
  <sheetViews>
    <sheetView showGridLines="0" workbookViewId="0">
      <selection activeCell="A2" sqref="A2:A7"/>
    </sheetView>
  </sheetViews>
  <sheetFormatPr defaultColWidth="8.85546875" defaultRowHeight="15" x14ac:dyDescent="0.25"/>
  <sheetData>
    <row r="1" spans="1:1" x14ac:dyDescent="0.25">
      <c r="A1" s="1" t="s">
        <v>391</v>
      </c>
    </row>
    <row r="2" spans="1:1" x14ac:dyDescent="0.25">
      <c r="A2" s="1" t="s">
        <v>392</v>
      </c>
    </row>
    <row r="3" spans="1:1" x14ac:dyDescent="0.25">
      <c r="A3" s="1" t="s">
        <v>393</v>
      </c>
    </row>
    <row r="4" spans="1:1" x14ac:dyDescent="0.25">
      <c r="A4" s="1" t="s">
        <v>394</v>
      </c>
    </row>
    <row r="5" spans="1:1" x14ac:dyDescent="0.25">
      <c r="A5" s="1" t="s">
        <v>395</v>
      </c>
    </row>
    <row r="6" spans="1:1" x14ac:dyDescent="0.25">
      <c r="A6" s="1" t="s">
        <v>396</v>
      </c>
    </row>
    <row r="7" spans="1:1" x14ac:dyDescent="0.25">
      <c r="A7" s="1" t="s">
        <v>397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1">
    <tabColor theme="3" tint="0.499984740745262"/>
  </sheetPr>
  <dimension ref="A1:A10"/>
  <sheetViews>
    <sheetView showGridLines="0" workbookViewId="0">
      <selection activeCell="A10" sqref="A10"/>
    </sheetView>
  </sheetViews>
  <sheetFormatPr defaultColWidth="8.85546875" defaultRowHeight="15" x14ac:dyDescent="0.25"/>
  <cols>
    <col min="1" max="1" width="12.42578125" customWidth="1"/>
  </cols>
  <sheetData>
    <row r="1" spans="1:1" x14ac:dyDescent="0.25">
      <c r="A1" s="25" t="s">
        <v>398</v>
      </c>
    </row>
    <row r="2" spans="1:1" x14ac:dyDescent="0.25">
      <c r="A2" s="1" t="s">
        <v>399</v>
      </c>
    </row>
    <row r="3" spans="1:1" x14ac:dyDescent="0.25">
      <c r="A3" s="1" t="s">
        <v>400</v>
      </c>
    </row>
    <row r="4" spans="1:1" x14ac:dyDescent="0.25">
      <c r="A4" s="1" t="s">
        <v>401</v>
      </c>
    </row>
    <row r="5" spans="1:1" x14ac:dyDescent="0.25">
      <c r="A5" s="1" t="s">
        <v>402</v>
      </c>
    </row>
    <row r="6" spans="1:1" x14ac:dyDescent="0.25">
      <c r="A6" s="1" t="s">
        <v>403</v>
      </c>
    </row>
    <row r="7" spans="1:1" x14ac:dyDescent="0.25">
      <c r="A7" s="1" t="s">
        <v>404</v>
      </c>
    </row>
    <row r="8" spans="1:1" x14ac:dyDescent="0.25">
      <c r="A8" s="1" t="s">
        <v>405</v>
      </c>
    </row>
    <row r="9" spans="1:1" x14ac:dyDescent="0.25">
      <c r="A9" s="1" t="s">
        <v>406</v>
      </c>
    </row>
    <row r="10" spans="1:1" x14ac:dyDescent="0.25">
      <c r="A10" s="1" t="s">
        <v>407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499984740745262"/>
    <pageSetUpPr fitToPage="1"/>
  </sheetPr>
  <dimension ref="A1:U208"/>
  <sheetViews>
    <sheetView showGridLines="0" showWhiteSpace="0" view="pageBreakPreview" zoomScaleNormal="55" zoomScaleSheetLayoutView="100" workbookViewId="0">
      <selection activeCell="H54" sqref="H54"/>
    </sheetView>
  </sheetViews>
  <sheetFormatPr defaultColWidth="8.85546875" defaultRowHeight="15" x14ac:dyDescent="0.25"/>
  <cols>
    <col min="1" max="1" width="0.5703125" customWidth="1"/>
    <col min="2" max="2" width="17.5703125" customWidth="1"/>
    <col min="3" max="3" width="26.42578125" customWidth="1"/>
    <col min="4" max="4" width="21" customWidth="1"/>
    <col min="5" max="5" width="25.42578125" customWidth="1"/>
    <col min="6" max="6" width="27.42578125" customWidth="1"/>
    <col min="7" max="7" width="22.42578125" customWidth="1"/>
    <col min="8" max="8" width="94.140625" style="35" customWidth="1"/>
    <col min="9" max="9" width="11.5703125" style="35" customWidth="1"/>
    <col min="10" max="10" width="13.85546875" customWidth="1"/>
    <col min="11" max="11" width="22" customWidth="1"/>
    <col min="12" max="12" width="7.42578125" customWidth="1"/>
    <col min="13" max="13" width="139" customWidth="1"/>
    <col min="14" max="14" width="50" customWidth="1"/>
  </cols>
  <sheetData>
    <row r="1" spans="1:12" ht="14.45" customHeight="1" x14ac:dyDescent="0.25">
      <c r="A1" s="14"/>
      <c r="B1" s="250" t="s">
        <v>408</v>
      </c>
      <c r="C1" s="191"/>
      <c r="D1" s="191"/>
      <c r="E1" s="191"/>
      <c r="F1" s="191"/>
      <c r="G1" s="191"/>
      <c r="H1" s="191"/>
      <c r="I1" s="191"/>
    </row>
    <row r="2" spans="1:12" x14ac:dyDescent="0.25">
      <c r="A2" s="14"/>
      <c r="B2" s="191"/>
      <c r="C2" s="191"/>
      <c r="D2" s="191"/>
      <c r="E2" s="191"/>
      <c r="F2" s="191"/>
      <c r="G2" s="191"/>
      <c r="H2" s="191"/>
      <c r="I2" s="191"/>
    </row>
    <row r="3" spans="1:12" x14ac:dyDescent="0.25">
      <c r="A3" s="14"/>
      <c r="B3" s="251" t="s">
        <v>409</v>
      </c>
      <c r="C3" s="191"/>
      <c r="D3" s="191"/>
      <c r="E3" s="191"/>
      <c r="F3" s="191"/>
      <c r="G3" s="191"/>
      <c r="H3" s="191"/>
      <c r="I3" s="191"/>
    </row>
    <row r="4" spans="1:12" x14ac:dyDescent="0.25">
      <c r="A4" s="14"/>
      <c r="B4" s="151"/>
      <c r="C4" s="151"/>
      <c r="D4" s="151"/>
      <c r="E4" s="151"/>
      <c r="F4" s="151"/>
      <c r="G4" s="151"/>
      <c r="H4" s="152"/>
      <c r="I4" s="152"/>
    </row>
    <row r="5" spans="1:12" x14ac:dyDescent="0.25">
      <c r="A5" s="14"/>
      <c r="B5" s="257" t="s">
        <v>410</v>
      </c>
      <c r="C5" s="258"/>
      <c r="D5" s="258"/>
      <c r="E5" s="258"/>
      <c r="F5" s="258"/>
      <c r="G5" s="258"/>
      <c r="H5" s="258"/>
      <c r="I5" s="258"/>
      <c r="J5" s="259"/>
      <c r="K5" s="153"/>
    </row>
    <row r="6" spans="1:12" ht="25.35" customHeight="1" x14ac:dyDescent="0.25">
      <c r="A6" s="14"/>
      <c r="B6" s="154" t="s">
        <v>411</v>
      </c>
      <c r="C6" s="154" t="s">
        <v>412</v>
      </c>
      <c r="D6" s="154" t="s">
        <v>413</v>
      </c>
      <c r="E6" s="154" t="s">
        <v>414</v>
      </c>
      <c r="F6" s="154" t="s">
        <v>415</v>
      </c>
      <c r="G6" s="154" t="s">
        <v>416</v>
      </c>
      <c r="H6" s="154" t="s">
        <v>417</v>
      </c>
      <c r="I6" s="154" t="s">
        <v>418</v>
      </c>
      <c r="J6" s="154" t="s">
        <v>419</v>
      </c>
      <c r="K6" s="153"/>
    </row>
    <row r="7" spans="1:12" ht="149.25" customHeight="1" x14ac:dyDescent="0.25">
      <c r="A7" s="14"/>
      <c r="B7" s="260" t="s">
        <v>420</v>
      </c>
      <c r="C7" s="260" t="s">
        <v>421</v>
      </c>
      <c r="D7" s="260" t="s">
        <v>422</v>
      </c>
      <c r="E7" s="155" t="s">
        <v>423</v>
      </c>
      <c r="F7" s="155" t="s">
        <v>424</v>
      </c>
      <c r="G7" s="155" t="s">
        <v>425</v>
      </c>
      <c r="H7" s="156" t="s">
        <v>426</v>
      </c>
      <c r="I7" s="157">
        <v>0.4</v>
      </c>
      <c r="J7" s="155" t="s">
        <v>126</v>
      </c>
      <c r="K7" s="158">
        <v>226732.71</v>
      </c>
    </row>
    <row r="8" spans="1:12" ht="156" customHeight="1" x14ac:dyDescent="0.25">
      <c r="A8" s="14"/>
      <c r="B8" s="255"/>
      <c r="C8" s="255"/>
      <c r="D8" s="256"/>
      <c r="E8" s="155" t="s">
        <v>427</v>
      </c>
      <c r="F8" s="155" t="s">
        <v>428</v>
      </c>
      <c r="G8" s="155" t="s">
        <v>429</v>
      </c>
      <c r="H8" s="156" t="s">
        <v>430</v>
      </c>
      <c r="I8" s="157">
        <v>0.4</v>
      </c>
      <c r="J8" s="155" t="s">
        <v>126</v>
      </c>
      <c r="K8" s="158">
        <f>41695.3+226732.71</f>
        <v>268428.01</v>
      </c>
    </row>
    <row r="9" spans="1:12" ht="120" x14ac:dyDescent="0.25">
      <c r="A9" s="14"/>
      <c r="B9" s="255"/>
      <c r="C9" s="256"/>
      <c r="D9" s="155" t="s">
        <v>431</v>
      </c>
      <c r="E9" s="260" t="s">
        <v>432</v>
      </c>
      <c r="F9" s="155" t="s">
        <v>433</v>
      </c>
      <c r="G9" s="155" t="s">
        <v>434</v>
      </c>
      <c r="H9" s="156" t="s">
        <v>435</v>
      </c>
      <c r="I9" s="157">
        <v>0.56999999999999995</v>
      </c>
      <c r="J9" s="155" t="s">
        <v>126</v>
      </c>
      <c r="K9" s="153">
        <f>4386+5263+2282+3645</f>
        <v>15576</v>
      </c>
    </row>
    <row r="10" spans="1:12" ht="72" customHeight="1" x14ac:dyDescent="0.25">
      <c r="A10" s="14"/>
      <c r="B10" s="255"/>
      <c r="C10" s="260" t="s">
        <v>436</v>
      </c>
      <c r="D10" s="155" t="s">
        <v>437</v>
      </c>
      <c r="E10" s="255"/>
      <c r="F10" s="155" t="s">
        <v>438</v>
      </c>
      <c r="G10" s="155" t="s">
        <v>439</v>
      </c>
      <c r="H10" s="156" t="s">
        <v>440</v>
      </c>
      <c r="I10" s="157">
        <v>0.25</v>
      </c>
      <c r="J10" s="155" t="s">
        <v>124</v>
      </c>
      <c r="K10" s="153"/>
    </row>
    <row r="11" spans="1:12" ht="153" customHeight="1" x14ac:dyDescent="0.25">
      <c r="A11" s="14"/>
      <c r="B11" s="255"/>
      <c r="C11" s="255"/>
      <c r="D11" s="155" t="s">
        <v>441</v>
      </c>
      <c r="E11" s="255"/>
      <c r="F11" s="155" t="s">
        <v>442</v>
      </c>
      <c r="G11" s="155" t="s">
        <v>443</v>
      </c>
      <c r="H11" s="156" t="s">
        <v>444</v>
      </c>
      <c r="I11" s="157">
        <v>0.35</v>
      </c>
      <c r="J11" s="155" t="s">
        <v>126</v>
      </c>
      <c r="K11" s="153">
        <f>SUBTOTAL(9,K7:K10)</f>
        <v>510736.72</v>
      </c>
    </row>
    <row r="12" spans="1:12" ht="110.25" customHeight="1" x14ac:dyDescent="0.25">
      <c r="A12" s="14"/>
      <c r="B12" s="255"/>
      <c r="C12" s="255"/>
      <c r="D12" s="155" t="s">
        <v>445</v>
      </c>
      <c r="E12" s="255"/>
      <c r="F12" s="155" t="s">
        <v>446</v>
      </c>
      <c r="G12" s="155" t="s">
        <v>447</v>
      </c>
      <c r="H12" s="156" t="s">
        <v>448</v>
      </c>
      <c r="I12" s="157">
        <v>0.4</v>
      </c>
      <c r="J12" s="155" t="s">
        <v>126</v>
      </c>
      <c r="K12" s="153">
        <v>268428.01</v>
      </c>
    </row>
    <row r="13" spans="1:12" ht="310.5" customHeight="1" x14ac:dyDescent="0.25">
      <c r="A13" s="14"/>
      <c r="B13" s="255"/>
      <c r="C13" s="255"/>
      <c r="D13" s="155" t="s">
        <v>449</v>
      </c>
      <c r="E13" s="255"/>
      <c r="F13" s="155" t="s">
        <v>450</v>
      </c>
      <c r="G13" s="155" t="s">
        <v>451</v>
      </c>
      <c r="H13" s="156" t="s">
        <v>452</v>
      </c>
      <c r="I13" s="157">
        <v>0.25</v>
      </c>
      <c r="J13" s="155" t="s">
        <v>123</v>
      </c>
      <c r="K13" s="153"/>
    </row>
    <row r="14" spans="1:12" ht="125.25" customHeight="1" x14ac:dyDescent="0.25">
      <c r="A14" s="14"/>
      <c r="B14" s="255"/>
      <c r="C14" s="255"/>
      <c r="D14" s="155" t="s">
        <v>453</v>
      </c>
      <c r="E14" s="255"/>
      <c r="F14" s="155"/>
      <c r="G14" s="155" t="s">
        <v>454</v>
      </c>
      <c r="H14" s="156" t="s">
        <v>455</v>
      </c>
      <c r="I14" s="157">
        <v>0.1</v>
      </c>
      <c r="J14" s="155" t="s">
        <v>123</v>
      </c>
      <c r="K14" s="153"/>
    </row>
    <row r="15" spans="1:12" ht="150.75" customHeight="1" x14ac:dyDescent="0.3">
      <c r="A15" s="14"/>
      <c r="B15" s="255"/>
      <c r="C15" s="256"/>
      <c r="D15" s="155" t="s">
        <v>456</v>
      </c>
      <c r="E15" s="256"/>
      <c r="F15" s="155" t="s">
        <v>457</v>
      </c>
      <c r="G15" s="155" t="s">
        <v>458</v>
      </c>
      <c r="H15" s="156" t="s">
        <v>459</v>
      </c>
      <c r="I15" s="157">
        <v>0.51900000000000002</v>
      </c>
      <c r="J15" s="155" t="s">
        <v>126</v>
      </c>
      <c r="K15" s="159"/>
      <c r="L15" s="34"/>
    </row>
    <row r="16" spans="1:12" ht="230.25" customHeight="1" x14ac:dyDescent="0.3">
      <c r="A16" s="14"/>
      <c r="B16" s="255"/>
      <c r="C16" s="155" t="s">
        <v>460</v>
      </c>
      <c r="D16" s="155" t="s">
        <v>461</v>
      </c>
      <c r="E16" s="155" t="s">
        <v>462</v>
      </c>
      <c r="F16" s="155" t="s">
        <v>463</v>
      </c>
      <c r="G16" s="155" t="s">
        <v>464</v>
      </c>
      <c r="H16" s="156" t="s">
        <v>465</v>
      </c>
      <c r="I16" s="157">
        <v>0.25</v>
      </c>
      <c r="J16" s="155" t="s">
        <v>125</v>
      </c>
      <c r="K16" s="153"/>
      <c r="L16" s="34"/>
    </row>
    <row r="17" spans="1:12" ht="115.5" customHeight="1" x14ac:dyDescent="0.3">
      <c r="A17" s="14"/>
      <c r="B17" s="255"/>
      <c r="C17" s="254" t="s">
        <v>466</v>
      </c>
      <c r="D17" s="156" t="s">
        <v>467</v>
      </c>
      <c r="E17" s="156" t="s">
        <v>468</v>
      </c>
      <c r="F17" s="156" t="s">
        <v>469</v>
      </c>
      <c r="G17" s="155" t="s">
        <v>470</v>
      </c>
      <c r="H17" s="156" t="s">
        <v>471</v>
      </c>
      <c r="I17" s="157">
        <v>0.25</v>
      </c>
      <c r="J17" s="155" t="s">
        <v>123</v>
      </c>
      <c r="K17" s="160"/>
      <c r="L17" s="34"/>
    </row>
    <row r="18" spans="1:12" ht="138" customHeight="1" x14ac:dyDescent="0.3">
      <c r="A18" s="14"/>
      <c r="B18" s="255"/>
      <c r="C18" s="255"/>
      <c r="D18" s="161" t="s">
        <v>472</v>
      </c>
      <c r="E18" s="254" t="s">
        <v>473</v>
      </c>
      <c r="F18" s="269"/>
      <c r="G18" s="155" t="s">
        <v>474</v>
      </c>
      <c r="H18" s="156" t="s">
        <v>475</v>
      </c>
      <c r="I18" s="157">
        <v>0.25</v>
      </c>
      <c r="J18" s="155" t="s">
        <v>124</v>
      </c>
      <c r="K18" s="160"/>
      <c r="L18" s="34"/>
    </row>
    <row r="19" spans="1:12" ht="80.25" customHeight="1" x14ac:dyDescent="0.3">
      <c r="A19" s="14"/>
      <c r="B19" s="255"/>
      <c r="C19" s="256"/>
      <c r="D19" s="155" t="s">
        <v>476</v>
      </c>
      <c r="E19" s="255"/>
      <c r="F19" s="256"/>
      <c r="G19" s="155" t="s">
        <v>477</v>
      </c>
      <c r="H19" s="156" t="s">
        <v>478</v>
      </c>
      <c r="I19" s="157">
        <v>0.01</v>
      </c>
      <c r="J19" s="155" t="s">
        <v>123</v>
      </c>
      <c r="K19" s="153"/>
      <c r="L19" s="34"/>
    </row>
    <row r="20" spans="1:12" ht="186" customHeight="1" x14ac:dyDescent="0.3">
      <c r="A20" s="14"/>
      <c r="B20" s="255"/>
      <c r="C20" s="162" t="s">
        <v>479</v>
      </c>
      <c r="D20" s="155" t="s">
        <v>480</v>
      </c>
      <c r="E20" s="255"/>
      <c r="F20" s="162" t="s">
        <v>481</v>
      </c>
      <c r="G20" s="155" t="s">
        <v>482</v>
      </c>
      <c r="H20" s="156" t="s">
        <v>483</v>
      </c>
      <c r="I20" s="157">
        <v>0.4</v>
      </c>
      <c r="J20" s="155" t="s">
        <v>125</v>
      </c>
      <c r="K20" s="153"/>
      <c r="L20" s="34"/>
    </row>
    <row r="21" spans="1:12" ht="118.5" customHeight="1" x14ac:dyDescent="0.3">
      <c r="A21" s="14"/>
      <c r="B21" s="255"/>
      <c r="C21" s="266" t="s">
        <v>484</v>
      </c>
      <c r="D21" s="155" t="s">
        <v>485</v>
      </c>
      <c r="E21" s="256"/>
      <c r="F21" s="162" t="s">
        <v>486</v>
      </c>
      <c r="G21" s="155" t="s">
        <v>487</v>
      </c>
      <c r="H21" s="156" t="s">
        <v>488</v>
      </c>
      <c r="I21" s="157">
        <v>0.5</v>
      </c>
      <c r="J21" s="155" t="s">
        <v>126</v>
      </c>
      <c r="K21" s="159"/>
      <c r="L21" s="34"/>
    </row>
    <row r="22" spans="1:12" ht="57" customHeight="1" x14ac:dyDescent="0.3">
      <c r="A22" s="14"/>
      <c r="B22" s="256"/>
      <c r="C22" s="256"/>
      <c r="D22" s="155"/>
      <c r="E22" s="155"/>
      <c r="F22" s="163" t="s">
        <v>489</v>
      </c>
      <c r="G22" s="155" t="s">
        <v>490</v>
      </c>
      <c r="H22" s="156" t="s">
        <v>491</v>
      </c>
      <c r="I22" s="157">
        <v>0.36</v>
      </c>
      <c r="J22" s="155" t="s">
        <v>125</v>
      </c>
      <c r="K22" s="153"/>
      <c r="L22" s="34"/>
    </row>
    <row r="23" spans="1:12" ht="17.100000000000001" customHeight="1" x14ac:dyDescent="0.3">
      <c r="A23" s="14"/>
      <c r="B23" s="164"/>
      <c r="C23" s="165"/>
      <c r="D23" s="166"/>
      <c r="E23" s="166"/>
      <c r="F23" s="167"/>
      <c r="G23" s="166"/>
      <c r="H23" s="124"/>
      <c r="I23" s="124"/>
      <c r="J23" s="76"/>
      <c r="K23" s="34"/>
      <c r="L23" s="34"/>
    </row>
    <row r="24" spans="1:12" ht="99.95" customHeight="1" x14ac:dyDescent="0.3">
      <c r="A24" s="14"/>
      <c r="B24" s="168" t="s">
        <v>492</v>
      </c>
      <c r="C24" s="169" t="s">
        <v>493</v>
      </c>
      <c r="D24" s="168" t="s">
        <v>494</v>
      </c>
      <c r="E24" s="166"/>
      <c r="F24" s="167"/>
      <c r="G24" s="166"/>
      <c r="H24" s="124"/>
      <c r="I24" s="124"/>
      <c r="J24" s="76"/>
      <c r="K24" s="34"/>
      <c r="L24" s="34"/>
    </row>
    <row r="25" spans="1:12" ht="17.100000000000001" customHeight="1" x14ac:dyDescent="0.3">
      <c r="A25" s="14"/>
      <c r="B25" s="170">
        <f>IFERROR(AVERAGE(I7:I22),"")</f>
        <v>0.32868750000000002</v>
      </c>
      <c r="C25" s="171">
        <f ca="1">IF(OR('1. Basic project data'!E16="",'1. Basic project data'!E18=""),"",(TODAY()-'1. Basic project data'!E16)/('1. Basic project data'!E18-'1. Basic project data'!E16))</f>
        <v>0.57260273972602738</v>
      </c>
      <c r="D25" s="172">
        <f>IF('1. Basic project data'!E23=0,"",'1. Basic project data'!E24/'1. Basic project data'!E23)</f>
        <v>0.4097044049503164</v>
      </c>
      <c r="E25" s="166"/>
      <c r="F25" s="173"/>
      <c r="G25" s="166"/>
      <c r="H25" s="124"/>
      <c r="I25" s="124"/>
      <c r="J25" s="76"/>
      <c r="K25" s="34"/>
      <c r="L25" s="34"/>
    </row>
    <row r="26" spans="1:12" ht="17.100000000000001" customHeight="1" x14ac:dyDescent="0.3">
      <c r="A26" s="14"/>
      <c r="B26" s="174"/>
      <c r="C26" s="175"/>
      <c r="D26" s="166"/>
      <c r="E26" s="166"/>
      <c r="F26" s="166"/>
      <c r="G26" s="166"/>
      <c r="H26" s="124"/>
      <c r="I26" s="124"/>
      <c r="J26" s="76"/>
      <c r="K26" s="176"/>
      <c r="L26" s="34"/>
    </row>
    <row r="27" spans="1:12" ht="17.100000000000001" customHeight="1" x14ac:dyDescent="0.3">
      <c r="A27" s="14"/>
      <c r="B27" s="177"/>
      <c r="C27" s="165"/>
      <c r="D27" s="166"/>
      <c r="E27" s="166"/>
      <c r="F27" s="166"/>
      <c r="G27" s="166"/>
      <c r="H27" s="124"/>
      <c r="I27" s="124"/>
      <c r="J27" s="76"/>
      <c r="K27" s="34"/>
      <c r="L27" s="34"/>
    </row>
    <row r="28" spans="1:12" ht="17.100000000000001" customHeight="1" x14ac:dyDescent="0.3">
      <c r="A28" s="14"/>
      <c r="B28" s="177"/>
      <c r="C28" s="165"/>
      <c r="D28" s="166"/>
      <c r="E28" s="166"/>
      <c r="F28" s="166"/>
      <c r="G28" s="166"/>
      <c r="H28" s="124"/>
      <c r="I28" s="124"/>
      <c r="J28" s="76"/>
      <c r="K28" s="34"/>
      <c r="L28" s="34"/>
    </row>
    <row r="29" spans="1:12" ht="17.100000000000001" customHeight="1" x14ac:dyDescent="0.3">
      <c r="A29" s="14"/>
      <c r="B29" s="177"/>
      <c r="C29" s="165"/>
      <c r="D29" s="166"/>
      <c r="E29" s="166"/>
      <c r="F29" s="166"/>
      <c r="G29" s="166"/>
      <c r="H29" s="124"/>
      <c r="I29" s="124"/>
      <c r="J29" s="76"/>
      <c r="K29" s="34"/>
      <c r="L29" s="34"/>
    </row>
    <row r="30" spans="1:12" ht="15.6" customHeight="1" x14ac:dyDescent="0.25">
      <c r="A30" s="14"/>
      <c r="B30" s="178"/>
      <c r="C30" s="76"/>
      <c r="D30" s="76"/>
      <c r="E30" s="76"/>
      <c r="F30" s="76"/>
      <c r="G30" s="76"/>
      <c r="H30" s="179"/>
      <c r="I30" s="179"/>
      <c r="J30" s="76"/>
    </row>
    <row r="31" spans="1:12" x14ac:dyDescent="0.25">
      <c r="A31" s="14"/>
      <c r="B31" s="261" t="s">
        <v>495</v>
      </c>
      <c r="C31" s="191"/>
      <c r="D31" s="191"/>
      <c r="E31" s="191"/>
      <c r="F31" s="191"/>
      <c r="G31" s="191"/>
      <c r="H31" s="191"/>
      <c r="I31" s="191"/>
      <c r="J31" s="191"/>
    </row>
    <row r="32" spans="1:12" ht="23.25" customHeight="1" x14ac:dyDescent="0.25">
      <c r="A32" s="14"/>
      <c r="B32" s="265" t="s">
        <v>496</v>
      </c>
      <c r="C32" s="191"/>
      <c r="D32" s="191"/>
      <c r="E32" s="191"/>
      <c r="F32" s="191"/>
      <c r="G32" s="191"/>
      <c r="H32" s="191"/>
      <c r="I32" s="191"/>
      <c r="J32" s="191"/>
    </row>
    <row r="33" spans="1:21" x14ac:dyDescent="0.25">
      <c r="A33" s="14"/>
      <c r="B33" s="180"/>
      <c r="C33" s="180"/>
      <c r="D33" s="180"/>
      <c r="E33" s="180"/>
      <c r="F33" s="180"/>
      <c r="G33" s="180"/>
      <c r="H33" s="123"/>
      <c r="I33" s="123"/>
      <c r="J33" s="76"/>
    </row>
    <row r="34" spans="1:21" ht="38.25" customHeight="1" x14ac:dyDescent="0.25">
      <c r="A34" s="14"/>
      <c r="B34" s="180"/>
      <c r="C34" s="252" t="s">
        <v>497</v>
      </c>
      <c r="D34" s="168" t="s">
        <v>498</v>
      </c>
      <c r="E34" s="181" t="s">
        <v>133</v>
      </c>
      <c r="F34" s="181" t="s">
        <v>499</v>
      </c>
      <c r="G34" s="181" t="s">
        <v>500</v>
      </c>
      <c r="H34" s="182" t="s">
        <v>73</v>
      </c>
      <c r="I34" s="123"/>
      <c r="J34" s="76"/>
    </row>
    <row r="35" spans="1:21" ht="45" customHeight="1" x14ac:dyDescent="0.25">
      <c r="A35" s="14"/>
      <c r="B35" s="180"/>
      <c r="C35" s="262"/>
      <c r="D35" s="183" t="s">
        <v>126</v>
      </c>
      <c r="E35" s="184" t="s">
        <v>125</v>
      </c>
      <c r="F35" s="184" t="s">
        <v>124</v>
      </c>
      <c r="G35" s="184" t="s">
        <v>125</v>
      </c>
      <c r="H35" s="185"/>
      <c r="I35" s="123"/>
      <c r="J35" s="76"/>
    </row>
    <row r="36" spans="1:21" ht="375.75" customHeight="1" x14ac:dyDescent="0.25">
      <c r="A36" s="14"/>
      <c r="B36" s="180"/>
      <c r="C36" s="263" t="s">
        <v>501</v>
      </c>
      <c r="D36" s="183" t="s">
        <v>502</v>
      </c>
      <c r="E36" s="183" t="s">
        <v>503</v>
      </c>
      <c r="F36" s="183" t="s">
        <v>504</v>
      </c>
      <c r="G36" s="183" t="s">
        <v>505</v>
      </c>
      <c r="H36" s="186" t="s">
        <v>506</v>
      </c>
      <c r="I36" s="123"/>
      <c r="J36" s="76"/>
    </row>
    <row r="37" spans="1:21" x14ac:dyDescent="0.25">
      <c r="A37" s="14"/>
      <c r="B37" s="180"/>
      <c r="C37" s="180"/>
      <c r="D37" s="180"/>
      <c r="E37" s="180"/>
      <c r="F37" s="180"/>
      <c r="G37" s="180"/>
      <c r="H37" s="123"/>
      <c r="I37" s="123"/>
      <c r="J37" s="76"/>
    </row>
    <row r="38" spans="1:21" x14ac:dyDescent="0.25">
      <c r="A38" s="14"/>
      <c r="B38" s="180"/>
      <c r="C38" s="180"/>
      <c r="D38" s="180"/>
      <c r="E38" s="180"/>
      <c r="F38" s="180"/>
      <c r="G38" s="180"/>
      <c r="H38" s="123"/>
      <c r="I38" s="123"/>
      <c r="J38" s="76"/>
    </row>
    <row r="39" spans="1:21" x14ac:dyDescent="0.25">
      <c r="A39" s="14"/>
      <c r="B39" s="270" t="s">
        <v>507</v>
      </c>
      <c r="C39" s="271"/>
      <c r="D39" s="271"/>
      <c r="E39" s="271"/>
      <c r="F39" s="271"/>
      <c r="G39" s="271"/>
      <c r="H39" s="271"/>
      <c r="I39" s="271"/>
      <c r="J39" s="76"/>
      <c r="K39" s="24"/>
    </row>
    <row r="40" spans="1:21" ht="33.6" customHeight="1" x14ac:dyDescent="0.25">
      <c r="A40" s="14"/>
      <c r="B40" s="180"/>
      <c r="C40" s="180"/>
      <c r="D40" s="180"/>
      <c r="E40" s="180"/>
      <c r="F40" s="180"/>
      <c r="G40" s="180"/>
      <c r="H40" s="123"/>
      <c r="I40" s="123"/>
      <c r="J40" s="76"/>
      <c r="K40" s="272"/>
      <c r="L40" s="191"/>
      <c r="M40" s="191"/>
      <c r="N40" s="191"/>
      <c r="O40" s="191"/>
      <c r="P40" s="191"/>
      <c r="Q40" s="191"/>
      <c r="R40" s="191"/>
      <c r="S40" s="191"/>
      <c r="T40" s="191"/>
      <c r="U40" s="191"/>
    </row>
    <row r="41" spans="1:21" ht="24.6" customHeight="1" x14ac:dyDescent="0.25">
      <c r="A41" s="14"/>
      <c r="B41" s="252" t="s">
        <v>508</v>
      </c>
      <c r="C41" s="253"/>
      <c r="D41" s="252" t="s">
        <v>509</v>
      </c>
      <c r="E41" s="253"/>
      <c r="F41" s="252" t="s">
        <v>510</v>
      </c>
      <c r="G41" s="253"/>
      <c r="H41" s="252" t="s">
        <v>511</v>
      </c>
      <c r="I41" s="253"/>
      <c r="J41" s="76"/>
      <c r="K41" s="249"/>
      <c r="L41" s="249"/>
      <c r="M41" s="247"/>
      <c r="N41" s="191"/>
      <c r="O41" s="191"/>
      <c r="P41" s="191"/>
      <c r="Q41" s="191"/>
      <c r="R41" s="191"/>
      <c r="S41" s="191"/>
      <c r="T41" s="191"/>
      <c r="U41" s="191"/>
    </row>
    <row r="42" spans="1:21" ht="177.75" customHeight="1" x14ac:dyDescent="0.25">
      <c r="A42" s="125"/>
      <c r="B42" s="210" t="s">
        <v>512</v>
      </c>
      <c r="C42" s="268"/>
      <c r="D42" s="210" t="s">
        <v>513</v>
      </c>
      <c r="E42" s="268"/>
      <c r="F42" s="273" t="s">
        <v>514</v>
      </c>
      <c r="G42" s="274"/>
      <c r="H42" s="273" t="s">
        <v>515</v>
      </c>
      <c r="I42" s="274"/>
      <c r="J42" s="76"/>
      <c r="K42" s="249"/>
      <c r="L42" s="249"/>
      <c r="M42" s="247"/>
      <c r="N42" s="191"/>
      <c r="O42" s="191"/>
      <c r="P42" s="191"/>
      <c r="Q42" s="191"/>
      <c r="R42" s="191"/>
      <c r="S42" s="191"/>
      <c r="T42" s="191"/>
      <c r="U42" s="191"/>
    </row>
    <row r="43" spans="1:21" ht="215.25" customHeight="1" x14ac:dyDescent="0.25">
      <c r="A43" s="14"/>
      <c r="B43" s="210" t="s">
        <v>516</v>
      </c>
      <c r="C43" s="267"/>
      <c r="D43" s="210" t="s">
        <v>517</v>
      </c>
      <c r="E43" s="268"/>
      <c r="F43" s="215" t="s">
        <v>518</v>
      </c>
      <c r="G43" s="248"/>
      <c r="H43" s="215" t="s">
        <v>519</v>
      </c>
      <c r="I43" s="248"/>
      <c r="J43" s="76"/>
      <c r="K43" s="249"/>
      <c r="L43" s="249"/>
      <c r="M43" s="247"/>
      <c r="N43" s="191"/>
      <c r="O43" s="191"/>
      <c r="P43" s="191"/>
      <c r="Q43" s="191"/>
      <c r="R43" s="191"/>
      <c r="S43" s="191"/>
      <c r="T43" s="191"/>
      <c r="U43" s="191"/>
    </row>
    <row r="44" spans="1:21" ht="195.75" customHeight="1" x14ac:dyDescent="0.25">
      <c r="A44" s="14"/>
      <c r="B44" s="210" t="s">
        <v>520</v>
      </c>
      <c r="C44" s="267"/>
      <c r="D44" s="210" t="s">
        <v>521</v>
      </c>
      <c r="E44" s="268"/>
      <c r="F44" s="215" t="s">
        <v>522</v>
      </c>
      <c r="G44" s="248"/>
      <c r="H44" s="215" t="s">
        <v>519</v>
      </c>
      <c r="I44" s="248"/>
      <c r="J44" s="76"/>
      <c r="K44" s="249"/>
      <c r="L44" s="249"/>
      <c r="M44" s="247"/>
      <c r="N44" s="191"/>
      <c r="O44" s="191"/>
      <c r="P44" s="191"/>
      <c r="Q44" s="191"/>
      <c r="R44" s="191"/>
      <c r="S44" s="191"/>
      <c r="T44" s="191"/>
      <c r="U44" s="191"/>
    </row>
    <row r="45" spans="1:21" ht="33" customHeight="1" x14ac:dyDescent="0.25">
      <c r="A45" s="14"/>
      <c r="B45" s="264" t="s">
        <v>523</v>
      </c>
      <c r="C45" s="191"/>
      <c r="D45" s="191"/>
      <c r="E45" s="191"/>
      <c r="F45" s="191"/>
      <c r="G45" s="191"/>
      <c r="H45" s="191"/>
      <c r="I45" s="191"/>
      <c r="J45" s="191"/>
    </row>
    <row r="46" spans="1:21" x14ac:dyDescent="0.25">
      <c r="A46" s="14"/>
      <c r="B46" s="76"/>
      <c r="C46" s="76"/>
      <c r="D46" s="76"/>
      <c r="E46" s="76"/>
      <c r="F46" s="76"/>
      <c r="G46" s="76"/>
      <c r="H46" s="179"/>
      <c r="I46" s="179"/>
      <c r="J46" s="76"/>
    </row>
    <row r="47" spans="1:21" x14ac:dyDescent="0.25">
      <c r="A47" s="14"/>
      <c r="B47" s="76"/>
      <c r="C47" s="76"/>
      <c r="D47" s="76"/>
      <c r="E47" s="76"/>
      <c r="F47" s="76"/>
      <c r="G47" s="76"/>
      <c r="H47" s="179"/>
      <c r="I47" s="179"/>
      <c r="J47" s="76"/>
    </row>
    <row r="48" spans="1:21" x14ac:dyDescent="0.25">
      <c r="A48" s="14"/>
      <c r="B48" s="76"/>
      <c r="C48" s="76"/>
      <c r="D48" s="76"/>
      <c r="E48" s="76"/>
      <c r="F48" s="76"/>
      <c r="G48" s="76"/>
      <c r="H48" s="179"/>
      <c r="I48" s="179"/>
      <c r="J48" s="76"/>
    </row>
    <row r="49" spans="1:10" x14ac:dyDescent="0.25">
      <c r="A49" s="14"/>
      <c r="B49" s="76"/>
      <c r="C49" s="76"/>
      <c r="D49" s="76"/>
      <c r="E49" s="76"/>
      <c r="F49" s="76"/>
      <c r="G49" s="76"/>
      <c r="H49" s="179"/>
      <c r="I49" s="179"/>
      <c r="J49" s="76"/>
    </row>
    <row r="50" spans="1:10" x14ac:dyDescent="0.25">
      <c r="A50" s="14"/>
      <c r="B50" s="76"/>
      <c r="C50" s="76"/>
      <c r="D50" s="76"/>
      <c r="E50" s="76"/>
      <c r="F50" s="76"/>
      <c r="G50" s="76"/>
      <c r="H50" s="179"/>
      <c r="I50" s="179"/>
      <c r="J50" s="76"/>
    </row>
    <row r="51" spans="1:10" x14ac:dyDescent="0.25">
      <c r="A51" s="14"/>
      <c r="B51" s="76"/>
      <c r="C51" s="76"/>
      <c r="D51" s="76"/>
      <c r="E51" s="76"/>
      <c r="F51" s="76"/>
      <c r="G51" s="76"/>
      <c r="H51" s="179"/>
      <c r="I51" s="179"/>
      <c r="J51" s="76"/>
    </row>
    <row r="52" spans="1:10" x14ac:dyDescent="0.25">
      <c r="A52" s="14"/>
      <c r="B52" s="76"/>
      <c r="C52" s="76"/>
      <c r="D52" s="76"/>
      <c r="E52" s="76"/>
      <c r="F52" s="76"/>
      <c r="G52" s="76"/>
      <c r="H52" s="179"/>
      <c r="I52" s="179"/>
      <c r="J52" s="76"/>
    </row>
    <row r="53" spans="1:10" x14ac:dyDescent="0.25">
      <c r="A53" s="14"/>
      <c r="B53" s="76"/>
      <c r="C53" s="76"/>
      <c r="D53" s="76"/>
      <c r="E53" s="76"/>
      <c r="F53" s="76"/>
      <c r="G53" s="76"/>
      <c r="H53" s="179"/>
      <c r="I53" s="179"/>
      <c r="J53" s="76"/>
    </row>
    <row r="54" spans="1:10" x14ac:dyDescent="0.25">
      <c r="A54" s="14"/>
      <c r="B54" s="76"/>
      <c r="C54" s="76"/>
      <c r="D54" s="76"/>
      <c r="E54" s="76"/>
      <c r="F54" s="76"/>
      <c r="G54" s="76"/>
      <c r="H54" s="179"/>
      <c r="I54" s="179"/>
      <c r="J54" s="76"/>
    </row>
    <row r="55" spans="1:10" x14ac:dyDescent="0.25">
      <c r="A55" s="14"/>
      <c r="B55" s="76"/>
      <c r="C55" s="76"/>
      <c r="D55" s="76"/>
      <c r="E55" s="76"/>
      <c r="F55" s="76"/>
      <c r="G55" s="76"/>
      <c r="H55" s="179"/>
      <c r="I55" s="179"/>
      <c r="J55" s="76"/>
    </row>
    <row r="56" spans="1:10" x14ac:dyDescent="0.25">
      <c r="A56" s="14"/>
      <c r="B56" s="76"/>
      <c r="C56" s="76"/>
      <c r="D56" s="76"/>
      <c r="E56" s="76"/>
      <c r="F56" s="76"/>
      <c r="G56" s="76"/>
      <c r="H56" s="179"/>
      <c r="I56" s="179"/>
      <c r="J56" s="76"/>
    </row>
    <row r="57" spans="1:10" x14ac:dyDescent="0.25">
      <c r="A57" s="14"/>
      <c r="B57" s="76"/>
      <c r="C57" s="76"/>
      <c r="D57" s="76"/>
      <c r="E57" s="76"/>
      <c r="F57" s="76"/>
      <c r="G57" s="76"/>
      <c r="H57" s="179"/>
      <c r="I57" s="179"/>
      <c r="J57" s="76"/>
    </row>
    <row r="58" spans="1:10" x14ac:dyDescent="0.25">
      <c r="A58" s="14"/>
      <c r="B58" s="76"/>
      <c r="C58" s="76"/>
      <c r="D58" s="76"/>
      <c r="E58" s="76"/>
      <c r="F58" s="76"/>
      <c r="G58" s="76"/>
      <c r="H58" s="179"/>
      <c r="I58" s="179"/>
      <c r="J58" s="76"/>
    </row>
    <row r="59" spans="1:10" x14ac:dyDescent="0.25">
      <c r="A59" s="14"/>
      <c r="B59" s="76"/>
      <c r="C59" s="76"/>
      <c r="D59" s="76"/>
      <c r="E59" s="76"/>
      <c r="F59" s="76"/>
      <c r="G59" s="76"/>
      <c r="H59" s="179"/>
      <c r="I59" s="179"/>
      <c r="J59" s="76"/>
    </row>
    <row r="60" spans="1:10" x14ac:dyDescent="0.25">
      <c r="A60" s="14"/>
      <c r="B60" s="76"/>
      <c r="C60" s="76"/>
      <c r="D60" s="76"/>
      <c r="E60" s="76"/>
      <c r="F60" s="76"/>
      <c r="G60" s="76"/>
      <c r="H60" s="179"/>
      <c r="I60" s="179"/>
      <c r="J60" s="76"/>
    </row>
    <row r="61" spans="1:10" x14ac:dyDescent="0.25">
      <c r="A61" s="14"/>
      <c r="B61" s="76"/>
      <c r="C61" s="76"/>
      <c r="D61" s="76"/>
      <c r="E61" s="76"/>
      <c r="F61" s="76"/>
      <c r="G61" s="76"/>
      <c r="H61" s="179"/>
      <c r="I61" s="179"/>
      <c r="J61" s="76"/>
    </row>
    <row r="62" spans="1:10" x14ac:dyDescent="0.25">
      <c r="A62" s="14"/>
      <c r="B62" s="76"/>
      <c r="C62" s="76"/>
      <c r="D62" s="76"/>
      <c r="E62" s="76"/>
      <c r="F62" s="76"/>
      <c r="G62" s="76"/>
      <c r="H62" s="179"/>
      <c r="I62" s="179"/>
      <c r="J62" s="76"/>
    </row>
    <row r="63" spans="1:10" x14ac:dyDescent="0.25">
      <c r="A63" s="14"/>
      <c r="B63" s="76"/>
      <c r="C63" s="76"/>
      <c r="D63" s="76"/>
      <c r="E63" s="76"/>
      <c r="F63" s="76"/>
      <c r="G63" s="76"/>
      <c r="H63" s="179"/>
      <c r="I63" s="179"/>
      <c r="J63" s="76"/>
    </row>
    <row r="64" spans="1:10" x14ac:dyDescent="0.25">
      <c r="A64" s="14"/>
      <c r="B64" s="76"/>
      <c r="C64" s="76"/>
      <c r="D64" s="76"/>
      <c r="E64" s="76"/>
      <c r="F64" s="76"/>
      <c r="G64" s="76"/>
      <c r="H64" s="179"/>
      <c r="I64" s="179"/>
      <c r="J64" s="76"/>
    </row>
    <row r="65" spans="1:10" x14ac:dyDescent="0.25">
      <c r="A65" s="14"/>
      <c r="B65" s="76"/>
      <c r="C65" s="76"/>
      <c r="D65" s="76"/>
      <c r="E65" s="76"/>
      <c r="F65" s="76"/>
      <c r="G65" s="76"/>
      <c r="H65" s="179"/>
      <c r="I65" s="179"/>
      <c r="J65" s="76"/>
    </row>
    <row r="66" spans="1:10" x14ac:dyDescent="0.25">
      <c r="A66" s="14"/>
      <c r="B66" s="76"/>
      <c r="C66" s="76"/>
      <c r="D66" s="76"/>
      <c r="E66" s="76"/>
      <c r="F66" s="76"/>
      <c r="G66" s="76"/>
      <c r="H66" s="179"/>
      <c r="I66" s="179"/>
      <c r="J66" s="76"/>
    </row>
    <row r="67" spans="1:10" x14ac:dyDescent="0.25">
      <c r="A67" s="14"/>
      <c r="B67" s="76"/>
      <c r="C67" s="76"/>
      <c r="D67" s="76"/>
      <c r="E67" s="76"/>
      <c r="F67" s="76"/>
      <c r="G67" s="76"/>
      <c r="H67" s="179"/>
      <c r="I67" s="179"/>
      <c r="J67" s="76"/>
    </row>
    <row r="68" spans="1:10" x14ac:dyDescent="0.25">
      <c r="A68" s="14"/>
      <c r="B68" s="76"/>
      <c r="C68" s="76"/>
      <c r="D68" s="76"/>
      <c r="E68" s="76"/>
      <c r="F68" s="76"/>
      <c r="G68" s="76"/>
      <c r="H68" s="179"/>
      <c r="I68" s="179"/>
      <c r="J68" s="76"/>
    </row>
    <row r="69" spans="1:10" x14ac:dyDescent="0.25">
      <c r="A69" s="14"/>
      <c r="B69" s="76"/>
      <c r="C69" s="76"/>
      <c r="D69" s="76"/>
      <c r="E69" s="76"/>
      <c r="F69" s="76"/>
      <c r="G69" s="76"/>
      <c r="H69" s="179"/>
      <c r="I69" s="179"/>
      <c r="J69" s="76"/>
    </row>
    <row r="70" spans="1:10" x14ac:dyDescent="0.25">
      <c r="A70" s="14"/>
      <c r="B70" s="76"/>
      <c r="C70" s="76"/>
      <c r="D70" s="76"/>
      <c r="E70" s="76"/>
      <c r="F70" s="76"/>
      <c r="G70" s="76"/>
      <c r="H70" s="179"/>
      <c r="I70" s="179"/>
      <c r="J70" s="76"/>
    </row>
    <row r="71" spans="1:10" x14ac:dyDescent="0.25">
      <c r="A71" s="14"/>
      <c r="B71" s="76"/>
      <c r="C71" s="76"/>
      <c r="D71" s="76"/>
      <c r="E71" s="76"/>
      <c r="F71" s="76"/>
      <c r="G71" s="76"/>
      <c r="H71" s="179"/>
      <c r="I71" s="179"/>
      <c r="J71" s="76"/>
    </row>
    <row r="72" spans="1:10" x14ac:dyDescent="0.25">
      <c r="A72" s="14"/>
      <c r="B72" s="76"/>
      <c r="C72" s="76"/>
      <c r="D72" s="76"/>
      <c r="E72" s="76"/>
      <c r="F72" s="76"/>
      <c r="G72" s="76"/>
      <c r="H72" s="179"/>
      <c r="I72" s="179"/>
      <c r="J72" s="76"/>
    </row>
    <row r="73" spans="1:10" x14ac:dyDescent="0.25">
      <c r="A73" s="14"/>
      <c r="B73" s="76"/>
      <c r="C73" s="76"/>
      <c r="D73" s="76"/>
      <c r="E73" s="76"/>
      <c r="F73" s="76"/>
      <c r="G73" s="76"/>
      <c r="H73" s="179"/>
      <c r="I73" s="179"/>
      <c r="J73" s="76"/>
    </row>
    <row r="74" spans="1:10" x14ac:dyDescent="0.25">
      <c r="A74" s="14"/>
      <c r="B74" s="76"/>
      <c r="C74" s="76"/>
      <c r="D74" s="76"/>
      <c r="E74" s="76"/>
      <c r="F74" s="76"/>
      <c r="G74" s="76"/>
      <c r="H74" s="179"/>
      <c r="I74" s="179"/>
      <c r="J74" s="76"/>
    </row>
    <row r="75" spans="1:10" x14ac:dyDescent="0.25">
      <c r="A75" s="14"/>
      <c r="B75" s="76"/>
      <c r="C75" s="76"/>
      <c r="D75" s="76"/>
      <c r="E75" s="76"/>
      <c r="F75" s="76"/>
      <c r="G75" s="76"/>
      <c r="H75" s="179"/>
      <c r="I75" s="179"/>
      <c r="J75" s="76"/>
    </row>
    <row r="76" spans="1:10" x14ac:dyDescent="0.25">
      <c r="A76" s="14"/>
      <c r="B76" s="76"/>
      <c r="C76" s="76"/>
      <c r="D76" s="76"/>
      <c r="E76" s="76"/>
      <c r="F76" s="76"/>
      <c r="G76" s="76"/>
      <c r="H76" s="179"/>
      <c r="I76" s="179"/>
      <c r="J76" s="76"/>
    </row>
    <row r="77" spans="1:10" x14ac:dyDescent="0.25">
      <c r="A77" s="14"/>
      <c r="B77" s="76"/>
      <c r="C77" s="76"/>
      <c r="D77" s="76"/>
      <c r="E77" s="76"/>
      <c r="F77" s="76"/>
      <c r="G77" s="76"/>
      <c r="H77" s="179"/>
      <c r="I77" s="179"/>
      <c r="J77" s="76"/>
    </row>
    <row r="78" spans="1:10" x14ac:dyDescent="0.25">
      <c r="A78" s="14"/>
      <c r="B78" s="76"/>
      <c r="C78" s="76"/>
      <c r="D78" s="76"/>
      <c r="E78" s="76"/>
      <c r="F78" s="76"/>
      <c r="G78" s="76"/>
      <c r="H78" s="179"/>
      <c r="I78" s="179"/>
      <c r="J78" s="76"/>
    </row>
    <row r="79" spans="1:10" x14ac:dyDescent="0.25">
      <c r="A79" s="14"/>
      <c r="B79" s="76"/>
      <c r="C79" s="76"/>
      <c r="D79" s="76"/>
      <c r="E79" s="76"/>
      <c r="F79" s="76"/>
      <c r="G79" s="76"/>
      <c r="H79" s="179"/>
      <c r="I79" s="179"/>
      <c r="J79" s="76"/>
    </row>
    <row r="80" spans="1:10" x14ac:dyDescent="0.25">
      <c r="A80" s="14"/>
      <c r="B80" s="76"/>
      <c r="C80" s="76"/>
      <c r="D80" s="76"/>
      <c r="E80" s="76"/>
      <c r="F80" s="76"/>
      <c r="G80" s="76"/>
      <c r="H80" s="179"/>
      <c r="I80" s="179"/>
      <c r="J80" s="76"/>
    </row>
    <row r="81" spans="1:10" x14ac:dyDescent="0.25">
      <c r="A81" s="14"/>
      <c r="B81" s="76"/>
      <c r="C81" s="76"/>
      <c r="D81" s="76"/>
      <c r="E81" s="76"/>
      <c r="F81" s="76"/>
      <c r="G81" s="76"/>
      <c r="H81" s="179"/>
      <c r="I81" s="179"/>
      <c r="J81" s="76"/>
    </row>
    <row r="82" spans="1:10" x14ac:dyDescent="0.25">
      <c r="A82" s="14"/>
      <c r="B82" s="76"/>
      <c r="C82" s="76"/>
      <c r="D82" s="76"/>
      <c r="E82" s="76"/>
      <c r="F82" s="76"/>
      <c r="G82" s="76"/>
      <c r="H82" s="179"/>
      <c r="I82" s="179"/>
      <c r="J82" s="76"/>
    </row>
    <row r="83" spans="1:10" x14ac:dyDescent="0.25">
      <c r="A83" s="14"/>
      <c r="B83" s="76"/>
      <c r="C83" s="76"/>
      <c r="D83" s="76"/>
      <c r="E83" s="76"/>
      <c r="F83" s="76"/>
      <c r="G83" s="76"/>
      <c r="H83" s="179"/>
      <c r="I83" s="179"/>
      <c r="J83" s="76"/>
    </row>
    <row r="84" spans="1:10" x14ac:dyDescent="0.25">
      <c r="A84" s="14"/>
      <c r="B84" s="76"/>
      <c r="C84" s="76"/>
      <c r="D84" s="76"/>
      <c r="E84" s="76"/>
      <c r="F84" s="76"/>
      <c r="G84" s="76"/>
      <c r="H84" s="179"/>
      <c r="I84" s="179"/>
      <c r="J84" s="76"/>
    </row>
    <row r="85" spans="1:10" x14ac:dyDescent="0.25">
      <c r="A85" s="14"/>
      <c r="B85" s="76"/>
      <c r="C85" s="76"/>
      <c r="D85" s="76"/>
      <c r="E85" s="76"/>
      <c r="F85" s="76"/>
      <c r="G85" s="76"/>
      <c r="H85" s="179"/>
      <c r="I85" s="179"/>
      <c r="J85" s="76"/>
    </row>
    <row r="86" spans="1:10" x14ac:dyDescent="0.25">
      <c r="A86" s="14"/>
      <c r="B86" s="76"/>
      <c r="C86" s="76"/>
      <c r="D86" s="76"/>
      <c r="E86" s="76"/>
      <c r="F86" s="76"/>
      <c r="G86" s="76"/>
      <c r="H86" s="179"/>
      <c r="I86" s="179"/>
      <c r="J86" s="76"/>
    </row>
    <row r="87" spans="1:10" x14ac:dyDescent="0.25">
      <c r="A87" s="14"/>
      <c r="B87" s="76"/>
      <c r="C87" s="76"/>
      <c r="D87" s="76"/>
      <c r="E87" s="76"/>
      <c r="F87" s="76"/>
      <c r="G87" s="76"/>
      <c r="H87" s="179"/>
      <c r="I87" s="179"/>
      <c r="J87" s="76"/>
    </row>
    <row r="88" spans="1:10" x14ac:dyDescent="0.25">
      <c r="A88" s="14"/>
    </row>
    <row r="89" spans="1:10" x14ac:dyDescent="0.25">
      <c r="A89" s="14"/>
    </row>
    <row r="90" spans="1:10" x14ac:dyDescent="0.25">
      <c r="A90" s="14"/>
    </row>
    <row r="91" spans="1:10" x14ac:dyDescent="0.25">
      <c r="A91" s="14"/>
    </row>
    <row r="92" spans="1:10" x14ac:dyDescent="0.25">
      <c r="A92" s="14"/>
    </row>
    <row r="93" spans="1:10" x14ac:dyDescent="0.25">
      <c r="A93" s="14"/>
    </row>
    <row r="94" spans="1:10" x14ac:dyDescent="0.25">
      <c r="A94" s="14"/>
    </row>
    <row r="95" spans="1:10" x14ac:dyDescent="0.25">
      <c r="A95" s="14"/>
    </row>
    <row r="96" spans="1:10" x14ac:dyDescent="0.25">
      <c r="A96" s="14"/>
    </row>
    <row r="97" spans="1:1" x14ac:dyDescent="0.25">
      <c r="A97" s="14"/>
    </row>
    <row r="98" spans="1:1" x14ac:dyDescent="0.25">
      <c r="A98" s="14"/>
    </row>
    <row r="99" spans="1:1" x14ac:dyDescent="0.25">
      <c r="A99" s="14"/>
    </row>
    <row r="100" spans="1:1" x14ac:dyDescent="0.25">
      <c r="A100" s="14"/>
    </row>
    <row r="101" spans="1:1" x14ac:dyDescent="0.25">
      <c r="A101" s="14"/>
    </row>
    <row r="102" spans="1:1" x14ac:dyDescent="0.25">
      <c r="A102" s="14"/>
    </row>
    <row r="103" spans="1:1" x14ac:dyDescent="0.25">
      <c r="A103" s="14"/>
    </row>
    <row r="104" spans="1:1" x14ac:dyDescent="0.25">
      <c r="A104" s="14"/>
    </row>
    <row r="105" spans="1:1" x14ac:dyDescent="0.25">
      <c r="A105" s="14"/>
    </row>
    <row r="106" spans="1:1" x14ac:dyDescent="0.25">
      <c r="A106" s="14"/>
    </row>
    <row r="107" spans="1:1" x14ac:dyDescent="0.25">
      <c r="A107" s="14"/>
    </row>
    <row r="108" spans="1:1" x14ac:dyDescent="0.25">
      <c r="A108" s="14"/>
    </row>
    <row r="109" spans="1:1" x14ac:dyDescent="0.25">
      <c r="A109" s="14"/>
    </row>
    <row r="110" spans="1:1" x14ac:dyDescent="0.25">
      <c r="A110" s="14"/>
    </row>
    <row r="111" spans="1:1" x14ac:dyDescent="0.25">
      <c r="A111" s="14"/>
    </row>
    <row r="112" spans="1:1" x14ac:dyDescent="0.25">
      <c r="A112" s="14"/>
    </row>
    <row r="113" spans="1:1" x14ac:dyDescent="0.25">
      <c r="A113" s="14"/>
    </row>
    <row r="114" spans="1:1" x14ac:dyDescent="0.25">
      <c r="A114" s="14"/>
    </row>
    <row r="115" spans="1:1" x14ac:dyDescent="0.25">
      <c r="A115" s="14"/>
    </row>
    <row r="116" spans="1:1" x14ac:dyDescent="0.25">
      <c r="A116" s="14"/>
    </row>
    <row r="117" spans="1:1" x14ac:dyDescent="0.25">
      <c r="A117" s="14"/>
    </row>
    <row r="118" spans="1:1" x14ac:dyDescent="0.25">
      <c r="A118" s="14"/>
    </row>
    <row r="119" spans="1:1" x14ac:dyDescent="0.25">
      <c r="A119" s="14"/>
    </row>
    <row r="120" spans="1:1" x14ac:dyDescent="0.25">
      <c r="A120" s="14"/>
    </row>
    <row r="121" spans="1:1" x14ac:dyDescent="0.25">
      <c r="A121" s="14"/>
    </row>
    <row r="122" spans="1:1" x14ac:dyDescent="0.25">
      <c r="A122" s="14"/>
    </row>
    <row r="123" spans="1:1" x14ac:dyDescent="0.25">
      <c r="A123" s="14"/>
    </row>
    <row r="124" spans="1:1" x14ac:dyDescent="0.25">
      <c r="A124" s="14"/>
    </row>
    <row r="125" spans="1:1" x14ac:dyDescent="0.25">
      <c r="A125" s="14"/>
    </row>
    <row r="126" spans="1:1" x14ac:dyDescent="0.25">
      <c r="A126" s="14"/>
    </row>
    <row r="127" spans="1:1" x14ac:dyDescent="0.25">
      <c r="A127" s="14"/>
    </row>
    <row r="128" spans="1:1" x14ac:dyDescent="0.25">
      <c r="A128" s="14"/>
    </row>
    <row r="129" spans="1:1" x14ac:dyDescent="0.25">
      <c r="A129" s="14"/>
    </row>
    <row r="130" spans="1:1" x14ac:dyDescent="0.25">
      <c r="A130" s="14"/>
    </row>
    <row r="131" spans="1:1" x14ac:dyDescent="0.25">
      <c r="A131" s="14"/>
    </row>
    <row r="132" spans="1:1" x14ac:dyDescent="0.25">
      <c r="A132" s="14"/>
    </row>
    <row r="133" spans="1:1" x14ac:dyDescent="0.25">
      <c r="A133" s="14"/>
    </row>
    <row r="134" spans="1:1" x14ac:dyDescent="0.25">
      <c r="A134" s="14"/>
    </row>
    <row r="135" spans="1:1" x14ac:dyDescent="0.25">
      <c r="A135" s="14"/>
    </row>
    <row r="136" spans="1:1" x14ac:dyDescent="0.25">
      <c r="A136" s="14"/>
    </row>
    <row r="137" spans="1:1" x14ac:dyDescent="0.25">
      <c r="A137" s="14"/>
    </row>
    <row r="138" spans="1:1" x14ac:dyDescent="0.25">
      <c r="A138" s="14"/>
    </row>
    <row r="139" spans="1:1" x14ac:dyDescent="0.25">
      <c r="A139" s="14"/>
    </row>
    <row r="140" spans="1:1" x14ac:dyDescent="0.25">
      <c r="A140" s="14"/>
    </row>
    <row r="141" spans="1:1" x14ac:dyDescent="0.25">
      <c r="A141" s="14"/>
    </row>
    <row r="142" spans="1:1" x14ac:dyDescent="0.25">
      <c r="A142" s="14"/>
    </row>
    <row r="143" spans="1:1" x14ac:dyDescent="0.25">
      <c r="A143" s="14"/>
    </row>
    <row r="144" spans="1:1" ht="14.45" customHeight="1" x14ac:dyDescent="0.25">
      <c r="A144" s="14"/>
    </row>
    <row r="145" spans="1:12" ht="14.45" customHeight="1" x14ac:dyDescent="0.25">
      <c r="A145" s="14"/>
    </row>
    <row r="146" spans="1:12" ht="14.45" customHeight="1" x14ac:dyDescent="0.25">
      <c r="A146" s="14"/>
    </row>
    <row r="147" spans="1:12" ht="14.45" customHeight="1" x14ac:dyDescent="0.25">
      <c r="A147" s="14"/>
    </row>
    <row r="148" spans="1:12" ht="14.45" customHeight="1" x14ac:dyDescent="0.25">
      <c r="A148" s="14"/>
    </row>
    <row r="149" spans="1:12" ht="14.45" customHeight="1" x14ac:dyDescent="0.25">
      <c r="A149" s="14"/>
    </row>
    <row r="150" spans="1:12" ht="14.45" customHeight="1" x14ac:dyDescent="0.25">
      <c r="A150" s="14"/>
    </row>
    <row r="151" spans="1:12" ht="14.45" customHeight="1" x14ac:dyDescent="0.25">
      <c r="A151" s="14"/>
    </row>
    <row r="152" spans="1:12" ht="14.45" customHeight="1" x14ac:dyDescent="0.25">
      <c r="A152" s="14"/>
    </row>
    <row r="153" spans="1:12" ht="14.45" customHeight="1" x14ac:dyDescent="0.25">
      <c r="A153" s="14"/>
    </row>
    <row r="154" spans="1:12" ht="14.45" customHeight="1" x14ac:dyDescent="0.25">
      <c r="A154" s="14"/>
    </row>
    <row r="155" spans="1:12" ht="14.45" customHeight="1" x14ac:dyDescent="0.25">
      <c r="A155" s="14"/>
    </row>
    <row r="156" spans="1:12" ht="14.45" customHeight="1" x14ac:dyDescent="0.25">
      <c r="A156" s="14"/>
    </row>
    <row r="157" spans="1:12" ht="14.45" customHeight="1" x14ac:dyDescent="0.25">
      <c r="A157" s="14"/>
    </row>
    <row r="158" spans="1:12" ht="18" customHeight="1" x14ac:dyDescent="0.25">
      <c r="A158" s="14"/>
    </row>
    <row r="159" spans="1:12" x14ac:dyDescent="0.25">
      <c r="A159" s="14"/>
    </row>
    <row r="160" spans="1:12" ht="15.6" customHeight="1" x14ac:dyDescent="0.25">
      <c r="A160" s="14"/>
      <c r="L160" s="187"/>
    </row>
    <row r="161" spans="1:12" x14ac:dyDescent="0.25">
      <c r="A161" s="14"/>
    </row>
    <row r="162" spans="1:12" ht="15.6" customHeight="1" x14ac:dyDescent="0.25">
      <c r="A162" s="14"/>
      <c r="L162" s="188"/>
    </row>
    <row r="163" spans="1:12" ht="15" customHeight="1" x14ac:dyDescent="0.25">
      <c r="A163" s="14"/>
      <c r="L163" s="188"/>
    </row>
    <row r="164" spans="1:12" ht="15.6" customHeight="1" x14ac:dyDescent="0.25">
      <c r="A164" s="14"/>
      <c r="L164" s="188"/>
    </row>
    <row r="165" spans="1:12" x14ac:dyDescent="0.25">
      <c r="A165" s="14"/>
    </row>
    <row r="166" spans="1:12" ht="15" customHeight="1" x14ac:dyDescent="0.25">
      <c r="A166" s="14"/>
      <c r="L166" s="187"/>
    </row>
    <row r="167" spans="1:12" x14ac:dyDescent="0.25">
      <c r="A167" s="14"/>
    </row>
    <row r="168" spans="1:12" ht="15.6" customHeight="1" x14ac:dyDescent="0.25">
      <c r="A168" s="14"/>
      <c r="L168" s="188"/>
    </row>
    <row r="169" spans="1:12" x14ac:dyDescent="0.25">
      <c r="A169" s="14"/>
      <c r="K169" s="2"/>
    </row>
    <row r="170" spans="1:12" x14ac:dyDescent="0.25">
      <c r="A170" s="14"/>
    </row>
    <row r="171" spans="1:12" ht="15.6" customHeight="1" x14ac:dyDescent="0.25">
      <c r="A171" s="14"/>
      <c r="L171" s="188"/>
    </row>
    <row r="172" spans="1:12" x14ac:dyDescent="0.25">
      <c r="A172" s="14"/>
    </row>
    <row r="173" spans="1:12" ht="15.6" customHeight="1" x14ac:dyDescent="0.25">
      <c r="A173" s="14"/>
      <c r="L173" s="188"/>
    </row>
    <row r="174" spans="1:12" x14ac:dyDescent="0.25">
      <c r="A174" s="14"/>
      <c r="L174" s="1"/>
    </row>
    <row r="175" spans="1:12" x14ac:dyDescent="0.25">
      <c r="A175" s="14"/>
      <c r="L175" s="1"/>
    </row>
    <row r="176" spans="1:12" x14ac:dyDescent="0.25">
      <c r="A176" s="14"/>
      <c r="L176" s="25"/>
    </row>
    <row r="177" spans="1:12" x14ac:dyDescent="0.25">
      <c r="A177" s="14"/>
    </row>
    <row r="178" spans="1:12" x14ac:dyDescent="0.25">
      <c r="A178" s="14"/>
    </row>
    <row r="179" spans="1:12" x14ac:dyDescent="0.25">
      <c r="A179" s="14"/>
    </row>
    <row r="180" spans="1:12" x14ac:dyDescent="0.25">
      <c r="A180" s="14"/>
    </row>
    <row r="181" spans="1:12" x14ac:dyDescent="0.25">
      <c r="A181" s="14"/>
      <c r="L181" s="1"/>
    </row>
    <row r="182" spans="1:12" ht="15" customHeight="1" x14ac:dyDescent="0.25">
      <c r="A182" s="14"/>
      <c r="L182" s="1"/>
    </row>
    <row r="183" spans="1:12" x14ac:dyDescent="0.25">
      <c r="A183" s="14"/>
    </row>
    <row r="184" spans="1:12" x14ac:dyDescent="0.25">
      <c r="A184" s="14"/>
      <c r="L184" s="1"/>
    </row>
    <row r="185" spans="1:12" x14ac:dyDescent="0.25">
      <c r="A185" s="14"/>
      <c r="L185" s="1"/>
    </row>
    <row r="186" spans="1:12" x14ac:dyDescent="0.25">
      <c r="A186" s="14"/>
    </row>
    <row r="187" spans="1:12" x14ac:dyDescent="0.25">
      <c r="A187" s="14"/>
    </row>
    <row r="188" spans="1:12" ht="17.100000000000001" customHeight="1" x14ac:dyDescent="0.3">
      <c r="A188" s="14"/>
      <c r="L188" s="34"/>
    </row>
    <row r="189" spans="1:12" ht="17.100000000000001" customHeight="1" x14ac:dyDescent="0.3">
      <c r="A189" s="14"/>
      <c r="L189" s="34"/>
    </row>
    <row r="190" spans="1:12" ht="17.100000000000001" customHeight="1" x14ac:dyDescent="0.3">
      <c r="A190" s="14"/>
      <c r="L190" s="34"/>
    </row>
    <row r="191" spans="1:12" ht="17.100000000000001" customHeight="1" x14ac:dyDescent="0.3">
      <c r="A191" s="14"/>
      <c r="L191" s="34"/>
    </row>
    <row r="192" spans="1:12" x14ac:dyDescent="0.25">
      <c r="A192" s="14"/>
    </row>
    <row r="193" spans="1:12" x14ac:dyDescent="0.25">
      <c r="A193" s="14"/>
    </row>
    <row r="194" spans="1:12" x14ac:dyDescent="0.25">
      <c r="A194" s="14"/>
    </row>
    <row r="195" spans="1:12" x14ac:dyDescent="0.25">
      <c r="A195" s="14"/>
    </row>
    <row r="196" spans="1:12" x14ac:dyDescent="0.25">
      <c r="A196" s="14"/>
    </row>
    <row r="197" spans="1:12" x14ac:dyDescent="0.25">
      <c r="A197" s="14"/>
    </row>
    <row r="198" spans="1:12" x14ac:dyDescent="0.25">
      <c r="A198" s="14"/>
      <c r="L198" s="189"/>
    </row>
    <row r="199" spans="1:12" x14ac:dyDescent="0.25">
      <c r="A199" s="14"/>
    </row>
    <row r="200" spans="1:12" x14ac:dyDescent="0.25">
      <c r="A200" s="14"/>
    </row>
    <row r="201" spans="1:12" x14ac:dyDescent="0.25">
      <c r="A201" s="14"/>
    </row>
    <row r="202" spans="1:12" x14ac:dyDescent="0.25">
      <c r="A202" s="14"/>
    </row>
    <row r="203" spans="1:12" x14ac:dyDescent="0.25">
      <c r="A203" s="14"/>
    </row>
    <row r="204" spans="1:12" x14ac:dyDescent="0.25">
      <c r="A204" s="14"/>
    </row>
    <row r="205" spans="1:12" x14ac:dyDescent="0.25">
      <c r="A205" s="14"/>
    </row>
    <row r="206" spans="1:12" x14ac:dyDescent="0.25">
      <c r="A206" s="14"/>
    </row>
    <row r="207" spans="1:12" x14ac:dyDescent="0.25">
      <c r="A207" s="14"/>
    </row>
    <row r="208" spans="1:12" x14ac:dyDescent="0.25">
      <c r="A208" s="14"/>
    </row>
  </sheetData>
  <sheetProtection sheet="1" objects="1" scenarios="1" formatColumns="0" formatRows="0"/>
  <mergeCells count="43">
    <mergeCell ref="M43:U43"/>
    <mergeCell ref="F42:G42"/>
    <mergeCell ref="H42:I42"/>
    <mergeCell ref="K43:L43"/>
    <mergeCell ref="K40:U40"/>
    <mergeCell ref="B42:C42"/>
    <mergeCell ref="D42:E42"/>
    <mergeCell ref="B41:C41"/>
    <mergeCell ref="M42:U42"/>
    <mergeCell ref="M41:U41"/>
    <mergeCell ref="K42:L42"/>
    <mergeCell ref="F41:G41"/>
    <mergeCell ref="K41:L41"/>
    <mergeCell ref="B45:J45"/>
    <mergeCell ref="B32:J32"/>
    <mergeCell ref="C21:C22"/>
    <mergeCell ref="B43:C43"/>
    <mergeCell ref="B44:C44"/>
    <mergeCell ref="D44:E44"/>
    <mergeCell ref="B7:B22"/>
    <mergeCell ref="C7:C9"/>
    <mergeCell ref="E9:E15"/>
    <mergeCell ref="F44:G44"/>
    <mergeCell ref="B39:I39"/>
    <mergeCell ref="D43:E43"/>
    <mergeCell ref="H43:I43"/>
    <mergeCell ref="H44:I44"/>
    <mergeCell ref="M44:U44"/>
    <mergeCell ref="F43:G43"/>
    <mergeCell ref="K44:L44"/>
    <mergeCell ref="B1:I2"/>
    <mergeCell ref="B3:I3"/>
    <mergeCell ref="H41:I41"/>
    <mergeCell ref="D41:E41"/>
    <mergeCell ref="E18:E21"/>
    <mergeCell ref="B5:J5"/>
    <mergeCell ref="C17:C19"/>
    <mergeCell ref="C10:C15"/>
    <mergeCell ref="D7:D8"/>
    <mergeCell ref="B31:J31"/>
    <mergeCell ref="C34:C35"/>
    <mergeCell ref="C36"/>
    <mergeCell ref="F18:F19"/>
  </mergeCells>
  <dataValidations count="1">
    <dataValidation type="list" allowBlank="1" sqref="D35:H35 J7:J22" xr:uid="{00000000-0002-0000-0600-000000000000}">
      <formula1>"Not Rated,Highly Unsatisfactory (HU),Unsatisfactory (U),Moderately Unsatisfactory (MU),Moderately Satisfactory (MS),Satisfactory (S),Highly Satisfactory (HS)"</formula1>
    </dataValidation>
  </dataValidations>
  <pageMargins left="0.25" right="0.25" top="0.75" bottom="0.75" header="0.3" footer="0.3"/>
  <pageSetup paperSize="5" scale="66"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3" tint="0.499984740745262"/>
  </sheetPr>
  <dimension ref="A1:M112"/>
  <sheetViews>
    <sheetView showGridLines="0" view="pageBreakPreview" zoomScale="150" zoomScaleNormal="70" zoomScaleSheetLayoutView="150" workbookViewId="0">
      <selection activeCell="O9" sqref="O9"/>
    </sheetView>
  </sheetViews>
  <sheetFormatPr defaultColWidth="8.85546875" defaultRowHeight="15" x14ac:dyDescent="0.25"/>
  <cols>
    <col min="1" max="1" width="1.42578125" customWidth="1"/>
    <col min="2" max="2" width="10.28515625" customWidth="1"/>
    <col min="3" max="3" width="8.140625" customWidth="1"/>
    <col min="4" max="4" width="15.140625" customWidth="1"/>
    <col min="5" max="5" width="13.85546875" customWidth="1"/>
    <col min="6" max="6" width="10.28515625" customWidth="1"/>
    <col min="7" max="7" width="5.7109375" customWidth="1"/>
    <col min="8" max="8" width="6.7109375" customWidth="1"/>
    <col min="9" max="9" width="12.85546875" customWidth="1"/>
    <col min="11" max="11" width="19.140625" customWidth="1"/>
    <col min="13" max="13" width="33.28515625" customWidth="1"/>
  </cols>
  <sheetData>
    <row r="1" spans="1:13" ht="14.45" customHeight="1" x14ac:dyDescent="0.25">
      <c r="A1" s="1"/>
      <c r="B1" s="352" t="s">
        <v>524</v>
      </c>
      <c r="C1" s="191"/>
      <c r="D1" s="191"/>
      <c r="E1" s="191"/>
      <c r="F1" s="191"/>
      <c r="G1" s="191"/>
      <c r="H1" s="191"/>
      <c r="I1" s="191"/>
      <c r="J1" s="191"/>
      <c r="K1" s="191"/>
      <c r="L1" s="191"/>
      <c r="M1" s="191"/>
    </row>
    <row r="2" spans="1:13" ht="26.1" customHeight="1" x14ac:dyDescent="0.25">
      <c r="A2" s="1"/>
      <c r="B2" s="191"/>
      <c r="C2" s="191"/>
      <c r="D2" s="191"/>
      <c r="E2" s="191"/>
      <c r="F2" s="191"/>
      <c r="G2" s="191"/>
      <c r="H2" s="191"/>
      <c r="I2" s="191"/>
      <c r="J2" s="191"/>
      <c r="K2" s="191"/>
      <c r="L2" s="191"/>
      <c r="M2" s="191"/>
    </row>
    <row r="3" spans="1:13" x14ac:dyDescent="0.25">
      <c r="A3" s="1"/>
      <c r="B3" s="360" t="s">
        <v>525</v>
      </c>
      <c r="C3" s="191"/>
      <c r="D3" s="191"/>
      <c r="E3" s="191"/>
      <c r="F3" s="191"/>
      <c r="G3" s="191"/>
      <c r="H3" s="191"/>
      <c r="I3" s="191"/>
      <c r="J3" s="191"/>
      <c r="K3" s="191"/>
      <c r="L3" s="191"/>
      <c r="M3" s="191"/>
    </row>
    <row r="4" spans="1:13" ht="8.1" customHeight="1" x14ac:dyDescent="0.25">
      <c r="A4" s="1"/>
      <c r="B4" s="15"/>
      <c r="C4" s="15"/>
      <c r="D4" s="15"/>
      <c r="E4" s="15"/>
      <c r="F4" s="15"/>
      <c r="G4" s="15"/>
      <c r="H4" s="15"/>
      <c r="I4" s="15"/>
      <c r="J4" s="15"/>
      <c r="K4" s="15"/>
      <c r="L4" s="15"/>
      <c r="M4" s="15"/>
    </row>
    <row r="5" spans="1:13" ht="14.45" customHeight="1" x14ac:dyDescent="0.25">
      <c r="A5" s="1"/>
      <c r="B5" s="354" t="s">
        <v>526</v>
      </c>
      <c r="C5" s="355"/>
      <c r="D5" s="357" t="s">
        <v>527</v>
      </c>
      <c r="E5" s="355"/>
      <c r="F5" s="357" t="s">
        <v>528</v>
      </c>
      <c r="G5" s="358"/>
      <c r="H5" s="358"/>
      <c r="I5" s="358"/>
      <c r="J5" s="358"/>
      <c r="K5" s="355"/>
      <c r="L5" s="357" t="s">
        <v>529</v>
      </c>
      <c r="M5" s="355"/>
    </row>
    <row r="6" spans="1:13" ht="23.25" customHeight="1" x14ac:dyDescent="0.25">
      <c r="A6" s="1"/>
      <c r="B6" s="356"/>
      <c r="C6" s="205"/>
      <c r="D6" s="203"/>
      <c r="E6" s="205"/>
      <c r="F6" s="203"/>
      <c r="G6" s="204"/>
      <c r="H6" s="204"/>
      <c r="I6" s="204"/>
      <c r="J6" s="204"/>
      <c r="K6" s="205"/>
      <c r="L6" s="203"/>
      <c r="M6" s="205"/>
    </row>
    <row r="7" spans="1:13" ht="24" customHeight="1" x14ac:dyDescent="0.25">
      <c r="A7" s="1"/>
      <c r="B7" s="328" t="s">
        <v>530</v>
      </c>
      <c r="C7" s="329"/>
      <c r="D7" s="329"/>
      <c r="E7" s="329"/>
      <c r="F7" s="329"/>
      <c r="G7" s="329"/>
      <c r="H7" s="329"/>
      <c r="I7" s="329"/>
      <c r="J7" s="329"/>
      <c r="K7" s="329"/>
      <c r="L7" s="329"/>
      <c r="M7" s="314"/>
    </row>
    <row r="8" spans="1:13" ht="17.100000000000001" customHeight="1" x14ac:dyDescent="0.25">
      <c r="A8" s="1"/>
      <c r="B8" s="327" t="s">
        <v>531</v>
      </c>
      <c r="C8" s="278"/>
      <c r="D8" s="296" t="s">
        <v>532</v>
      </c>
      <c r="E8" s="278"/>
      <c r="F8" s="327" t="s">
        <v>533</v>
      </c>
      <c r="G8" s="282"/>
      <c r="H8" s="282"/>
      <c r="I8" s="282"/>
      <c r="J8" s="282"/>
      <c r="K8" s="278"/>
      <c r="L8" s="327" t="s">
        <v>534</v>
      </c>
      <c r="M8" s="278"/>
    </row>
    <row r="9" spans="1:13" ht="33" customHeight="1" x14ac:dyDescent="0.25">
      <c r="A9" s="1"/>
      <c r="B9" s="277"/>
      <c r="C9" s="278"/>
      <c r="D9" s="277"/>
      <c r="E9" s="278"/>
      <c r="F9" s="277"/>
      <c r="G9" s="282"/>
      <c r="H9" s="282"/>
      <c r="I9" s="282"/>
      <c r="J9" s="282"/>
      <c r="K9" s="278"/>
      <c r="L9" s="277"/>
      <c r="M9" s="278"/>
    </row>
    <row r="10" spans="1:13" ht="43.35" customHeight="1" x14ac:dyDescent="0.25">
      <c r="A10" s="1"/>
      <c r="B10" s="277"/>
      <c r="C10" s="278"/>
      <c r="D10" s="277"/>
      <c r="E10" s="278"/>
      <c r="F10" s="277"/>
      <c r="G10" s="282"/>
      <c r="H10" s="282"/>
      <c r="I10" s="282"/>
      <c r="J10" s="282"/>
      <c r="K10" s="278"/>
      <c r="L10" s="277"/>
      <c r="M10" s="278"/>
    </row>
    <row r="11" spans="1:13" ht="189" customHeight="1" x14ac:dyDescent="0.25">
      <c r="A11" s="1"/>
      <c r="B11" s="279"/>
      <c r="C11" s="280"/>
      <c r="D11" s="279"/>
      <c r="E11" s="280"/>
      <c r="F11" s="279"/>
      <c r="G11" s="283"/>
      <c r="H11" s="283"/>
      <c r="I11" s="283"/>
      <c r="J11" s="283"/>
      <c r="K11" s="280"/>
      <c r="L11" s="279"/>
      <c r="M11" s="280"/>
    </row>
    <row r="12" spans="1:13" ht="17.100000000000001" customHeight="1" x14ac:dyDescent="0.25">
      <c r="A12" s="1"/>
      <c r="B12" s="275" t="s">
        <v>535</v>
      </c>
      <c r="C12" s="276"/>
      <c r="D12" s="284" t="s">
        <v>536</v>
      </c>
      <c r="E12" s="276"/>
      <c r="F12" s="275" t="s">
        <v>537</v>
      </c>
      <c r="G12" s="281"/>
      <c r="H12" s="281"/>
      <c r="I12" s="281"/>
      <c r="J12" s="281"/>
      <c r="K12" s="276"/>
      <c r="L12" s="275" t="s">
        <v>538</v>
      </c>
      <c r="M12" s="276"/>
    </row>
    <row r="13" spans="1:13" ht="28.7" customHeight="1" x14ac:dyDescent="0.25">
      <c r="A13" s="1"/>
      <c r="B13" s="277"/>
      <c r="C13" s="278"/>
      <c r="D13" s="277"/>
      <c r="E13" s="278"/>
      <c r="F13" s="277"/>
      <c r="G13" s="282"/>
      <c r="H13" s="282"/>
      <c r="I13" s="282"/>
      <c r="J13" s="282"/>
      <c r="K13" s="278"/>
      <c r="L13" s="277"/>
      <c r="M13" s="278"/>
    </row>
    <row r="14" spans="1:13" ht="18" customHeight="1" x14ac:dyDescent="0.25">
      <c r="A14" s="1"/>
      <c r="B14" s="277"/>
      <c r="C14" s="278"/>
      <c r="D14" s="277"/>
      <c r="E14" s="278"/>
      <c r="F14" s="277"/>
      <c r="G14" s="282"/>
      <c r="H14" s="282"/>
      <c r="I14" s="282"/>
      <c r="J14" s="282"/>
      <c r="K14" s="278"/>
      <c r="L14" s="277"/>
      <c r="M14" s="278"/>
    </row>
    <row r="15" spans="1:13" ht="88.5" customHeight="1" x14ac:dyDescent="0.25">
      <c r="A15" s="1"/>
      <c r="B15" s="279"/>
      <c r="C15" s="280"/>
      <c r="D15" s="279"/>
      <c r="E15" s="280"/>
      <c r="F15" s="279"/>
      <c r="G15" s="283"/>
      <c r="H15" s="283"/>
      <c r="I15" s="283"/>
      <c r="J15" s="283"/>
      <c r="K15" s="280"/>
      <c r="L15" s="279"/>
      <c r="M15" s="280"/>
    </row>
    <row r="16" spans="1:13" ht="17.100000000000001" customHeight="1" x14ac:dyDescent="0.25">
      <c r="A16" s="1"/>
      <c r="B16" s="275" t="s">
        <v>539</v>
      </c>
      <c r="C16" s="276"/>
      <c r="D16" s="275" t="s">
        <v>540</v>
      </c>
      <c r="E16" s="281"/>
      <c r="F16" s="275" t="s">
        <v>541</v>
      </c>
      <c r="G16" s="281"/>
      <c r="H16" s="281"/>
      <c r="I16" s="281"/>
      <c r="J16" s="281"/>
      <c r="K16" s="276"/>
      <c r="L16" s="275" t="s">
        <v>542</v>
      </c>
      <c r="M16" s="276"/>
    </row>
    <row r="17" spans="1:13" ht="24.6" customHeight="1" x14ac:dyDescent="0.25">
      <c r="A17" s="1"/>
      <c r="B17" s="277"/>
      <c r="C17" s="278"/>
      <c r="D17" s="277"/>
      <c r="E17" s="282"/>
      <c r="F17" s="277"/>
      <c r="G17" s="282"/>
      <c r="H17" s="282"/>
      <c r="I17" s="282"/>
      <c r="J17" s="282"/>
      <c r="K17" s="278"/>
      <c r="L17" s="277"/>
      <c r="M17" s="278"/>
    </row>
    <row r="18" spans="1:13" ht="18.600000000000001" customHeight="1" x14ac:dyDescent="0.25">
      <c r="A18" s="1"/>
      <c r="B18" s="277"/>
      <c r="C18" s="278"/>
      <c r="D18" s="277"/>
      <c r="E18" s="282"/>
      <c r="F18" s="277"/>
      <c r="G18" s="282"/>
      <c r="H18" s="282"/>
      <c r="I18" s="282"/>
      <c r="J18" s="282"/>
      <c r="K18" s="278"/>
      <c r="L18" s="277"/>
      <c r="M18" s="278"/>
    </row>
    <row r="19" spans="1:13" ht="195.75" customHeight="1" x14ac:dyDescent="0.25">
      <c r="A19" s="1"/>
      <c r="B19" s="279"/>
      <c r="C19" s="280"/>
      <c r="D19" s="279"/>
      <c r="E19" s="283"/>
      <c r="F19" s="279"/>
      <c r="G19" s="283"/>
      <c r="H19" s="283"/>
      <c r="I19" s="283"/>
      <c r="J19" s="283"/>
      <c r="K19" s="280"/>
      <c r="L19" s="279"/>
      <c r="M19" s="280"/>
    </row>
    <row r="20" spans="1:13" ht="49.35" customHeight="1" x14ac:dyDescent="0.25">
      <c r="A20" s="1"/>
      <c r="B20" s="275" t="s">
        <v>543</v>
      </c>
      <c r="C20" s="276"/>
      <c r="D20" s="284" t="s">
        <v>544</v>
      </c>
      <c r="E20" s="276"/>
      <c r="F20" s="275" t="s">
        <v>545</v>
      </c>
      <c r="G20" s="281"/>
      <c r="H20" s="281"/>
      <c r="I20" s="281"/>
      <c r="J20" s="281"/>
      <c r="K20" s="276"/>
      <c r="L20" s="275" t="s">
        <v>546</v>
      </c>
      <c r="M20" s="276"/>
    </row>
    <row r="21" spans="1:13" ht="41.45" customHeight="1" x14ac:dyDescent="0.25">
      <c r="A21" s="1"/>
      <c r="B21" s="277"/>
      <c r="C21" s="278"/>
      <c r="D21" s="277"/>
      <c r="E21" s="278"/>
      <c r="F21" s="277"/>
      <c r="G21" s="282"/>
      <c r="H21" s="282"/>
      <c r="I21" s="282"/>
      <c r="J21" s="282"/>
      <c r="K21" s="278"/>
      <c r="L21" s="277"/>
      <c r="M21" s="278"/>
    </row>
    <row r="22" spans="1:13" ht="52.7" customHeight="1" x14ac:dyDescent="0.25">
      <c r="A22" s="1"/>
      <c r="B22" s="277"/>
      <c r="C22" s="278"/>
      <c r="D22" s="277"/>
      <c r="E22" s="278"/>
      <c r="F22" s="277"/>
      <c r="G22" s="282"/>
      <c r="H22" s="282"/>
      <c r="I22" s="282"/>
      <c r="J22" s="282"/>
      <c r="K22" s="278"/>
      <c r="L22" s="277"/>
      <c r="M22" s="278"/>
    </row>
    <row r="23" spans="1:13" ht="167.25" customHeight="1" x14ac:dyDescent="0.25">
      <c r="A23" s="1"/>
      <c r="B23" s="279"/>
      <c r="C23" s="280"/>
      <c r="D23" s="279"/>
      <c r="E23" s="280"/>
      <c r="F23" s="279"/>
      <c r="G23" s="283"/>
      <c r="H23" s="283"/>
      <c r="I23" s="283"/>
      <c r="J23" s="283"/>
      <c r="K23" s="280"/>
      <c r="L23" s="279"/>
      <c r="M23" s="280"/>
    </row>
    <row r="24" spans="1:13" ht="17.100000000000001" customHeight="1" x14ac:dyDescent="0.25">
      <c r="A24" s="1"/>
      <c r="B24" s="275" t="s">
        <v>547</v>
      </c>
      <c r="C24" s="276"/>
      <c r="D24" s="284" t="s">
        <v>548</v>
      </c>
      <c r="E24" s="276"/>
      <c r="F24" s="275" t="s">
        <v>549</v>
      </c>
      <c r="G24" s="281"/>
      <c r="H24" s="281"/>
      <c r="I24" s="281"/>
      <c r="J24" s="281"/>
      <c r="K24" s="276"/>
      <c r="L24" s="275" t="s">
        <v>550</v>
      </c>
      <c r="M24" s="276"/>
    </row>
    <row r="25" spans="1:13" ht="17.100000000000001" customHeight="1" x14ac:dyDescent="0.25">
      <c r="A25" s="1"/>
      <c r="B25" s="277"/>
      <c r="C25" s="278"/>
      <c r="D25" s="277"/>
      <c r="E25" s="278"/>
      <c r="F25" s="277"/>
      <c r="G25" s="282"/>
      <c r="H25" s="282"/>
      <c r="I25" s="282"/>
      <c r="J25" s="282"/>
      <c r="K25" s="278"/>
      <c r="L25" s="277"/>
      <c r="M25" s="278"/>
    </row>
    <row r="26" spans="1:13" x14ac:dyDescent="0.25">
      <c r="A26" s="1"/>
      <c r="B26" s="277"/>
      <c r="C26" s="278"/>
      <c r="D26" s="277"/>
      <c r="E26" s="278"/>
      <c r="F26" s="277"/>
      <c r="G26" s="282"/>
      <c r="H26" s="282"/>
      <c r="I26" s="282"/>
      <c r="J26" s="282"/>
      <c r="K26" s="278"/>
      <c r="L26" s="277"/>
      <c r="M26" s="278"/>
    </row>
    <row r="27" spans="1:13" ht="45.75" customHeight="1" x14ac:dyDescent="0.25">
      <c r="A27" s="1"/>
      <c r="B27" s="279"/>
      <c r="C27" s="280"/>
      <c r="D27" s="279"/>
      <c r="E27" s="280"/>
      <c r="F27" s="279"/>
      <c r="G27" s="283"/>
      <c r="H27" s="283"/>
      <c r="I27" s="283"/>
      <c r="J27" s="283"/>
      <c r="K27" s="280"/>
      <c r="L27" s="279"/>
      <c r="M27" s="280"/>
    </row>
    <row r="28" spans="1:13" x14ac:dyDescent="0.25">
      <c r="A28" s="1"/>
      <c r="B28" s="326" t="s">
        <v>551</v>
      </c>
      <c r="C28" s="281"/>
      <c r="D28" s="275" t="s">
        <v>552</v>
      </c>
      <c r="E28" s="316"/>
      <c r="F28" s="275" t="s">
        <v>553</v>
      </c>
      <c r="G28" s="281"/>
      <c r="H28" s="281"/>
      <c r="I28" s="281"/>
      <c r="J28" s="281"/>
      <c r="K28" s="276"/>
      <c r="L28" s="275" t="s">
        <v>554</v>
      </c>
      <c r="M28" s="276"/>
    </row>
    <row r="29" spans="1:13" x14ac:dyDescent="0.25">
      <c r="A29" s="1"/>
      <c r="B29" s="277"/>
      <c r="C29" s="282"/>
      <c r="D29" s="317"/>
      <c r="E29" s="319"/>
      <c r="F29" s="277"/>
      <c r="G29" s="282"/>
      <c r="H29" s="282"/>
      <c r="I29" s="282"/>
      <c r="J29" s="282"/>
      <c r="K29" s="278"/>
      <c r="L29" s="277"/>
      <c r="M29" s="278"/>
    </row>
    <row r="30" spans="1:13" ht="25.5" customHeight="1" x14ac:dyDescent="0.25">
      <c r="A30" s="1"/>
      <c r="B30" s="277"/>
      <c r="C30" s="282"/>
      <c r="D30" s="317"/>
      <c r="E30" s="319"/>
      <c r="F30" s="277"/>
      <c r="G30" s="282"/>
      <c r="H30" s="282"/>
      <c r="I30" s="282"/>
      <c r="J30" s="282"/>
      <c r="K30" s="278"/>
      <c r="L30" s="277"/>
      <c r="M30" s="278"/>
    </row>
    <row r="31" spans="1:13" ht="2.4500000000000002" customHeight="1" x14ac:dyDescent="0.25">
      <c r="A31" s="1"/>
      <c r="B31" s="277"/>
      <c r="C31" s="282"/>
      <c r="D31" s="320"/>
      <c r="E31" s="322"/>
      <c r="F31" s="279"/>
      <c r="G31" s="283"/>
      <c r="H31" s="283"/>
      <c r="I31" s="283"/>
      <c r="J31" s="283"/>
      <c r="K31" s="280"/>
      <c r="L31" s="279"/>
      <c r="M31" s="280"/>
    </row>
    <row r="32" spans="1:13" ht="15" customHeight="1" x14ac:dyDescent="0.25">
      <c r="A32" s="1"/>
      <c r="B32" s="349" t="s">
        <v>555</v>
      </c>
      <c r="C32" s="350"/>
      <c r="D32" s="350"/>
      <c r="E32" s="350"/>
      <c r="F32" s="350"/>
      <c r="G32" s="350"/>
      <c r="H32" s="350"/>
      <c r="I32" s="350"/>
      <c r="J32" s="350"/>
      <c r="K32" s="350"/>
      <c r="L32" s="350"/>
      <c r="M32" s="351"/>
    </row>
    <row r="33" spans="1:13" ht="15" customHeight="1" x14ac:dyDescent="0.25">
      <c r="A33" s="1"/>
      <c r="B33" s="327" t="s">
        <v>556</v>
      </c>
      <c r="C33" s="278"/>
      <c r="D33" s="296" t="s">
        <v>557</v>
      </c>
      <c r="E33" s="278"/>
      <c r="F33" s="327" t="s">
        <v>558</v>
      </c>
      <c r="G33" s="282"/>
      <c r="H33" s="282"/>
      <c r="I33" s="282"/>
      <c r="J33" s="282"/>
      <c r="K33" s="278"/>
      <c r="L33" s="327" t="s">
        <v>559</v>
      </c>
      <c r="M33" s="278"/>
    </row>
    <row r="34" spans="1:13" ht="15" customHeight="1" x14ac:dyDescent="0.25">
      <c r="A34" s="1"/>
      <c r="B34" s="277"/>
      <c r="C34" s="278"/>
      <c r="D34" s="277"/>
      <c r="E34" s="278"/>
      <c r="F34" s="277"/>
      <c r="G34" s="282"/>
      <c r="H34" s="282"/>
      <c r="I34" s="282"/>
      <c r="J34" s="282"/>
      <c r="K34" s="278"/>
      <c r="L34" s="277"/>
      <c r="M34" s="278"/>
    </row>
    <row r="35" spans="1:13" ht="15" customHeight="1" x14ac:dyDescent="0.25">
      <c r="A35" s="1"/>
      <c r="B35" s="277"/>
      <c r="C35" s="278"/>
      <c r="D35" s="277"/>
      <c r="E35" s="278"/>
      <c r="F35" s="277"/>
      <c r="G35" s="282"/>
      <c r="H35" s="282"/>
      <c r="I35" s="282"/>
      <c r="J35" s="282"/>
      <c r="K35" s="278"/>
      <c r="L35" s="277"/>
      <c r="M35" s="278"/>
    </row>
    <row r="36" spans="1:13" ht="69.599999999999994" customHeight="1" x14ac:dyDescent="0.25">
      <c r="A36" s="1"/>
      <c r="B36" s="279"/>
      <c r="C36" s="280"/>
      <c r="D36" s="279"/>
      <c r="E36" s="280"/>
      <c r="F36" s="279"/>
      <c r="G36" s="283"/>
      <c r="H36" s="283"/>
      <c r="I36" s="283"/>
      <c r="J36" s="283"/>
      <c r="K36" s="280"/>
      <c r="L36" s="279"/>
      <c r="M36" s="280"/>
    </row>
    <row r="37" spans="1:13" x14ac:dyDescent="0.25">
      <c r="A37" s="1"/>
      <c r="B37" s="275" t="s">
        <v>560</v>
      </c>
      <c r="C37" s="276"/>
      <c r="D37" s="284" t="s">
        <v>561</v>
      </c>
      <c r="E37" s="276"/>
      <c r="F37" s="275" t="s">
        <v>562</v>
      </c>
      <c r="G37" s="281"/>
      <c r="H37" s="281"/>
      <c r="I37" s="281"/>
      <c r="J37" s="281"/>
      <c r="K37" s="276"/>
      <c r="L37" s="275" t="s">
        <v>563</v>
      </c>
      <c r="M37" s="276"/>
    </row>
    <row r="38" spans="1:13" x14ac:dyDescent="0.25">
      <c r="A38" s="1"/>
      <c r="B38" s="277"/>
      <c r="C38" s="278"/>
      <c r="D38" s="277"/>
      <c r="E38" s="278"/>
      <c r="F38" s="277"/>
      <c r="G38" s="282"/>
      <c r="H38" s="282"/>
      <c r="I38" s="282"/>
      <c r="J38" s="282"/>
      <c r="K38" s="278"/>
      <c r="L38" s="277"/>
      <c r="M38" s="278"/>
    </row>
    <row r="39" spans="1:13" ht="30" customHeight="1" x14ac:dyDescent="0.25">
      <c r="A39" s="1"/>
      <c r="B39" s="277"/>
      <c r="C39" s="278"/>
      <c r="D39" s="277"/>
      <c r="E39" s="278"/>
      <c r="F39" s="277"/>
      <c r="G39" s="282"/>
      <c r="H39" s="282"/>
      <c r="I39" s="282"/>
      <c r="J39" s="282"/>
      <c r="K39" s="278"/>
      <c r="L39" s="277"/>
      <c r="M39" s="278"/>
    </row>
    <row r="40" spans="1:13" ht="75.75" customHeight="1" x14ac:dyDescent="0.25">
      <c r="A40" s="1"/>
      <c r="B40" s="279"/>
      <c r="C40" s="280"/>
      <c r="D40" s="279"/>
      <c r="E40" s="280"/>
      <c r="F40" s="279"/>
      <c r="G40" s="283"/>
      <c r="H40" s="283"/>
      <c r="I40" s="283"/>
      <c r="J40" s="283"/>
      <c r="K40" s="280"/>
      <c r="L40" s="279"/>
      <c r="M40" s="280"/>
    </row>
    <row r="41" spans="1:13" ht="44.45" customHeight="1" x14ac:dyDescent="0.25">
      <c r="A41" s="1"/>
      <c r="B41" s="275" t="s">
        <v>564</v>
      </c>
      <c r="C41" s="276"/>
      <c r="D41" s="284" t="s">
        <v>565</v>
      </c>
      <c r="E41" s="276"/>
      <c r="F41" s="275" t="s">
        <v>566</v>
      </c>
      <c r="G41" s="281"/>
      <c r="H41" s="281"/>
      <c r="I41" s="281"/>
      <c r="J41" s="281"/>
      <c r="K41" s="276"/>
      <c r="L41" s="275" t="s">
        <v>567</v>
      </c>
      <c r="M41" s="276"/>
    </row>
    <row r="42" spans="1:13" ht="44.45" customHeight="1" x14ac:dyDescent="0.25">
      <c r="A42" s="1"/>
      <c r="B42" s="277"/>
      <c r="C42" s="278"/>
      <c r="D42" s="277"/>
      <c r="E42" s="278"/>
      <c r="F42" s="277"/>
      <c r="G42" s="282"/>
      <c r="H42" s="282"/>
      <c r="I42" s="282"/>
      <c r="J42" s="282"/>
      <c r="K42" s="278"/>
      <c r="L42" s="277"/>
      <c r="M42" s="278"/>
    </row>
    <row r="43" spans="1:13" ht="56.25" customHeight="1" x14ac:dyDescent="0.25">
      <c r="A43" s="1"/>
      <c r="B43" s="277"/>
      <c r="C43" s="278"/>
      <c r="D43" s="277"/>
      <c r="E43" s="278"/>
      <c r="F43" s="277"/>
      <c r="G43" s="282"/>
      <c r="H43" s="282"/>
      <c r="I43" s="282"/>
      <c r="J43" s="282"/>
      <c r="K43" s="278"/>
      <c r="L43" s="277"/>
      <c r="M43" s="278"/>
    </row>
    <row r="44" spans="1:13" ht="8.1" customHeight="1" x14ac:dyDescent="0.25">
      <c r="A44" s="1"/>
      <c r="B44" s="279"/>
      <c r="C44" s="280"/>
      <c r="D44" s="279"/>
      <c r="E44" s="280"/>
      <c r="F44" s="279"/>
      <c r="G44" s="283"/>
      <c r="H44" s="283"/>
      <c r="I44" s="283"/>
      <c r="J44" s="283"/>
      <c r="K44" s="280"/>
      <c r="L44" s="279"/>
      <c r="M44" s="280"/>
    </row>
    <row r="45" spans="1:13" x14ac:dyDescent="0.25">
      <c r="A45" s="1"/>
      <c r="B45" s="380" t="s">
        <v>568</v>
      </c>
      <c r="C45" s="381"/>
      <c r="D45" s="381"/>
      <c r="E45" s="381"/>
      <c r="F45" s="381"/>
      <c r="G45" s="381"/>
      <c r="H45" s="381"/>
      <c r="I45" s="381"/>
      <c r="J45" s="381"/>
      <c r="K45" s="381"/>
      <c r="L45" s="381"/>
      <c r="M45" s="382"/>
    </row>
    <row r="46" spans="1:13" ht="42" customHeight="1" x14ac:dyDescent="0.25">
      <c r="A46" s="1"/>
      <c r="B46" s="275" t="s">
        <v>569</v>
      </c>
      <c r="C46" s="276"/>
      <c r="D46" s="275" t="s">
        <v>570</v>
      </c>
      <c r="E46" s="316"/>
      <c r="F46" s="275" t="s">
        <v>571</v>
      </c>
      <c r="G46" s="281"/>
      <c r="H46" s="281"/>
      <c r="I46" s="281"/>
      <c r="J46" s="281"/>
      <c r="K46" s="276"/>
      <c r="L46" s="275" t="s">
        <v>572</v>
      </c>
      <c r="M46" s="276"/>
    </row>
    <row r="47" spans="1:13" ht="42" customHeight="1" x14ac:dyDescent="0.25">
      <c r="A47" s="1"/>
      <c r="B47" s="277"/>
      <c r="C47" s="278"/>
      <c r="D47" s="317"/>
      <c r="E47" s="319"/>
      <c r="F47" s="277"/>
      <c r="G47" s="282"/>
      <c r="H47" s="282"/>
      <c r="I47" s="282"/>
      <c r="J47" s="282"/>
      <c r="K47" s="278"/>
      <c r="L47" s="277"/>
      <c r="M47" s="278"/>
    </row>
    <row r="48" spans="1:13" ht="42" customHeight="1" x14ac:dyDescent="0.25">
      <c r="A48" s="1"/>
      <c r="B48" s="277"/>
      <c r="C48" s="278"/>
      <c r="D48" s="317"/>
      <c r="E48" s="319"/>
      <c r="F48" s="277"/>
      <c r="G48" s="282"/>
      <c r="H48" s="282"/>
      <c r="I48" s="282"/>
      <c r="J48" s="282"/>
      <c r="K48" s="278"/>
      <c r="L48" s="277"/>
      <c r="M48" s="278"/>
    </row>
    <row r="49" spans="1:13" ht="88.5" customHeight="1" x14ac:dyDescent="0.25">
      <c r="A49" s="1"/>
      <c r="B49" s="279"/>
      <c r="C49" s="280"/>
      <c r="D49" s="320"/>
      <c r="E49" s="322"/>
      <c r="F49" s="279"/>
      <c r="G49" s="283"/>
      <c r="H49" s="283"/>
      <c r="I49" s="283"/>
      <c r="J49" s="283"/>
      <c r="K49" s="280"/>
      <c r="L49" s="279"/>
      <c r="M49" s="280"/>
    </row>
    <row r="50" spans="1:13" ht="14.1" customHeight="1" x14ac:dyDescent="0.25">
      <c r="A50" s="1"/>
      <c r="B50" s="349" t="s">
        <v>573</v>
      </c>
      <c r="C50" s="350"/>
      <c r="D50" s="350"/>
      <c r="E50" s="350"/>
      <c r="F50" s="350"/>
      <c r="G50" s="350"/>
      <c r="H50" s="350"/>
      <c r="I50" s="350"/>
      <c r="J50" s="350"/>
      <c r="K50" s="350"/>
      <c r="L50" s="350"/>
      <c r="M50" s="351"/>
    </row>
    <row r="51" spans="1:13" s="35" customFormat="1" hidden="1" x14ac:dyDescent="0.25">
      <c r="A51" s="101"/>
      <c r="B51" s="346" t="s">
        <v>574</v>
      </c>
      <c r="C51" s="300"/>
      <c r="D51" s="330" t="s">
        <v>575</v>
      </c>
      <c r="E51" s="300"/>
      <c r="F51" s="346" t="s">
        <v>576</v>
      </c>
      <c r="G51" s="347"/>
      <c r="H51" s="347"/>
      <c r="I51" s="347"/>
      <c r="J51" s="347"/>
      <c r="K51" s="300"/>
      <c r="L51" s="297" t="s">
        <v>577</v>
      </c>
      <c r="M51" s="298"/>
    </row>
    <row r="52" spans="1:13" s="35" customFormat="1" hidden="1" x14ac:dyDescent="0.25">
      <c r="A52" s="101"/>
      <c r="B52" s="299"/>
      <c r="C52" s="300"/>
      <c r="D52" s="299"/>
      <c r="E52" s="300"/>
      <c r="F52" s="299"/>
      <c r="G52" s="347"/>
      <c r="H52" s="347"/>
      <c r="I52" s="347"/>
      <c r="J52" s="347"/>
      <c r="K52" s="300"/>
      <c r="L52" s="299"/>
      <c r="M52" s="300"/>
    </row>
    <row r="53" spans="1:13" s="35" customFormat="1" hidden="1" x14ac:dyDescent="0.25">
      <c r="A53" s="101"/>
      <c r="B53" s="299"/>
      <c r="C53" s="300"/>
      <c r="D53" s="299"/>
      <c r="E53" s="300"/>
      <c r="F53" s="299"/>
      <c r="G53" s="347"/>
      <c r="H53" s="347"/>
      <c r="I53" s="347"/>
      <c r="J53" s="347"/>
      <c r="K53" s="300"/>
      <c r="L53" s="299"/>
      <c r="M53" s="300"/>
    </row>
    <row r="54" spans="1:13" s="35" customFormat="1" ht="3" hidden="1" customHeight="1" x14ac:dyDescent="0.25">
      <c r="A54" s="101"/>
      <c r="B54" s="301"/>
      <c r="C54" s="302"/>
      <c r="D54" s="301"/>
      <c r="E54" s="302"/>
      <c r="F54" s="301"/>
      <c r="G54" s="348"/>
      <c r="H54" s="348"/>
      <c r="I54" s="348"/>
      <c r="J54" s="348"/>
      <c r="K54" s="302"/>
      <c r="L54" s="301"/>
      <c r="M54" s="302"/>
    </row>
    <row r="55" spans="1:13" s="35" customFormat="1" hidden="1" x14ac:dyDescent="0.25">
      <c r="A55" s="101"/>
      <c r="B55" s="297"/>
      <c r="C55" s="298"/>
      <c r="D55" s="359" t="s">
        <v>578</v>
      </c>
      <c r="E55" s="298"/>
      <c r="F55" s="297" t="s">
        <v>579</v>
      </c>
      <c r="G55" s="361"/>
      <c r="H55" s="361"/>
      <c r="I55" s="361"/>
      <c r="J55" s="361"/>
      <c r="K55" s="298"/>
      <c r="L55" s="297" t="s">
        <v>577</v>
      </c>
      <c r="M55" s="298"/>
    </row>
    <row r="56" spans="1:13" s="35" customFormat="1" ht="15.6" hidden="1" customHeight="1" x14ac:dyDescent="0.25">
      <c r="A56" s="101"/>
      <c r="B56" s="299"/>
      <c r="C56" s="300"/>
      <c r="D56" s="299"/>
      <c r="E56" s="300"/>
      <c r="F56" s="299"/>
      <c r="G56" s="347"/>
      <c r="H56" s="347"/>
      <c r="I56" s="347"/>
      <c r="J56" s="347"/>
      <c r="K56" s="300"/>
      <c r="L56" s="299"/>
      <c r="M56" s="300"/>
    </row>
    <row r="57" spans="1:13" s="35" customFormat="1" ht="15.6" hidden="1" customHeight="1" x14ac:dyDescent="0.25">
      <c r="A57" s="101"/>
      <c r="B57" s="299"/>
      <c r="C57" s="300"/>
      <c r="D57" s="299"/>
      <c r="E57" s="300"/>
      <c r="F57" s="299"/>
      <c r="G57" s="347"/>
      <c r="H57" s="347"/>
      <c r="I57" s="347"/>
      <c r="J57" s="347"/>
      <c r="K57" s="300"/>
      <c r="L57" s="299"/>
      <c r="M57" s="300"/>
    </row>
    <row r="58" spans="1:13" s="35" customFormat="1" ht="2.1" hidden="1" customHeight="1" x14ac:dyDescent="0.25">
      <c r="A58" s="101"/>
      <c r="B58" s="301"/>
      <c r="C58" s="302"/>
      <c r="D58" s="301"/>
      <c r="E58" s="302"/>
      <c r="F58" s="301"/>
      <c r="G58" s="348"/>
      <c r="H58" s="348"/>
      <c r="I58" s="348"/>
      <c r="J58" s="348"/>
      <c r="K58" s="302"/>
      <c r="L58" s="301"/>
      <c r="M58" s="302"/>
    </row>
    <row r="59" spans="1:13" x14ac:dyDescent="0.25">
      <c r="A59" s="94"/>
      <c r="B59" s="285" t="s">
        <v>580</v>
      </c>
      <c r="C59" s="286"/>
      <c r="D59" s="290" t="s">
        <v>581</v>
      </c>
      <c r="E59" s="291"/>
      <c r="F59" s="290" t="s">
        <v>582</v>
      </c>
      <c r="G59" s="337"/>
      <c r="H59" s="337"/>
      <c r="I59" s="337"/>
      <c r="J59" s="337"/>
      <c r="K59" s="338"/>
      <c r="L59" s="370"/>
      <c r="M59" s="371"/>
    </row>
    <row r="60" spans="1:13" x14ac:dyDescent="0.25">
      <c r="A60" s="94"/>
      <c r="B60" s="287"/>
      <c r="C60" s="286"/>
      <c r="D60" s="292"/>
      <c r="E60" s="293"/>
      <c r="F60" s="287"/>
      <c r="G60" s="339"/>
      <c r="H60" s="339"/>
      <c r="I60" s="339"/>
      <c r="J60" s="339"/>
      <c r="K60" s="286"/>
      <c r="L60" s="372"/>
      <c r="M60" s="373"/>
    </row>
    <row r="61" spans="1:13" ht="15.6" customHeight="1" x14ac:dyDescent="0.25">
      <c r="A61" s="94"/>
      <c r="B61" s="287"/>
      <c r="C61" s="286"/>
      <c r="D61" s="292"/>
      <c r="E61" s="293"/>
      <c r="F61" s="287"/>
      <c r="G61" s="339"/>
      <c r="H61" s="339"/>
      <c r="I61" s="339"/>
      <c r="J61" s="339"/>
      <c r="K61" s="286"/>
      <c r="L61" s="372"/>
      <c r="M61" s="373"/>
    </row>
    <row r="62" spans="1:13" ht="61.5" customHeight="1" x14ac:dyDescent="0.25">
      <c r="A62" s="94"/>
      <c r="B62" s="288"/>
      <c r="C62" s="289"/>
      <c r="D62" s="294"/>
      <c r="E62" s="295"/>
      <c r="F62" s="288"/>
      <c r="G62" s="340"/>
      <c r="H62" s="340"/>
      <c r="I62" s="340"/>
      <c r="J62" s="340"/>
      <c r="K62" s="289"/>
      <c r="L62" s="374"/>
      <c r="M62" s="375"/>
    </row>
    <row r="63" spans="1:13" s="26" customFormat="1" x14ac:dyDescent="0.25">
      <c r="A63" s="100"/>
      <c r="B63" s="349" t="s">
        <v>583</v>
      </c>
      <c r="C63" s="350"/>
      <c r="D63" s="350"/>
      <c r="E63" s="350"/>
      <c r="F63" s="350"/>
      <c r="G63" s="350"/>
      <c r="H63" s="350"/>
      <c r="I63" s="350"/>
      <c r="J63" s="350"/>
      <c r="K63" s="350"/>
      <c r="L63" s="350"/>
      <c r="M63" s="351"/>
    </row>
    <row r="64" spans="1:13" ht="21" customHeight="1" x14ac:dyDescent="0.25">
      <c r="A64" s="1"/>
      <c r="B64" s="275" t="s">
        <v>584</v>
      </c>
      <c r="C64" s="276"/>
      <c r="D64" s="324" t="s">
        <v>585</v>
      </c>
      <c r="E64" s="281"/>
      <c r="F64" s="275" t="s">
        <v>586</v>
      </c>
      <c r="G64" s="281"/>
      <c r="H64" s="281"/>
      <c r="I64" s="281"/>
      <c r="J64" s="281"/>
      <c r="K64" s="276"/>
      <c r="L64" s="275" t="s">
        <v>587</v>
      </c>
      <c r="M64" s="276"/>
    </row>
    <row r="65" spans="1:13" ht="21" customHeight="1" x14ac:dyDescent="0.25">
      <c r="A65" s="1"/>
      <c r="B65" s="277"/>
      <c r="C65" s="278"/>
      <c r="D65" s="277"/>
      <c r="E65" s="282"/>
      <c r="F65" s="277"/>
      <c r="G65" s="282"/>
      <c r="H65" s="282"/>
      <c r="I65" s="282"/>
      <c r="J65" s="282"/>
      <c r="K65" s="278"/>
      <c r="L65" s="277"/>
      <c r="M65" s="278"/>
    </row>
    <row r="66" spans="1:13" ht="21" customHeight="1" x14ac:dyDescent="0.25">
      <c r="A66" s="1"/>
      <c r="B66" s="277"/>
      <c r="C66" s="278"/>
      <c r="D66" s="277"/>
      <c r="E66" s="282"/>
      <c r="F66" s="277"/>
      <c r="G66" s="282"/>
      <c r="H66" s="282"/>
      <c r="I66" s="282"/>
      <c r="J66" s="282"/>
      <c r="K66" s="278"/>
      <c r="L66" s="277"/>
      <c r="M66" s="278"/>
    </row>
    <row r="67" spans="1:13" ht="28.5" customHeight="1" x14ac:dyDescent="0.25">
      <c r="A67" s="1"/>
      <c r="B67" s="279"/>
      <c r="C67" s="280"/>
      <c r="D67" s="279"/>
      <c r="E67" s="283"/>
      <c r="F67" s="279"/>
      <c r="G67" s="283"/>
      <c r="H67" s="283"/>
      <c r="I67" s="283"/>
      <c r="J67" s="283"/>
      <c r="K67" s="280"/>
      <c r="L67" s="279"/>
      <c r="M67" s="280"/>
    </row>
    <row r="68" spans="1:13" x14ac:dyDescent="0.25">
      <c r="A68" s="1"/>
      <c r="B68" s="377" t="s">
        <v>588</v>
      </c>
      <c r="C68" s="378"/>
      <c r="D68" s="378"/>
      <c r="E68" s="378"/>
      <c r="F68" s="378"/>
      <c r="G68" s="378"/>
      <c r="H68" s="378"/>
      <c r="I68" s="378"/>
      <c r="J68" s="378"/>
      <c r="K68" s="378"/>
      <c r="L68" s="378"/>
      <c r="M68" s="379"/>
    </row>
    <row r="69" spans="1:13" ht="15.6" customHeight="1" x14ac:dyDescent="0.25">
      <c r="A69" s="1"/>
      <c r="B69" s="275" t="s">
        <v>589</v>
      </c>
      <c r="C69" s="276"/>
      <c r="D69" s="376" t="s">
        <v>590</v>
      </c>
      <c r="E69" s="315"/>
      <c r="F69" s="275" t="s">
        <v>591</v>
      </c>
      <c r="G69" s="281"/>
      <c r="H69" s="281"/>
      <c r="I69" s="281"/>
      <c r="J69" s="281"/>
      <c r="K69" s="276"/>
      <c r="L69" s="275" t="s">
        <v>592</v>
      </c>
      <c r="M69" s="276"/>
    </row>
    <row r="70" spans="1:13" ht="15.6" customHeight="1" x14ac:dyDescent="0.25">
      <c r="A70" s="1"/>
      <c r="B70" s="277"/>
      <c r="C70" s="278"/>
      <c r="D70" s="317"/>
      <c r="E70" s="318"/>
      <c r="F70" s="277"/>
      <c r="G70" s="282"/>
      <c r="H70" s="282"/>
      <c r="I70" s="282"/>
      <c r="J70" s="282"/>
      <c r="K70" s="278"/>
      <c r="L70" s="277"/>
      <c r="M70" s="278"/>
    </row>
    <row r="71" spans="1:13" ht="28.5" customHeight="1" x14ac:dyDescent="0.25">
      <c r="A71" s="1"/>
      <c r="B71" s="277"/>
      <c r="C71" s="278"/>
      <c r="D71" s="317"/>
      <c r="E71" s="318"/>
      <c r="F71" s="277"/>
      <c r="G71" s="282"/>
      <c r="H71" s="282"/>
      <c r="I71" s="282"/>
      <c r="J71" s="282"/>
      <c r="K71" s="278"/>
      <c r="L71" s="277"/>
      <c r="M71" s="278"/>
    </row>
    <row r="72" spans="1:13" ht="15.6" customHeight="1" x14ac:dyDescent="0.25">
      <c r="A72" s="1"/>
      <c r="B72" s="275" t="s">
        <v>593</v>
      </c>
      <c r="C72" s="276"/>
      <c r="D72" s="323" t="s">
        <v>594</v>
      </c>
      <c r="E72" s="281"/>
      <c r="F72" s="275" t="s">
        <v>595</v>
      </c>
      <c r="G72" s="315"/>
      <c r="H72" s="315"/>
      <c r="I72" s="315"/>
      <c r="J72" s="315"/>
      <c r="K72" s="316"/>
      <c r="L72" s="325"/>
      <c r="M72" s="276"/>
    </row>
    <row r="73" spans="1:13" ht="15.6" customHeight="1" x14ac:dyDescent="0.25">
      <c r="A73" s="1"/>
      <c r="B73" s="277"/>
      <c r="C73" s="278"/>
      <c r="D73" s="277"/>
      <c r="E73" s="282"/>
      <c r="F73" s="317"/>
      <c r="G73" s="318"/>
      <c r="H73" s="318"/>
      <c r="I73" s="318"/>
      <c r="J73" s="318"/>
      <c r="K73" s="319"/>
      <c r="L73" s="277"/>
      <c r="M73" s="278"/>
    </row>
    <row r="74" spans="1:13" ht="15.6" customHeight="1" x14ac:dyDescent="0.25">
      <c r="A74" s="1"/>
      <c r="B74" s="277"/>
      <c r="C74" s="278"/>
      <c r="D74" s="277"/>
      <c r="E74" s="282"/>
      <c r="F74" s="317"/>
      <c r="G74" s="318"/>
      <c r="H74" s="318"/>
      <c r="I74" s="318"/>
      <c r="J74" s="318"/>
      <c r="K74" s="319"/>
      <c r="L74" s="277"/>
      <c r="M74" s="278"/>
    </row>
    <row r="75" spans="1:13" ht="15.95" customHeight="1" x14ac:dyDescent="0.25">
      <c r="A75" s="1"/>
      <c r="B75" s="279"/>
      <c r="C75" s="280"/>
      <c r="D75" s="279"/>
      <c r="E75" s="283"/>
      <c r="F75" s="320"/>
      <c r="G75" s="321"/>
      <c r="H75" s="321"/>
      <c r="I75" s="321"/>
      <c r="J75" s="321"/>
      <c r="K75" s="322"/>
      <c r="L75" s="279"/>
      <c r="M75" s="280"/>
    </row>
    <row r="76" spans="1:13" ht="15.95" customHeight="1" x14ac:dyDescent="0.25">
      <c r="A76" s="1"/>
      <c r="B76" s="344" t="s">
        <v>596</v>
      </c>
      <c r="C76" s="345"/>
      <c r="D76" s="345"/>
      <c r="E76" s="345"/>
      <c r="F76" s="345"/>
      <c r="G76" s="345"/>
      <c r="H76" s="345"/>
      <c r="I76" s="345"/>
      <c r="J76" s="345"/>
      <c r="K76" s="345"/>
      <c r="L76" s="345"/>
      <c r="M76" s="345"/>
    </row>
    <row r="77" spans="1:13" ht="15.95" customHeight="1" x14ac:dyDescent="0.25">
      <c r="A77" s="1"/>
      <c r="B77" s="345"/>
      <c r="C77" s="345"/>
      <c r="D77" s="345"/>
      <c r="E77" s="345"/>
      <c r="F77" s="345"/>
      <c r="G77" s="345"/>
      <c r="H77" s="345"/>
      <c r="I77" s="345"/>
      <c r="J77" s="345"/>
      <c r="K77" s="345"/>
      <c r="L77" s="345"/>
      <c r="M77" s="345"/>
    </row>
    <row r="78" spans="1:13" ht="28.5" customHeight="1" x14ac:dyDescent="0.25">
      <c r="A78" s="1"/>
      <c r="B78" s="362" t="s">
        <v>597</v>
      </c>
      <c r="C78" s="345"/>
      <c r="D78" s="345"/>
      <c r="E78" s="345"/>
      <c r="F78" s="345"/>
      <c r="G78" s="345"/>
      <c r="H78" s="345"/>
      <c r="I78" s="345"/>
      <c r="J78" s="345"/>
      <c r="K78" s="345"/>
      <c r="L78" s="345"/>
      <c r="M78" s="345"/>
    </row>
    <row r="79" spans="1:13" ht="15.75" customHeight="1" x14ac:dyDescent="0.25">
      <c r="A79" s="1"/>
      <c r="B79" s="78"/>
      <c r="C79" s="77"/>
      <c r="D79" s="309" t="s">
        <v>598</v>
      </c>
      <c r="E79" s="310"/>
      <c r="F79" s="309" t="s">
        <v>599</v>
      </c>
      <c r="G79" s="310"/>
      <c r="H79" s="309" t="s">
        <v>133</v>
      </c>
      <c r="I79" s="310"/>
      <c r="J79" s="309" t="s">
        <v>600</v>
      </c>
      <c r="K79" s="310"/>
      <c r="L79" s="309" t="s">
        <v>73</v>
      </c>
      <c r="M79" s="310"/>
    </row>
    <row r="80" spans="1:13" ht="15.95" customHeight="1" x14ac:dyDescent="0.25">
      <c r="A80" s="1"/>
      <c r="B80" s="78"/>
      <c r="C80" s="77"/>
      <c r="D80" s="311"/>
      <c r="E80" s="312"/>
      <c r="F80" s="311"/>
      <c r="G80" s="312"/>
      <c r="H80" s="311"/>
      <c r="I80" s="312"/>
      <c r="J80" s="311"/>
      <c r="K80" s="312"/>
      <c r="L80" s="311"/>
      <c r="M80" s="312"/>
    </row>
    <row r="81" spans="1:13" ht="15.95" customHeight="1" x14ac:dyDescent="0.25">
      <c r="A81" s="1"/>
      <c r="B81" s="78"/>
      <c r="C81" s="77"/>
      <c r="D81" s="313"/>
      <c r="E81" s="314"/>
      <c r="F81" s="313"/>
      <c r="G81" s="314"/>
      <c r="H81" s="313"/>
      <c r="I81" s="314"/>
      <c r="J81" s="313"/>
      <c r="K81" s="314"/>
      <c r="L81" s="313"/>
      <c r="M81" s="314"/>
    </row>
    <row r="82" spans="1:13" ht="15.95" customHeight="1" x14ac:dyDescent="0.25">
      <c r="A82" s="1"/>
      <c r="B82" s="303" t="s">
        <v>601</v>
      </c>
      <c r="C82" s="304"/>
      <c r="D82" s="353" t="s">
        <v>126</v>
      </c>
      <c r="E82" s="306"/>
      <c r="F82" s="353" t="s">
        <v>125</v>
      </c>
      <c r="G82" s="306"/>
      <c r="H82" s="353" t="s">
        <v>125</v>
      </c>
      <c r="I82" s="306"/>
      <c r="J82" s="341" t="s">
        <v>125</v>
      </c>
      <c r="K82" s="306"/>
      <c r="L82" s="342" t="s">
        <v>125</v>
      </c>
      <c r="M82" s="343"/>
    </row>
    <row r="83" spans="1:13" ht="15.95" customHeight="1" x14ac:dyDescent="0.25">
      <c r="A83" s="1"/>
      <c r="B83" s="305"/>
      <c r="C83" s="306"/>
      <c r="D83" s="305"/>
      <c r="E83" s="306"/>
      <c r="F83" s="305"/>
      <c r="G83" s="306"/>
      <c r="H83" s="305"/>
      <c r="I83" s="306"/>
      <c r="J83" s="305"/>
      <c r="K83" s="306"/>
      <c r="L83" s="305"/>
      <c r="M83" s="306"/>
    </row>
    <row r="84" spans="1:13" ht="7.5" customHeight="1" x14ac:dyDescent="0.25">
      <c r="A84" s="1"/>
      <c r="B84" s="307"/>
      <c r="C84" s="308"/>
      <c r="D84" s="307"/>
      <c r="E84" s="308"/>
      <c r="F84" s="307"/>
      <c r="G84" s="308"/>
      <c r="H84" s="307"/>
      <c r="I84" s="308"/>
      <c r="J84" s="307"/>
      <c r="K84" s="308"/>
      <c r="L84" s="307"/>
      <c r="M84" s="308"/>
    </row>
    <row r="85" spans="1:13" ht="15.95" customHeight="1" x14ac:dyDescent="0.25">
      <c r="A85" s="1"/>
      <c r="B85" s="303" t="s">
        <v>602</v>
      </c>
      <c r="C85" s="304"/>
      <c r="D85" s="331" t="s">
        <v>603</v>
      </c>
      <c r="E85" s="332"/>
      <c r="F85" s="331" t="s">
        <v>604</v>
      </c>
      <c r="G85" s="332"/>
      <c r="H85" s="331" t="s">
        <v>605</v>
      </c>
      <c r="I85" s="332"/>
      <c r="J85" s="331" t="s">
        <v>606</v>
      </c>
      <c r="K85" s="332"/>
      <c r="L85" s="363" t="s">
        <v>607</v>
      </c>
      <c r="M85" s="364"/>
    </row>
    <row r="86" spans="1:13" ht="15.95" customHeight="1" x14ac:dyDescent="0.25">
      <c r="A86" s="1"/>
      <c r="B86" s="305"/>
      <c r="C86" s="306"/>
      <c r="D86" s="333"/>
      <c r="E86" s="334"/>
      <c r="F86" s="333"/>
      <c r="G86" s="334"/>
      <c r="H86" s="333"/>
      <c r="I86" s="334"/>
      <c r="J86" s="333"/>
      <c r="K86" s="334"/>
      <c r="L86" s="365"/>
      <c r="M86" s="366"/>
    </row>
    <row r="87" spans="1:13" ht="15.95" customHeight="1" x14ac:dyDescent="0.25">
      <c r="A87" s="1"/>
      <c r="B87" s="305"/>
      <c r="C87" s="306"/>
      <c r="D87" s="333"/>
      <c r="E87" s="334"/>
      <c r="F87" s="333"/>
      <c r="G87" s="334"/>
      <c r="H87" s="333"/>
      <c r="I87" s="334"/>
      <c r="J87" s="333"/>
      <c r="K87" s="334"/>
      <c r="L87" s="365"/>
      <c r="M87" s="366"/>
    </row>
    <row r="88" spans="1:13" ht="15.95" customHeight="1" x14ac:dyDescent="0.25">
      <c r="A88" s="1"/>
      <c r="B88" s="305"/>
      <c r="C88" s="306"/>
      <c r="D88" s="333"/>
      <c r="E88" s="334"/>
      <c r="F88" s="333"/>
      <c r="G88" s="334"/>
      <c r="H88" s="333"/>
      <c r="I88" s="334"/>
      <c r="J88" s="333"/>
      <c r="K88" s="334"/>
      <c r="L88" s="365"/>
      <c r="M88" s="366"/>
    </row>
    <row r="89" spans="1:13" ht="15.95" customHeight="1" x14ac:dyDescent="0.25">
      <c r="A89" s="1"/>
      <c r="B89" s="305"/>
      <c r="C89" s="306"/>
      <c r="D89" s="333"/>
      <c r="E89" s="334"/>
      <c r="F89" s="333"/>
      <c r="G89" s="334"/>
      <c r="H89" s="333"/>
      <c r="I89" s="334"/>
      <c r="J89" s="333"/>
      <c r="K89" s="334"/>
      <c r="L89" s="365"/>
      <c r="M89" s="366"/>
    </row>
    <row r="90" spans="1:13" ht="15.95" customHeight="1" x14ac:dyDescent="0.25">
      <c r="A90" s="1"/>
      <c r="B90" s="305"/>
      <c r="C90" s="306"/>
      <c r="D90" s="333"/>
      <c r="E90" s="334"/>
      <c r="F90" s="333"/>
      <c r="G90" s="334"/>
      <c r="H90" s="333"/>
      <c r="I90" s="334"/>
      <c r="J90" s="333"/>
      <c r="K90" s="334"/>
      <c r="L90" s="365"/>
      <c r="M90" s="366"/>
    </row>
    <row r="91" spans="1:13" ht="15.95" customHeight="1" x14ac:dyDescent="0.25">
      <c r="A91" s="1"/>
      <c r="B91" s="305"/>
      <c r="C91" s="306"/>
      <c r="D91" s="333"/>
      <c r="E91" s="334"/>
      <c r="F91" s="333"/>
      <c r="G91" s="334"/>
      <c r="H91" s="333"/>
      <c r="I91" s="334"/>
      <c r="J91" s="333"/>
      <c r="K91" s="334"/>
      <c r="L91" s="365"/>
      <c r="M91" s="366"/>
    </row>
    <row r="92" spans="1:13" ht="15.95" customHeight="1" x14ac:dyDescent="0.25">
      <c r="A92" s="1"/>
      <c r="B92" s="305"/>
      <c r="C92" s="306"/>
      <c r="D92" s="333"/>
      <c r="E92" s="334"/>
      <c r="F92" s="333"/>
      <c r="G92" s="334"/>
      <c r="H92" s="333"/>
      <c r="I92" s="334"/>
      <c r="J92" s="333"/>
      <c r="K92" s="334"/>
      <c r="L92" s="365"/>
      <c r="M92" s="366"/>
    </row>
    <row r="93" spans="1:13" ht="15.95" customHeight="1" x14ac:dyDescent="0.25">
      <c r="A93" s="1"/>
      <c r="B93" s="305"/>
      <c r="C93" s="306"/>
      <c r="D93" s="333"/>
      <c r="E93" s="334"/>
      <c r="F93" s="333"/>
      <c r="G93" s="334"/>
      <c r="H93" s="333"/>
      <c r="I93" s="334"/>
      <c r="J93" s="333"/>
      <c r="K93" s="334"/>
      <c r="L93" s="365"/>
      <c r="M93" s="366"/>
    </row>
    <row r="94" spans="1:13" ht="15.95" customHeight="1" x14ac:dyDescent="0.25">
      <c r="A94" s="1"/>
      <c r="B94" s="305"/>
      <c r="C94" s="306"/>
      <c r="D94" s="333"/>
      <c r="E94" s="334"/>
      <c r="F94" s="333"/>
      <c r="G94" s="334"/>
      <c r="H94" s="333"/>
      <c r="I94" s="334"/>
      <c r="J94" s="333"/>
      <c r="K94" s="334"/>
      <c r="L94" s="365"/>
      <c r="M94" s="366"/>
    </row>
    <row r="95" spans="1:13" ht="15.95" customHeight="1" x14ac:dyDescent="0.25">
      <c r="A95" s="1"/>
      <c r="B95" s="305"/>
      <c r="C95" s="306"/>
      <c r="D95" s="333"/>
      <c r="E95" s="334"/>
      <c r="F95" s="333"/>
      <c r="G95" s="334"/>
      <c r="H95" s="333"/>
      <c r="I95" s="334"/>
      <c r="J95" s="333"/>
      <c r="K95" s="334"/>
      <c r="L95" s="365"/>
      <c r="M95" s="366"/>
    </row>
    <row r="96" spans="1:13" ht="15.95" customHeight="1" x14ac:dyDescent="0.25">
      <c r="A96" s="1"/>
      <c r="B96" s="305"/>
      <c r="C96" s="306"/>
      <c r="D96" s="333"/>
      <c r="E96" s="334"/>
      <c r="F96" s="333"/>
      <c r="G96" s="334"/>
      <c r="H96" s="333"/>
      <c r="I96" s="334"/>
      <c r="J96" s="333"/>
      <c r="K96" s="334"/>
      <c r="L96" s="365"/>
      <c r="M96" s="366"/>
    </row>
    <row r="97" spans="1:13" ht="15.95" customHeight="1" x14ac:dyDescent="0.25">
      <c r="A97" s="1"/>
      <c r="B97" s="305"/>
      <c r="C97" s="306"/>
      <c r="D97" s="333"/>
      <c r="E97" s="334"/>
      <c r="F97" s="333"/>
      <c r="G97" s="334"/>
      <c r="H97" s="333"/>
      <c r="I97" s="334"/>
      <c r="J97" s="333"/>
      <c r="K97" s="334"/>
      <c r="L97" s="365"/>
      <c r="M97" s="366"/>
    </row>
    <row r="98" spans="1:13" ht="15.95" customHeight="1" x14ac:dyDescent="0.25">
      <c r="A98" s="1"/>
      <c r="B98" s="305"/>
      <c r="C98" s="306"/>
      <c r="D98" s="333"/>
      <c r="E98" s="334"/>
      <c r="F98" s="333"/>
      <c r="G98" s="334"/>
      <c r="H98" s="333"/>
      <c r="I98" s="334"/>
      <c r="J98" s="333"/>
      <c r="K98" s="334"/>
      <c r="L98" s="365"/>
      <c r="M98" s="366"/>
    </row>
    <row r="99" spans="1:13" ht="15.95" customHeight="1" x14ac:dyDescent="0.25">
      <c r="A99" s="1"/>
      <c r="B99" s="305"/>
      <c r="C99" s="306"/>
      <c r="D99" s="333"/>
      <c r="E99" s="334"/>
      <c r="F99" s="333"/>
      <c r="G99" s="334"/>
      <c r="H99" s="333"/>
      <c r="I99" s="334"/>
      <c r="J99" s="333"/>
      <c r="K99" s="334"/>
      <c r="L99" s="365"/>
      <c r="M99" s="366"/>
    </row>
    <row r="100" spans="1:13" ht="15.95" customHeight="1" x14ac:dyDescent="0.25">
      <c r="A100" s="1"/>
      <c r="B100" s="305"/>
      <c r="C100" s="306"/>
      <c r="D100" s="333"/>
      <c r="E100" s="334"/>
      <c r="F100" s="333"/>
      <c r="G100" s="334"/>
      <c r="H100" s="333"/>
      <c r="I100" s="334"/>
      <c r="J100" s="333"/>
      <c r="K100" s="334"/>
      <c r="L100" s="365"/>
      <c r="M100" s="366"/>
    </row>
    <row r="101" spans="1:13" ht="132" customHeight="1" x14ac:dyDescent="0.25">
      <c r="A101" s="1"/>
      <c r="B101" s="307"/>
      <c r="C101" s="308"/>
      <c r="D101" s="335"/>
      <c r="E101" s="336"/>
      <c r="F101" s="335"/>
      <c r="G101" s="336"/>
      <c r="H101" s="335"/>
      <c r="I101" s="336"/>
      <c r="J101" s="335"/>
      <c r="K101" s="336"/>
      <c r="L101" s="367"/>
      <c r="M101" s="368"/>
    </row>
    <row r="102" spans="1:13" ht="20.100000000000001" customHeight="1" x14ac:dyDescent="0.25">
      <c r="A102" s="1"/>
      <c r="B102" s="369" t="s">
        <v>608</v>
      </c>
      <c r="C102" s="191"/>
      <c r="D102" s="191"/>
      <c r="E102" s="191"/>
      <c r="F102" s="191"/>
      <c r="G102" s="191"/>
      <c r="H102" s="191"/>
      <c r="I102" s="191"/>
      <c r="J102" s="191"/>
      <c r="K102" s="191"/>
      <c r="L102" s="191"/>
      <c r="M102" s="191"/>
    </row>
    <row r="103" spans="1:13" ht="20.100000000000001" customHeight="1" x14ac:dyDescent="0.25">
      <c r="A103" s="1"/>
      <c r="B103" s="191"/>
      <c r="C103" s="191"/>
      <c r="D103" s="191"/>
      <c r="E103" s="191"/>
      <c r="F103" s="191"/>
      <c r="G103" s="191"/>
      <c r="H103" s="191"/>
      <c r="I103" s="191"/>
      <c r="J103" s="191"/>
      <c r="K103" s="191"/>
      <c r="L103" s="191"/>
      <c r="M103" s="191"/>
    </row>
    <row r="104" spans="1:13" ht="20.100000000000001" customHeight="1" x14ac:dyDescent="0.25">
      <c r="A104" s="1"/>
      <c r="B104" s="191"/>
      <c r="C104" s="191"/>
      <c r="D104" s="191"/>
      <c r="E104" s="191"/>
      <c r="F104" s="191"/>
      <c r="G104" s="191"/>
      <c r="H104" s="191"/>
      <c r="I104" s="191"/>
      <c r="J104" s="191"/>
      <c r="K104" s="191"/>
      <c r="L104" s="191"/>
      <c r="M104" s="191"/>
    </row>
    <row r="105" spans="1:13" ht="20.100000000000001" customHeight="1" x14ac:dyDescent="0.25">
      <c r="A105" s="1"/>
      <c r="B105" s="191"/>
      <c r="C105" s="191"/>
      <c r="D105" s="191"/>
      <c r="E105" s="191"/>
      <c r="F105" s="191"/>
      <c r="G105" s="191"/>
      <c r="H105" s="191"/>
      <c r="I105" s="191"/>
      <c r="J105" s="191"/>
      <c r="K105" s="191"/>
      <c r="L105" s="191"/>
      <c r="M105" s="191"/>
    </row>
    <row r="106" spans="1:13" ht="20.100000000000001" customHeight="1" x14ac:dyDescent="0.25">
      <c r="A106" s="1"/>
      <c r="B106" s="191"/>
      <c r="C106" s="191"/>
      <c r="D106" s="191"/>
      <c r="E106" s="191"/>
      <c r="F106" s="191"/>
      <c r="G106" s="191"/>
      <c r="H106" s="191"/>
      <c r="I106" s="191"/>
      <c r="J106" s="191"/>
      <c r="K106" s="191"/>
      <c r="L106" s="191"/>
      <c r="M106" s="191"/>
    </row>
    <row r="107" spans="1:13" ht="21.95" customHeight="1" x14ac:dyDescent="0.25">
      <c r="A107" s="1"/>
      <c r="B107" s="191"/>
      <c r="C107" s="191"/>
      <c r="D107" s="191"/>
      <c r="E107" s="191"/>
      <c r="F107" s="191"/>
      <c r="G107" s="191"/>
      <c r="H107" s="191"/>
      <c r="I107" s="191"/>
      <c r="J107" s="191"/>
      <c r="K107" s="191"/>
      <c r="L107" s="191"/>
      <c r="M107" s="191"/>
    </row>
    <row r="108" spans="1:13" ht="15" customHeight="1" x14ac:dyDescent="0.25">
      <c r="A108" s="1"/>
      <c r="B108" s="6"/>
      <c r="C108" s="6"/>
      <c r="D108" s="6"/>
      <c r="E108" s="6"/>
      <c r="F108" s="6"/>
      <c r="G108" s="6"/>
      <c r="H108" s="6"/>
      <c r="I108" s="6"/>
      <c r="J108" s="6"/>
      <c r="K108" s="6"/>
      <c r="L108" s="6"/>
      <c r="M108" s="6"/>
    </row>
    <row r="109" spans="1:13" ht="15" customHeight="1" x14ac:dyDescent="0.25"/>
    <row r="110" spans="1:13" ht="15" customHeight="1" x14ac:dyDescent="0.25"/>
    <row r="111" spans="1:13" ht="15" customHeight="1" x14ac:dyDescent="0.25"/>
    <row r="112" spans="1:13" ht="15" customHeight="1" x14ac:dyDescent="0.25"/>
  </sheetData>
  <sheetProtection sheet="1" objects="1" scenarios="1" formatColumns="0" formatRows="0"/>
  <mergeCells count="96">
    <mergeCell ref="D85:E101"/>
    <mergeCell ref="B63:M63"/>
    <mergeCell ref="B68:M68"/>
    <mergeCell ref="B45:M45"/>
    <mergeCell ref="D82:E84"/>
    <mergeCell ref="L79:M81"/>
    <mergeCell ref="L85:M101"/>
    <mergeCell ref="L20:M23"/>
    <mergeCell ref="D37:E40"/>
    <mergeCell ref="B64:C67"/>
    <mergeCell ref="B102:M107"/>
    <mergeCell ref="L59:M62"/>
    <mergeCell ref="F69:K71"/>
    <mergeCell ref="L69:M71"/>
    <mergeCell ref="B69:C71"/>
    <mergeCell ref="D69:E71"/>
    <mergeCell ref="B72:C75"/>
    <mergeCell ref="F46:K49"/>
    <mergeCell ref="B37:C40"/>
    <mergeCell ref="B41:C44"/>
    <mergeCell ref="B32:M32"/>
    <mergeCell ref="F82:G84"/>
    <mergeCell ref="B1:M2"/>
    <mergeCell ref="H82:I84"/>
    <mergeCell ref="H79:I81"/>
    <mergeCell ref="L55:M58"/>
    <mergeCell ref="L37:M40"/>
    <mergeCell ref="D16:E19"/>
    <mergeCell ref="B5:C6"/>
    <mergeCell ref="D5:E6"/>
    <mergeCell ref="F5:K6"/>
    <mergeCell ref="D55:E58"/>
    <mergeCell ref="B3:M3"/>
    <mergeCell ref="L33:M36"/>
    <mergeCell ref="B8:C11"/>
    <mergeCell ref="L5:M6"/>
    <mergeCell ref="L8:M11"/>
    <mergeCell ref="F55:K58"/>
    <mergeCell ref="F85:G101"/>
    <mergeCell ref="F59:K62"/>
    <mergeCell ref="J82:K84"/>
    <mergeCell ref="F41:K44"/>
    <mergeCell ref="L82:M84"/>
    <mergeCell ref="H85:I101"/>
    <mergeCell ref="B76:M77"/>
    <mergeCell ref="F51:K54"/>
    <mergeCell ref="F79:G81"/>
    <mergeCell ref="D46:E49"/>
    <mergeCell ref="B85:C101"/>
    <mergeCell ref="B50:M50"/>
    <mergeCell ref="B51:C54"/>
    <mergeCell ref="L51:M54"/>
    <mergeCell ref="J85:K101"/>
    <mergeCell ref="B78:M78"/>
    <mergeCell ref="F8:K11"/>
    <mergeCell ref="F20:K23"/>
    <mergeCell ref="B7:M7"/>
    <mergeCell ref="D24:E27"/>
    <mergeCell ref="B46:C49"/>
    <mergeCell ref="B33:C36"/>
    <mergeCell ref="F33:K36"/>
    <mergeCell ref="L16:M19"/>
    <mergeCell ref="B16:C19"/>
    <mergeCell ref="D8:E11"/>
    <mergeCell ref="D64:E67"/>
    <mergeCell ref="F64:K67"/>
    <mergeCell ref="L64:M67"/>
    <mergeCell ref="L72:M75"/>
    <mergeCell ref="B28:C31"/>
    <mergeCell ref="F37:K40"/>
    <mergeCell ref="D28:E31"/>
    <mergeCell ref="D41:E44"/>
    <mergeCell ref="D51:E54"/>
    <mergeCell ref="B82:C84"/>
    <mergeCell ref="J79:K81"/>
    <mergeCell ref="D79:E81"/>
    <mergeCell ref="F72:K75"/>
    <mergeCell ref="D72:E75"/>
    <mergeCell ref="B59:C62"/>
    <mergeCell ref="D59:E62"/>
    <mergeCell ref="B24:C27"/>
    <mergeCell ref="L41:M44"/>
    <mergeCell ref="F28:K31"/>
    <mergeCell ref="L28:M31"/>
    <mergeCell ref="L24:M27"/>
    <mergeCell ref="D33:E36"/>
    <mergeCell ref="B55:C58"/>
    <mergeCell ref="L46:M49"/>
    <mergeCell ref="F24:K27"/>
    <mergeCell ref="B20:C23"/>
    <mergeCell ref="D20:E23"/>
    <mergeCell ref="B12:C15"/>
    <mergeCell ref="L12:M15"/>
    <mergeCell ref="D12:E15"/>
    <mergeCell ref="F16:K19"/>
    <mergeCell ref="F12:K15"/>
  </mergeCells>
  <dataValidations count="1">
    <dataValidation type="list" allowBlank="1" showInputMessage="1" showErrorMessage="1" prompt="Select Rating" sqref="D82:I84 J82 L82" xr:uid="{00000000-0002-0000-0700-000000000000}">
      <formula1>"Highly Satisfactory (HS), Satisfactory (S), Moderately Satisfactory (MS), Moderately Unsatisfactory (MU), Unsatisfactory (U), Highly Unsatisfactory (HU), Not Rated"</formula1>
    </dataValidation>
  </dataValidations>
  <pageMargins left="0.25" right="0.25" top="0.75" bottom="0.75" header="0.3" footer="0.3"/>
  <pageSetup paperSize="5" orientation="landscape" r:id="rId1"/>
  <rowBreaks count="1" manualBreakCount="1">
    <brk id="32" max="1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3" tint="0.499984740745262"/>
  </sheetPr>
  <dimension ref="A2:M45"/>
  <sheetViews>
    <sheetView showGridLines="0" view="pageBreakPreview" zoomScaleNormal="100" zoomScaleSheetLayoutView="100" workbookViewId="0">
      <selection activeCell="R15" sqref="R15"/>
    </sheetView>
  </sheetViews>
  <sheetFormatPr defaultColWidth="8.5703125" defaultRowHeight="12" x14ac:dyDescent="0.2"/>
  <cols>
    <col min="1" max="1" width="1.5703125" style="1" customWidth="1"/>
    <col min="2" max="6" width="8.5703125" style="1" customWidth="1"/>
    <col min="7" max="7" width="7.5703125" style="1" customWidth="1"/>
    <col min="8" max="11" width="8.5703125" style="1" customWidth="1"/>
    <col min="12" max="12" width="14" style="1" customWidth="1"/>
    <col min="13" max="13" width="8.5703125" style="1" customWidth="1"/>
    <col min="14" max="16384" width="8.5703125" style="1"/>
  </cols>
  <sheetData>
    <row r="2" spans="2:12" ht="26.1" customHeight="1" x14ac:dyDescent="0.2">
      <c r="B2" s="352" t="s">
        <v>609</v>
      </c>
      <c r="C2" s="384"/>
      <c r="D2" s="384"/>
      <c r="E2" s="384"/>
      <c r="F2" s="384"/>
      <c r="G2" s="384"/>
      <c r="H2" s="384"/>
      <c r="I2" s="384"/>
      <c r="J2" s="384"/>
      <c r="K2" s="384"/>
      <c r="L2" s="384"/>
    </row>
    <row r="3" spans="2:12" ht="18.95" customHeight="1" x14ac:dyDescent="0.2">
      <c r="B3" s="394" t="s">
        <v>610</v>
      </c>
      <c r="C3" s="395"/>
      <c r="D3" s="395"/>
      <c r="E3" s="395"/>
      <c r="F3" s="395"/>
      <c r="G3" s="395"/>
      <c r="H3" s="395"/>
      <c r="I3" s="395"/>
      <c r="J3" s="395"/>
      <c r="K3" s="395"/>
      <c r="L3" s="395"/>
    </row>
    <row r="4" spans="2:12" ht="21.95" customHeight="1" x14ac:dyDescent="0.2">
      <c r="B4" s="396"/>
      <c r="C4" s="397"/>
      <c r="D4" s="397"/>
      <c r="E4" s="397"/>
      <c r="F4" s="397"/>
      <c r="G4" s="397"/>
      <c r="H4" s="397"/>
      <c r="I4" s="397"/>
      <c r="J4" s="397"/>
      <c r="K4" s="397"/>
      <c r="L4" s="397"/>
    </row>
    <row r="5" spans="2:12" ht="15.6" customHeight="1" x14ac:dyDescent="0.2">
      <c r="B5" s="399" t="s">
        <v>611</v>
      </c>
      <c r="C5" s="400"/>
      <c r="D5" s="400"/>
      <c r="E5" s="400"/>
      <c r="F5" s="400"/>
      <c r="G5" s="400"/>
      <c r="H5" s="400"/>
      <c r="I5" s="400"/>
      <c r="J5" s="400"/>
      <c r="K5" s="400"/>
      <c r="L5" s="401"/>
    </row>
    <row r="6" spans="2:12" ht="21" customHeight="1" x14ac:dyDescent="0.2">
      <c r="B6" s="402"/>
      <c r="C6" s="403"/>
      <c r="D6" s="403"/>
      <c r="E6" s="403"/>
      <c r="F6" s="403"/>
      <c r="G6" s="403"/>
      <c r="H6" s="403"/>
      <c r="I6" s="403"/>
      <c r="J6" s="403"/>
      <c r="K6" s="403"/>
      <c r="L6" s="404"/>
    </row>
    <row r="7" spans="2:12" ht="21" customHeight="1" x14ac:dyDescent="0.2">
      <c r="B7" s="402"/>
      <c r="C7" s="403"/>
      <c r="D7" s="403"/>
      <c r="E7" s="403"/>
      <c r="F7" s="403"/>
      <c r="G7" s="403"/>
      <c r="H7" s="403"/>
      <c r="I7" s="403"/>
      <c r="J7" s="403"/>
      <c r="K7" s="403"/>
      <c r="L7" s="404"/>
    </row>
    <row r="8" spans="2:12" ht="21" customHeight="1" x14ac:dyDescent="0.2">
      <c r="B8" s="402"/>
      <c r="C8" s="403"/>
      <c r="D8" s="403"/>
      <c r="E8" s="403"/>
      <c r="F8" s="403"/>
      <c r="G8" s="403"/>
      <c r="H8" s="403"/>
      <c r="I8" s="403"/>
      <c r="J8" s="403"/>
      <c r="K8" s="403"/>
      <c r="L8" s="404"/>
    </row>
    <row r="9" spans="2:12" ht="21" customHeight="1" x14ac:dyDescent="0.2">
      <c r="B9" s="402"/>
      <c r="C9" s="403"/>
      <c r="D9" s="403"/>
      <c r="E9" s="403"/>
      <c r="F9" s="403"/>
      <c r="G9" s="403"/>
      <c r="H9" s="403"/>
      <c r="I9" s="403"/>
      <c r="J9" s="403"/>
      <c r="K9" s="403"/>
      <c r="L9" s="404"/>
    </row>
    <row r="10" spans="2:12" ht="21" customHeight="1" x14ac:dyDescent="0.2">
      <c r="B10" s="402"/>
      <c r="C10" s="403"/>
      <c r="D10" s="403"/>
      <c r="E10" s="403"/>
      <c r="F10" s="403"/>
      <c r="G10" s="403"/>
      <c r="H10" s="403"/>
      <c r="I10" s="403"/>
      <c r="J10" s="403"/>
      <c r="K10" s="403"/>
      <c r="L10" s="404"/>
    </row>
    <row r="11" spans="2:12" ht="21" customHeight="1" x14ac:dyDescent="0.2">
      <c r="B11" s="402"/>
      <c r="C11" s="403"/>
      <c r="D11" s="403"/>
      <c r="E11" s="403"/>
      <c r="F11" s="403"/>
      <c r="G11" s="403"/>
      <c r="H11" s="403"/>
      <c r="I11" s="403"/>
      <c r="J11" s="403"/>
      <c r="K11" s="403"/>
      <c r="L11" s="404"/>
    </row>
    <row r="12" spans="2:12" ht="21" customHeight="1" x14ac:dyDescent="0.2">
      <c r="B12" s="402"/>
      <c r="C12" s="403"/>
      <c r="D12" s="403"/>
      <c r="E12" s="403"/>
      <c r="F12" s="403"/>
      <c r="G12" s="403"/>
      <c r="H12" s="403"/>
      <c r="I12" s="403"/>
      <c r="J12" s="403"/>
      <c r="K12" s="403"/>
      <c r="L12" s="404"/>
    </row>
    <row r="13" spans="2:12" ht="21" customHeight="1" x14ac:dyDescent="0.2">
      <c r="B13" s="402"/>
      <c r="C13" s="403"/>
      <c r="D13" s="403"/>
      <c r="E13" s="403"/>
      <c r="F13" s="403"/>
      <c r="G13" s="403"/>
      <c r="H13" s="403"/>
      <c r="I13" s="403"/>
      <c r="J13" s="403"/>
      <c r="K13" s="403"/>
      <c r="L13" s="404"/>
    </row>
    <row r="14" spans="2:12" ht="21" customHeight="1" x14ac:dyDescent="0.2">
      <c r="B14" s="402"/>
      <c r="C14" s="403"/>
      <c r="D14" s="403"/>
      <c r="E14" s="403"/>
      <c r="F14" s="403"/>
      <c r="G14" s="403"/>
      <c r="H14" s="403"/>
      <c r="I14" s="403"/>
      <c r="J14" s="403"/>
      <c r="K14" s="403"/>
      <c r="L14" s="404"/>
    </row>
    <row r="15" spans="2:12" ht="103.5" customHeight="1" x14ac:dyDescent="0.2">
      <c r="B15" s="405"/>
      <c r="C15" s="406"/>
      <c r="D15" s="406"/>
      <c r="E15" s="406"/>
      <c r="F15" s="406"/>
      <c r="G15" s="406"/>
      <c r="H15" s="406"/>
      <c r="I15" s="406"/>
      <c r="J15" s="406"/>
      <c r="K15" s="406"/>
      <c r="L15" s="407"/>
    </row>
    <row r="16" spans="2:12" ht="21" customHeight="1" x14ac:dyDescent="0.2"/>
    <row r="17" spans="1:13" ht="15" customHeight="1" x14ac:dyDescent="0.2">
      <c r="B17" s="394" t="s">
        <v>612</v>
      </c>
      <c r="C17" s="395"/>
      <c r="D17" s="395"/>
      <c r="E17" s="395"/>
      <c r="F17" s="395"/>
      <c r="G17" s="395"/>
      <c r="H17" s="395"/>
      <c r="I17" s="395"/>
      <c r="J17" s="395"/>
      <c r="K17" s="395"/>
      <c r="L17" s="395"/>
    </row>
    <row r="18" spans="1:13" ht="21" customHeight="1" x14ac:dyDescent="0.2">
      <c r="B18" s="396"/>
      <c r="C18" s="397"/>
      <c r="D18" s="397"/>
      <c r="E18" s="397"/>
      <c r="F18" s="397"/>
      <c r="G18" s="397"/>
      <c r="H18" s="397"/>
      <c r="I18" s="397"/>
      <c r="J18" s="397"/>
      <c r="K18" s="397"/>
      <c r="L18" s="397"/>
    </row>
    <row r="19" spans="1:13" ht="21" customHeight="1" x14ac:dyDescent="0.2">
      <c r="B19" s="408" t="s">
        <v>613</v>
      </c>
      <c r="C19" s="409"/>
      <c r="D19" s="409"/>
      <c r="E19" s="409"/>
      <c r="F19" s="409"/>
      <c r="G19" s="409"/>
      <c r="H19" s="409"/>
      <c r="I19" s="409"/>
      <c r="J19" s="409"/>
      <c r="K19" s="409"/>
      <c r="L19" s="410"/>
    </row>
    <row r="20" spans="1:13" ht="21" customHeight="1" x14ac:dyDescent="0.2">
      <c r="B20" s="411"/>
      <c r="C20" s="412"/>
      <c r="D20" s="412"/>
      <c r="E20" s="412"/>
      <c r="F20" s="412"/>
      <c r="G20" s="412"/>
      <c r="H20" s="412"/>
      <c r="I20" s="412"/>
      <c r="J20" s="412"/>
      <c r="K20" s="412"/>
      <c r="L20" s="413"/>
    </row>
    <row r="21" spans="1:13" ht="21" customHeight="1" x14ac:dyDescent="0.2">
      <c r="B21" s="411"/>
      <c r="C21" s="412"/>
      <c r="D21" s="412"/>
      <c r="E21" s="412"/>
      <c r="F21" s="412"/>
      <c r="G21" s="412"/>
      <c r="H21" s="412"/>
      <c r="I21" s="412"/>
      <c r="J21" s="412"/>
      <c r="K21" s="412"/>
      <c r="L21" s="413"/>
    </row>
    <row r="22" spans="1:13" ht="40.700000000000003" customHeight="1" x14ac:dyDescent="0.2">
      <c r="B22" s="411"/>
      <c r="C22" s="412"/>
      <c r="D22" s="412"/>
      <c r="E22" s="412"/>
      <c r="F22" s="412"/>
      <c r="G22" s="412"/>
      <c r="H22" s="412"/>
      <c r="I22" s="412"/>
      <c r="J22" s="412"/>
      <c r="K22" s="412"/>
      <c r="L22" s="413"/>
    </row>
    <row r="23" spans="1:13" ht="37.700000000000003" customHeight="1" x14ac:dyDescent="0.2">
      <c r="B23" s="411"/>
      <c r="C23" s="412"/>
      <c r="D23" s="412"/>
      <c r="E23" s="412"/>
      <c r="F23" s="412"/>
      <c r="G23" s="412"/>
      <c r="H23" s="412"/>
      <c r="I23" s="412"/>
      <c r="J23" s="412"/>
      <c r="K23" s="412"/>
      <c r="L23" s="413"/>
    </row>
    <row r="24" spans="1:13" ht="37.700000000000003" customHeight="1" x14ac:dyDescent="0.2">
      <c r="B24" s="411"/>
      <c r="C24" s="412"/>
      <c r="D24" s="412"/>
      <c r="E24" s="412"/>
      <c r="F24" s="412"/>
      <c r="G24" s="412"/>
      <c r="H24" s="412"/>
      <c r="I24" s="412"/>
      <c r="J24" s="412"/>
      <c r="K24" s="412"/>
      <c r="L24" s="413"/>
    </row>
    <row r="25" spans="1:13" ht="112.5" customHeight="1" x14ac:dyDescent="0.2">
      <c r="B25" s="414"/>
      <c r="C25" s="415"/>
      <c r="D25" s="415"/>
      <c r="E25" s="415"/>
      <c r="F25" s="415"/>
      <c r="G25" s="415"/>
      <c r="H25" s="415"/>
      <c r="I25" s="415"/>
      <c r="J25" s="415"/>
      <c r="K25" s="415"/>
      <c r="L25" s="416"/>
    </row>
    <row r="26" spans="1:13" ht="21" customHeight="1" x14ac:dyDescent="0.25">
      <c r="B26" s="383" t="s">
        <v>614</v>
      </c>
      <c r="C26" s="384"/>
      <c r="D26" s="384"/>
      <c r="E26" s="384"/>
      <c r="F26" s="384"/>
      <c r="G26" s="384"/>
      <c r="H26" s="384"/>
      <c r="I26" s="384"/>
      <c r="J26" s="384"/>
      <c r="K26" s="384"/>
      <c r="L26" s="384"/>
    </row>
    <row r="27" spans="1:13" ht="21" customHeight="1" x14ac:dyDescent="0.2"/>
    <row r="28" spans="1:13" ht="17.100000000000001" customHeight="1" x14ac:dyDescent="0.2">
      <c r="A28" s="14"/>
      <c r="B28" s="398" t="s">
        <v>615</v>
      </c>
      <c r="C28" s="386"/>
      <c r="D28" s="386"/>
      <c r="E28" s="387"/>
      <c r="F28" s="417" t="s">
        <v>616</v>
      </c>
      <c r="G28" s="418"/>
      <c r="H28" s="418"/>
      <c r="I28" s="418"/>
      <c r="J28" s="418"/>
      <c r="K28" s="418"/>
      <c r="L28" s="419"/>
    </row>
    <row r="29" spans="1:13" ht="42" customHeight="1" x14ac:dyDescent="0.25">
      <c r="A29" s="14"/>
      <c r="B29" s="388"/>
      <c r="C29" s="389"/>
      <c r="D29" s="389"/>
      <c r="E29" s="390"/>
      <c r="F29" s="420"/>
      <c r="G29" s="421"/>
      <c r="H29" s="421"/>
      <c r="I29" s="421"/>
      <c r="J29" s="421"/>
      <c r="K29" s="421"/>
      <c r="L29" s="422"/>
      <c r="M29" s="36"/>
    </row>
    <row r="30" spans="1:13" ht="125.25" customHeight="1" x14ac:dyDescent="0.3">
      <c r="A30" s="14"/>
      <c r="B30" s="391"/>
      <c r="C30" s="392"/>
      <c r="D30" s="392"/>
      <c r="E30" s="393"/>
      <c r="F30" s="423"/>
      <c r="G30" s="424"/>
      <c r="H30" s="424"/>
      <c r="I30" s="424"/>
      <c r="J30" s="424"/>
      <c r="K30" s="424"/>
      <c r="L30" s="425"/>
      <c r="M30" s="34"/>
    </row>
    <row r="31" spans="1:13" ht="21" customHeight="1" x14ac:dyDescent="0.2">
      <c r="B31" s="385" t="s">
        <v>617</v>
      </c>
      <c r="C31" s="386"/>
      <c r="D31" s="386"/>
      <c r="E31" s="387"/>
      <c r="F31" s="417" t="s">
        <v>618</v>
      </c>
      <c r="G31" s="418"/>
      <c r="H31" s="418"/>
      <c r="I31" s="418"/>
      <c r="J31" s="418"/>
      <c r="K31" s="418"/>
      <c r="L31" s="419"/>
    </row>
    <row r="32" spans="1:13" ht="21" customHeight="1" x14ac:dyDescent="0.2">
      <c r="B32" s="388"/>
      <c r="C32" s="389"/>
      <c r="D32" s="389"/>
      <c r="E32" s="390"/>
      <c r="F32" s="420"/>
      <c r="G32" s="421"/>
      <c r="H32" s="421"/>
      <c r="I32" s="421"/>
      <c r="J32" s="421"/>
      <c r="K32" s="421"/>
      <c r="L32" s="422"/>
    </row>
    <row r="33" spans="2:12" ht="35.25" customHeight="1" x14ac:dyDescent="0.2">
      <c r="B33" s="388"/>
      <c r="C33" s="389"/>
      <c r="D33" s="389"/>
      <c r="E33" s="390"/>
      <c r="F33" s="420"/>
      <c r="G33" s="421"/>
      <c r="H33" s="421"/>
      <c r="I33" s="421"/>
      <c r="J33" s="421"/>
      <c r="K33" s="421"/>
      <c r="L33" s="422"/>
    </row>
    <row r="34" spans="2:12" ht="43.5" customHeight="1" x14ac:dyDescent="0.2">
      <c r="B34" s="391"/>
      <c r="C34" s="392"/>
      <c r="D34" s="392"/>
      <c r="E34" s="393"/>
      <c r="F34" s="423"/>
      <c r="G34" s="424"/>
      <c r="H34" s="424"/>
      <c r="I34" s="424"/>
      <c r="J34" s="424"/>
      <c r="K34" s="424"/>
      <c r="L34" s="425"/>
    </row>
    <row r="35" spans="2:12" ht="15.6" customHeight="1" x14ac:dyDescent="0.2"/>
    <row r="36" spans="2:12" ht="15.6" customHeight="1" x14ac:dyDescent="0.2"/>
    <row r="37" spans="2:12" ht="15.6" customHeight="1" x14ac:dyDescent="0.2"/>
    <row r="38" spans="2:12" ht="15.6" customHeight="1" x14ac:dyDescent="0.2"/>
    <row r="39" spans="2:12" ht="15.6" customHeight="1" x14ac:dyDescent="0.2"/>
    <row r="40" spans="2:12" ht="15.6" customHeight="1" x14ac:dyDescent="0.2"/>
    <row r="41" spans="2:12" ht="15.6" customHeight="1" x14ac:dyDescent="0.2"/>
    <row r="42" spans="2:12" ht="15.6" customHeight="1" x14ac:dyDescent="0.2"/>
    <row r="43" spans="2:12" ht="15.6" customHeight="1" x14ac:dyDescent="0.2"/>
    <row r="44" spans="2:12" ht="15.6" customHeight="1" x14ac:dyDescent="0.2"/>
    <row r="45" spans="2:12" ht="15.6" customHeight="1" x14ac:dyDescent="0.2"/>
  </sheetData>
  <sheetProtection sheet="1" objects="1" scenarios="1" formatColumns="0" formatRows="0"/>
  <mergeCells count="10">
    <mergeCell ref="B26:L26"/>
    <mergeCell ref="B31:E34"/>
    <mergeCell ref="B3:L4"/>
    <mergeCell ref="B17:L18"/>
    <mergeCell ref="B2:L2"/>
    <mergeCell ref="B28:E30"/>
    <mergeCell ref="B5:L15"/>
    <mergeCell ref="B19:L25"/>
    <mergeCell ref="F31:L34"/>
    <mergeCell ref="F28:L30"/>
  </mergeCells>
  <pageMargins left="0.25" right="0.25" top="0.75" bottom="0.75" header="0.3" footer="0.3"/>
  <pageSetup paperSize="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GEF Documents Content Type" ma:contentTypeID="0x01010000FE34C145B86045B63DA32DFB8FDDBE00F30692405A985C4A8B0A6D5A715BB992" ma:contentTypeVersion="28" ma:contentTypeDescription="" ma:contentTypeScope="" ma:versionID="89539d5874db385a1bce5bdad7c4460f">
  <xsd:schema xmlns:xsd="http://www.w3.org/2001/XMLSchema" xmlns:xs="http://www.w3.org/2001/XMLSchema" xmlns:p="http://schemas.microsoft.com/office/2006/metadata/properties" xmlns:ns2="ceb00776-aa5c-4fc8-b6fe-5f035152e4b6" xmlns:ns3="c7ede9f9-c657-4e65-88e7-7be717847d9e" xmlns:ns4="3e02667f-0271-471b-bd6e-11a2e16def1d" xmlns:ns5="ff57b53f-0493-42a0-86f6-b9b1333ab06d" xmlns:ns6="b8caa731-411c-4ce8-a2a6-5b517e250d33" targetNamespace="http://schemas.microsoft.com/office/2006/metadata/properties" ma:root="true" ma:fieldsID="4695750258b5d078ac10f26d822d74c8" ns2:_="" ns3:_="" ns4:_="" ns5:_="" ns6:_="">
    <xsd:import namespace="ceb00776-aa5c-4fc8-b6fe-5f035152e4b6"/>
    <xsd:import namespace="c7ede9f9-c657-4e65-88e7-7be717847d9e"/>
    <xsd:import namespace="3e02667f-0271-471b-bd6e-11a2e16def1d"/>
    <xsd:import namespace="ff57b53f-0493-42a0-86f6-b9b1333ab06d"/>
    <xsd:import namespace="b8caa731-411c-4ce8-a2a6-5b517e250d33"/>
    <xsd:element name="properties">
      <xsd:complexType>
        <xsd:sequence>
          <xsd:element name="documentManagement">
            <xsd:complexType>
              <xsd:all>
                <xsd:element ref="ns2:Classification" minOccurs="0"/>
                <xsd:element ref="ns2:Country1" minOccurs="0"/>
                <xsd:element ref="ns2:DocActive" minOccurs="0"/>
                <xsd:element ref="ns2:DocCategory" minOccurs="0"/>
                <xsd:element ref="ns2:DocPrefix" minOccurs="0"/>
                <xsd:element ref="ns2:DocType" minOccurs="0"/>
                <xsd:element ref="ns2:DocumentTitle" minOccurs="0"/>
                <xsd:element ref="ns2:FocalArea" minOccurs="0"/>
                <xsd:element ref="ns2:GEFID" minOccurs="0"/>
                <xsd:element ref="ns2:ProjectTitle" minOccurs="0"/>
                <xsd:element ref="ns2:ProjectType" minOccurs="0"/>
                <xsd:element ref="ns2:TrustFundType" minOccurs="0"/>
                <xsd:element ref="ns3:MediaServiceMetadata" minOccurs="0"/>
                <xsd:element ref="ns3:MediaServiceFastMetadata" minOccurs="0"/>
                <xsd:element ref="ns4:TaxCatchAll" minOccurs="0"/>
                <xsd:element ref="ns2:GEFCountry" minOccurs="0"/>
                <xsd:element ref="ns2:GEFProjectID" minOccurs="0"/>
                <xsd:element ref="ns5:MediaServiceAutoTags" minOccurs="0"/>
                <xsd:element ref="ns5:MediaServiceOCR" minOccurs="0"/>
                <xsd:element ref="ns6:SharedWithUsers" minOccurs="0"/>
                <xsd:element ref="ns6:SharedWithDetails" minOccurs="0"/>
                <xsd:element ref="ns5:MediaServiceDateTaken" minOccurs="0"/>
                <xsd:element ref="ns5:MediaServiceGenerationTime" minOccurs="0"/>
                <xsd:element ref="ns5:MediaServiceEventHashCode" minOccurs="0"/>
                <xsd:element ref="ns5:MediaServiceAutoKeyPoints" minOccurs="0"/>
                <xsd:element ref="ns5:MediaServiceKeyPoints" minOccurs="0"/>
                <xsd:element ref="ns5:MediaServiceLocation" minOccurs="0"/>
                <xsd:element ref="ns5:lcf76f155ced4ddcb4097134ff3c332f" minOccurs="0"/>
                <xsd:element ref="ns5:MediaLengthInSeconds" minOccurs="0"/>
                <xsd:element ref="ns5:MediaServiceObjectDetectorVersions" minOccurs="0"/>
                <xsd:element ref="ns5:MediaServiceSearchProperties" minOccurs="0"/>
                <xsd:element ref="ns6:ProjectTypeSubType1" minOccurs="0"/>
                <xsd:element ref="ns6:ProjectTypeSubType2" minOccurs="0"/>
                <xsd:element ref="ns6:DocCategory" minOccurs="0"/>
                <xsd:element ref="ns6:DocClassification" minOccurs="0"/>
                <xsd:element ref="ns6:FocalArea" minOccurs="0"/>
                <xsd:element ref="ns6:GEFID" minOccurs="0"/>
                <xsd:element ref="ns6:Phase" minOccurs="0"/>
                <xsd:element ref="ns6:ProjectStatus" minOccurs="0"/>
                <xsd:element ref="ns6:ProjectTitle" minOccurs="0"/>
                <xsd:element ref="ns6:ProjectType" minOccurs="0"/>
                <xsd:element ref="ns6:RecordStatus" minOccurs="0"/>
                <xsd:element ref="ns6:TrustF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b00776-aa5c-4fc8-b6fe-5f035152e4b6" elementFormDefault="qualified">
    <xsd:import namespace="http://schemas.microsoft.com/office/2006/documentManagement/types"/>
    <xsd:import namespace="http://schemas.microsoft.com/office/infopath/2007/PartnerControls"/>
    <xsd:element name="Classification" ma:index="8" nillable="true" ma:displayName="Classification" ma:internalName="Classification">
      <xsd:simpleType>
        <xsd:restriction base="dms:Text">
          <xsd:maxLength value="255"/>
        </xsd:restriction>
      </xsd:simpleType>
    </xsd:element>
    <xsd:element name="Country1" ma:index="9" nillable="true" ma:displayName="Country" ma:internalName="Country1">
      <xsd:simpleType>
        <xsd:restriction base="dms:Text">
          <xsd:maxLength value="255"/>
        </xsd:restriction>
      </xsd:simpleType>
    </xsd:element>
    <xsd:element name="DocActive" ma:index="10" nillable="true" ma:displayName="DocActive" ma:default="Active" ma:format="Dropdown" ma:internalName="DocActive" ma:readOnly="false">
      <xsd:simpleType>
        <xsd:restriction base="dms:Choice">
          <xsd:enumeration value="Active"/>
          <xsd:enumeration value="InActive"/>
        </xsd:restriction>
      </xsd:simpleType>
    </xsd:element>
    <xsd:element name="DocCategory" ma:index="11" nillable="true" ma:displayName="DocCategory" ma:internalName="DocCategory">
      <xsd:simpleType>
        <xsd:restriction base="dms:Text">
          <xsd:maxLength value="255"/>
        </xsd:restriction>
      </xsd:simpleType>
    </xsd:element>
    <xsd:element name="DocPrefix" ma:index="12" nillable="true" ma:displayName="DocPrefix" ma:internalName="DocPrefix">
      <xsd:simpleType>
        <xsd:restriction base="dms:Text">
          <xsd:maxLength value="255"/>
        </xsd:restriction>
      </xsd:simpleType>
    </xsd:element>
    <xsd:element name="DocType" ma:index="13" nillable="true" ma:displayName="DocType" ma:internalName="DocType">
      <xsd:simpleType>
        <xsd:restriction base="dms:Text">
          <xsd:maxLength value="255"/>
        </xsd:restriction>
      </xsd:simpleType>
    </xsd:element>
    <xsd:element name="DocumentTitle" ma:index="14" nillable="true" ma:displayName="DocumentTitle" ma:internalName="DocumentTitle">
      <xsd:simpleType>
        <xsd:restriction base="dms:Text">
          <xsd:maxLength value="255"/>
        </xsd:restriction>
      </xsd:simpleType>
    </xsd:element>
    <xsd:element name="FocalArea" ma:index="15" nillable="true" ma:displayName="FocalArea" ma:internalName="FocalArea">
      <xsd:simpleType>
        <xsd:restriction base="dms:Text">
          <xsd:maxLength value="255"/>
        </xsd:restriction>
      </xsd:simpleType>
    </xsd:element>
    <xsd:element name="GEFID" ma:index="16" nillable="true" ma:displayName="GEFID" ma:internalName="GEFID">
      <xsd:simpleType>
        <xsd:restriction base="dms:Text">
          <xsd:maxLength value="255"/>
        </xsd:restriction>
      </xsd:simpleType>
    </xsd:element>
    <xsd:element name="ProjectTitle" ma:index="17" nillable="true" ma:displayName="ProjectTitle" ma:internalName="ProjectTitle" ma:readOnly="false">
      <xsd:simpleType>
        <xsd:restriction base="dms:Note">
          <xsd:maxLength value="255"/>
        </xsd:restriction>
      </xsd:simpleType>
    </xsd:element>
    <xsd:element name="ProjectType" ma:index="18" nillable="true" ma:displayName="ProjectType" ma:internalName="ProjectType">
      <xsd:simpleType>
        <xsd:restriction base="dms:Text">
          <xsd:maxLength value="255"/>
        </xsd:restriction>
      </xsd:simpleType>
    </xsd:element>
    <xsd:element name="TrustFundType" ma:index="19" nillable="true" ma:displayName="TrustFundType" ma:internalName="TrustFundType">
      <xsd:simpleType>
        <xsd:restriction base="dms:Text">
          <xsd:maxLength value="255"/>
        </xsd:restriction>
      </xsd:simpleType>
    </xsd:element>
    <xsd:element name="GEFCountry" ma:index="23" nillable="true" ma:displayName="GEFCountry" ma:internalName="GEFCountry">
      <xsd:simpleType>
        <xsd:restriction base="dms:Text">
          <xsd:maxLength value="255"/>
        </xsd:restriction>
      </xsd:simpleType>
    </xsd:element>
    <xsd:element name="GEFProjectID" ma:index="24" nillable="true" ma:displayName="GEFProjectID" ma:internalName="GEFProject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ede9f9-c657-4e65-88e7-7be717847d9e"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02667f-0271-471b-bd6e-11a2e16def1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a0844f6-a59b-4fa4-b58a-6bc4e72871bd}" ma:internalName="TaxCatchAll" ma:showField="CatchAllData" ma:web="ceb00776-aa5c-4fc8-b6fe-5f035152e4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f57b53f-0493-42a0-86f6-b9b1333ab06d" elementFormDefault="qualified">
    <xsd:import namespace="http://schemas.microsoft.com/office/2006/documentManagement/types"/>
    <xsd:import namespace="http://schemas.microsoft.com/office/infopath/2007/PartnerControls"/>
    <xsd:element name="MediaServiceAutoTags" ma:index="25" nillable="true" ma:displayName="MediaServiceAutoTags" ma:internalName="MediaServiceAutoTags" ma:readOnly="true">
      <xsd:simpleType>
        <xsd:restriction base="dms:Text"/>
      </xsd:simpleType>
    </xsd:element>
    <xsd:element name="MediaServiceOCR" ma:index="26" nillable="true" ma:displayName="MediaServiceOCR" ma:internalName="MediaServiceOCR" ma:readOnly="true">
      <xsd:simpleType>
        <xsd:restriction base="dms:Note">
          <xsd:maxLength value="255"/>
        </xsd:restriction>
      </xsd:simpleType>
    </xsd:element>
    <xsd:element name="MediaServiceDateTaken" ma:index="29" nillable="true" ma:displayName="MediaServiceDateTaken" ma:hidden="true" ma:internalName="MediaServiceDateTaken" ma:readOnly="true">
      <xsd:simpleType>
        <xsd:restriction base="dms:Text"/>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Location" ma:index="34" nillable="true" ma:displayName="Location" ma:internalName="MediaServiceLocation" ma:readOnly="true">
      <xsd:simpleType>
        <xsd:restriction base="dms:Text"/>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2a6c10d7-b926-4fc0-945e-3cbf5049f6bd" ma:termSetId="09814cd3-568e-fe90-9814-8d621ff8fb84" ma:anchorId="fba54fb3-c3e1-fe81-a776-ca4b69148c4d" ma:open="true" ma:isKeyword="false">
      <xsd:complexType>
        <xsd:sequence>
          <xsd:element ref="pc:Terms" minOccurs="0" maxOccurs="1"/>
        </xsd:sequence>
      </xsd:complexType>
    </xsd:element>
    <xsd:element name="MediaLengthInSeconds" ma:index="37" nillable="true" ma:displayName="MediaLengthInSeconds" ma:hidden="true" ma:internalName="MediaLengthInSeconds" ma:readOnly="true">
      <xsd:simpleType>
        <xsd:restriction base="dms:Unknown"/>
      </xsd:simpleType>
    </xsd:element>
    <xsd:element name="MediaServiceObjectDetectorVersions" ma:index="3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caa731-411c-4ce8-a2a6-5b517e250d33"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element name="ProjectTypeSubType1" ma:index="40" nillable="true" ma:displayName="ProjectTypeSubType1" ma:internalName="ProjectTypeSubType1">
      <xsd:simpleType>
        <xsd:restriction base="dms:Text">
          <xsd:maxLength value="255"/>
        </xsd:restriction>
      </xsd:simpleType>
    </xsd:element>
    <xsd:element name="ProjectTypeSubType2" ma:index="41" nillable="true" ma:displayName="ProjectTypeSubType2" ma:internalName="ProjectTypeSubType2">
      <xsd:simpleType>
        <xsd:restriction base="dms:Text">
          <xsd:maxLength value="255"/>
        </xsd:restriction>
      </xsd:simpleType>
    </xsd:element>
    <xsd:element name="DocCategory" ma:index="42" nillable="true" ma:displayName="DocCategory" ma:default="" ma:internalName="DocCategory0">
      <xsd:simpleType>
        <xsd:restriction base="dms:Text">
          <xsd:maxLength value="255"/>
        </xsd:restriction>
      </xsd:simpleType>
    </xsd:element>
    <xsd:element name="DocClassification" ma:index="43" nillable="true" ma:displayName="DocClassification" ma:default="" ma:internalName="DocClassification">
      <xsd:simpleType>
        <xsd:restriction base="dms:Text">
          <xsd:maxLength value="255"/>
        </xsd:restriction>
      </xsd:simpleType>
    </xsd:element>
    <xsd:element name="FocalArea" ma:index="44" nillable="true" ma:displayName="FocalArea" ma:default="" ma:internalName="FocalArea0">
      <xsd:simpleType>
        <xsd:restriction base="dms:Text">
          <xsd:maxLength value="255"/>
        </xsd:restriction>
      </xsd:simpleType>
    </xsd:element>
    <xsd:element name="GEFID" ma:index="45" nillable="true" ma:displayName="GEFID" ma:default="" ma:internalName="GEFID0">
      <xsd:simpleType>
        <xsd:restriction base="dms:Text">
          <xsd:maxLength value="255"/>
        </xsd:restriction>
      </xsd:simpleType>
    </xsd:element>
    <xsd:element name="Phase" ma:index="46" nillable="true" ma:displayName="Phase" ma:default="" ma:indexed="true" ma:internalName="Phase">
      <xsd:simpleType>
        <xsd:restriction base="dms:Text">
          <xsd:maxLength value="255"/>
        </xsd:restriction>
      </xsd:simpleType>
    </xsd:element>
    <xsd:element name="ProjectStatus" ma:index="47" nillable="true" ma:displayName="ProjectStatus" ma:default="" ma:internalName="ProjectStatus">
      <xsd:simpleType>
        <xsd:restriction base="dms:Text">
          <xsd:maxLength value="255"/>
        </xsd:restriction>
      </xsd:simpleType>
    </xsd:element>
    <xsd:element name="ProjectTitle" ma:index="48" nillable="true" ma:displayName="ProjectTitle" ma:default="" ma:internalName="ProjectTitle0">
      <xsd:simpleType>
        <xsd:restriction base="dms:Text">
          <xsd:maxLength value="255"/>
        </xsd:restriction>
      </xsd:simpleType>
    </xsd:element>
    <xsd:element name="ProjectType" ma:index="49" nillable="true" ma:displayName="ProjectType" ma:default="" ma:internalName="ProjectType0">
      <xsd:simpleType>
        <xsd:restriction base="dms:Text">
          <xsd:maxLength value="255"/>
        </xsd:restriction>
      </xsd:simpleType>
    </xsd:element>
    <xsd:element name="RecordStatus" ma:index="50" nillable="true" ma:displayName="RecordStatus" ma:default="Active" ma:format="Dropdown" ma:internalName="RecordStatus">
      <xsd:simpleType>
        <xsd:restriction base="dms:Choice">
          <xsd:enumeration value="Active"/>
          <xsd:enumeration value="InActive"/>
        </xsd:restriction>
      </xsd:simpleType>
    </xsd:element>
    <xsd:element name="TrustFund" ma:index="51" nillable="true" ma:displayName="TrustFund" ma:default="" ma:internalName="TrustFun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jectTypeSubType2 xmlns="b8caa731-411c-4ce8-a2a6-5b517e250d33" xsi:nil="true"/>
    <Phase xmlns="b8caa731-411c-4ce8-a2a6-5b517e250d33">GEF - 7</Phase>
    <ProjectTitle xmlns="b8caa731-411c-4ce8-a2a6-5b517e250d33" xsi:nil="true"/>
    <ProjectTypeSubType1 xmlns="b8caa731-411c-4ce8-a2a6-5b517e250d33" xsi:nil="true"/>
    <DocClassification xmlns="b8caa731-411c-4ce8-a2a6-5b517e250d33">Public</DocClassification>
    <ProjectType xmlns="b8caa731-411c-4ce8-a2a6-5b517e250d33" xsi:nil="true"/>
    <GEFCountry xmlns="ceb00776-aa5c-4fc8-b6fe-5f035152e4b6">Bolivia</GEFCountry>
    <Classification xmlns="ceb00776-aa5c-4fc8-b6fe-5f035152e4b6">Public</Classification>
    <Country1 xmlns="ceb00776-aa5c-4fc8-b6fe-5f035152e4b6" xsi:nil="true"/>
    <DocPrefix xmlns="ceb00776-aa5c-4fc8-b6fe-5f035152e4b6">Project Implementation Report (PIR)</DocPrefix>
    <GEFID xmlns="ceb00776-aa5c-4fc8-b6fe-5f035152e4b6">10393</GEFID>
    <ProjectType xmlns="ceb00776-aa5c-4fc8-b6fe-5f035152e4b6">FSP</ProjectType>
    <DocCategory xmlns="b8caa731-411c-4ce8-a2a6-5b517e250d33" xsi:nil="true"/>
    <GEFProjectID xmlns="ceb00776-aa5c-4fc8-b6fe-5f035152e4b6">32b5b48d-a3e9-e911-a845-000d3a375321</GEFProjectID>
    <DocActive xmlns="ceb00776-aa5c-4fc8-b6fe-5f035152e4b6">Active</DocActive>
    <DocCategory xmlns="ceb00776-aa5c-4fc8-b6fe-5f035152e4b6">M and E Document</DocCategory>
    <FocalArea xmlns="b8caa731-411c-4ce8-a2a6-5b517e250d33" xsi:nil="true"/>
    <FocalArea xmlns="ceb00776-aa5c-4fc8-b6fe-5f035152e4b6">Multi Focal Area</FocalArea>
    <ProjectStatus xmlns="b8caa731-411c-4ce8-a2a6-5b517e250d33">Under Implementation</ProjectStatus>
    <DocType xmlns="ceb00776-aa5c-4fc8-b6fe-5f035152e4b6">PIR 2</DocType>
    <ProjectTitle xmlns="ceb00776-aa5c-4fc8-b6fe-5f035152e4b6">Strengthening the integral and sustainable management of biodiversity and forests by indigenous peoples and local communities in fragile ecosystems of the dry forests of the Bolivia Chaco</ProjectTitle>
    <RecordStatus xmlns="b8caa731-411c-4ce8-a2a6-5b517e250d33">InActive</RecordStatus>
    <TrustFundType xmlns="ceb00776-aa5c-4fc8-b6fe-5f035152e4b6">GET</TrustFundType>
    <TaxCatchAll xmlns="3e02667f-0271-471b-bd6e-11a2e16def1d" xsi:nil="true"/>
    <DocumentTitle xmlns="ceb00776-aa5c-4fc8-b6fe-5f035152e4b6">GEFID10393_2025PIR_FAO_Bolivia</DocumentTitle>
    <GEFID xmlns="b8caa731-411c-4ce8-a2a6-5b517e250d33" xsi:nil="true"/>
    <TrustFund xmlns="b8caa731-411c-4ce8-a2a6-5b517e250d33">GET</TrustFund>
    <lcf76f155ced4ddcb4097134ff3c332f xmlns="ff57b53f-0493-42a0-86f6-b9b1333ab06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A2BBF9-89A5-4C5C-9093-45524BAEFD80}"/>
</file>

<file path=customXml/itemProps2.xml><?xml version="1.0" encoding="utf-8"?>
<ds:datastoreItem xmlns:ds="http://schemas.openxmlformats.org/officeDocument/2006/customXml" ds:itemID="{A0F849BC-5521-48DD-8F17-490DF1FBB8A7}">
  <ds:schemaRefs>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52313005-1620-4beb-afbc-af35b691e94c"/>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78C6193B-A4AB-40BD-86A8-61747D6C1C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25</vt:i4>
      </vt:variant>
    </vt:vector>
  </HeadingPairs>
  <TitlesOfParts>
    <vt:vector size="45" baseType="lpstr">
      <vt:lpstr>Table of Contents</vt:lpstr>
      <vt:lpstr>1. Basic project data</vt:lpstr>
      <vt:lpstr>_Calc</vt:lpstr>
      <vt:lpstr>Countries</vt:lpstr>
      <vt:lpstr>TypeofTrustFund</vt:lpstr>
      <vt:lpstr>FocalArea</vt:lpstr>
      <vt:lpstr>2. Progress towards outcomes</vt:lpstr>
      <vt:lpstr>3. Implementation Progress</vt:lpstr>
      <vt:lpstr>4. Summary_Progress &amp; Challenge</vt:lpstr>
      <vt:lpstr>5. ESS Risk</vt:lpstr>
      <vt:lpstr>6. Risks to the Project</vt:lpstr>
      <vt:lpstr>7. Follow-up on Mid-term review</vt:lpstr>
      <vt:lpstr>8. Minor project amendments</vt:lpstr>
      <vt:lpstr>9. Stakeholders' Engagement</vt:lpstr>
      <vt:lpstr>10. Gender Mainstreaming</vt:lpstr>
      <vt:lpstr>11. Knowledge Management</vt:lpstr>
      <vt:lpstr>12. Indigenous &amp; Local Involve.</vt:lpstr>
      <vt:lpstr>13. Co-Financing Table</vt:lpstr>
      <vt:lpstr>14. GEO Location</vt:lpstr>
      <vt:lpstr>Annex</vt:lpstr>
      <vt:lpstr>Countries</vt:lpstr>
      <vt:lpstr>DevScore</vt:lpstr>
      <vt:lpstr>ImpCells</vt:lpstr>
      <vt:lpstr>ImpRatings</vt:lpstr>
      <vt:lpstr>ImpScore</vt:lpstr>
      <vt:lpstr>NumRating</vt:lpstr>
      <vt:lpstr>'1. Basic project data'!Print_Area</vt:lpstr>
      <vt:lpstr>'10. Gender Mainstreaming'!Print_Area</vt:lpstr>
      <vt:lpstr>'11. Knowledge Management'!Print_Area</vt:lpstr>
      <vt:lpstr>'12. Indigenous &amp; Local Involve.'!Print_Area</vt:lpstr>
      <vt:lpstr>'13. Co-Financing Table'!Print_Area</vt:lpstr>
      <vt:lpstr>'14. GEO Location'!Print_Area</vt:lpstr>
      <vt:lpstr>'2. Progress towards outcomes'!Print_Area</vt:lpstr>
      <vt:lpstr>'3. Implementation Progress'!Print_Area</vt:lpstr>
      <vt:lpstr>'4. Summary_Progress &amp; Challenge'!Print_Area</vt:lpstr>
      <vt:lpstr>'5. ESS Risk'!Print_Area</vt:lpstr>
      <vt:lpstr>'6. Risks to the Project'!Print_Area</vt:lpstr>
      <vt:lpstr>'7. Follow-up on Mid-term review'!Print_Area</vt:lpstr>
      <vt:lpstr>'8. Minor project amendments'!Print_Area</vt:lpstr>
      <vt:lpstr>'9. Stakeholders'' Engagement'!Print_Area</vt:lpstr>
      <vt:lpstr>Annex!Print_Area</vt:lpstr>
      <vt:lpstr>'Table of Contents'!Print_Area</vt:lpstr>
      <vt:lpstr>TxtRating</vt:lpstr>
      <vt:lpstr>Weights</vt:lpstr>
      <vt:lpstr>Weights2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Wulseh, Chancelyne (OCBD)</dc:creator>
  <cp:keywords/>
  <dc:description/>
  <cp:lastModifiedBy>Wulseh, Chancelyne (OCBD)</cp:lastModifiedBy>
  <cp:revision/>
  <dcterms:created xsi:type="dcterms:W3CDTF">2025-03-28T08:41:42Z</dcterms:created>
  <dcterms:modified xsi:type="dcterms:W3CDTF">2025-09-11T16:04:37Z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0x01010000FE34C145B86045B63DA32DFB8FDDBE00F30692405A985C4A8B0A6D5A715BB992</vt:lpwstr>
  </property>
  <property fmtid="{D5CDD505-2E9C-101B-9397-08002B2CF9AE}" pid="3" name="MediaServiceImageTags">
    <vt:lpwstr/>
  </property>
  <property fmtid="{D5CDD505-2E9C-101B-9397-08002B2CF9AE}" pid="4" name="Order">
    <vt:r8>9433200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