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unfao.sharepoint.com/sites/climatechange/PIR/PIR FY26/RLC/TRI007/2026/2026 submitted/"/>
    </mc:Choice>
  </mc:AlternateContent>
  <xr:revisionPtr revIDLastSave="36" documentId="8_{22351C38-AC0D-43F8-AB7D-94D8BDAECBA6}" xr6:coauthVersionLast="47" xr6:coauthVersionMax="47" xr10:uidLastSave="{4DA352CC-EF3D-4DD8-B2DA-60E2C2CD6A64}"/>
  <bookViews>
    <workbookView xWindow="-28920" yWindow="-120" windowWidth="29040" windowHeight="15720" tabRatio="848" firstSheet="12" activeTab="18" xr2:uid="{76B5238E-CF0D-4630-825E-FBDF5C0DC1A2}"/>
  </bookViews>
  <sheets>
    <sheet name="_Calc" sheetId="3" state="hidden" r:id="rId1"/>
    <sheet name="Table of Contents" sheetId="1" r:id="rId2"/>
    <sheet name="1. Basic project data" sheetId="2" r:id="rId3"/>
    <sheet name="Countries" sheetId="4" state="hidden" r:id="rId4"/>
    <sheet name="TypeofTrustFund" sheetId="5" state="hidden" r:id="rId5"/>
    <sheet name="FocalArea" sheetId="6" state="hidden" r:id="rId6"/>
    <sheet name="2. Progress towards outcomes" sheetId="7" r:id="rId7"/>
    <sheet name="3. Implementation Progress" sheetId="8" r:id="rId8"/>
    <sheet name="4. Summary_Progress &amp; Challenge" sheetId="9" r:id="rId9"/>
    <sheet name="5. ESS Risk" sheetId="10" r:id="rId10"/>
    <sheet name="6. Risks to the Project" sheetId="11" r:id="rId11"/>
    <sheet name="7. Follow-up on Mid-term review" sheetId="12" r:id="rId12"/>
    <sheet name="8. Minor project amendments" sheetId="13" r:id="rId13"/>
    <sheet name="9. Stakeholders' Engagement" sheetId="14" r:id="rId14"/>
    <sheet name="10. Gender Mainstreaming" sheetId="15" r:id="rId15"/>
    <sheet name="11. Knowledge Management" sheetId="16" r:id="rId16"/>
    <sheet name="12. Indigenous &amp; Local Involve." sheetId="17" r:id="rId17"/>
    <sheet name="13. Co-Financing Table" sheetId="18" r:id="rId18"/>
    <sheet name="14. GEO Location" sheetId="19" r:id="rId19"/>
    <sheet name="GEF-5 LDCF Indicators " sheetId="20" state="hidden" r:id="rId20"/>
    <sheet name="GEF-6&amp;7 LDCF Core Indicators" sheetId="21" state="hidden" r:id="rId21"/>
  </sheets>
  <definedNames>
    <definedName name="Countries">Countries!$A$2:$A$250</definedName>
    <definedName name="DevCells" localSheetId="6">'2. Progress towards outcomes'!#REF!</definedName>
    <definedName name="DevCells">#REF!</definedName>
    <definedName name="DevRatings" localSheetId="6">'2. Progress towards outcomes'!#REF!</definedName>
    <definedName name="DevRatings">#REF!</definedName>
    <definedName name="DevScore" localSheetId="6">#REF!</definedName>
    <definedName name="DevScore">_Calc!$D$20</definedName>
    <definedName name="ImpCells">'3. Implementation Progress'!$D$99:$M$101</definedName>
    <definedName name="ImpRatings">'3. Implementation Progress'!$D$99:$M$101</definedName>
    <definedName name="ImpScore" localSheetId="6">#REF!</definedName>
    <definedName name="ImpScore">_Calc!$D$21</definedName>
    <definedName name="NumRating" localSheetId="6">#REF!</definedName>
    <definedName name="NumRating">_Calc!$B$2:$B$9</definedName>
    <definedName name="_xlnm.Print_Area" localSheetId="2">'1. Basic project data'!$A$1:$J$84</definedName>
    <definedName name="_xlnm.Print_Area" localSheetId="14">'10. Gender Mainstreaming'!$A$1:$K$39</definedName>
    <definedName name="_xlnm.Print_Area" localSheetId="15">'11. Knowledge Management'!$A$1:$K$54</definedName>
    <definedName name="_xlnm.Print_Area" localSheetId="16">'12. Indigenous &amp; Local Involve.'!$A$1:$K$58</definedName>
    <definedName name="_xlnm.Print_Area" localSheetId="17">'13. Co-Financing Table'!$A$1:$S$28</definedName>
    <definedName name="_xlnm.Print_Area" localSheetId="18">'14. GEO Location'!$A$1:$R$50</definedName>
    <definedName name="_xlnm.Print_Area" localSheetId="6">'2. Progress towards outcomes'!$B$1:$J$52</definedName>
    <definedName name="_xlnm.Print_Area" localSheetId="7">'3. Implementation Progress'!$A$1:$M$125</definedName>
    <definedName name="_xlnm.Print_Area" localSheetId="8">'4. Summary_Progress &amp; Challenge'!$A$1:$L$45</definedName>
    <definedName name="_xlnm.Print_Area" localSheetId="9">'5. ESS Risk'!$A$1:$K$56</definedName>
    <definedName name="_xlnm.Print_Area" localSheetId="10">'6. Risks to the Project'!$A$1:$P$79</definedName>
    <definedName name="_xlnm.Print_Area" localSheetId="11">'7. Follow-up on Mid-term review'!$A$1:$K$63</definedName>
    <definedName name="_xlnm.Print_Area" localSheetId="12">'8. Minor project amendments'!$A$1:$K$58</definedName>
    <definedName name="_xlnm.Print_Area" localSheetId="13">'9. Stakeholders'' Engagement'!$A$1:$L$53</definedName>
    <definedName name="_xlnm.Print_Area" localSheetId="19">'GEF-5 LDCF Indicators '!$A$1:$K$58</definedName>
    <definedName name="_xlnm.Print_Area" localSheetId="20">'GEF-6&amp;7 LDCF Core Indicators'!$A$1:$K$57</definedName>
    <definedName name="_xlnm.Print_Area" localSheetId="1">'Table of Contents'!$A$1:$K$33</definedName>
    <definedName name="TxtRating" localSheetId="6">#REF!</definedName>
    <definedName name="TxtRating">_Calc!$A$2:$A$9</definedName>
    <definedName name="Weights" localSheetId="6">#REF!</definedName>
    <definedName name="Weights">_Calc!$E$14:$I$14</definedName>
    <definedName name="Weights2" localSheetId="6">#REF!</definedName>
    <definedName name="Weights2">_Calc!$E$17:$H$17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3" l="1" a="1"/>
  <c r="N19" i="18"/>
  <c r="E26" i="2" s="1"/>
  <c r="K19" i="18"/>
  <c r="E25" i="2" s="1"/>
  <c r="C22" i="7"/>
  <c r="D20" i="3" s="1" a="1"/>
  <c r="B22" i="7"/>
  <c r="E35" i="2"/>
  <c r="B23" i="1"/>
  <c r="B22" i="1"/>
  <c r="B21" i="1"/>
  <c r="B20" i="1"/>
  <c r="B19" i="1"/>
  <c r="B18" i="1"/>
  <c r="B17" i="1"/>
  <c r="B16" i="1"/>
  <c r="B15" i="1"/>
  <c r="B14" i="1"/>
  <c r="B13" i="1"/>
  <c r="B12" i="1"/>
  <c r="B11" i="1"/>
  <c r="B10" i="1"/>
  <c r="D22" i="7" l="1"/>
  <c r="D21" i="3"/>
  <c r="D20" i="3"/>
  <c r="E34" i="2" l="1"/>
  <c r="E33"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<sst xmlns="http://schemas.openxmlformats.org/spreadsheetml/2006/main" count="1142" uniqueCount="962">
  <si>
    <t>Rating text</t>
  </si>
  <si>
    <t>Score</t>
  </si>
  <si>
    <t>Highly Unsatisfactory (HU)</t>
  </si>
  <si>
    <t>Unsatisfactory (U)</t>
  </si>
  <si>
    <t>Moderately Unsatisfactory (MU)</t>
  </si>
  <si>
    <t>Moderately Satisfactory (MS)</t>
  </si>
  <si>
    <t>Satisfactory (S)</t>
  </si>
  <si>
    <t>Highly Satisfactory (HS)</t>
  </si>
  <si>
    <t>Unknown</t>
  </si>
  <si>
    <t>Not Rated</t>
  </si>
  <si>
    <t>for DevScore</t>
  </si>
  <si>
    <t>Person</t>
  </si>
  <si>
    <t>PM/Coord</t>
  </si>
  <si>
    <t>Budget Holder</t>
  </si>
  <si>
    <t>LTO</t>
  </si>
  <si>
    <t>GEF OFP</t>
  </si>
  <si>
    <t>GTO</t>
  </si>
  <si>
    <t>Weight %</t>
  </si>
  <si>
    <t>For ImpScore</t>
  </si>
  <si>
    <t xml:space="preserve">Once you've filled in 2. Progress towards outcomes &amp; 3. Implementation Progress </t>
  </si>
  <si>
    <t>Please double click and press enter on Cells D20 and D21</t>
  </si>
  <si>
    <t>FAO-GEF Project Implementation Report</t>
  </si>
  <si>
    <t>2026 – Revised Template</t>
  </si>
  <si>
    <t>Period covered: 1 July 2025 to 30 June 2026</t>
  </si>
  <si>
    <t xml:space="preserve">Table of Contents </t>
  </si>
  <si>
    <t xml:space="preserve">IMPORTANT DISCLAIMER: </t>
  </si>
  <si>
    <t xml:space="preserve">The final version of this PIR will be submitted to the GEF Secretariat.  </t>
  </si>
  <si>
    <t xml:space="preserve">The report will then be publicly available on the GEF website (click here). </t>
  </si>
  <si>
    <t xml:space="preserve">Sensitive information should be submitted in Annex to be uploaded separately. </t>
  </si>
  <si>
    <t>In such cases, please contact faogef-pir-support@fao.org for guidance.</t>
  </si>
  <si>
    <t xml:space="preserve">1. Basic Project Data </t>
  </si>
  <si>
    <t>General Information</t>
  </si>
  <si>
    <t xml:space="preserve">Region: </t>
  </si>
  <si>
    <t>Latin America and the Caribbean (RLC)</t>
  </si>
  <si>
    <t>Country(ies):</t>
  </si>
  <si>
    <t>Republic of Trinidad and Tobago</t>
  </si>
  <si>
    <t>Project Title:</t>
  </si>
  <si>
    <t>BIOREACH: Biodiversity Conservation and Agroecological Land Restoration in Productive Landscapes of Trinidad and Tobago</t>
  </si>
  <si>
    <t xml:space="preserve">FAO Project Symbol: </t>
  </si>
  <si>
    <t>GCP /TRI/007/GFF</t>
  </si>
  <si>
    <t>GEF ID:</t>
  </si>
  <si>
    <t>10188</t>
  </si>
  <si>
    <t>Type of Trust Fund(s):</t>
  </si>
  <si>
    <t xml:space="preserve">GFF </t>
  </si>
  <si>
    <t xml:space="preserve">GEF Focal Area(s): </t>
  </si>
  <si>
    <t>Multi-focal Area, Biodiversity,  Land Degradation</t>
  </si>
  <si>
    <t xml:space="preserve">Project Executing Partners: </t>
  </si>
  <si>
    <t>The Environmental Management Authority (EMA)
The National Agricultural Marketing and Development Corporation (NAMDEVCO)</t>
  </si>
  <si>
    <t>Initial project duration (years):</t>
  </si>
  <si>
    <t>Four (4) Years</t>
  </si>
  <si>
    <t>Project Dates</t>
  </si>
  <si>
    <t xml:space="preserve">GEF CEO Endorsement Date: </t>
  </si>
  <si>
    <t>Actual Agency Approval Date</t>
  </si>
  <si>
    <t xml:space="preserve">Project Implementation Start Date/EOD: </t>
  </si>
  <si>
    <t>First Disbursement Date</t>
  </si>
  <si>
    <t>Planned Project End Date/NTE1:</t>
  </si>
  <si>
    <t>Revised project implementation End date (if approved)2:</t>
  </si>
  <si>
    <t>Actual Completion Date:</t>
  </si>
  <si>
    <t>Expected Financial Closure Date:</t>
  </si>
  <si>
    <t xml:space="preserve">Funding </t>
  </si>
  <si>
    <t xml:space="preserve">GEF Grant Amount (USD): </t>
  </si>
  <si>
    <t>Total GEF grant delivery 
(as of June 30, 2026 (USD):</t>
  </si>
  <si>
    <t>Total Co-financing amount (USD)3:</t>
  </si>
  <si>
    <t>Total estimated co-financing materialized as of June 30, 2026:</t>
  </si>
  <si>
    <t xml:space="preserve">M &amp; E Milestones </t>
  </si>
  <si>
    <t xml:space="preserve">Date of Last Project Steering Committee (PSC) Meeting: </t>
  </si>
  <si>
    <t xml:space="preserve">Expected Mid-term Review date5: </t>
  </si>
  <si>
    <t>n/a</t>
  </si>
  <si>
    <t xml:space="preserve">Actual Mid-term review date (if already completed): </t>
  </si>
  <si>
    <t xml:space="preserve">Expected Terminal Evaluation Date6: </t>
  </si>
  <si>
    <t>31/01/2027</t>
  </si>
  <si>
    <t xml:space="preserve">Overall ratings </t>
  </si>
  <si>
    <t xml:space="preserve">Overall rating of progress towards achieving objectives/outcomes (cumulative): </t>
  </si>
  <si>
    <t xml:space="preserve">Overall implementation progess rating: </t>
  </si>
  <si>
    <t xml:space="preserve">Overall risk rating: </t>
  </si>
  <si>
    <t>Status</t>
  </si>
  <si>
    <t>Implementation Status (1st PIR, 2nd PIR, etc. Final PIR):</t>
  </si>
  <si>
    <t>4th PIR</t>
  </si>
  <si>
    <t xml:space="preserve">1 Date that was originally foreseen at the project’s operationalization and indicated in FPMIS.
2 If NTE extension has been requested and approved by the FAO-GEF Coordination Unit.
3 This is the total amount of co-financing as included in the CEO Document/Project Document.
4 Please  refer to the Section 13 of this report where updated co-financing estimates are requested and indicate the total co-financing amount materialized. 
5 The Mid-Term Review (MTR) should take place after the 2nd PIR, around half-point between EOD and NTE. The MTR report in English should be submitted to the GEF Secretariat within 4 years of the CEO Endorsement date.
6 The Terminal Evaluation date should be discussed with OED 6 months before the project’s NTE date. </t>
  </si>
  <si>
    <t>Project Contacts</t>
  </si>
  <si>
    <t xml:space="preserve">Contact </t>
  </si>
  <si>
    <t>Name, Title, Division/Institution</t>
  </si>
  <si>
    <t>E-mail</t>
  </si>
  <si>
    <t>Project Coordinator (PC)</t>
  </si>
  <si>
    <t>Asif Khan – Technical Advisor – Environmental Management Authority</t>
  </si>
  <si>
    <t>Asif.khan@planning.gov.tt</t>
  </si>
  <si>
    <t>Budget Holder (BH)</t>
  </si>
  <si>
    <t>Ms. Gillian Smith 
FAOR a.i. Trinidad and Tobago and Suriname</t>
  </si>
  <si>
    <t>Gillian.Smith@fao.org</t>
  </si>
  <si>
    <t>GEF Operational Focal Point (GEF OFP)</t>
  </si>
  <si>
    <t>Dr. Joth Singh - Managing Director
Environmental Management Authority</t>
  </si>
  <si>
    <t>jsingh@ema.co.tt</t>
  </si>
  <si>
    <t>Lead Technical Officer (LTO)</t>
  </si>
  <si>
    <t>Jacinto Buenfil - Policy Officer Environment and Climate Change, FAO</t>
  </si>
  <si>
    <t>Jacinto.Buenfil@fao.org</t>
  </si>
  <si>
    <t>GEF Technical Officer (GTO)</t>
  </si>
  <si>
    <t>Neila Bobb-Prescott</t>
  </si>
  <si>
    <t>neila.bobbprescott@fao.org</t>
  </si>
  <si>
    <t>Key Project Management Unit Personnel</t>
  </si>
  <si>
    <t xml:space="preserve">Please indicate the composition of the PMU as per the Terms of Reference in the ProDoc. If any new position was establised during the project implementation, please insert it accordingly. </t>
  </si>
  <si>
    <t>Position planned (as per ProDoc)</t>
  </si>
  <si>
    <t>Position filled (Yes/No)</t>
  </si>
  <si>
    <t xml:space="preserve">Start date, Name, Contact </t>
  </si>
  <si>
    <t>Comments</t>
  </si>
  <si>
    <t>Technical Project Director</t>
  </si>
  <si>
    <t>Yes</t>
  </si>
  <si>
    <t xml:space="preserve">Dr. David Persaud
Environmental Manager,
Environmental Policy and Planning Division,
Ministry of Planning and Development
David.Persaud@planning.gov.tt; </t>
  </si>
  <si>
    <t>Government designate to coordinate the PMU, other key partners and stakeholders; Chair of the Technical Sub-Committee</t>
  </si>
  <si>
    <t>Technical Advisor – Trinidad</t>
  </si>
  <si>
    <t>August 2022
Asif Khan
Asif.khan@planning.gov.tt</t>
  </si>
  <si>
    <t>Technical Advisor – Tobago</t>
  </si>
  <si>
    <t>October 2023
Sandra Williams
Sandra.williams@planning.gov.tt</t>
  </si>
  <si>
    <t>Based in Tobago</t>
  </si>
  <si>
    <t>Administrative Assistant</t>
  </si>
  <si>
    <t>October 2022
Stephanie Samuel-Chhita
Stephanie.Samuel-Chhita@planning.gov.tt</t>
  </si>
  <si>
    <t>Monitoring and Evaluation Specialist</t>
  </si>
  <si>
    <t>Ms. Sonya Bissessar;
sbissessar@gmail.com</t>
  </si>
  <si>
    <t>Part time</t>
  </si>
  <si>
    <t xml:space="preserve">Gender and Youth Specialist </t>
  </si>
  <si>
    <t>Ms. Leisa Perch;
leisa@saediconsulting.com</t>
  </si>
  <si>
    <t>Communications and Knowledge Management Officer</t>
  </si>
  <si>
    <t>Ms.Chriselle Charles-Sampson; CCharles-Sampson@ema.co.tt</t>
  </si>
  <si>
    <t>Onboarded 8th June, 2026</t>
  </si>
  <si>
    <t>Select Country</t>
  </si>
  <si>
    <t>Afghanistan</t>
  </si>
  <si>
    <t>Åland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</si>
  <si>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</si>
  <si>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</si>
  <si>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</si>
  <si>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</si>
  <si>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</si>
  <si>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</si>
  <si>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</si>
  <si>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</si>
  <si>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</si>
  <si>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</si>
  <si>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</si>
  <si>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</si>
  <si>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</si>
  <si>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</si>
  <si>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</si>
  <si>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</si>
  <si>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</si>
  <si>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</si>
  <si>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</si>
  <si>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</si>
  <si>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</si>
  <si>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</si>
  <si>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</si>
  <si>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</si>
  <si>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</si>
  <si>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</si>
  <si>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</si>
  <si>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</si>
  <si>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</si>
  <si>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</si>
  <si>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</si>
  <si>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British Virgin Islands</t>
  </si>
  <si>
    <t>Brunei Darussalam</t>
  </si>
  <si>
    <t>Bulgaria</t>
  </si>
  <si>
    <t>Burkina Faso</t>
  </si>
  <si>
    <t>Burundi</t>
  </si>
  <si>
    <t>Cabo Verde</t>
  </si>
  <si>
    <t>Cambodia</t>
  </si>
  <si>
    <t>Cameroon</t>
  </si>
  <si>
    <t>Canada</t>
  </si>
  <si>
    <t>Cayman Islands</t>
  </si>
  <si>
    <t>Central African Republic</t>
  </si>
  <si>
    <t>Chad</t>
  </si>
  <si>
    <t>Chile</t>
  </si>
  <si>
    <t>China</t>
  </si>
  <si>
    <t>China, Hong Kong Special Administrative Region</t>
  </si>
  <si>
    <t>China, Macao Special Administrative Region</t>
  </si>
  <si>
    <t>Christmas Island</t>
  </si>
  <si>
    <t>Cocos (Keeling) Islands</t>
  </si>
  <si>
    <t>Colombia</t>
  </si>
  <si>
    <t>Comoros</t>
  </si>
  <si>
    <t>Congo</t>
  </si>
  <si>
    <t>Cook Islands</t>
  </si>
  <si>
    <t>Costa Rica</t>
  </si>
  <si>
    <t>Côte d’Ivoire</t>
  </si>
  <si>
    <t>Croatia</t>
  </si>
  <si>
    <t>Cuba</t>
  </si>
  <si>
    <t>Curaçao</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</si>
  <si>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</si>
  <si>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</si>
  <si>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</si>
  <si>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</si>
  <si>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</si>
  <si>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</si>
  <si>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</si>
  <si>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</si>
  <si>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</si>
  <si>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</si>
  <si>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</si>
  <si>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</si>
  <si>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</si>
  <si>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</si>
  <si>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</si>
  <si>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</si>
  <si>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</si>
  <si>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</si>
  <si>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</si>
  <si>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</si>
  <si>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</si>
  <si>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</si>
  <si>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</si>
  <si>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</si>
  <si>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</si>
  <si>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</si>
  <si>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</si>
  <si>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</si>
  <si>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</si>
  <si>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</si>
  <si>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</si>
  <si>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</si>
  <si>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</si>
  <si>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</si>
  <si>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</si>
  <si>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</si>
  <si>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</si>
  <si>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</si>
  <si>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</si>
  <si>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</si>
  <si>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</si>
  <si>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</si>
  <si>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</si>
  <si>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</si>
  <si>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</si>
  <si>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</si>
  <si>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</si>
  <si>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</si>
  <si>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</si>
  <si>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</si>
  <si>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</si>
  <si>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</si>
  <si>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</si>
  <si>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</si>
  <si>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</si>
  <si>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</si>
  <si>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</si>
  <si>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</si>
  <si>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</si>
  <si>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</si>
  <si>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</si>
  <si>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</si>
  <si>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</si>
  <si>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</si>
  <si>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</si>
  <si>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</si>
  <si>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</si>
  <si>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</si>
  <si>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</si>
  <si>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</si>
  <si>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</si>
  <si>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</si>
  <si>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</si>
  <si>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</si>
  <si>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</si>
  <si>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</si>
  <si>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</si>
  <si>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</si>
  <si>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</si>
  <si>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</si>
  <si>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</si>
  <si>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</si>
  <si>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</si>
  <si>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</si>
  <si>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</si>
  <si>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</si>
  <si>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</si>
  <si>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</si>
  <si>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</si>
  <si>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</si>
  <si>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</si>
  <si>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</si>
  <si>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</si>
  <si>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</si>
  <si>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</si>
  <si>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 (Kingdom of the)</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</si>
  <si>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</si>
  <si>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</si>
  <si>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</si>
  <si>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</si>
  <si>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</si>
  <si>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</si>
  <si>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</si>
  <si>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</si>
  <si>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</si>
  <si>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</si>
  <si>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</si>
  <si>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</si>
  <si>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</si>
  <si>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</si>
  <si>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</si>
  <si>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</si>
  <si>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</si>
  <si>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</si>
  <si>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</si>
  <si>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</si>
  <si>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</si>
  <si>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</si>
  <si>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</si>
  <si>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</si>
  <si>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</si>
  <si>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</si>
  <si>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</si>
  <si>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</si>
  <si>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</si>
  <si>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</si>
  <si>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</si>
  <si>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</si>
  <si>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</si>
  <si>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</si>
  <si>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</si>
  <si>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</si>
  <si>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Sint Eustatius and Saba</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</si>
  <si>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</si>
  <si>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</si>
  <si>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</si>
  <si>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</si>
  <si>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</si>
  <si>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</si>
  <si>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</si>
  <si>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</si>
  <si>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</si>
  <si>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</si>
  <si>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</si>
  <si>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</si>
  <si>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</si>
  <si>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</si>
  <si>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</si>
  <si>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</si>
  <si>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</si>
  <si>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</si>
  <si>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</si>
  <si>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State of Palestine</t>
  </si>
  <si>
    <t>Sudan</t>
  </si>
  <si>
    <t>Suriname</t>
  </si>
  <si>
    <t>Svalbard and Jan Mayen Islands</t>
  </si>
  <si>
    <t>Sweden</t>
  </si>
  <si>
    <t>Switzerland</t>
  </si>
  <si>
    <t>Syrian Arab Republic</t>
  </si>
  <si>
    <t>Tajikistan</t>
  </si>
  <si>
    <t>Thailand</t>
  </si>
  <si>
    <t>Timor-Leste</t>
  </si>
  <si>
    <t>Togo</t>
  </si>
  <si>
    <t>Tokelau</t>
  </si>
  <si>
    <t>Tonga</t>
  </si>
  <si>
    <t>Trinidad and Tobago</t>
  </si>
  <si>
    <t>Tunisia</t>
  </si>
  <si>
    <t>Türkiye</t>
  </si>
  <si>
    <t>Turkmenistan</t>
  </si>
  <si>
    <t>Turks and Caicos Islands</t>
  </si>
  <si>
    <t>Tuvalu</t>
  </si>
  <si>
    <t>Uganda</t>
  </si>
  <si>
    <t>Ukraine</t>
  </si>
  <si>
    <t>United Arab Emirates</t>
  </si>
  <si>
    <t>United Kingdom of Great Britain and Northern Ireland</t>
  </si>
  <si>
    <t>United Republic of Tanzania</t>
  </si>
  <si>
    <t>United States Minor Outlying Islands</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</si>
  <si>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</si>
  <si>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</si>
  <si>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</si>
  <si>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</si>
  <si>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</si>
  <si>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</si>
  <si>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</si>
  <si>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</si>
  <si>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</si>
  <si>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</si>
  <si>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</si>
  <si>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</si>
  <si>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Type of Trust Fund</t>
  </si>
  <si>
    <t>Capacity-building Initiative for Transparency (CBIT)</t>
  </si>
  <si>
    <t>Global Biodiversity Framework Fund (GBFF)</t>
  </si>
  <si>
    <t>Global Environment Facility Trust Fund (GFF)</t>
  </si>
  <si>
    <t>Least Developed Countries Fund (LDCF)</t>
  </si>
  <si>
    <t>Special Climate Change Fund (SCCF)</t>
  </si>
  <si>
    <t>Small Grants Program (SGP)</t>
  </si>
  <si>
    <t>Focal Area</t>
  </si>
  <si>
    <t>Multi Focal Area</t>
  </si>
  <si>
    <t>Biodiversity</t>
  </si>
  <si>
    <t>Chemicals and Waste</t>
  </si>
  <si>
    <t>Chemicals/PoPs</t>
  </si>
  <si>
    <t>Climate Change</t>
  </si>
  <si>
    <t>Climate Change Adaptation</t>
  </si>
  <si>
    <t>Climate Change Mitigation</t>
  </si>
  <si>
    <t>International Waters</t>
  </si>
  <si>
    <t>Land Degradation</t>
  </si>
  <si>
    <t>2. Progress towards Achieving Project Objective(s) (Development objective)</t>
  </si>
  <si>
    <t>(All inputs in this section should be cumulative from project start, not annual)</t>
  </si>
  <si>
    <t>Please indicate the project’s main progress towards achieving its objective(s) and the cumulative level of achievement of each outcome since the start of project implementation.</t>
  </si>
  <si>
    <t>Project or Development Objective</t>
  </si>
  <si>
    <t>Outcomes</t>
  </si>
  <si>
    <t>Outcome indicators</t>
  </si>
  <si>
    <t>Baseline</t>
  </si>
  <si>
    <t>Mid-term Target</t>
  </si>
  <si>
    <t>End-of-project Target</t>
  </si>
  <si>
    <t>Cumulative progress level at 30 June 2026</t>
  </si>
  <si>
    <t>% of cumulative progress</t>
  </si>
  <si>
    <t>Progress rating</t>
  </si>
  <si>
    <t>BIOREACH: Biodiversity Conservation and Agroecological Land Restoration in Productive Landscapes of Trinidad and Tobago
Objective:
To promote biodiversity conservation, restore degraded lands, and improve livelihoods of rural communities in targeted productive landscapes.</t>
  </si>
  <si>
    <t>Component 1:  Biodiversity-Supportive Land Use Planning</t>
  </si>
  <si>
    <t>Outcome 1.1:
Biodiversity-sensitive land use planning and participatory land management mechanisms established in productive landscapes</t>
  </si>
  <si>
    <t>Number of participatory land use management mechanisms established
Percentage of women members of land use management mechanisms</t>
  </si>
  <si>
    <t>Land Settlement Agency has done land use plans for the Valencia area in adjacent communities. 
National Quarries are doing quarry rehabilitation works on seven acres at Valencia, through a complementary GEF project. 
Oil exploration plans with requisite approvals planned in the area north of the Trinity Hills.
Plymouth Adventure Estate Land Acquisition; driven by the community for improved and sustainable management of natural resources.
Castara community environmental practices implemented by the community, driven by tourism.
IWEco/Sustrust/IAMovement Project (Valencia) –A regional project which will employ/train 21 women and two men in the rehabilitation of decommissioned acreages of National Quarries lands with forest species and food crops.</t>
  </si>
  <si>
    <t xml:space="preserve">2 land use management mechanisms established
At least 20% of members of land use mechanisms are women
</t>
  </si>
  <si>
    <t xml:space="preserve">4 land use management mechanisms established
At least 40% of members of land use mechanisms are women
</t>
  </si>
  <si>
    <r>
      <rPr>
        <sz val="11"/>
        <color rgb="FF000000"/>
        <rFont val="Aptos Narrow"/>
        <family val="2"/>
      </rPr>
      <t xml:space="preserve">0 land use management mechanisms established, 2 land use plans completed and 1 scoping report, stakeholders for committees were identified and engaged but not established
39% of members of land use planning (stakeholder and mapping) are women [133 persons, 52 women]
Land-use Plans and community mapping exercises completed for two communities (Plum Mitan and Biche) and the Tobago Scoping Report submitted (Oct 2024) and approved by TSC (Nov 2024).
</t>
    </r>
    <r>
      <rPr>
        <b/>
        <sz val="11"/>
        <color rgb="FF000000"/>
        <rFont val="Aptos Narrow"/>
        <family val="2"/>
      </rPr>
      <t>Mid-Term Review findings</t>
    </r>
    <r>
      <rPr>
        <sz val="11"/>
        <color rgb="FF000000"/>
        <rFont val="Aptos Narrow"/>
        <family val="2"/>
      </rPr>
      <t xml:space="preserve">:
• The Mid-Term Review (report dated July 2025) identified low beneficiary buy-in as a key project constraint and recommended redirecting efforts toward interventions offering more tangible community benefits.
• In response, the PSC and TSC (December 2025) directed the PMU to consult with stakeholders over a three-month period to identify alternative sites or community groups willing to engage in participatory land-use planning.
• Consultations were held with: Commissioner of State Lands, Land Management Division (January 2026); Caribbean Natural Resources Institute (CANARI) (April 2026); and
Planning Coordinator, Division of Strategic Planning, Tobago House of Assembly (April 2026).
• Due to limited time and resources within the Division, implementation of the proposed Rapid Land-Use Planning approach in Tobago was not considered feasible.
• Consultations with Forestry Division representatives on the Technical Sub-Committee also failed to identify suitable areas or willing groups for the development of additional land-use management plans.
</t>
    </r>
    <r>
      <rPr>
        <b/>
        <sz val="11"/>
        <color rgb="FF000000"/>
        <rFont val="Aptos Narrow"/>
        <family val="2"/>
      </rPr>
      <t xml:space="preserve">Underlying challenges:
• </t>
    </r>
    <r>
      <rPr>
        <sz val="11"/>
        <color rgb="FF000000"/>
        <rFont val="Aptos Narrow"/>
        <family val="2"/>
      </rPr>
      <t xml:space="preserve">Political and policy changes: The change in government administration in April 2025 and evolving policy priorities resulted in the postponement or reprioritization of several land-use planning and natural resource management initiatives. This slowed decision-making and limited opportunities to advance the formal adoption of community-led land-use planning outputs during the reporting period.
</t>
    </r>
    <r>
      <rPr>
        <b/>
        <sz val="11"/>
        <color rgb="FF000000"/>
        <rFont val="Aptos Narrow"/>
        <family val="2"/>
      </rPr>
      <t xml:space="preserve">• </t>
    </r>
    <r>
      <rPr>
        <sz val="11"/>
        <color rgb="FF000000"/>
        <rFont val="Aptos Narrow"/>
        <family val="2"/>
      </rPr>
      <t xml:space="preserve">Many resource users lack secure land tenure or reliable access rights, reducing willingness to invest in land-use plans with uncertain implementation prospects.
• Additional constraints include, weak and inconsistent land-use laws and policies; divergent priorities among State agencies; limited prospects for formal adoption and implementation of land-use plans; and weak enforcement of regulations governing resource use and management.
</t>
    </r>
    <r>
      <rPr>
        <b/>
        <sz val="11"/>
        <color rgb="FF000000"/>
        <rFont val="Aptos Narrow"/>
        <family val="2"/>
      </rPr>
      <t xml:space="preserve">Measures implemented to ensure effective use of project funds:
</t>
    </r>
    <r>
      <rPr>
        <sz val="11"/>
        <color rgb="FF000000"/>
        <rFont val="Aptos Narrow"/>
        <family val="2"/>
      </rPr>
      <t>The PSC approved the reallocation of Component 1 funds in April 2026 to activities expected to deliver more direct community benefits:
• Maintenance and expansion of community-led reforestation initiatives implemented by the Environmental Management Authority (EMA);
• Support for cocoa estate rehabilitation through NAMDEVCO; and
• Targeted support for priority eco-tourism and agri-tourism initiatives in Tobago.
Way forward:
The project remains committed to engaging the new administration and relevant agencies to explore opportunities for the use, adoption, or integration of participatory land-use plans and associated governance mechanisms.
An update on progress, including developments related to policy alignment, institutional uptake, and potential implementation pathways, will be provided in the Q4 2026.</t>
    </r>
  </si>
  <si>
    <t>Component 2: Forest and agricultural Landscape restoration and biodiversity protection through agroecology</t>
  </si>
  <si>
    <t>Outcome 2.1:
Land degradation decreased as degraded sites are restored and productive capacity of agricultural landscapes is enhanced</t>
  </si>
  <si>
    <t>Number of hectares of land restored
Number of hectares under improved practices</t>
  </si>
  <si>
    <t>Carbon Zero Initiative ongoing at various locations (working primarily with schools) on importance of reforestation. 
IWEco/Sustrust/IAMovement Project: regional project focused on rehabilitating decommissioned acreages of National Quarries. 
Fondes Amandes Community Reforestation Project: mainly in the St. Ann’s Valley; focuses on forest fire prevention, environmental education, reforestation.
National Gas Company reforestation programme: selected areas, initiated along the 56-foot pipeline running from Galeota to Pt. Fortin.
National Reforestation and Watershed Rehabilitation Programme, Forestry Division: nationwide programme funded from URP budget with supplementary staff from URP labour force.
Broad leaf species plantation at Courland by Forestry Division, Tobago: ongoing initiative over four acres
Mason Hall reforestation: reforestation programme in Tobago
Cocoa Growers Association: Rehabilitation of cocoa estates at Lure Estate in Goldsborough, Dove Cocoa Estate in Argyle
Bayleaf Estate in Hope, Tobago. Project model can be used as a guidance to implement priority areas
Corbin Local Wildlife Park: breeding of local wildlife and releasing them back into the wild (Private enterprise)</t>
  </si>
  <si>
    <t>500 hectares
400 hectares</t>
  </si>
  <si>
    <t>1500 hectares of degraded lands restored
1,000 ha of land under improved practices</t>
  </si>
  <si>
    <t>Note, the original ProDoc has a figure of 2000 Ha, but the core indicator table and subsequent disaggregated tables referenced 1,500 Ha; therefore the 1,500 is used as follows - 750 ha of degraded agricultural land restored, 650 Ha of  forest and forest land restored and 100 Ha of Riparian Zone rehabilitated.
344.2 hectares of land restored (cumulative):
- 15.92 ha fire-traced hillsides restored at St. Michael's Agroforestry site
- 10 Ha of Agroforestry planted at the St. Michael's Agroforestry site
- 4.1 ha rehabilitated at Catshill forest
- 10 ha at Chatham Forest 
- 38 Ha at Courland Hillside
- 16.18 Ha of the La Reunion Plant Propagation Station (Cocoa) Rehabilitated
- 250 Ha of Forest restored/ planted nationally due to trainings and resources provided by project, undertaken by the Forestry Division
- Maintenance and tending activities continued at all restoration sites in 2025/2026
Due to change in government administration (which occurred in April 2025) and evolving policy directions, the reforestation programme (National Reforestation Programme) was paused and under review; a new programme announced in March 2026 (Releaf TT) is envisioned and the Project intends to support its execution. It is expected that this will add to the targets, however given the large commitment that did not materialise through the National Reforestation Programme, attaining the original target will be difficult.  Issues previously reported which have affected progress to the targets included high labour costs and an aging population of private agroforesters that are not interested in expansion.
55,465 + hectares under improved practices (cumulative):
- Integrated wildfire management implemented across five forest reserves covering 34,893 Ha in the North-West Conservancy is being piloted. This area includes all lands not part of protected areas that are patrolled and managed.
- Implementation of the Pawi Management Plan has taken place on approximately 20,000 Ha of lands in the Northern Range, this comprises of the community monitoring and conservation programme with the Brasso Seco, Grande Riviere, Matura, Santa Cruz and other communties not in protected areas.
- 48.56 Ha of improved practices on land holdings of farmers that completed the 1st farmer field school at Felicity.
- SAPW/RRD management: 170 traps deployed across 760 ha on 64 farms; 4,300+ weevils captured and disposed of on 307.63 Ha
- UTT Community-based Wildfire Training Programme completed; 36 graduands received certificates of completion (October 10, 2025)
- Open Block Management Training conducted in Trinidad (March 10-12, 2026); Urban Forestry and Tree Pruning training conducted in Tobago (March 5-6, 2026)
- 6 technical manuals and pest management plans for sites completed (August 2025)
- ToT/FFS Training Programme launched July 2025; graduated 30 farmers, 16 Technical Officers, 2 Lead Farmers (November 18, 2025)
- 1,000 cocoa plants and 120 avocado seedlings distributed to 10 cocoa farmers; 1,000 breadfruit trees and 1,984 avocado plants propagated at La Reunion Station
- Pest management plans finalized for Red Ring Disease/SAPW, cocoa diseases (Witches' Broom, Black Pod) and sweet potato</t>
  </si>
  <si>
    <t>Outcome 2.2:
Restoration of habitats and ecological corridors between protected areas</t>
  </si>
  <si>
    <t>Number of hectares of restored habitats</t>
  </si>
  <si>
    <t>National Reforestation and Watershed Rehabilitation Programme in Trinidad and Tobago
Protectors of the Environment based in the Lopinot valley carried out replanting and education exercises- one off event but may be repeated
GEF-IWEco- project with aim to work with National Quarries in Turure to rehabilitate quarries. Sites not yet finalised.
Nature Seekers reforestation project in Matura Protected Area.
The Trinidad and Tobago Field Naturalists’ Club (TTFNC) is planning to launch a herpetofauna conservation and education study and campaign across protected areas in Trinidad and Tobago
Adopt a River Programme-a community-based approach to watershed management-has been working with communities along several rivers in both islands.
Recovery plans for piping-guan and white-tailed sabrewing were developed in 2011 but not implemented.</t>
  </si>
  <si>
    <t>50 hectares</t>
  </si>
  <si>
    <t>100 hectares with restored habitat</t>
  </si>
  <si>
    <t>55.07 hectares of restored habitats (cumulative):
- 6.3 km (10.20 ha) of riparian forest along Jagruma River, Plum Mitan (Trinidad): 3,500 native plants installed; maintenance and tending activities ongoing in 2025/2026
- 5 km (8.47 ha) restored in Les Coteaux/Providence, Tobago: 235 mixed species planted; maintenance of Craighall River riparian sites ongoing (June–September 2025)
- 36.40 Ha baseline surveyed and practices implemented towards ecotourism on a parcel degraded due to pasture, site now a working ecotourism site known as Corbin's Local Wildlife Park in Tobago
Due to change in government administration (which occurred in April 2025) and evolving policy directions, the reforestation programme (National Reforestation Programme) was paused and under review; a new programme announced in March 2026 (Releaf TT) is envisioned and the Project intends to support its execution. It is expected that this will add to the targets, however given the large commitment that did not materialise through the National Reforestation Programme, attaining the original target will be difficult. While the EMA continues to maintain the sites, labour costs are high as the areas require frequent maintenance due to high growth rates of grasses and vines which outcompete the plants that were introduced. The realignment of funds from component 1 is to maintain the restored sites to the end of the project by supporting the work of the communities that are committed to seeing success of the activity.
Biodiversity monitoring:
- Phase 1 completed which trained 111 participants and generated 960 biodiversity observations. Phase 2 planning to begin in Sept 2026 with 500 students targeted. 
- Data handed over to Ministry of Planning which has an appropriate database.
Species recovery plans:
- Trinidad Piping Guan (Pawi): EMA PSIP-supported phase completed; data being analysed; draft report shared. Passive Acoustic Monitoring equipment deployed. Birds Caribbean Round Table proposal being developed (BirdsCaribbean invitation received March 2026)
- White-tailed Sabrewing (Tobago): Monitoring ongoing under LOA with TRWRP; Phase 2 LOA to be executed; banding and monitoring activities continuing</t>
  </si>
  <si>
    <t>Component 3: Enabling Environment For Green, Biodiversity-Friendly Value Chain Development</t>
  </si>
  <si>
    <t>Outcome 3.1:
Emerging value chains produced sustainably to build resilience to climate change while conserving biodiversity, and supporting livelihoods</t>
  </si>
  <si>
    <t>Percentage of producers, disaggregated by sex, converting to sustainable practices
Number of farmer field schools providing capacity training on sustainable development</t>
  </si>
  <si>
    <t>Cropper Foundation with IDB, is developing a voluntary certification programme for pesticide usage and microbial content, even use of child labour on the farms. Programme will be monitored by NAMDEVCO and testing will be conducted by CARIRI. Currently, Talparo Estate sustainably produces garlic, pepper, cinnamon and encourages the growth of wild tobacco and wild senna. Wild tobacco seeds are preferred food for birds in that area. Farmers in Moruga involved in production of Hill Rice, benne (Sesame Seed), and corn (Warao). The waste from rice promotes the production of additional offspring from agouti. Instead of one or two, they may be able to produce up to four. The farmers are working with The UWI, using CO2 to alter the colour of the meat to a pinker hue to better promote the meat for overseas markets.
Tobago: Integrated farming systems have been established in Starwood, Speyside Flagstaff,Charlotteville, Bloody Bay</t>
  </si>
  <si>
    <t>At least 30 per cent of farmers engaged have converted to sustainable practices
4 farmer field schools are conducted
4 farmer field schools are conducted</t>
  </si>
  <si>
    <t>At least 60 per cent of farmers engaged have converted to sustainable practices
8 farmer field schools are conducted
8 farmer field schools are conducted</t>
  </si>
  <si>
    <t xml:space="preserve">30 farmers, 16 Technical Officers and 2 Lead Farmers (32 males/ 16 females [33%]) graduated from the ToT/FFS Training Programme (November 18, 2025). 
Post FFS independent inferred that 93% of farmers adopting new practices.
Training Programme launched July 8, 2025 at NESC Training Facility. Programme ended October 28, 2025 covering modules on agronomy, IPM, soil science, business planning, GAP and agroecological practices for sweet potato and cocoa.
2 Farmer Field School (Learning Plot, Couva and Training Plot, Felicity) established and used as venues for ToT training. FFS programs with farmer clusters commenced in Tobago and Caroni (Trinidad) in June, 2026. 7 more onstream to begin in Q3 2026. 
Agroecological curriculum 100% completed and in use. 6 technical manuals produced by FAO Agronomist and IPM Specialists.
Value chains: Market mapping completed for cocoa, coconut, sweet potato, breadfruit, avocado and pineapple. Value-chain assessment final report approved. Soil analysis completed for training plots and cocoa-growing areas.
</t>
  </si>
  <si>
    <t>Outcome 3.2:
Enabling environment for green, biodiversity-friendly value chain development</t>
  </si>
  <si>
    <t>Number of small producers, (disaggregated by sex) selling to new and larger markets
Percentage of producers whose income has increased through sustainable production</t>
  </si>
  <si>
    <t>Existing markets: Las Hermanas Estate, Santa Cruz; Wa Samaki, Freeport; Toco Foundation</t>
  </si>
  <si>
    <t>100 small producers; 50 per cent of which are women
At least 10% of producers have experienced an increase in income; half of which are women</t>
  </si>
  <si>
    <t>At least 200 small producers; 50 per cent of which are women
At least 20%; half of  which are women</t>
  </si>
  <si>
    <t>0 small producers selling to new and larger markets (cumulative).
0 small producers yet reported an increase in income. Due to the late implementation of the FFS, at the time of reporting there were no farmers yet accessing larger markets. 1 is in discussion and is likely to come on stream early in July.
Marketing strategies for farmer clusters being developed based on completed and approved Value-Chain Assessment report, shared with the Ministry for alignment but not yet informed about priorities. With the change in administration, plans are being reviewed.
Business planning module delivered by Value-Chain Specialist and Cropper Foundation representative to ToT/FFS participants. GAP training conducted through NAMDEVCO Quality Assurance Department.
LOA with The Cropper Foundation completed. Community of Practice model established through Cropper Foundation LOA.
Farmer clusters being engaged to execute FFS Training programs by graduates of ToT Programme in 2026, which will facilitate market linkages.
Due to the late start by NAMDEVCO, which delayed the start of the Farmer Field Schools and, as a result, has limited the number of participants who have progressed from learning improved practices to actually applying them at a production level sufficient for larger market access. NAMDEVCO is now working to support producers in entering these markets. This progress is expected to accelerate as complementary activities move forward, including the marketing strategies currently being developed for farmer clusters based on the completed Value-Chain Assessment, the business planning module delivered to ToT/FFS participants, and GAP training conducted through NAMDEVCO’s Quality Assurance Department. Together, these activities are expected to build the capacity and market linkages needed for producers to reach the target by the end of the project.</t>
  </si>
  <si>
    <t>Outcome 3.3:
Green value chains policy informs national level agricultural development</t>
  </si>
  <si>
    <t>Number of roadmaps produced outlining green value chains policy</t>
  </si>
  <si>
    <t>No existing agricultural policy addresses agroecological considerations and gender dimensions</t>
  </si>
  <si>
    <t>0 Roadmap produced outlining a green value chain policy</t>
  </si>
  <si>
    <t>1 Roadmap produced outlining a green value chain policy</t>
  </si>
  <si>
    <t>0 Roadmaps produced (cumulative). To be pursued in Q3-4 of 2026 through a partnership with the FAO.
Foundational work completed: Value-chain assessment final report approved; initial discussions held with advisors to the Ministry of Agriculture and Forestry Division to incorporate FFS training into county-level Ministry programmes. With the change in administration, plans are being reviewed.
FFS programme now being planned for rollout across all counties in Trinidad and in Tobago, with the intent that results will be upstreamed to inform agricultural policy. Plan is to support the request to the FAO to revise local agriculture policy through co project support</t>
  </si>
  <si>
    <t>Component 4: Knowledge Management and Monitoring</t>
  </si>
  <si>
    <t>Outcome 4.1:
Improved knowledge management on biodiversity and land degradation issues</t>
  </si>
  <si>
    <t>Number of knowledge materials produced for appropriate audiences (government ministries, CBOs, local communities)
Number of public awareness campaigns on improved land use
Number of curriculums produced for Lead Farmer Training Programme</t>
  </si>
  <si>
    <t>None for this project</t>
  </si>
  <si>
    <t>At least 4 knowledge materials produced for appropriate audiences
At least 2 public awareness campaigns on improved land use
1 curriculum produced for Lead Farmer Training Programme</t>
  </si>
  <si>
    <t>At least 8 knowledge materials produced for appropriate audiences
At least 4 public awareness campaigns on improved land use
1 curriculum produced for Lead Farmer Training Programme</t>
  </si>
  <si>
    <t xml:space="preserve">8 knowledge materials produced (cumulative):
Project information flyer/banner, Agroecology 101, standing banner, Angstrom Index, branded notebooks/jotter pads, wildfire brochures and posters, RRD/SAPW brochure (approved by TSC), Digital Native Medicinal Guide (launched May 26, 2025 at UWI Inn Conference Centre), 6 technical manuals/pest management plans by FAO specialists, multimedia videos on interventions by both partners.
3 public awareness campaigns completed (cumulative):
Wildfire sensitization campaigns in Trinidad and Tobago; Citizen Science Programme (80 students, 12 teachers, 24 community members); ToT/FFS Training launch (July 2025).
1 curriculum for Lead Farmer Training Programme completed.
Full time Communications/Knowledge Management Officer onboarded in June 2026 as a response to the MTR recommendation for a dedicated person </t>
  </si>
  <si>
    <t>Outcome 4.2:
Ongoing monitoring feeds into adaptive project management</t>
  </si>
  <si>
    <t>Number of instances where monitoring promotes adaptive management (e.g., adjustment in budget, project priorities, changes in messaging to resonate with audiences)</t>
  </si>
  <si>
    <t>4 instances where monitoring promotes adaptive management</t>
  </si>
  <si>
    <t>3 instances of adaptive management documented and actioned (cumulative):
1. MTR completed (May 2025); Management Response prepared; 18-month extension approved (PSC Oct 29, 2025; project extended Feb 2026 – July 2027)
2. M&amp;E exercise on 1st cohort of FFS participants performed and recommendations made to strengthen subsequent FFS.
3. Formation of the EMA/ Forestry Division working group as a response to the discontinuation of the national reforestation programme. Has resulted in all activities being initiated with technical support by the Forestry Division and direct payment of community labourers by the EMA 
Year 4 Work Programme and budget approved by TSC (December 17, 2025) and PSC (December 15 and April 28, 2026).</t>
  </si>
  <si>
    <t>Average Cumulative progress toward outcomes (%)</t>
  </si>
  <si>
    <t xml:space="preserve">Time elapsed since project start/EOD vs Planned Project End Date </t>
  </si>
  <si>
    <t>% of delivery</t>
  </si>
  <si>
    <t>Development Objective (DO) Ratings, and Overall Assessment</t>
  </si>
  <si>
    <t>Please note that the overall DO ratings should be substantiated by evidence and progress reported above. The ratings and comments should reflect the overall progress of results since project start</t>
  </si>
  <si>
    <t>FY2026 Development
Objective rating¹</t>
  </si>
  <si>
    <t>Project Manager/ Coordinator</t>
  </si>
  <si>
    <t>Lead Technical Officer13</t>
  </si>
  <si>
    <t>GEF Operational Focal Point</t>
  </si>
  <si>
    <t>Comments/reasons¹² justifying the ratings for FY2026 and any changes (positive or negative) in the ratings since the previous reporting period</t>
  </si>
  <si>
    <t>The project has made commendable and measurable progress across most components during FY2026, with several key milestones achieved: initiation and progress of the Trainer-of-Trainers/Farmer Field School Training Programme, the UTT Community-based Wildfire Training, expansion of the SAPW/RRD pest management programme to 760 ha across 64 farms, and the successful implementation of two species recovery plans. Letters of Agreement (LOAs) have proven to be an effective delivery mechanism, enabling strong partnerships with service providers including CANARI, UTT, the Cocoa Development Company, the Cocoa Research Centre, and the Cropper Foundation with each delivering quality outputs within agreed timeframes. Progress in biodiversity monitoring, knowledge management and adaptive management has been satisfactory or better. 
The 18-month project extension (to July 2027) provides a realistic pathway to achieving furthering the impact of the project and provided greater tangible benefits. The rating is moderated by the below-target delivery on restoration hectares, the structural challenges that led to the redirection of Component 1 activities, and the delayed rollout of farmer field schools that are now central priorities for the extended period.</t>
  </si>
  <si>
    <t xml:space="preserve">There has been an acceleration in progress which has resulted from close coordination of partners and decisiveness.  </t>
  </si>
  <si>
    <t>There is sustained progress and this should be reflected in the achievement of target indicators. At this stage it is uncertain if certain or all indicators will be met. The PMU has diligently integrated the recommendations from the MTR into the planning and adaptive management of the project.</t>
  </si>
  <si>
    <t>The project has made substantial progress towards the outcomes in an environment where the policy direction of the new goverment is being rolled out.  Actvities addressing root causes are addressing critical threats to biodiversity such as wildfires.  However, activities addressing systemic issues such as land tenure and participatiory managment have not advanced because of the changes in policy.  This change in policy of the government offers an opportunity to build in some of the results of the project into the programmes and projects of the new administration.</t>
  </si>
  <si>
    <t>Measures to address MS, MU, U and HU ratings on Section 2 above</t>
  </si>
  <si>
    <t>Outcome</t>
  </si>
  <si>
    <t>Action(s) to be taken</t>
  </si>
  <si>
    <t>By whom?</t>
  </si>
  <si>
    <t>By When?</t>
  </si>
  <si>
    <t>Outcome 1.1</t>
  </si>
  <si>
    <t>Component 1 no longer to be pursued given recommendations from the MTR and from the TSC/ PSC and Service Provider. Will therefore end at 2 land use plans produced. Funds reallocated towards activities with tangible benefits such as rehabilitation of cocoa estates and community reforestation activities. To note, the revision of core indicators occured post MTR with discussions and approval from PSC and the FAO-TT.</t>
  </si>
  <si>
    <t>PMU / LTO / FAO-TT</t>
  </si>
  <si>
    <t>Q2–Q3 2026</t>
  </si>
  <si>
    <t>Outcome 2.1</t>
  </si>
  <si>
    <t xml:space="preserve">Execute plans from the budget reallocation for 300,000-plant propagation; engage CBOs for restoration activities; finalize and distribute 6 technical manuals to NAMDEVCO field officers and MAF; commence FFS rollout with additional farmer clusters.
While original restoration targets are no longer achievable and have been revised. The revised targets are based on present achievements and available resources. Furthermore, the strategy is to develop capacities of local stakeholders and meet or exceed the improved practices targets. Another strategy developed is to focus on the demonstrative practices through pilots. Results will be tracked on a monthly basis and quaterly independant exercises by the M&amp;E Specialist. 
</t>
  </si>
  <si>
    <t>PMU / EMA / NAMDEVCO / FAO</t>
  </si>
  <si>
    <t>Q2–Q4 2026</t>
  </si>
  <si>
    <t>Outcome 3.1</t>
  </si>
  <si>
    <t>Commence 7 additional FFS with farmer clusters in Trinidad and complete the 2 ongoing at Jerningham, Trinidad and Kendal, Tobago. 
The Project should have initiated and completed 11 FFS by the end of the Project, it is unlikely the 20 targeted will be attained but the strategy is to train officers and farmers from all counties and equip them with the resources to continue. The demonstrative approach is working well and will be leveraged, this will serve to improve practices of farmers and the knowledge base of Extension staff and meet or surpass the improved practices indicator. Additionally this approach increase the chance of post project sustainability.
Results will be tracked on a monthly basis and quaterly independant exercises by the M&amp;E Specialist.</t>
  </si>
  <si>
    <t>NAMDEVCO / PMU / FAO</t>
  </si>
  <si>
    <t>Q2 2026 onward</t>
  </si>
  <si>
    <t>Outcome 3.2</t>
  </si>
  <si>
    <t xml:space="preserve">Develop marketing strategies and business plans with farmer clusters during FFS rollout. Formalize market linkages through NAMDEVCO farmers' markets. Agro-eco Tourism LOA launched and will lead to further development of sustainable partnerships and the approach to be used is to support communities/ persons with existing plans but those lacking in capacity. One partnership under development with the Asa Wright Nature Trust/ Hadco and other possible partners through cocoa activities to be identified.Results will be tracked on a monthly basis and quaterly independant exercises by the M&amp;E Specialist.
</t>
  </si>
  <si>
    <t>NAMDEVCO / PMU / Cropper Foundation</t>
  </si>
  <si>
    <t>Outcome 3.3</t>
  </si>
  <si>
    <t>The FAO-TT has been approached to revise the national agricultural policy, this presents as the ideal opportunity to support the inclusion of agro-ecological principles into the policy environment. A plan is to be discussed to include considerations into the policy with evidence from the FFS. If this does not succeed, the Namdevco will host national stakeholder fora and produce knowledge management products on the success of the agro-ecological FFS and outfit the main stakeholders that will continue the trainings with the requisite tools.</t>
  </si>
  <si>
    <t>Q3–Q4 2026</t>
  </si>
  <si>
    <t xml:space="preserve">7  Some indicators may not identify mid-term targets at the design stage (refer to approved results framework) therefore this column should only be filled when relevant.
8  Use GEF Secretariat required six-point scale system: Highly Satisfactory (HS), Satisfactory (S), Moderately Satisfactory (MS), Moderately Unsatisfactory (MU), Unsatisfactory (U), and Highly Unsatisfactory (HU). </t>
  </si>
  <si>
    <t>3. Implementation Progress (IP)</t>
  </si>
  <si>
    <t>(Please indicate progress achieved during this FY as per the Implementation Plan/Annual Workplan)</t>
  </si>
  <si>
    <t xml:space="preserve">Outcomes and outputs </t>
  </si>
  <si>
    <t>Indicators (as per the logical framework)</t>
  </si>
  <si>
    <t>Main achievements in the last 12 months 
(please DO NOT repeat results reported in previous year PIR)</t>
  </si>
  <si>
    <t>Describe any variance 9 in delivering outputs</t>
  </si>
  <si>
    <t>Outcome 1: Biodiversity-sensitive land use planning and participatory land management mechanisms established in productive landscapes</t>
  </si>
  <si>
    <t xml:space="preserve"> Output.1.1.1: Land use plans identifying high value conservation areas, productive terrestrial landscapes in buffer zones, and climate change resilience measures, are developed and validated </t>
  </si>
  <si>
    <t>Land use plans with clear strategies for management of vulnerable resources/sites
Validation by communities of land use plans  
Land use plans include gender considerations</t>
  </si>
  <si>
    <t xml:space="preserve">2 land use plans produced and the Tobago scoping report. 0 mechanims established but stakeholders identified. 
Phase 1 LOA with CANARI was fully closed and finalized; final payment processed in July 2025. 
Mid-Term Review findings:
• The Mid-Term Review (report dated July 2025) identified low beneficiary buy-in as a key project constraint and recommended redirecting efforts toward interventions offering more tangible community benefits.
• In response, the PSC and TSC (December 2025) directed the PMU to consult with stakeholders over a three-month period to identify alternative sites or community groups willing to engage in participatory land-use planning.
• Consultations were held with: Commissioner of State Lands, Land Management Division (January 2026); Caribbean Natural Resources Institute (CANARI) (April 2026); and
Planning Coordinator, Division of Strategic Planning, Tobago House of Assembly (April 2026).
• Due to limited time and resources within the Division, implementation of the proposed Rapid Land-Use Planning approach in Tobago was not considered feasible.
• Consultations with Forestry Division representatives on the Technical Sub-Committee also failed to identify suitable areas or willing groups for the development of additional land-use management plans.
Underlying challenges:
• Political and policy changes: The change in government administration in April 2025 and evolving policy priorities resulted in the postponement or reprioritization of several land-use planning and natural resource management initiatives. This slowed decision-making and limited opportunities to advance the formal adoption of community-led land-use planning outputs during the reporting period.
• Many resource users lack secure land tenure or reliable access rights, reducing willingness to invest in land-use plans with uncertain implementation prospects.
• Additional constraints include, weak and inconsistent land-use laws and policies; divergent priorities among State agencies; limited prospects for formal adoption and implementation of land-use plans; and weak enforcement of regulations governing resource use and management.
Measures implemented to ensure effective use of project funds:
The PSC approved the reallocation of Component 1 funds in April 2026 to activities expected to deliver more direct community benefits:
• Maintenance and expansion of community-led reforestation initiatives implemented by the Environmental Management Authority (EMA);
• Support for cocoa estate rehabilitation through NAMDEVCO; and
• Targeted support for priority eco-tourism and agri-tourism initiatives in Tobago.
Way forward:
The project remains committed to engaging the new administration and relevant agencies to explore opportunities for the use, adoption, or integration of participatory land-use plans and associated governance mechanisms.
An update on progress, including developments related to policy alignment, institutional uptake, and potential implementation pathways, will be provided in the Q4 2026.be used to produce 300,000 cocoa seedlings, rehabilitate abandoned estates (45 Ha) and control pests, additonally a skilled labour force to be trained in cocoa rehabilitation. Funds also to be used to support community reforestation activities. </t>
  </si>
  <si>
    <t>Project may seek to reduce targets in Component 1 scope however, recommendations as per MTR and stakeholder consultations are being explored for adopting the use of the 2 land-use plans developed for the areas. End-of-project target of 4 mechanisms may not be met based on the outcomes of these consultations and proposals. The resources have been redirected to more tangible outcomes and the lessons learnt captured. However, there is a possiblity  that these outputs may be developed through progarmmes or projects of the new administration before the end of the project.</t>
  </si>
  <si>
    <t>Output 1.1.2: Multi-stakeholder committees are established in four ecologically vulnerable areas</t>
  </si>
  <si>
    <t>Multi-stakeholder committees exist, with adequate representation from various interest groups</t>
  </si>
  <si>
    <t>Stakeholder identification and engagement occurred through land-use planning consultations in Plum Mitan and Biche.
Issues exist with low buy-in and commitment from community members due to no perceived tangible benefits. As a result, the recommendation in the MTR was to realign to other activities with better tangible benefits and community integration. Dialogue continues with the new administration with a view to adoption or support of completed elements which can be linked to new priorities.</t>
  </si>
  <si>
    <t>Multi-stakeholder committee formalization not achieved but identification and mapping completed.</t>
  </si>
  <si>
    <t>Outcome 2.1: Land degradation decreased as degraded sites are restored and productive capacity of agricultural landscapes is enhanced</t>
  </si>
  <si>
    <t xml:space="preserve">Output 2.1.1: Diversified, integrated agroforestry production systems upscaled in 1,500 hectares of degraded lands </t>
  </si>
  <si>
    <t xml:space="preserve">1400 Ha agroforestry on degraded lands  </t>
  </si>
  <si>
    <t>Approx 26.18 hectares of agroforestry established and 148 Ha of practices improved in cocoa farms.
Three agroforestry pilot sites were identified in Trinidad — St. Michael’s, Lopinot and Maracas — with the St. Michael’s site executed on approximately 10 hectares with avocado and coconut, a further 16.18 established at the La Reunion Plant Propagation facility, a major supplier of cocoa planting material. A further candidate site has been identified in Tobago, at the THTI/TT Fine Cocoa property in Blenheim, where a Letter of Agreement with CDCTTL is being explored to carry out rehabilitation using Component 1 funds. On planting material, 1,000 cocoa plants and 120 avocado seedlings propagated at the La Reunion Propagation Station were distributed on 28 May 2025 to 10 farmers via CDCTTL/CRC for plantation rehabilitation, supporting a cluster system that now manages 25 acres across 5 farms; a further 1,000 breadfruit trees and 1,984 avocado plants propagated at La Reunion have since begun reaching farmers, with 650 avocado and 250 coconut plants distributed to 50 farmers in December 2025, and 100 of the breadfruit trees distributed to date (a further 500 are earmarked for farmers in the Farmer Field School Training Programme). On pest management, 170 South American Palm Weevil traps were distributed in January 2026, bringing cumulative coverage to 760 hectares across 64 farms and over 4,300 weevils captured; the trap-distribution exercise is also being used to identify coconut farmers for support, alongside cocoa farmers identified through the CDCTTL/CRC collaboration. Restoration activities are being directed using production methods already developed by MALF, CDCTTL, CRC and CARDI, together with the project Agronomist’s site-specific Guidelines for Integrated Crop Management of Sweet Potatoes and Agroforestry Systems. The most significant intervention heading into FY2027 is a PSC-approved budget reallocation to propagate 300,000 new cocoa plants at La Reunion under CDCTTL oversight from July 2026 — expected to reach 100 farmers across Trinidad and Tobago and cover an estimated 300 hectares — alongsiderehabilitation of 40 hectares of abandoned cocoa estates; in parallel, options are being explored to extend support to CDCTTL’s cluster rehabilitation work in the Rio Claro/Biche area, including project funding for labour, logistics and technical oversight.
A new programme announced by the government in March 2026 (Releaf TT) is envisioned and the Project intends to support its execution. Furthermore, the commitment to support the cocoa and coconut sectors in particular will eventually lead to more agroforestry activities and restoration beyond the project.
Note, the original ProDoc has a figure of 2000 Ha, but the core indicator table and subsequent disaggregated tables referenced 1,500 Ha; therefore the 1,500 is used as follows - 750 ha of degraded agricultural land restored, 650 Ha of  forest and forest land restored and 100 Ha of Riparian Zone rehabilitated.</t>
  </si>
  <si>
    <t xml:space="preserve">The 750 hectare agroforestry target remains off-track, constrained by the change in government administration (which occurred in April 2025) and evolving policy directions, the reforestation programme (National Reforestation Programme) was paused and under review;  It is expected that this will add to the targets, however given the large commitment that did not materialise through the National Reforestation Programme, attaining the original target will be difficult. In addition, as a result of high labour costs and a national shortage of planting material for cocoa and coconut, the project is actively working to address through dedicated propagation, pest control and supply efforts. Consultations with the Forestry Division also point to a decline in the number of farmers actively engaged in agroforestry, partly attributable to land tenure issues; the revised strategy therefore prioritises targeted support — inputs, training, and rehabilitation of existing coconut and cocoa estates.
</t>
  </si>
  <si>
    <t xml:space="preserve">Output 2.1.2:  Agroecological and climate-smart best practices disseminated through farmer field schools, model farms and capacities of extension services are improved </t>
  </si>
  <si>
    <t>Number of farmer field schools (20)
Number of trainings for extension services (2)</t>
  </si>
  <si>
    <t>2 Farmer Field Schools completed, 2 ongoing and a further 7 proposed.
1 extension services training completed and 1 ongoing.
The ToT/Farmer Field School Training Programme launched on 8 July 2025; the first cohort concluded on 28 October 2025 and graduated on 18 November 2025, certifying 48 participants in agroecology and FFS methodology — 30 farmers, 16 Technical Officers drawn from MAF and NAMDEVCO, and 2 Lead Farmers. The curriculum, covering ICM, IPM, Soil Science, GAP, Business Planning and Agroecological Practices for sweet potato and cocoa, has been standardised for reuse in the Tobago rollout. The FAO Agronomist and IPM Specialist each conducted two site visits and produced six technical manuals, and the Learning Plot (Couva) and Training Plot (Felicity) were established as model farms. Tobago FFS training commenced on 10 June 2026, alongside a second Trinidad FFS at Jerningham Junction; a further 7 additional schools are planned through to July 2027.
The trainings were well received and the approach of integrating trainer trainings with farmers server to enhance both the knowledge base and trust amongst stakeholders.</t>
  </si>
  <si>
    <t>Against target of 20, 2 Lead Farmers, 16 trainers-of-trainers and 30 farmers have been trained and certified, with 2 FFS completed, 2 established in June (including Tobago) and 7 more in preparation; delivery is running behind the original schedule target. This is attributed to the much later start by the OP and the time taken to engage the line Ministry. Additionally, the curriculum created at the PPG phase was deemed not detailed enough. Significant time was then spent developing a detailed curriculum with a better representation of stakeholders and experts. Also, significant engagement with the Ministry of Agriculture was required in order to engage the extension staff. This also resulted in fewer physical extension training programmes (2) but a better representation. The measure employed was to amalgamate extension staff from all agencies and counties rather than having satellite trainings that would take much more time. This worked well, and the output was that representatives then developed plans for their own field schools within their county that would target specific clusters of farmers. Time was also lost due to change in administration and the subsequent review of all partnerships; however the FFS was well recieved and gains high level support at the MAF. It is unlikely that all 20 will be completed at the end of the Project, however the strategy to support each Ministry county and equip them with training and other resources as well as the high level buy-in gives a likely outcome of its continuation beyond the end of the project. 
1 Training of Extension services completed in Trinidad and 1 initiated in Tobago in June 2026</t>
  </si>
  <si>
    <t xml:space="preserve">Output 2.1.3:  Degraded forests restored and an integrated wildfire management system developed </t>
  </si>
  <si>
    <t xml:space="preserve">Integrated wildfire management system developed </t>
  </si>
  <si>
    <t xml:space="preserve">• Integrated wildfire management system completed and implemented by the Forestry Division, Trinidad. 
• Approximately 318.02 Ha restored (awaiting verification) 
• UTT Community-based Wildfire Training Programme completed; graduation ceremony at ECIAF Campus, October 10, 2025; 36 community members certifie (18 males/ 18 females).
• Field demonstration of wildfire techniques conducted with Forestry Division at St. Michael's Reserve.
• Open Block Management Training conducted in Trinidad (March 10–12, 2026) by FAO expert.
• Urban Forestry and Tree Pruning training in Tobago (March 5–6, 2026).
• PS MALF formally confirmed all FAO Consultant recommendations will be implemented by FD.
</t>
  </si>
  <si>
    <t xml:space="preserve">Integrated Wildfire Management System fully developed and implemented. Ongoing works - maintenance and capacity development continuing in 2026.
Reforestation targets may not be met primarily due to the change in government administration (which occurred in April 2025) and evolving policy directions. The reforestation programme (National Reforestation Programme) which was expected to provide casual labour as co-financing support for replanting activities, was paused and is under review. As a consequence, the EMA with guidance from the Forestry Division have been employing experienced persons to perform the restoration activities. While the cost are comparably high at an estimated 5,000-7,000 USD per hectare, the terrain is difficult and continuous maintenance of the plots due to rapid regrowth of vegetation, the success and low mortality rates are promising.
A new programme announced in March 2026 (Releaf TT) is envisioned and the Project intends to support its execution. It is expected that this will add to the targets, however given the large commitment that did not materialise through the National Reforestation Programme, attaining the original target will be difficult.  </t>
  </si>
  <si>
    <t>Output 2.1.4:  Pest management plan established for three sites</t>
  </si>
  <si>
    <t xml:space="preserve">Pest management plan for three sites </t>
  </si>
  <si>
    <t>All three targeted pest management plans are now complete;
Six technical manuals and pest management plans have been produced , covering sweet potato, cocoa diseases and coconut pests (South American Palm Weevil and Red Ring Disease), together with accompanying RRD/SAPW brochures. The SAPW programme now covers 170 traps across 760 hectares on 64 farms, with over 4,300 weevils captured to date. A cocoa disease survey and training were delivered in Tobago, with Frosty Pod, Witches’ Broom and Black Pod management demonstrated by the MALF Research Division, while ongoing support continues to Marper Farms for coconut seedbank activities and to the rehabilitation of 40 acres of the La Reunion cocoa farm, including control of witches’ broom.
Additional plans developed as they were deemed as necessary for addressing concerns within the areas/ crop types. These were done within budget by the FAO consultants and the CDCTTL/ CRC LOA's.</t>
  </si>
  <si>
    <t>Dissemination of plans to be done by Comms Officer in Q3-4, 2026.</t>
  </si>
  <si>
    <t xml:space="preserve">Outcome 2.2:  Restoration of habitats and ecological corridors between protected areas </t>
  </si>
  <si>
    <t xml:space="preserve">Output 2.2.1.: Biodiversity data is collected in corridors between PAs </t>
  </si>
  <si>
    <t xml:space="preserve">New biodiversity-related data  </t>
  </si>
  <si>
    <t xml:space="preserve">• Biodiversity data handed over to the Environmental Policy and Planning Division of the Ministry of Planning, Economic Affairs and Development
• Phase 1 LOA (UWI biodiversity surveys) completed; Phase 2 LOA planned for post-intervention survey
• Baseline surveys completed at Nariva (Trinidad) and Mason Hall (Tobago) corridors, data handed over to the MPEAD - Biodiversity database
• 36.40 Ha of land at Corbins Local Wildlife baseline survey used to inform on the restoration of the degraded pasture, site used as an ecotourism attraction
• Citizen science: Phase I which trained 111 participants and generated 960 biodiversity observations.
• Phase 2 Citizen science, targetting 500 students to begin at end of Q3, 2026
• All monitoring equipment procured and deployed.
• Data being used to enhance public education campaigns at the sites amongst schools and other targeted stakholders from the public sector
</t>
  </si>
  <si>
    <t>Output well advanced and on track. Post-intervention survey planned for final project year.</t>
  </si>
  <si>
    <t xml:space="preserve">Output 2.2.2. Riparian forest established with native species in riverbanks between PAs (15 kilometers) Target 100 hectares of degraded forested lands </t>
  </si>
  <si>
    <t>Number of hectares forested (100)</t>
  </si>
  <si>
    <t xml:space="preserve">• Plum Mitan, Trinidad: Tending and maintenance activities are continuing, expansion is to be considered in Q3. Low mortality (&lt;5%) and high growth rates at site. Filming by Luvo Studios October 8, 2025; draft video submitted to EMA January 2026.
• Les Coteaux/Craighall River, Tobago: Tending and maintenance commenced June 30 – July 10, 2025. Continued through late 2025. DNRF to advise on additional plants for riverbank extension.
• Cumulative: 6.3 km (10.20 ha) Trinidad + 5 km (8.47 ha) Tobago = 18.67 ha established. </t>
  </si>
  <si>
    <t>Losses at Plum Mitan due to MOWT excavation and community interference. Ministries notified; signage being installed. 
Target of 100 ha remains challenging due to a change in government administration (which occurred in April 2025) and evolving policy directions, the reforestation programme (National Reforestation Programme) was paused and under review. The project continues to seek collaboration with the Ministry for the newly reformulated programme (RELEAF) which is yet to be launched in Q3/Q4 2026.
Enrichment planting and maintenance on the project site remains ongoing and is being facilitated by the EMA.</t>
  </si>
  <si>
    <t xml:space="preserve">Output 2.2.3. Recovery plans for significant species (e.g., piping-guan, white-tailed sabrewing hummingbird) in productive landscapes are implemented </t>
  </si>
  <si>
    <t>Number of recovery plans (2)</t>
  </si>
  <si>
    <t>Trinidad Piping Guan (Pawi): EMA PSIP-supported monitoring phase completed; data being analysed; draft report shared. Passive Acoustic Monitoring deployed. Phase 2 to upscale commuity based intervention proposed for Q3, 2026
White-tailed Sabrewing (Tobago): Phase 1 monitoring under LOA with TRWRP completed and Phase 2 LOA began in May, 2026. Bird banding and monitoring continuing with additional plans to restore degraded habitats</t>
  </si>
  <si>
    <t>Both recovery plans being implemented. High impact; post-project sustainability being embedded in EMA, THA and academic partnerships.</t>
  </si>
  <si>
    <t xml:space="preserve">Outcome 3.1: Emerging value chains produced sustainably to build resilience to climate change while conserving biodiversity, and supporting livelihoods </t>
  </si>
  <si>
    <t xml:space="preserve">Output 3.1.1: Agroecological practices are implemented along five priority green value chains (cocoa, coconut, avocado, pineapple, roots and tubers) and specialized commodities (e.g. Moruga Hill Rice) </t>
  </si>
  <si>
    <t xml:space="preserve">Types of agroecological practices implemented along five priority, sustainable, value chains </t>
  </si>
  <si>
    <t>Agroecological practices being adopted for rootcrops (30 farmers) and coconuts (32 farmers). Cocoa practices are to be implemented in phase 2 of LOAs. 
The Value-Chain Assessment final report has been completed and approved by FAO and the PMU, building on market mapping across cocoa, coconut, sweet potato, breadfruit, avocado and pineapple and on soil analysis of training plots and cocoa-growing areas. Following a rapid value-chain assessment conducted in Q3 2025 with the FAO-engaged Value Chain Specialist, sweet potato, coconut and pineapple under went green value-chain development; commodity-specific assessment reports for these three were completed in October 2025, alongside an Agronomist-developed Guidelines for Integrated Crop Management in Agroecological Systems for sweet potato. 
For cocoa, 1,000 plants have been distributed under active CDCTTL/CRC LOAs, supporting a 25-acre cluster system across 5 farms, practices also improved in 148 Hectares; for coconut, 170 weevil traps have been deployed and GAP training delivered through the NAMDEVCO Quality Assurance Department. Agroecological practices — multi-cropping, intercropping, soil amelioration, zero-tillage, water harvesting and biological pest management — are being taught through the ToT/FFS programme, where 2 were completed in Q4, 2026 and 2 additional farmer-cluster FFS beginning in Q2 2026 and 7 more proposed to the end of the Project in June 2027.</t>
  </si>
  <si>
    <t>Ministry of Agriculture has not yet advise on recommendations from VCA that they wish to implement; to continue pursuing in Q3, 2026.
Further investigations infer that the Moruga Hill Rice cluster is already producing using agroecological practices independant of the project, therefore discussions are ongoing to support the cluster with marketing and eco/ agrotourism activities of the project. Promising support for cocoa related activities and the MTR and subsequent PSC approval has directed the project in this manner.</t>
  </si>
  <si>
    <t xml:space="preserve">Output 3.1.2: 30 lead farmers are trained on sustainable land management and agroecological principles using a standardized curriculum for lead farmer </t>
  </si>
  <si>
    <t xml:space="preserve">Number of farmers trained on sustainable land management (disaggregated by sex) 	
</t>
  </si>
  <si>
    <t>30 farmers trained (9 females) in sustainable land management and agriculture using the standardised agro-ecological curriculum. 
The standardised lead-farmer curriculum is 100% complete and was used to deliver the ToT/FFS training, which concluded on 28 October 2025 with graduation on 18 November 2025 — certifying 30 farmers, 16 Technical Officers and 2 Lead Farmers (32 males/ 16 females (33%)). A Technical Manual, ‘Guidelines for ICM of Sweet Potatoes and Agroforestry Systems,’ has been produced; M&amp;E evaluation of these first 2 cohorts completed and shows high adoption of practices (93%). The Tobago FFS initiated in June 2026 with one (1) other in Trinidad. Seven (7) schools over the remainder of the project is being developed by 16 trained Technical Officers across the various counties.</t>
  </si>
  <si>
    <t>Target of 30 lead farmers is ongoing but not expected to be acheived as a direct consequence of the OP having initial delays and the FFS being launched in 2025. 
Gender disaggregation data being collected by M&amp;E Specialist; the Tobago extension described above will be central to closing the remaining gap.</t>
  </si>
  <si>
    <t xml:space="preserve">Output 3.1.3: 20 farmer field schools on agroecology including integrated pest management, soil fertility, production focusing on diversification are conducted using a standardized curriculum for Lead Farmer Training Programme, developed under this project </t>
  </si>
  <si>
    <t xml:space="preserve">Number of farmer field schools on agroecology including integrated pest management, soil fertility, production focusing on diversification are conducted using a standardized curriculum for Lead Farmer Training Programme </t>
  </si>
  <si>
    <t xml:space="preserve">2 FFS completed (One farmer and 1 Train the Trainer), 2 initiated in June 2026 and 7 more proposed over Q3-4 2026 into 2027. 
The first ToT/FFS completed in Q4 2025, producing 48 trained practitioners that comprised lead farmers, trainers (Ministry staff) and farmers. 2 additional FFS initiated in June 2026 with seven additional proposed to the end of the project that will be conducted in all agriculture counties by the Ministry Trainers.
Two measures are expected to help ramp up the number of field schools before the end of the project: county agriculture/extension staff developing FFS for their own clusters, and farmers who were trained through the extension training programmes going on to establish additional schools. Furthermore, since the facilities will be converted into training spaces with a standard curriculum in place, training is expected to continue beyond the life of the project, supporting the sustainability of the approach. There is also good high level support for the FFS model on both islands
</t>
  </si>
  <si>
    <t>The 20-school target has not yet been met due to the initial delays and the challenges of coordinating amongst the national partners. The approach however does highten the chance of post project continuation as all counties have had staff trained and will be resourced.</t>
  </si>
  <si>
    <t xml:space="preserve">Outcome 3.2: Enabling environment for green, biodiversity-friendly value chain development </t>
  </si>
  <si>
    <t xml:space="preserve">Output 3.2.1: Marketing strategies and business plans are developed to increase biodiversity-friendly products in markets </t>
  </si>
  <si>
    <t xml:space="preserve">Percentage of producers developing business plans/strategies to increase biodiversity products in the markets (disaggregated by sex) </t>
  </si>
  <si>
    <t>No producers engaged have developed business plans/strategies to increase biodiversity friendly products in the markets
Building on the approved Value-Chain Assessment final report, shared with the Ministry for alignment, marketing strategies are under development for the three selected priority commodities — coconut, sweet potato and pineapple — tailored to individual farmer clusters and incorporated into the Farmer Field School Training Programme curriculum. A business-planning module, delivered to ToT/FFS participants by the Value-Chain Specialist and a Cropper Foundation representative, has likewise been built into the FFSTP curriculum as a tool for graduates to use when training other farmers, alongside GAP training delivered through the NAMDEVCO Quality Assurance Department. The overall marketing strategy will also draw on NAMDEVCO’s existing farmers’ markets as an outlet for these commodities.</t>
  </si>
  <si>
    <t>Indicators to be measured, planned for Q4 2026.  
Delays in achieving targets are as a consequence to the later delivery of the FFS and Lead Farmers which ultimately affects development of the resulting business plans</t>
  </si>
  <si>
    <t xml:space="preserve">Output 3.2.2. A minimum of three public-private sector partnerships are established to increase consumption of agroecologically produced products </t>
  </si>
  <si>
    <t xml:space="preserve">Number of public-private sector partnerships (3) are established to increase consumption of agroecologically produced products </t>
  </si>
  <si>
    <t>The Letter of Agreement with The Cropper Foundation, signed 14 August 2023, was successfully concluded, with all deliverables completed and approved by the Technical Sub-Committee. This work established a Community of Practice model and completed feasibility studies for  biodiversity-friendly value chains. 
One partnership with the HADCO/ Asa Wright Nature Trust has been developed and will be pursued in Q3-4, 2026. Additional partnerships to be developed under cocoa activities.</t>
  </si>
  <si>
    <t>1 of 3 targeted partnerships established. Additional partnerships to be developed during FFS rollout and market linkage activities in 2026–2027.</t>
  </si>
  <si>
    <t xml:space="preserve">Output 3.2.3.: Upscaling of ecotourism/agritourism operators in four ecologically vulnerable areas </t>
  </si>
  <si>
    <t xml:space="preserve">Increase of ecotourism/agrotourism operators </t>
  </si>
  <si>
    <t>Discussions held with THTI and TDC in October 2024 explored collaboration on ecotourism specifically for Tobago, and agroecotourism activities have since been incorporated into the Cropper Foundation’s Year 4 LOA, initiated in May 2026. Potential ecotourism opportunities within the project’s identified farmer clusters are now being assessed.</t>
  </si>
  <si>
    <t>Ecotourism output being pursued under LOA by the Cropper Foundation, while there were delays in its execution it is expected to be completed on time and in target as the Service Provider is well experienced and stakeholder engagements took place in 2025.</t>
  </si>
  <si>
    <t xml:space="preserve">Outcome 3.3: Green value chains policy informs national level agricultural development </t>
  </si>
  <si>
    <t xml:space="preserve">Output 3.3.1: Agricultural policy informs national work of state agencies to actively mainstream agroecology in Trinidad and Tobago thereby increasing the supply of locally produced foods </t>
  </si>
  <si>
    <t xml:space="preserve">Number of agricultural policies including agroecological considerations and gender dimensions </t>
  </si>
  <si>
    <t xml:space="preserve">No agricultural policy with agroecological principles created as yet.
The Value-Chain Assessment final report has been approved and shared with the Ministry of Agriculture in Q4 2025, and initial discussions have begun with MAF advisors on incorporating Farmer Field Schools into county-level programming, however with a new administration plans are being revised. The present strategy is to support via the Project, FAO-TTs assistance to the Ministry in revising the national agriculture policy. 
GAP training aligned with the national TT GAP Standard has already been delivered during the ToT/FFS; a green value-chain roadmap is to be developed in the final project year based on FFS evidence, with a proposal to incorporate it into another FAO-supported activity. </t>
  </si>
  <si>
    <t>Policy output dependent on FFS rollout evidence. New strategy is to include agroecological principles into the new agriculture policy for the country that the FAO-TT is supporting.</t>
  </si>
  <si>
    <t xml:space="preserve">Outcome 4.1: Improved knowledge management in biodiversity and land degradation issues </t>
  </si>
  <si>
    <t xml:space="preserve">Output 4.1.1.: Knowledge products produced and disseminated by partner institutions </t>
  </si>
  <si>
    <t xml:space="preserve">Number of knowledge products produced and disseminated by partner institutions  </t>
  </si>
  <si>
    <t>Knowledge products (cumulative 8):
Project flyer/banner, Agroecology 101, standing banner, Angstrom Index, branded notebooks, wildfire brochures and posters, RRD/SAPW brochure (TSC-approved; pending printing), Digital Native Medicinal Guide (launched May 26, 2025; 40 posters printed), 6 technical manuals (FAO consultants), technical report on fire-burnt hillside restoration, video documentation by Luvo Studios at Plum Mitan (Oct 2025) and Tobago (Les Coteaux/Courland).
Communications/KM Officer onboarded in June 2026 as recommended in the MTR
Land degredation mapping activity being pursued by the EMA is awaiting the national consultancy to produce the UNCCD country report that is expected to be completed in August, 2026. Stakeholders believe there may be similarities which can be leveraged from this exercise.</t>
  </si>
  <si>
    <t>Target of 8 knowledge materials developed and more proposed</t>
  </si>
  <si>
    <t xml:space="preserve">Output 4.1.2.: A communication strategy is developed to ensure project stakeholders are duly informed on progress and benefit from knowledge gathered </t>
  </si>
  <si>
    <t xml:space="preserve">Number of communication strategies </t>
  </si>
  <si>
    <t xml:space="preserve">• Communication strategy developed and implemented under EMA consultancy.
• PSC directed all project communications through Ministry of Planning and Development.
• Round Robin approval (September 2025) for communications fund reallocation from NAMDEVCO to EMA.
• KM Officer onboarded in June 2026 as a full time support, this was recommended by the MTR report.
</t>
  </si>
  <si>
    <t>KM Officer position recently; delaying full communication strategy implementation.</t>
  </si>
  <si>
    <t xml:space="preserve">Outcome 4.2: Ongoing monitoring feeds into adaptive project management </t>
  </si>
  <si>
    <t xml:space="preserve">Output 4.2.1.: Project results and gender balance monitored annually </t>
  </si>
  <si>
    <t xml:space="preserve">Number of monitoring exercises  </t>
  </si>
  <si>
    <t xml:space="preserve">• Year 4 Work Programme and budget approved by TSC (December 17, 2025) and PSC (April 28, 2026).
• M&amp;E Specialist conducted joint site visits with Gender Expert and PMU (July 22–23, 2025); reports submitted.
• M&amp;E evaluation of ToT/FFS first cohort completed (Q2, 2026).
• GYAP 2026 workplan submitted by Gender Consultant (Q3, 2025); revised workplan under review.
• 18-month extension approved (February 2026 – July 2027) in Q4, 2026 by PSC; PMU contracts extended.
• Budget reallocation and revised budget approved by PSC (April 28, 2026).
• GEF donor site visit (Canada) facilitated February 23–25, 2026 across T&amp;T project sites.
• Grievance ID 0226 registered April 2026; under investigation.
Monitoring exercises in reporting period:
• PPR Q3-4 submitted in Q1, 2026.
• 3rd PIR submitted in June 2026
</t>
  </si>
  <si>
    <t>All adaptive management instances met and exceeded; M&amp;E framework fully operational.</t>
  </si>
  <si>
    <t xml:space="preserve">Implementation Progress (IP) , and Overall Assessment </t>
  </si>
  <si>
    <t>Please note that the overall IP ratings should be substantiated by evidence and progress reported above. The ratings and comments shoud reflect the overall progress of results during the fiscal year (July 1 2025, to June 30, 2026)</t>
  </si>
  <si>
    <t xml:space="preserve">Project Manager/ Coordinator </t>
  </si>
  <si>
    <t>Lead Technical Officer</t>
  </si>
  <si>
    <t>GEF Operational Focal Point (OFP)</t>
  </si>
  <si>
    <t>FY2026 Implementation Objective rating10</t>
  </si>
  <si>
    <t>Comments/reasons justifying the ratings for FY2026 and any changes (positive or negative) in the ratings since the previous reporting period</t>
  </si>
  <si>
    <t>FY2026 has seen significant implementation progress across all components, representing the highest level of activity since project inception. Key milestones: initiation of ToT/FFS Training Programme (30 farmers, 16 Technical Officers and 2 Lead Farmers graduated November 2025); completion of UTT Community-based Wildfire Training (36 graduands, October 2025); 18-month project extension approved (effective February 2026 – July 2027); and PSC-approved revised budget and Year 4 Work Programme.
Component 1 (land use planning) remains below target; funds reallocated and a rapid land-use plan for Tobago is being explored. Component 3 saw the most significant jump in delivery with completion of ToT/FFS training and FFS rollout planning underway. Biodiversity monitoring and species recovery activities remain on track. Main constraints: delayed Communications/KM Officer engagement, NAMDEVCO execution challenges following national elections and changes in board/ upper management at Ministry. The project now has a realistic pathway to achieving most revised end-of-project targets within the extended period to July 2027.</t>
  </si>
  <si>
    <t>Progress at the output level is well noted. The PMU must ensure that progress against target indicators is consistently  monitored and that the Indicators, Targets and Means of Verification being reported on are consistent with the results framework.</t>
  </si>
  <si>
    <t xml:space="preserve">As the project moves towards closure, it is important to consolidate the existing results and work on the post-project strategy that ensures sustainabilty of efforts and results.  Developing lessons learned and highlighting successes are also for future initiatives. </t>
  </si>
  <si>
    <t>The Exit stratgey for this project needs to be the priority in the next couple months to ensure the sustainability of this investment.  Key to this is to increase enagagement activities with stakeholders to infuse lessons learned and expereinces into work programmes of stakeholders.</t>
  </si>
  <si>
    <t xml:space="preserve">9 Variance refers to the difference between the expected and actual progress at the time of reporting.
10 Implementation Progress Rating – A rating of the extent to which the implementation of a project’s components and activities is in compliance with the projects approved implementation plan. 
</t>
  </si>
  <si>
    <t xml:space="preserve">4. Summary on progress and challenges </t>
  </si>
  <si>
    <t>Please provide a summary paragraph on project implementation progress consistent with the information reported in section 2 and 3 of the PIR (Max 400 words) (This section will be uploaded to the GEF portal)</t>
  </si>
  <si>
    <t>During the reporting period (July 2025 – June 2026), the BIOREACH project achieved its highest level of implementation progress since inception. The centrepiece achievement was the successful completion of the first 2 Trainer-of-Trainers/Farmer Field School Training Programme (ToT/FFS), which graduated 30 farmers, 16 Technical Officers and 2 Lead Farmers in November 2025, establishing a cohort of trained agroecological practitioners poised to deliver farmer cluster FFS programmes across Trinidad and Tobago in 2026. Complementing this, the UTT Community-based Wildfire Training Programme was completed in October 2025 with 36 community graduands, institutionalising wildfire management capacity across project sites.
In the area of biodiversity and restoration, maintenance of riparian forests at Plum Mitan (Trinidad) and Les Coteaux/Craighall River (Tobago) continued, with a cumulative 18.67 ha of riparian habitat restored and the 68.02 Ha restored by various forest restoration activities (Wildfire and Open Block), this included initiation of the Courland fire burnt hillside restoration (38 Ha total). Species recovery plans for the Trinidad Piping Guan (Pawi) and the White-tailed Sabrewing Hummingbird remain on track, with monitoring data being analysed and Phase 2 activities initiated in Q2 of 2026. Pest management activities expanded significantly: 170 traps were deployed across 760 ha on 64 farms for SAPW/RRD control in coconut, with over 4,300 weevils captured. Six technical manuals and pest management plans were produced by FAO-engaged Agronomist and IPM Specialist consultants. Two (2) LOAs for phase 2 of the cocoa related activities were also initated in Q2 along with that for the Eco/ Agrotourism output of the Project.
A critical milestone was the approval of an 18-month project extension (February 2026 – July 2027) by the PSC on October 29, 2025, providing the time needed to complete outstanding targets. The main recommendations included redirecting component 1 to more tangible benefits, enlisting a full time communications officer and revising core indicators to more realistic total. A revised budget and Year 4 Work Programme were approved by the TSC (December 2025) and PSC (December 2025 and April 2026). A GEF donor site visit (Canada) was successfully coordinated in February 2026 across project sites in Trinidad and Tobago. In total according to the original targets, only 54% has been acheived but for reasons outlined, these have been revised.</t>
  </si>
  <si>
    <t>Please provide a summary paragraph on challenges of project implementation consistent with the information reported in section 2 and 3 of the PIR (Max 400 words) (This section will be uploaded to the GEF portal)</t>
  </si>
  <si>
    <t xml:space="preserve">The primary challenge during FY2026 has been the pace of execution by NAMDEVCO, partly attributable to a change in national government following the April 2025 elections, leaving the corporation without a Board of Management until June 2026 and constraining its ability to engage staff and execute contracts. This has delayed the execution of LOAs with the Cocoa Development Company of Trinidad and Tobago and the Cocoa Research Centre for Phase 2 activities, as well as the rollout of farmer cluster FFS programmes. Another challenge has been the need of a full time master trainer to roll out the lead farmer training as it requires considerable and constant leadership, the Namdevco has now contracted a full time consultant to support. Larger national issues in the shortages of planting materials, declining private agroforestry farmers has delayed execution and attainment of orignal targets difficult. The largest challenge to the EMA remains the inability to leverage support from the National Reforestation Programme (which has now been discontinued) thereby making the targets originally stated as unattainable.
Component 1 (land use planning) has fallen short of its targets due to the change in government administration in April 2025 and evolving policy priorities resulted in the postponement or reprioritization of several land-use planning and natural resource management initiatives. This slowed decision-making and limited opportunities to advance the formal adoption of community-led land-use planning outputs during the reporting period. Based on MTR findings, a key project constraint is low beneficiary buy-in and recommended redirecting efforts toward interventions offering more tangible community benefits. The PSC approved reallocation of funds, with a decision to explore a rapid land-use plan for one Tobago site  through CANARI, subject to feasibility within a 3-month period and budget. However, this was not sucessful and the decision was made to relocate financing to activities with more direct support to beneficiaries to ensure the effective use of project funds. The activities recommended for support follow the MTR with greater tangible benefits, as such resources have been redirected towards the provision of 300,000 cocoa seedlings, rehabilitation of 40 hectares of farmers and additional pest control; the support of community reforestation projects was also prescribed. 
Restoration activities at Plum Mitan, Trinidad experienced losses due to excavation works by the Ministry of Works and Transport (MOWT) within the ESA and community interference (river clearing for fishing and silt dumping). Relevant Ministries have been notified and signage demarcating the restoration area is being installed. The larger issue is the inability of the EMA to meet restoration targets due to the change in government administration (which occurred in April 2025) and evolving policy directions, the reforestation programme (National Reforestation Programme) was paused and under review. As such, reforestation activities no longer supported by the in-kind support via the Reforestation Programme. The consequence is the EMA then having to stand the cost of directly restoring areas but with a limited budget. The strategy employed is to focus on maximising areas under improved practices. </t>
  </si>
  <si>
    <t>Implementation of Exit Strategy</t>
  </si>
  <si>
    <t xml:space="preserve">Has the project developed an Exit Strategy? If yes, please describe the progress to implement it.
</t>
  </si>
  <si>
    <t>Not yet developed and will be pursued in Q3 of 2026. The project's exit strategy will focus on the institutionalization of agroecological practices, wildfire management, and biodiversity monitoring within government systems. Key elements include: (1) The ToT/FFS Training Programme curriculum has been integrated into NAMDEVCO and MAF extension services, with trained Technical Officers now equipped to deliver FFS independently beyond the project period; (2) The Integrated Wildfire Management System has been handed over to the Forestry Division and the THA's Department of Natural Resources and Forestry for institutionalization; (3) Species recovery plans for the Pawi and White-tailed Sabrewing are being embedded within EMA's Public Sector Investment Programme for long-term continuation; (4) Pest management plans and technical manuals are being disseminated to NAMDEVCO field officers and MAF county offices for ongoing farmer support. The 18-month extension period will be used to consolidate these exit pathways and document lessons learned.</t>
  </si>
  <si>
    <t xml:space="preserve">How is the project enhancing institutional capacities to foster country ownership for more durable / sustained results?
</t>
  </si>
  <si>
    <t>The project is enhancing institutional capacities through several mechanisms: the ToT/FFS Programme has built the capacity of 16 Technical Officers from NAMDEVCO and MAF to deliver agroecological farmer field schools across all counties; community-based wildfire training through UTT has embedded local wildfire response capacity in rural communities; and the establishment of a citizen science biodiversity monitoring network involving schools and community groups builds local environmental stewardship. Government executing partners EMA and NAMDEVCO have deepened their technical capacity in biodiversity management, land restoration, value chain development and gender-responsive project implementation. Collaboration with MAF to incorporate the FFS programme into county-level delivery systems represents a strong institutional anchoring of project outcomes.</t>
  </si>
  <si>
    <t>5. Environmental and Social Safeguards (ESS): risks from the project</t>
  </si>
  <si>
    <t>Initial ESS Risk Classification (at CEO Endorsement/Approval Stage)</t>
  </si>
  <si>
    <t xml:space="preserve"> Moderate</t>
  </si>
  <si>
    <t>New environmental and social risks.</t>
  </si>
  <si>
    <t>No new significant environmental or social risks identified in FY2026. A pre-existing risk materialized: excavation works by MOWT within the Plum Mitan ESA and community river clearing damaged restoration plantings. Relevant Ministries notified; signage to demarcate the area is being installed. One grievance (ID 0226) was received and registered in April 2026 and is under investigation. The GRM is being strengthened per MTR recommendation. No other conflicts or social risks reported.</t>
  </si>
  <si>
    <t>Progress made towards implementing the Enivronmental and Social Management Plan (ESMP) (only for Moderate and High Risk Projects)</t>
  </si>
  <si>
    <t>The ESMP continues to be implemented. Key progress in FY2026:
• FPIC procedure previously developed continues to be applied in all community engagements for land-use planning and restoration activities.
• GYAP implemented; updated 2026 workplan submitted by Gender Expert.
• GRM operational; one grievance (ID 0226, April 2026) registered and under investigation. GRM visibility being improved across all stakeholder groups per MTR recommendation.
• All site activities comply with environmental safeguards; no involuntary resettlement or significant resource access restrictions have occurred.
• Initial ESS risk classification of Moderate remains appropriate; MTR did not recommend upgrading.</t>
  </si>
  <si>
    <t>Grievance Redress Mechanism (GRM)</t>
  </si>
  <si>
    <t>GRM is operational. During FY2026, one grievance (ID 0226) was received April 2026 and registered on the Grievance Log; currently under investigation at PMU level and a decision in May 2026 was made to upscale to the next tier as the PMU lacked the expertise to resolve as well as the matter being too complex. No previously open cases remain unresolved. GRM communication materials revised with Gender Specialist to improve stakeholder awareness per MTR recommendation.</t>
  </si>
  <si>
    <t>6. Risks to the Project</t>
  </si>
  <si>
    <t>The following table summarizes risks identified in the Project Document and reflects also any new risks identified during the project implementation.</t>
  </si>
  <si>
    <t>Type of risk</t>
  </si>
  <si>
    <t>Risk rating11</t>
  </si>
  <si>
    <t>Identified in the ProDoc Y/N</t>
  </si>
  <si>
    <t>Description of Risk</t>
  </si>
  <si>
    <t>Mitigation measure implemented</t>
  </si>
  <si>
    <t>Institutional</t>
  </si>
  <si>
    <t>Moderate</t>
  </si>
  <si>
    <t>No</t>
  </si>
  <si>
    <t>Inability to settle labour arrangements for reforestation and restoration activities due to rural workers lacking bank accounts, preventing digital payments by FAO/EMA.</t>
  </si>
  <si>
    <t>EMA worked directly with the Forestry Division and Community groups to get buy-in and have them designate persons. The EMA then undertook all recruitment of individuals. Partially resolved; ongoing in some sites.</t>
  </si>
  <si>
    <t>Lack of support and eventual discontinuation of the National Reforestation Programme that was listed to perform community based reforestation projects</t>
  </si>
  <si>
    <t xml:space="preserve">At design the national reforestation programme was selected by the Government to lead reforestation activities. Cost of labour was to be met from the entities own budget and count towards project cofinancing. However, on execution, there was a change in management and the agency was not able to commit. As a consequence, the EMA led reforestation but with a much lower budget from the project. This severly restricted scale and impact. The interventions were however done as pilots in an effort to then get long term buy-in from the private sector and state as cost effective, science backed and community involved projects. </t>
  </si>
  <si>
    <t>Operational &amp; Logistical</t>
  </si>
  <si>
    <t>Delayed procurement of goods, services and consultancies by EMA and NAMDEVCO, resulting in activity delays, particularly for communications, value chain, and agroforestry activities.</t>
  </si>
  <si>
    <t xml:space="preserve">Regular follow-ups by PMU with FAO and Procurement Units. Key FAO-engaged consultants (Agronomist, IPM Specialist, Value Chain Specialist) onboarded and missions completed. No residual issues </t>
  </si>
  <si>
    <t>High</t>
  </si>
  <si>
    <t>Slow execution rate by NAMDEVCO, compounded by change in national government (April 2025 elections) leaving NAMDEVCO without a Board of Management until June 2026, constraining ability to engage staff and execute contracts.</t>
  </si>
  <si>
    <t>PMU maintains close coordination with NAMDEVCO senior management. Key consultancies re-engaged through FAO. PSC-approved reallocation of funds to Operating Partners for priority activities. Year 4 Work Programme approved with realistic timelines. Significant boost in execution by dedicated Namdevco team over 2025/26</t>
  </si>
  <si>
    <t>Substantial</t>
  </si>
  <si>
    <t>Delayed execution of deliverables by Forestry Division for agroforestry and reforestation activities, with high labour costs limiting scale of planting.</t>
  </si>
  <si>
    <t>PMU maintains direct engagement with PS MALF. PS MALF confirmed all FAO Consultant recommendations will be implemented (April 2025). Budget reallocation approved to support CBOs for upscaling restoration. Open Block Management Training conducted March 2026.</t>
  </si>
  <si>
    <t>Delays in execution of LOAs with service providers (CANARI, CDCTTL, CRC, TRWRP, Cropper Foundation) resulting in slow delivery against outputs.</t>
  </si>
  <si>
    <t>Phase 1 LOAs completed. Phase 2 planning underway for CDCTTL. Cropper Foundation LOA concluded; Year 4 LOA workplan also approved. TRWRP Phase 2 LOA  executed for White-tailed Sabrewing activities as well as Cocoa and ecotourism LOAs, land use planning no longer to be pursued. No residual issues and LOA arrangements work well and deliver on targets</t>
  </si>
  <si>
    <t>Low buy-in by stakeholders for Land use planning activities under Component 1. MTR recommendations to pursue activities with greater tangible benefits and buy-in for beneficiares</t>
  </si>
  <si>
    <t>PSC and stakeholders agreed to discontinue component 1 and support activities with greater impact to project beneficiaries. This has now led to the development and execution of a proposal to produce 300,000 cocoa seedlings for restoration of estates, creation of a trained, youth led workforce to conduct rehabilitation of abandoned estates and to scale up pest management activities. Furthermore, the community based reforestation activities are being further supported to the end of the project.</t>
  </si>
  <si>
    <t>Environmental</t>
  </si>
  <si>
    <t>Loss of access to project sites and plant losses due to weather events.</t>
  </si>
  <si>
    <t>Relevant Ministries notified. Signage to demarcate restoration areas being installed. M&amp;E Specialist informed and risk/issues log updated. Maintenance and enrichment planting continuing at affected sites.</t>
  </si>
  <si>
    <t>Strategic</t>
  </si>
  <si>
    <t>Continuation of project activities beyond the Project NTE date (January 2026)</t>
  </si>
  <si>
    <t>Mid-term review (MTR) recommendation was to request No-cost extension, this was done and approved in Dec 2024</t>
  </si>
  <si>
    <t>Legal &amp; Regulatory/  Reputational</t>
  </si>
  <si>
    <r>
      <t>Impediment to continuation of site activity due to grievance issues raised (</t>
    </r>
    <r>
      <rPr>
        <sz val="9"/>
        <color rgb="FFFF0000"/>
        <rFont val="Arial"/>
        <family val="2"/>
      </rPr>
      <t>status - confidential</t>
    </r>
    <r>
      <rPr>
        <sz val="9"/>
        <color theme="1"/>
        <rFont val="Arial"/>
        <family val="2"/>
      </rPr>
      <t>)</t>
    </r>
  </si>
  <si>
    <t>Grievance logged; PMU conducted Tier 1 investigations as per GRM. Grievance has been raised to Tier 2 with FAO. New measures institued for project beneficiaries to ensure they are clear on the GRM and its applicability to them along with what is considered and inappropriate behaviours.</t>
  </si>
  <si>
    <t>Fewer Training of Trainers (ToT) field schools than originally planned, due to initial delays by the Operating Partner, reducing the intended cascade training model.</t>
  </si>
  <si>
    <t xml:space="preserve">To offset the shortfall, extension officers and county agricultural staff were amalgamated into centralised training sessions rather than being run as discrete, site-specific programmes. This approach has broadened overall reach and increased the total number of persons trained, partially compensating for the reduced number of field schools. </t>
  </si>
  <si>
    <t>Project overall risk rating (Low, Moderate, Substantial or High):</t>
  </si>
  <si>
    <t>FY2025 rating</t>
  </si>
  <si>
    <t>FY2026 rating</t>
  </si>
  <si>
    <t>Comments/reason for the rating for FY2026 and any changes (positive or negative) in the rating since the previous reporting period</t>
  </si>
  <si>
    <t>Overall risk remains Moderate. The project extension (18 months to July 2027) has reduced the timeline risk. Key remaining risks relate to the early slow NAMDEVCO execution, no in-kind support for reforestation activities, and the feasibility of completing outstanding Component 1 targets has been determined and measures have been taken. The project's adaptive management framework and PSC-approved budget reallocation are adequate mitigation measures.</t>
  </si>
  <si>
    <t xml:space="preserve">11 Risk ratings means a rating of the overall risk of factors internal or external  to the project which may affect implementation or prospects for achieving project objectives. Risk of projects should be rated on the following scale: Low, Moderate, Substantial or High. </t>
  </si>
  <si>
    <t>7. Follow-up on Mid-term review or supervision mission</t>
  </si>
  <si>
    <t xml:space="preserve">If the project had an MTR or a supervision mission in 2025, please report on how the recommendations were implemented during this fiscal year as indicated in the Management Response or in the supervision mission report. </t>
  </si>
  <si>
    <t>MTR or supervision mission recommendations</t>
  </si>
  <si>
    <t>Measures implemented during this Fiscal Year</t>
  </si>
  <si>
    <t>R.1 — Cross cutting recommendation: Enhance focus on government and community buy-in in the second half.</t>
  </si>
  <si>
    <t>Recommendation pursued at various levels. PSC briefed and direct support within key supporting partners established. Direct support for Govt plans to support cocoa sector, alignment to support VC activities and sustainable partnerships with communities involved in reforestation by linkages with the provate sector. Project continues approach of 'supporting ongoing/ proposed initiatives.'</t>
  </si>
  <si>
    <t xml:space="preserve">R.2 — Improve synergy between components. Connect more benefits to participating community members and find synergies with existing government programmes </t>
  </si>
  <si>
    <t>Resources redirected to more components and activities with more tangible benefits. The project remains committed to engaging the new administration and relevant agencies to explore opportunities for the use, adoption, or integration of participatory land-use plans and associated governance mechanisms.
Direct support to govt plans for cocoa sector and in revising a new agriculture policy which will include agro/ ecological principles gained from the FFS. Additionally, linking riparian restoration to FFS at Plum Mitan</t>
  </si>
  <si>
    <t>R.3 — Hire dedicated communication staff. Bring on a communication expert (full or part-time) to consolidate lesson documentation and external communication</t>
  </si>
  <si>
    <t>Achieved, Communications and Knowledge Management Officer onboarded in June 2026</t>
  </si>
  <si>
    <t>R.4 — Trial ‘process support’ for Leases to some farmers to generate lessons related to the opportunities and challenges related to tenure security/ insecurity</t>
  </si>
  <si>
    <t>Further to the MTR, discussions were held with the Commissioner of State Lands and other key state partners. There was limited interest and thus far no commitment.</t>
  </si>
  <si>
    <t>R.5 — Interconnected recommendation: Revise targets downwards for rehabilitation/reforestation work. Explore options for more self-sustainability/buy-in of activities. ‘Cut losses’ on activities that do not look promising and reallocate funds towards activities that are most cost-effective or have higher chance of being sustained/scaled up.</t>
  </si>
  <si>
    <t>A review of core indicators was conducted in October 2025 involving FAO-TT, the PMU, and the Operating Partners. This review was informed by a clear-eyed assessment of the factors constraining progress against the original land restoration targets, namely: the discontinuation of the National Reforestation Programme (as a result of the change in government administration in April 2025 and evolving policy priorities resulted in the postponement or reprioritization of several land-use planning and natural resource management initiatives), which left EMA to independently fund restoration labour; persistently high labour costs; and an ageing population of private agroforesters with limited interest in expanding operations. A new programme announced in March 2026 (Releaf TT) is envisioned and the Project intends to support its execution. It is expected that this will add to the targets, however given the large commitment that did not materialise through the National Reforestation Programme, attaining the original target will be difficult.</t>
  </si>
  <si>
    <t>R.6 — Undertake a one-year No-Cost Extension</t>
  </si>
  <si>
    <t>Completed and approved by the PSC in December 2025; it was felt that 18 months would be more appropriate as national elections in April 2025 resulted in a new government and the project would have to create new dialogue</t>
  </si>
  <si>
    <t>R.7 — Develop an ‘exit strategy’ with activities and targets explicitly linked to sustainability and replication.</t>
  </si>
  <si>
    <t>To be completed by Q3, 2026. There are clear strategies being developed by Ops such as private/ public, farmer capacity development, community led reforestation that can be supported by corporate bodies.</t>
  </si>
  <si>
    <t xml:space="preserve">R.8 — Conduct trainings on procurement and co-financing calculation </t>
  </si>
  <si>
    <t>The FAO-SLC has supported and initial issues have been resolved. Audits of both partners are ongoing (June 2026).</t>
  </si>
  <si>
    <t xml:space="preserve">R.9 — Enhance assessment of impacts on the marginalized. </t>
  </si>
  <si>
    <t>The M&amp;E and Gender specialist are being engaged to support the tracking of impacts. For instance exercises were performed on both community reforestation workers and the first cohort of the FFS. These findings were communicated to the Ops and have been instituted, specialist continue to monitor.</t>
  </si>
  <si>
    <t>8. Minor project amendments</t>
  </si>
  <si>
    <t>Minor amendments are changes to the design or implementation that do not have significant impact on the project objectives or scope, or an increase of the GEF project financing up to 5% as described in Annex 9 of the GEF Project and Program Cycle Policy Guidelines 12. Please describe any minor changes that the project has made under the relevant category or categories and provide supporting documents as an annex to this report if available. (This section will be uploaded to the GEF Portal)</t>
  </si>
  <si>
    <t xml:space="preserve">Category of change </t>
  </si>
  <si>
    <t xml:space="preserve">Provide a description of the change </t>
  </si>
  <si>
    <t>Indicate the timing of the change</t>
  </si>
  <si>
    <t>Approved by</t>
  </si>
  <si>
    <t>Results framework</t>
  </si>
  <si>
    <t>Components and cost</t>
  </si>
  <si>
    <t>Budget reallocation: (1) Component 1 funds reallocated to OPs for priority restoration/value chain activities (residual for Tobago specific); (2) Communications budget reallocated from NAMDEVCO to EMA; . Revised Year 4 budget approved by TSC and PSC.</t>
  </si>
  <si>
    <t>September 2025 – April 2026</t>
  </si>
  <si>
    <t>PSC (Dec 2025; Apr 28, 2026 - Budget)</t>
  </si>
  <si>
    <t xml:space="preserve">Institutional and implementation arrangements </t>
  </si>
  <si>
    <t>Project extension approved: NTE revised from January 31, 2026 to July 31, 2027 (18 months). PMU staff contracts extended February 2026 – July 2027. Year 4 Work Programme replacing original close-out activities.</t>
  </si>
  <si>
    <t>October 29, 2025</t>
  </si>
  <si>
    <t>PSC (Special Meeting Oct 22, 2025; confirmed Oct 29, 2025)</t>
  </si>
  <si>
    <t>Financial management</t>
  </si>
  <si>
    <t xml:space="preserve">Revised budget approved by TSC (December 17, 2025) and PSC (April 28, 2026) reflecting Component 1 reallocation and Year 4 activity costs. </t>
  </si>
  <si>
    <t>December 2025 – April 2026</t>
  </si>
  <si>
    <t>PSC (April 28, 2026)</t>
  </si>
  <si>
    <t>Implementation schedule</t>
  </si>
  <si>
    <t xml:space="preserve">Implementation schedule revised for 18-month extension. Year 4 Work Programme approved replacing original close-out schedule. </t>
  </si>
  <si>
    <t>October 2025 – January 2026</t>
  </si>
  <si>
    <t>PSC (December 15, 2025)</t>
  </si>
  <si>
    <t>Executing Entity</t>
  </si>
  <si>
    <t>Executing Entity Category</t>
  </si>
  <si>
    <t>Minor project objective change</t>
  </si>
  <si>
    <t>Shift of Riparian restoration sites given feasibility and sustainability challenges; tagets the same</t>
  </si>
  <si>
    <t xml:space="preserve">PSC </t>
  </si>
  <si>
    <t>Safeguards</t>
  </si>
  <si>
    <t>Risk analysis</t>
  </si>
  <si>
    <t>Overall risk rating remains at Moderate, however new risks have been indentified during and post MTR, analysed and mitigation measures introduced. Done quarterly by the M&amp;E specialist</t>
  </si>
  <si>
    <t>PMU</t>
  </si>
  <si>
    <t>Increase of GEF project financing up to 5%</t>
  </si>
  <si>
    <t>Co-financing</t>
  </si>
  <si>
    <t>Location of project activity</t>
  </si>
  <si>
    <t>Other minor project amendment (define)</t>
  </si>
  <si>
    <t>12 GEF Council meeting documents, guidelines, project and program cycle policy 2020 update</t>
  </si>
  <si>
    <t>9. Stakeholders' Engagement</t>
  </si>
  <si>
    <t>Please report on progress, challeges, and outcomes on stakeholder engagement (based on the description of the Stakeholder Engagement Plan) included at CEO Endorsement/Approval during this reporting period. (This section will be uploaded to the GEF Portal)</t>
  </si>
  <si>
    <t>Profile</t>
  </si>
  <si>
    <t xml:space="preserve">Stakeholder name </t>
  </si>
  <si>
    <t>Type of partnership</t>
  </si>
  <si>
    <t xml:space="preserve">Progress, results &amp; Challenges on Stakeholder's Engagement </t>
  </si>
  <si>
    <t>Government Institutions</t>
  </si>
  <si>
    <t xml:space="preserve">Ministry of Planning, Economic Affairs and Development </t>
  </si>
  <si>
    <t>Co-financing partner</t>
  </si>
  <si>
    <t>The Ministry of Planning, Economic Affairs and Development has been strategic in providing technical oversight and guidance for all aspects of the project. Under the Technical Director and the Project Management Unit, all activities and stakeholders were well-managed for the delivery of project results. 
The Permanent Secretary serves as Chair of the Project Steering Committee and the Project Director serves as Chair for the Technical Sub-Committee. For the reporting period, two (2) meetings were convened Project Steering Committee and one (1) for the Technical Sub-Committee for approval of all project deliverables and outcomes.</t>
  </si>
  <si>
    <t>Environmental Management Authority</t>
  </si>
  <si>
    <t>Executing Agency</t>
  </si>
  <si>
    <t>The EMA continued execution towards the delivery of project targets as per OPIM agreement for activities under Outcomes 2.1, 2.2, 4.1 and 4.2. No major challenges were encountered during the reporting period July 2025 to June 2026 with stakeholder engagements. 
Additionally, the project has strengthened relationships with the in-house Biodiversity Unit towards sustainability of outputs related to restoration and species implementation plans.
The Programme Manager and Senior Project Officer serve as member of the Technical Sub-Committee.</t>
  </si>
  <si>
    <t>National Marketing and Development Corporation</t>
  </si>
  <si>
    <t>The NAMDEVCO has made significant strides in advancing activities towards meeting targets, most notable was the launch of the Lead Farmer Training programme. With the support of the FAO, three (3) consultants were engaged namely Integrated Pest Management Specialist, Value Chain Specialist and Agronomist. NAMDEVCO has made impactful advancements across outputs 2.1, 3.1, 3.2, 3.3. 
Some delays were experienced due the lack of a Board of Directors for the most of the reporting period which affected the ability to hire a Communications Officer. However, the funds and responsibility to assign the engagement of the consultant through the EMA was approved by the PSC.
The Technical Officer serves as a member of the Technical Sub-Committee.</t>
  </si>
  <si>
    <t>Ministry of Agriculture, Land and Fisheries - Forestry Division</t>
  </si>
  <si>
    <t>Outcome 2.1: Significant progress was made towards activities under Output 2.1.3 via the continued engagement with the Forestry Working Group towards the achievement of results. In May 2026 an Open Block Management training was conducted for the Division and other key stakeholders in Trinidad on the management of these open ranges in a sustainable manner. Several recommendations were made by the FAO Consultant, Dr. Claus-Martin Eckelmann for implementing the trainings as well as a proposal for the development of a best practice guideline.
The rehabititation of degraded forests and frequently burnt areas have been maintained during the reporting period using community labour and the guidance and oversight of the Forestry Division.
Outcome 2.2: Progress was made towards activities under Output 2.2.2 via the continued engagement of the Forestry Division and the Forestry Working Group. During the reporting period the project has collaboratively been working with the Division to maintain the restoration sites along the riparian pilot sites in both Trinidad and Tobago.
Key supporting Divisions include Research, Forestry, Extensions and Training, Land Management, Lands and Surveys, Agricultural Services, Regional Administration and Planning.
The Permanent Secretary serves as a member of the Project Steering Committee. Designated representatives also serves on the project's Technical Sub-Committee and the Forestry Working Group providing on the ground support and technical guidance.
NOTE MINISTRY NAME CHANGED TO: MINISTRY OF AGRICULTURE AND FISHERIES</t>
  </si>
  <si>
    <t>Division of Food Security, Natural Resources, Environment and Sustainable Development.</t>
  </si>
  <si>
    <t>The BIOREACH project has received support at both the policy and administrative levels, including the strategic assignment of two Senior Officers from the Department of Forestry and Natural Resources (DFSNESD) and the Department of Food Security. Additionally, there is ongoing collaboration with the Division's Communication Unit.
Training was conducted in May 2026 in Tobago on Urban Forestry Management where the Division of Forestry and other key stakeholders were trained in the safe and ecology sustainable practices of tree pruning in urban spaces.
The primary challenge faced by these departments is the insufficient staffing levels, which hampers full commitment to responsibilities. 
The Administrator serves as a member of the Project Steering Committee.</t>
  </si>
  <si>
    <t>Ministry of Agriculture, Land and Fisheries - GIS Unit</t>
  </si>
  <si>
    <t>Outcome 2.1: The GIS Unit has remained a valuable stakeholder having developed the online mapping and reporting application for wildfires They have continued to support the implementation of trainings with various conservancies within the Forestry Division and digitisation of historical paper-based reports over the reporting period. Through this collaboration, trainings were funded by the project and on the ground roll-out were conducted by the GIS unit across all conservancies of the Forestry Division. This initiative forms part of the Integrated Wildfire Management System being established and implemented. Furthermore, the GIS Unit has presented the progress to the GEF Delegate during their mission to Trinidad and Tobago in February 2026.
A designated representative also serves as a member of the Technical Sub-Committee.</t>
  </si>
  <si>
    <t xml:space="preserve">Division of Food Security, Natural Resources, the Environment and Sustainable Development - Tobago House of Assembly,  Department of Natural Resources and Forestry </t>
  </si>
  <si>
    <t>Land Management Department - Tobago House of Assembly</t>
  </si>
  <si>
    <t xml:space="preserve">The Land Management Department is one of the steady partners of the project that rendered technical support for Output 1.1 and Output 2.2.1 regarding land use in Tobago. The Department also supports Output 2.1.3 as a member of the Tobago Wildfire Management Committee. </t>
  </si>
  <si>
    <t>Ministry of Agriculture, Land and Fisheries - National Reforestation and Watershed Rehabilitation Programme</t>
  </si>
  <si>
    <t>Outcome 2.1: The project was able to engage with the NRWRP as a key stakeholder and participant of the Integrated Wildfire Management Training in January 2025 under the Ministry of Rural Development and Local Government. However, challenges were encountered when attempting to engage with the NRWRP for the reforestation activities as initially agreed in the ProDoc. Further to the change in government administration in April 2025, the programme was moved to the Ministry of Agriculture and Fisheries where the project made several attempts to re-establish engagement via this ministry.
The programme has since been discontinued until further notice. This was a critical potential resource which was identified in the PPR and inception phase of the project for supporting labour requirements for restoration activities. This has resulted in a major financial constraint for execution of these activities.</t>
  </si>
  <si>
    <t xml:space="preserve">Department of Natural Resources and Forestry </t>
  </si>
  <si>
    <t>The Division of Information in the Tobago House of Assembly (THA) contributed to the project's progress by providing media content to inform the public about the various activities undertaken in each Component.</t>
  </si>
  <si>
    <t xml:space="preserve">The Department of Information </t>
  </si>
  <si>
    <t>NGOs</t>
  </si>
  <si>
    <t>Caribbean Natural Resources Institute</t>
  </si>
  <si>
    <t>Implementing Partner</t>
  </si>
  <si>
    <t xml:space="preserve">Outcome 1.1 &amp; 1.2: CANARI was engaged over the period July 2025-June 2026 on several occasions to develop the proposed workplan for the execution of phase 2. In Q1 2026, the service provider notified the PMU of their unavailability to continue the activities via a 2nd LOA given that the outputs does not align with their overall objectives as an institution. The project has been able to successfully glean 2 land-use plans for Trinidad and a scoping report for Tobago. </t>
  </si>
  <si>
    <t>The Cropper Foundation</t>
  </si>
  <si>
    <t>TCF was engaged via Letter of Agreement with the FAO to implement phase 2 activities under Outcomes 3.2 and 3.3 namely Output 3.2.2 and 3.3.1. The TCF has been a reliable and strong stakeholder and has met all project targets in a timely manner. TCF was approved by the TSC for another LoA agreement to execute activities under output 3.2.3</t>
  </si>
  <si>
    <t>Corbin Local Wildlife Park</t>
  </si>
  <si>
    <t>Beneficiary</t>
  </si>
  <si>
    <t xml:space="preserve">Corbin Local Wildlife Park played a pivotal role in the success of Output 2.2.1, undertaken by UWI through an FAO/LOA. CLWP provided an essential environment for the biodiversity data survey and organized the Community Biodiversity Day. Additionally, they offered trained guides for both daytime and nighttime trails, along with the necessary facilities and expertise to support UWI experts, schools, and clubs involved in the Citizen Science Programme.
A challenge emerged concerning the adjacent 10-acre block designated by UWI for the expert survey. This issue was effectively addressed through prompt intervention by the Permanent Secretary in the Ministry of Agriculture, who obtained the requisite approval from the Chief Administrator for UWI to utilize the plot.                            </t>
  </si>
  <si>
    <t>Cocoa Development Company of Trinidad and Tobago</t>
  </si>
  <si>
    <t>Stakeholder relationship remains strong with CDCTTL following the completion of Phase 1 activities undertaken via Letter of Agreement for Outcome 3.1. The FAO has engaged the CDCTTL via an 2nd LoA for phase 2 which commenced in Q1 2026.</t>
  </si>
  <si>
    <t xml:space="preserve">Others </t>
  </si>
  <si>
    <t>The University of the West Indies - Cocoa Research Centre</t>
  </si>
  <si>
    <t>Stakeholder relationship remains strong with CRC following the completion of Phase 1 activities undertaken via Letter of Agreement for Outcome 3.1. The FAO has engaged the CDCTTL via an 2nd LoA for phase 2 which commenced in Q1 2026.</t>
  </si>
  <si>
    <t>The University of the West Indies - Department of Life Sciences</t>
  </si>
  <si>
    <t>Stakeholder relationship remains strong with the UWI - DLS. Phase 1 of LoA ended in October 2024 for pre-restoration surveillance activities. The PMU has met with the UWI to plan for Phase 2 Citizen Science Training activities. The workplan was approved by the TSC and LoA is currently being reviewed for engagement of the UWI to execute activities in Q3-Q4 2026 under Outcome 2.2</t>
  </si>
  <si>
    <t>The University of West Indies - National Herbarium</t>
  </si>
  <si>
    <t>UWI- National Herbarium was engaged via Letter of Agreement for activites under Outcome 4.1 and was completed in December 2024. The UWI National Herbarium surpassed expectations and has proved to be a strong stakeholder having met project targets in a timely manner and delivered quality results.</t>
  </si>
  <si>
    <t>Ministry of Planning, Economic Affairs and Development - Town and Country Planning Division</t>
  </si>
  <si>
    <t>The Project Management Unit has engaged with the TCPD to solicit advice and technical input for land-use plans developed under the project as part of Outcomes 1.1 and 1.2. The TCPD has agreed to review plans and has nominated resources to assist towards the advancement of the deliverables.</t>
  </si>
  <si>
    <t>Tobago Reforestation and Watershed Rehabilitation Program</t>
  </si>
  <si>
    <t>TRWRP was engaged in Q1 2026 via a 2nd Letter of Agreement to continue execution of activities under Outcome 2.2 in Tobago for the White-tailed Saberwing Species Implementation Plan. There are no major challenges and the TRWRP has satisfactorily met project targets and delivery.
Additionally, the TRWRP has been instrumental in supporting the restoration and rehabilitation on the ground activities in Tobago at the riparian site and fire burnt areas in Courland. They have facilitated site visits to the GEF Delegation Mission in February 2026 and continues to be a key stakeholder to the project.</t>
  </si>
  <si>
    <t>Community Groups in Plum Mitan and Biche</t>
  </si>
  <si>
    <t>Several community groups were engaged via the Village Council of Plum Mitan/Biche to support the activities under Outcomes 2.2 in Plum Mitan. These community groups remain key stakeholders in the execution of on-the-ground activities as they have become invested in the project results over the course of the project as they have come to value the direct impacts that can be gained from both socio-economic and environmental standpoints. These persons have benefitted from employment opportunities and knowledge transfer under the project having played a crucial role in restoration activities. They have also become stewards of their immediate environment, taking initiative to protect the project sites/trees and report any threats/dangers posed by natural occurences and/or human behaviours eg. fires. The project continues to build these relationships with the community towards sustainability.</t>
  </si>
  <si>
    <t xml:space="preserve">Les Coteaux Village Council </t>
  </si>
  <si>
    <t>The Les Coteaux Village Council has provided unwavering support for the advancement of Output 2.2.1 by mobilizing community members to engage in the riverbank tree-planting initiative over the reporting period July 2025 to June 2026. The Council will maintain its collaboration with various governmental stakeholders to enhance riverbank restoration activities during the rainy season, specifically from July to November 2026.</t>
  </si>
  <si>
    <t>Council of Presidents of the Environment</t>
  </si>
  <si>
    <t>Member of Technical Sub-Committee</t>
  </si>
  <si>
    <t>Technical support on the steering committee by providing review, feedback and approval of project deliverables, workplans, Terms of References etc</t>
  </si>
  <si>
    <t>Agricultural Society of Trinidad and Tobago</t>
  </si>
  <si>
    <t xml:space="preserve"> Member of Technical Sub-Committee</t>
  </si>
  <si>
    <t>The ASTT President was nominated to represent the Farmer Sub-commitee which forms part of theTechnical Sub-Committee. This relationship has not been present over the reporting period. The PMU has noted the absence of the representative at TSC meetings and other forms of engagement. Their input to the agroecological activities of the project will be valuable especially in the Lead Farmer Training and Farmer Field School outputs. The project will continue to engage this stakeholder to re-establish communication on this front.</t>
  </si>
  <si>
    <t>Biche Secondary School</t>
  </si>
  <si>
    <t>This stakeholder was engaged under citizen science activities in Outcome 2.1. The students and teachers benefited from the programme having received training in data collection and recording of observations on the iNaturalist application. The student body reflect a significant portion of youth benficiaries under the project.</t>
  </si>
  <si>
    <t>Mason Hall Secondary School</t>
  </si>
  <si>
    <t>Fondes Amandes Community  Reforestation Programme</t>
  </si>
  <si>
    <t>Under Outcome 2.1 the project attempted to engage the FACRP for activities in output 2.1.3 however, the group has been unresponsive. They were invited to attend Phase 3 - Wildfire Management Training as well as a Request for Proposals for the engagement of Consultant to develop and implement a Community-based Wildfire Training programme. A bid was submitted however, they were unsucessful.</t>
  </si>
  <si>
    <t>University of Trinidad and Tobago</t>
  </si>
  <si>
    <t>Under outcome 2.1 the UTT was engaged via a contract with the EMA (Executing Agency) for the implementation of a Community-based Wildfire Training Programme which commenced in June 2025. The UTT was able to effectively and successfully deliver the training on schedule and within budget. They further presented an overview of the training and recommendations at the TSC Lessons Learnt session in December 2025. The UTT remains a valuable stakeholder for future community-based training initiatives under the project.</t>
  </si>
  <si>
    <t>Lead Farmer Curriculum Development Committee</t>
  </si>
  <si>
    <t>Technical Support</t>
  </si>
  <si>
    <t>IICA, CARDI, UTT, UWI, CABI and the Research Division under Namdevco was framed as a technical committee to assist in the development of the lead farmer curriculum. They have completed this and remain as an important support to the project</t>
  </si>
  <si>
    <t>Cocoa alignment sub committee</t>
  </si>
  <si>
    <t>The Namdevco convened a cocoa alignment committee with the goal of bringing together all the main stakeholders involved in managing the commodity. It includes persons from the MALF/ DFSNRESD, CDCTTL, CRC, NAMDEVCO, FAO and the EPPD. The  forum firstly served to introduce the project interventions for cocoa and to understand what role each stakeholder is playing and to seek to support/ collaborate. However, due to the first such initiative to bring cocoa stakeholders together nationally, there was a request to continue the forum on a quarterly basis.</t>
  </si>
  <si>
    <t>Farmers</t>
  </si>
  <si>
    <t>95 Farmers over both islands (lead Farners cocoa and coconut) farmers engaged over the peroid, they have been very receptive of the interventions made on their holdings especially with the SAPW controll. Lead farmers are anxious to start training, main issue faced was some lead farmer applicants felt that they would be getting direct funding from the project.</t>
  </si>
  <si>
    <t>Cardi</t>
  </si>
  <si>
    <t>The Caribbean Agricultural Research and Development Institute (CARDI) has done extensive research into the SPW and the technical work and farmer network is being upscaled by Namdevco. This important partnership continues to direct work towards managing the red ring disease in coconut palms
FULL STAKEHOLDER LISTING AT ATTACHMENT 23</t>
  </si>
  <si>
    <t>10. Gender Mainstreaming</t>
  </si>
  <si>
    <t>Information on Progress on Gender-responsive measures as documented at CEO Endorsement/Approval in the gender action plan or equivalent (when applicable) during this reporting period. (This section will be uploaded to the GEF Portal)</t>
  </si>
  <si>
    <t>Category</t>
  </si>
  <si>
    <t>Yes/No</t>
  </si>
  <si>
    <t xml:space="preserve">Briefly describe progress and results achieved during this reporting period. </t>
  </si>
  <si>
    <t>a. Closing gender gaps in access to and control overal natural resources</t>
  </si>
  <si>
    <t xml:space="preserve">Gender project site checks were carried out in both Trinidad and Tobago during 21-25 July 2025 by Gender Consultant. Some of these visits were done jointly with the M&amp;E Specialist in Trinidad. During this exercise, project beneficiaries and stakeholders were interviewed by consultants to solicit feedback towards addressing gaps that may be impeding access to resources within the project's purview.
Additionally, Gender Mainstreaming training was carried out in Tobago on 24th July 2025 which was aimed at building capacity amongst stakeholders in understanding gender roles and how they affect projects. Issues were also highlighted with the project space related to gender which brought about awareness and education entry points regarding gender mainstreaming. Workshop attendees comprised 88% female and 12% male.
Component 2 – Outcome 2.1  
At least 26% participants were women on Open Block Management Training and 74% male; 
Outcome 2.2. - At least 50%  of casual labour were women for the phase 2 - planting and maintenance activities under riparian restoration, with 1 female lead/supervisor. 
At least 50% of trainees were women in species recovery planning and ongoing monitoring activities.
Component 3 – Outcome 3.1 
30 lead farmers trained, to include at least 1 woman; Training curriculum folds in gender issues 
At least 40% participants are women for Trainer of Trainers and 60% male;
At least 25% participants were women for Lead Farmer Training and 75% were male;
At least 33% of participants were women and 67% male for Farmer Field School's 1st cohort 
Outcome 3.2 - At least 200 small producers; 50 per cent of which are women of small producers selling to new markets;  At least 20%; half of  which are women that are producers whose income has increased through sustainable production; at least 40% of which are women that are involved in business planning </t>
  </si>
  <si>
    <t>b. Improving women's participation and decision making</t>
  </si>
  <si>
    <t xml:space="preserve">The project has identified ways to improve womens' participation and decision-making at certain phases of execution.
Component 1 – Outcome 1.1 
At least 40% of members of land use mechanisms are women; Gender considerations are folded into land use plans; 30% women participants in community monitoring mechanisms. Activity is no longer being pursued due to lack of tangible benefits to participants.
Outcome 2.2 - At least 2 women were placed in lead/decision-making roles for riparian restoration activities.
Outcome 3.3 - At least 1 agricultural policy includes agroecological considerations and gender dimensions 
Component 4 – Outcome 4.2  
Project results and gender balance monitored annually; Revised Gender and Youth Action Plan developed and integrated in the project </t>
  </si>
  <si>
    <t>c. generating socio-economic benefits or services for women</t>
  </si>
  <si>
    <t>Component 2 – Outcome 2.1  
10% women involved in expanding diverse agroforestry production;  
Outcome 2.2 - At least 50% of casual labour were women involved in tree planting activities for riparian restoration.
At least 50%  of trainees are women in species recovery planning 
Component 3 – Outcome 3.1 
30 lead farmers trained, to include at least 1 woman; Training curriculum folds in gender issues 
Outcome 3.2 - At least 200 small producers; 50 per cent of which are women of small producers selling to new markets;  At least 20%; half of  which are women that are producers whose income has increased through sustainable production; at least 40% of which are women that are involved in business planning</t>
  </si>
  <si>
    <t>Any other good practices on gender</t>
  </si>
  <si>
    <t xml:space="preserve">The PMU in its engagement with the executing partners institutes elements from the gender plan, such as in implementing strategies to be inclusive and sensitive. 
Gender Mainstreaming training was conducted in July 2025 for key stakeholders in Tobago to solicit feedback on the Gender and Youth Action Plan on-the-ground as well to assess the data collection tools being utilised and adapting to the needs of the project.
The Unit has also pursued early consultations with women groups that can benefit or contribute to the project.  </t>
  </si>
  <si>
    <t>11. Knowledge and Learning Activities</t>
  </si>
  <si>
    <t>Knowledge activities/products (when applicable), as outlined in Knowledge Management (and Learning) Approach approved at CEO Endorsement/Approval, during this reporting period. (This section will be uploaded to the GEF Portal)</t>
  </si>
  <si>
    <t>Knowledge management and Learning (KML):
Does the project have a KML strategy?</t>
  </si>
  <si>
    <t>If YES, what is the implementation progress? 
In your answer, please describe how the project is fostering knowledge sharing and learning among stakeholders at national and sub-national level.</t>
  </si>
  <si>
    <t>The project has a Knowledge Management and Learning strategy implemented through EMA (communications) and NAMDEVCO (value chain knowledge). Key progress in FY2026:
Knowledge products: 8+ materials produced and disseminated including the Digital Native Medicinal Guide (launched May 26, 2025), wildfire brochures and posters, RRD/SAPW brochure (approved by TSC; pending printing), 6 technical manuals by FAO Agronomist and IPM Specialists, and video documentation by Luvo Studios at Plum Mitan and Tobago restoration sites.
Knowledge sharing at national level: Findings from ToT/FFS Training shared with MAF for incorporation into county-level extension programmes. Technical manuals to be distributed to NAMDEVCO field officers and MAF county offices. Citizen science data from biodiversity monitoring shared with academic partners (UWI) and EMA.
Learning: M&amp;E evaluation of first ToT/FFS cohort initiated to assess adoption of agroecological practices and inform adaptive management.
Significantly, a full time Communications and Knowledge Management Officer was hired on the 8th June, 2026</t>
  </si>
  <si>
    <t xml:space="preserve"> If NO, how does the project identify, collect and document good practices? </t>
  </si>
  <si>
    <t xml:space="preserve">Please list good practices, including key-technical and/or institutional innovations, from the project thus far. </t>
  </si>
  <si>
    <t>1. Community-based Wildfire Management: The integration of UTT's academic capacity with Forestry Division field expertise and community participation has produced a replicable model for community wildfire management. 36 community members certified with skills transferable to other forest-adjacent communities.
2. ToT/FFS Cascade Training: The Trainer-of-Trainers approach — where extension officers and lead farmers are trained to then deliver FFS to farmer clusters — represents a cost-effective, scalable model for reaching a larger number of farmers beyond the direct project beneficiaries.
3. Integrated Pest Management for Coconut/Cocoa: The SAPW/RRD management programme combining trap deployment, farmer training and technical guides is a practical, farmer-friendly approach with measurable results (4,300+ weevils captured on 64 farms).
4. Species Recovery through Government-Project Synergy: The EMA PSIP co-investment in Pawi monitoring alongside BIOREACH demonstrates an effective model of leveraging government budgetary resources to complement GEF-funded activities, ensuring sustainability beyond the project period.</t>
  </si>
  <si>
    <t>Communication strategy:
Does the project have a communication strategy?</t>
  </si>
  <si>
    <t xml:space="preserve"> Please provide a brief overview of the communications successes and challenges this fiscal year.</t>
  </si>
  <si>
    <t>Communication successes: Video documentation by Luvo Studios completed for Plum Mitan riparian restoration (Trinidad) and Tobago restoration sites (Les Coteaux and Courland); draft video shared with EMA for review. Video documentaries on the launch of the first Farmer Field School. The Digital Native Medicinal Guide was publicly launched at UWI Inn Conference Centre (May 26, 2025). The ToT/FFS Training Programme launch (July 2025) generated awareness among 48 direct participants who carry the knowledge to their wider farming communities. Community Wildfire Training Curriculum. Onboarding of the Communications and Knowledge Management Officer.
Communication challenges: PSC direction to channel all communications through the Ministry of Planning has required additional coordination between EMA and NAMDEVCO communications departments. However, not having a dedicated portal/ page does increase the likelihood of sustainability beyond the project.</t>
  </si>
  <si>
    <t xml:space="preserve">Human-interest story:
Please share a human-interest story from your project, focusing on how the project has helped to improve people's livelihoods while contributing to achieving the expected Global Environmental Benefits. Please indicate any Socio-economic Co-benefits that were generated by the project. Include at least one beneficiary quote and perspective, and please also include related photos and photo credits. </t>
  </si>
  <si>
    <t>Cultivating Legacy and Change: The Story of Pauline Mahase, Lead Farmer
At dawn, when the fields of Felicity are still quiet, Pauline Mahase begins her day. At 33, she farms with over 15 years of experience and a purpose that runs deeper than yield: to honour the land that sustained her family and to leave it better than she found it. That purpose now has a name — Land Degradation Neutrality — and a project which supports.
THE LAND SHE INHERITED
Pauline's farming journey began in childhood, learning beside her late father, Paul Mahase, in his vegetable garden. After his passing, she continued his legacy at the family farm in Felicity, expanding it into a diversified operation producing cucumber, sweet peppers, sorrel, pigeon peas, pimentos, and sweet potatoes. But the landscape she farms in is under pressure. According to Global Forest Watch, Trinidad and Tobago lost 24,300 hectares of tree cover between 2001 and 2023, and over 1,000 bushfires were recorded in early 2024 alone. For small farmers like Pauline, land degradation is not an abstract statistic — it is a daily reality threatening livelihoods and food security.
A NEW WAY OF FARMING
Pauline's approach changed when she completed the BIOREACH Lead Farmer Training Programme for Agroecological Production Systems, implemented by the Food and Agriculture Organization of the United Nations (FAO) under the GEF-funded BIOREACH Project. The programme — which targets the restoration of 1,500 hectares of degraded land and reaches over 5,500 beneficiaries across Trinidad and Tobago — trained Pauline not only in agroecological methods, but in how to teach pass this knowledge on to other farmers and consumers.
Today, she monitors beneficial insects before reaching for a spray, reads her soil rather than following a chemical calendar, and designs her farm around ecological resilience. As a certified Lead Farmer, she also mentors peers in her community through demonstration and peer learning, multiplying the programme's impact farm by farm.
MORE THAN A FARMER
For Pauline, the programme carried meaning beyond agronomy. Women farmers in Trinidad and Tobago continue to face systemic barriers — limited access to land, credit, and markets — yet remain central to household food security and community resilience. Her graduation as a Lead Farmer is a signal: women do not just participate in sustainable agriculture; they lead it.
Looking ahead, Pauline plans to expand into agro-processing and mentor young women entering farming. In this way, her story extends the BIOREACH multiplier effect into the next generation — exactly the kind of community-embedded, self-sustaining change the project is designed to create.</t>
  </si>
  <si>
    <t>Please provide links to related website, social media account</t>
  </si>
  <si>
    <t>https://meastt.gov.tt/mea-focal-areas/biodiversity/bioreach_project/
https://tt.linkedin.com/in/ministry-of-planning-economic-affairs-and-development-37105b168
https://www.ema.co.tt/
https://tt.linkedin.com/company/environmental-management-authority
https://www.facebook.com/NAMDEVCO/
https://www.facebook.com/emauthority/videos/
https://www.instagram.com/emauthority/
https://www.instagram.com/namdevco/
https://tt.linkedin.com/company/canari-caribbean
https://canari.org/projects/bioreach/</t>
  </si>
  <si>
    <t xml:space="preserve">Please provide a list of publications, leaflets, video materials, newsletters, or other communications assets publised on the web, if any. </t>
  </si>
  <si>
    <t xml:space="preserve">http://www.news.gov.tt/content/more-biodiversity-and-agriculture-development
http://eppd-tt.blogspot.com/2019/10/national-inception-workshops-bioreach.html
https://www.ttt.live/planning-ministry-announces-us22m-bioreach-conservation-project/
https://meastt.gov.tt/mea-focal-areas/biodiversity/bioreach_project/
https://www.planning.gov.tt/newsite/ema-invests-in-the-future-of-forests-and-economies-through-open-block-management-training-initiative/
https://www.thegef.org/projects-operations/projects/10188
https://www.fao.org/in-action/resilient-caribbean-initiative/countries/trinidad-and-tobago/en
https://www.ema.co.tt/2023/10/18/media-release-bioreach-training-for-forestry-officers-on-the-rehabilitation-of-degraded-forests/
https://www.ema.co.tt/2025/02/18/media-release-bioreach-project-enhances-wildfire-response-capabilities-in-trinidad-and-tobago/
https://www.ema.co.tt/2025/08/18/media-release-bioreach-launch-of-community-wildfire-programme/
https://www.ema.co.tt/2025/08/25/the-bioreach-project/
https://www.ema.co.tt/2026/03/19/the-environmental-management-authority-invests-in-the-future-of-forests-and-economies-through-open-block-management-training-initiative/
https://trinidadexpress.com/features/local/taming-the-wildfires/article_23e7ab52-0980-11ee-8141-b7a9dd2cc154.html
https://www.guardian.co.tt/news/bioreach-training-for-forestry-officers-on-the-rehabilitation-of-degraded-forests-6.2.1828533.a2baf213ab
https://newsday.co.tt/2024/12/19/bioreach-project-hosts-workshop-on-bird-banding/
https://www.guardian.co.tt/news/agriculture-ministry-launches-bioreach-project-6.2.2476740.e6a517558e
https://newsday.co.tt/2025/05/27/guide-to-native-herbal-plants-to-go-digital/
https://www.ttt.live/namdevco-launches-bioreach-lead-farmer-training-programme-in-tobago/
https://www.youtube.com/watch?v=JAcmL24lOlQ
https://www.fao.org/one-country-one-priority-product/news-and-events/news/stakeholders-discuss-the-sustainable-development-of-cocoa-value-chain-in-trinidad-and-tobago/en
https://www.fao.org/americas/news/news-detail/FAO-Trinidad-and-Tobago-Hosts-World-Food-Day-Activities/en
https://canari.org/projects/bioreach/
https://tobagoreforestation.org/agroforestry/
https://emonewsdm.com/farmer-field-school-lead-farmer-training-programme-launched-in-tobago/
https://drive.google.com/file/d/15N7FAGMeiXGHS7iIYl88jFsklAkhTbfC/view
</t>
  </si>
  <si>
    <t>Please indicate the Communication and/or knowledge management focal point's name and contact detais.</t>
  </si>
  <si>
    <t>BIOREACH Communications and Knowledge Management Officer: Ms. Chriselle Charles-Sampson CCharles-Sampson@ema.co.tt
EMA: Ms. Khadine Charriandy-Wilson Kcharriandy-Wilson@ema.co.tt; 
NAMDEVCO: Ms. Rachel John rjohn@namdevco.com;
Ministry of Planning, Economic Affairs and Development: Mr. Kendal Fontanelle Kendal.Fontanelle@planning.gov.tt</t>
  </si>
  <si>
    <t xml:space="preserve">12. Indigenous Peoples and Local Communites Involvement </t>
  </si>
  <si>
    <t>Are Indigenous Peoples and local communities involved in the project (as per the approved Project Document)? If yes, please briefly explain.</t>
  </si>
  <si>
    <t>If applicable, please describe the process and current status of on-going/completed, legitimate consultations to obtain Free, Prior and Informed Consent (FPIC) with the indigenous communities. 
FPIC guidance procedure developed and implementation continues for the Project Management Unit and other executing partners. 
Do indigenous peoples and/or local communities have an active partcipation in the project activities? If yes, briefly describe how.
At present, there are no interventions or activities proposed with the First Peoples community which is located in an urban/ semi urban area and much of the project’s interventions will target rural areas. The Community has however been granted a parcel of land higher in the Arima valley, there are no plans for the site which aligns with the project</t>
  </si>
  <si>
    <t>13. Co-Financing Table</t>
  </si>
  <si>
    <t>Sources of Co-financing</t>
  </si>
  <si>
    <t>Name of Co-financer</t>
  </si>
  <si>
    <t>Type of Co-financing</t>
  </si>
  <si>
    <t>Amount Confirmed at CEO endorsement/approval (in USD)</t>
  </si>
  <si>
    <t>Actual Amount Materialized at 30 June 2026 (in USD)</t>
  </si>
  <si>
    <t>GEF Agency</t>
  </si>
  <si>
    <t>FAO</t>
  </si>
  <si>
    <t>Grant</t>
  </si>
  <si>
    <t>Recipient Country Government</t>
  </si>
  <si>
    <t>Ministry of Agriculture, Land and Fisheries Programme</t>
  </si>
  <si>
    <t>Public Investment</t>
  </si>
  <si>
    <t>In-Kind</t>
  </si>
  <si>
    <t>Environment Management Authority</t>
  </si>
  <si>
    <t>Ministry of Planning and Development</t>
  </si>
  <si>
    <t>Tobago House of Assembly – Division of Agriculture, Forestry and Fisheries</t>
  </si>
  <si>
    <t>In-kind</t>
  </si>
  <si>
    <t>National Agricultural Marketing and Development Corporation (NAMDEVCO)</t>
  </si>
  <si>
    <t>Total</t>
  </si>
  <si>
    <r>
      <t xml:space="preserve">Please explain any significant changes in project co-financing since CEO Endorsement/Approval, or differences between the pledged and materialized co-financing amounts. 
</t>
    </r>
    <r>
      <rPr>
        <sz val="9"/>
        <color theme="1"/>
        <rFont val="Arial"/>
        <family val="2"/>
      </rPr>
      <t>Significant shifts from PPG phase to execution especially with the THA has translated to a shortfall in cofinancing and will make it unlikely to reach the committted amount. However, there has been an upward trend in support in the last 2 years which shows a positive change.</t>
    </r>
    <r>
      <rPr>
        <b/>
        <sz val="9"/>
        <color theme="1"/>
        <rFont val="Arial"/>
        <family val="2"/>
      </rPr>
      <t xml:space="preserve"> </t>
    </r>
    <r>
      <rPr>
        <sz val="9"/>
        <color theme="1"/>
        <rFont val="Arial"/>
        <family val="2"/>
      </rPr>
      <t>Similarly, shortfalls in cofinancing in the early period of execution with Ministry of Agriculture has now significantly grown over the past 2 years.</t>
    </r>
  </si>
  <si>
    <t>GEF CoFinancing Guidelines 2018</t>
  </si>
  <si>
    <t>14. Geo Location Information</t>
  </si>
  <si>
    <t xml:space="preserve">This section should be completed ONLY by projects with 1st PIR and in case the geographic coverage of project activities has changed since last reporting period.
This information is required by GEF Secretariat in GEF Portal
</t>
  </si>
  <si>
    <t xml:space="preserve">Are there any changes in the geographic coverage of the project activities since the last PIR report? </t>
  </si>
  <si>
    <t>Location Name</t>
  </si>
  <si>
    <t>Latitude</t>
  </si>
  <si>
    <t>Longitude</t>
  </si>
  <si>
    <t>Geo Name ID</t>
  </si>
  <si>
    <t>Location &amp; Activity Description*</t>
  </si>
  <si>
    <t>ENVIRONMENTAL MANAGEMENT AUTHORITY</t>
  </si>
  <si>
    <t>Remains the same</t>
  </si>
  <si>
    <t>NAMDEVCO</t>
  </si>
  <si>
    <t>Farm 1</t>
  </si>
  <si>
    <t>-61.009601</t>
  </si>
  <si>
    <t>NDV-SAPW-001</t>
  </si>
  <si>
    <t>South American Palm Weevil Control Site - T&amp;T</t>
  </si>
  <si>
    <t>Farm 3</t>
  </si>
  <si>
    <t>-61.324211</t>
  </si>
  <si>
    <t>NDV-SAPW-002</t>
  </si>
  <si>
    <t>Farm 4</t>
  </si>
  <si>
    <t>-61.349651</t>
  </si>
  <si>
    <t>NDV-SAPW-003</t>
  </si>
  <si>
    <t>Farm 5</t>
  </si>
  <si>
    <t>-61.393800</t>
  </si>
  <si>
    <t>NDV-SAPW-004</t>
  </si>
  <si>
    <t>Farm 6</t>
  </si>
  <si>
    <t>NDV-SAPW-005</t>
  </si>
  <si>
    <t>Farm 7</t>
  </si>
  <si>
    <t>-61.399132</t>
  </si>
  <si>
    <t>NDV-SAPW-006</t>
  </si>
  <si>
    <t>Farm 8</t>
  </si>
  <si>
    <t>-61.38324</t>
  </si>
  <si>
    <t>NDV-SAPW-007</t>
  </si>
  <si>
    <t>Farm 9</t>
  </si>
  <si>
    <t>NDV-SAPW-008</t>
  </si>
  <si>
    <t>Farm 10</t>
  </si>
  <si>
    <t>NDV-SAPW-009</t>
  </si>
  <si>
    <t>Farm 11</t>
  </si>
  <si>
    <t>NDV-SAPW-010</t>
  </si>
  <si>
    <t>Farm 12</t>
  </si>
  <si>
    <t>NDV-SAPW-011</t>
  </si>
  <si>
    <t>Farm 13</t>
  </si>
  <si>
    <t>NDV-SAPW-012</t>
  </si>
  <si>
    <t>Farm 14</t>
  </si>
  <si>
    <t>NDV-SAPW-013</t>
  </si>
  <si>
    <t>Farm 15</t>
  </si>
  <si>
    <t>NDV-SAPW-014</t>
  </si>
  <si>
    <t>Farm 16</t>
  </si>
  <si>
    <t>NDV-SAPW-015</t>
  </si>
  <si>
    <t>Farm 17</t>
  </si>
  <si>
    <t>NDV-SAPW-016</t>
  </si>
  <si>
    <t>Farm 18</t>
  </si>
  <si>
    <t>NDV-SAPW-017</t>
  </si>
  <si>
    <t>Farm 19</t>
  </si>
  <si>
    <t>NDV-SAPW-018</t>
  </si>
  <si>
    <t>Farm 20</t>
  </si>
  <si>
    <t>NDV-SAPW-019</t>
  </si>
  <si>
    <t>Farm 21</t>
  </si>
  <si>
    <t>NDV-SAPW-020</t>
  </si>
  <si>
    <t>Farm 22</t>
  </si>
  <si>
    <t>NDV-SAPW-021</t>
  </si>
  <si>
    <t>Farm 23</t>
  </si>
  <si>
    <t>10. 1494197</t>
  </si>
  <si>
    <t>NDV-SAPW-022</t>
  </si>
  <si>
    <t>Farm 24</t>
  </si>
  <si>
    <t>NDV-SAPW-023</t>
  </si>
  <si>
    <t>Farm 25</t>
  </si>
  <si>
    <t>NDV-SAPW-024</t>
  </si>
  <si>
    <t>Farm 26</t>
  </si>
  <si>
    <t>NDV-SAPW-025</t>
  </si>
  <si>
    <t>Farm 28</t>
  </si>
  <si>
    <t>NDV-SAPW-026</t>
  </si>
  <si>
    <t>Farm 30</t>
  </si>
  <si>
    <t>NDV-SAPW-027</t>
  </si>
  <si>
    <t>Farm 31</t>
  </si>
  <si>
    <t>NDV-SAPW-028</t>
  </si>
  <si>
    <t>Farm 32</t>
  </si>
  <si>
    <t>NDV-SAPW-029</t>
  </si>
  <si>
    <t>GEF-5 LDCF Indicators</t>
  </si>
  <si>
    <t xml:space="preserve">For GEF-5 LDC funded projects, please provide culminative total achieved from the inception, if available in the implementation document. </t>
  </si>
  <si>
    <t xml:space="preserve">For GEF-5 LDC funded projects: </t>
  </si>
  <si>
    <t>Following the GEF guidance on results and indicators, please provide the whole results from the GEF project, which is made up of GEF Financing as well as co-financing.</t>
  </si>
  <si>
    <t xml:space="preserve"> please provide culminative total achieved from the inception, if available in the implementation document. </t>
  </si>
  <si>
    <t>LDCF</t>
  </si>
  <si>
    <t>Total number of direct beneficiaries</t>
  </si>
  <si>
    <t>Ha of land better managed to withstand the effects of climate change</t>
  </si>
  <si>
    <t>No. of risk and vulnerability assessments, and other relevant scientific and technical assesments carried out and updated</t>
  </si>
  <si>
    <t>No. of people trained to identify, prioritize, implement, monitor and/or evalaute adaptation strategies and measures</t>
  </si>
  <si>
    <t>No. of regional, national and sub-national institutions with strengthened capacities to identify, prioritize, implement, monitor and/or evaluate adaptation strategies and measures</t>
  </si>
  <si>
    <t>Contribute towards public awareness of climate change impacts, vulnerability and adaption (TICK if relevant)</t>
  </si>
  <si>
    <t>Expand access to improved climate information services (TICK if relevant)</t>
  </si>
  <si>
    <t>Expand access to improved climate related early-warning information (TICK if relevant)</t>
  </si>
  <si>
    <t>No. of regiona, national and sector-wide policies, plans and processes developed or strengthened to identify, prioritize and integrate adaptation strategies and measures</t>
  </si>
  <si>
    <t>No. of sub-national plans and processes developed or strengthened to identify, prioritize and integrate adaptation strategies and measures</t>
  </si>
  <si>
    <t>Contribute towards public awareness of climate change impacts, vulnerability and adaption (Tick if relevant)</t>
  </si>
  <si>
    <t>Expand access to improved climate information services (Tick if relevant)</t>
  </si>
  <si>
    <t>Expand access to improved climate related early-warming information (Tick if relevant)</t>
  </si>
  <si>
    <t>No. of regional, national and sector-wide policies, plans and processes developed or strengthened to identify, prioritize and integrate adaptation strategies and measures</t>
  </si>
  <si>
    <t>Questions? Contact our support: faogef-pir-support@fao.org</t>
  </si>
  <si>
    <t>Core Indicators_LDCF GEF-6 &amp; GEF-7</t>
  </si>
  <si>
    <t>For GEF-6 &amp; 7 LDC funded projects Please provide cumulative total achieved from the inception, if available in the implementation document</t>
  </si>
  <si>
    <t xml:space="preserve">For GEF-6 &amp; 7 LDC funded projects: </t>
  </si>
  <si>
    <t>Core Indicator 1</t>
  </si>
  <si>
    <t>Male</t>
  </si>
  <si>
    <t xml:space="preserve">Fmale </t>
  </si>
  <si>
    <t>% of women</t>
  </si>
  <si>
    <t>Please provide cumulative total achieved from the inception, if available in the implementation document</t>
  </si>
  <si>
    <t>Core Indicator 2</t>
  </si>
  <si>
    <t>Area of land managed for climate resilience (ha)</t>
  </si>
  <si>
    <t>Core Indicators 3</t>
  </si>
  <si>
    <t>Total no. of policies/plans that will mainstream climate resilence</t>
  </si>
  <si>
    <t>Core indicator 4</t>
  </si>
  <si>
    <t xml:space="preserve">Female </t>
  </si>
  <si>
    <t>Total number of people trained</t>
  </si>
  <si>
    <t>Change in administration to Tobago in Dec, 2021 unfortunately led to shifts in priorities and the projects committed as co-financing were not pursued. The sum of 7 M USD designated as co-financing did not materialise. New projects while relevant are unlikely to meet the intial cofinancing target. However, additional sources from the Ministry of Agriculture and the EMA are being leveraged.
Change in government administration (which occurred in April 2025) and evolving policy directions - The reforestation programme (National Reforestation Programme) which was expected to provide casual labour as co-financing support for replanting activities, was paused and under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</si>
</sst>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409]* #,##0.00_ ;_-[$$-409]* \-#,##0.00\ ;_-[$$-409]* &quot;-&quot;??_ ;_-@_ "/>
    <numFmt numFmtId="165" formatCode="_-[$$-409]* #,##0.000000_ ;_-[$$-409]* \-#,##0.000000\ ;_-[$$-409]* &quot;-&quot;??_ ;_-@_ "/>
    <numFmt numFmtId="166" formatCode="&quot;$&quot;#,##0"/>
    <numFmt numFmtId="167" formatCode="&quot;$&quot;#,##0.00"/>
  </numFmts>
  <fonts count="82" x14ac:knownFonts="1">
    <font>
      <sz val="11"/>
      <color theme="1"/>
      <name val="Aptos Narrow"/>
      <family val="2"/>
      <scheme val="minor"/>
    </font>
    <font>
      <sz val="12"/>
      <color theme="1"/>
      <name val="Aptos Narrow"/>
      <family val="2"/>
      <scheme val="minor"/>
    </font>
    <font>
      <sz val="11"/>
      <color theme="1"/>
      <name val="Arial"/>
      <family val="2"/>
    </font>
    <font>
      <sz val="12"/>
      <color theme="1"/>
      <name val="Arial"/>
      <family val="2"/>
    </font>
    <font>
      <b/>
      <sz val="14"/>
      <color theme="1"/>
      <name val="Arial"/>
      <family val="2"/>
    </font>
    <font>
      <b/>
      <sz val="12"/>
      <color theme="1"/>
      <name val="Arial"/>
      <family val="2"/>
    </font>
    <font>
      <b/>
      <u/>
      <sz val="12"/>
      <color rgb="FFFF0000"/>
      <name val="Arial"/>
      <family val="2"/>
    </font>
    <font>
      <b/>
      <sz val="10"/>
      <color theme="1"/>
      <name val="Arial"/>
      <family val="2"/>
    </font>
    <font>
      <b/>
      <sz val="13"/>
      <color theme="1"/>
      <name val="Arial"/>
      <family val="2"/>
    </font>
    <font>
      <sz val="9"/>
      <color theme="1"/>
      <name val="Arial"/>
      <family val="2"/>
    </font>
    <font>
      <b/>
      <sz val="9"/>
      <color theme="1"/>
      <name val="Arial"/>
      <family val="2"/>
    </font>
    <font>
      <i/>
      <sz val="9"/>
      <color theme="1"/>
      <name val="Arial"/>
      <family val="2"/>
    </font>
    <font>
      <sz val="9.5"/>
      <color theme="1"/>
      <name val="Arial"/>
      <family val="2"/>
    </font>
    <font>
      <b/>
      <sz val="9.5"/>
      <color theme="1"/>
      <name val="Arial"/>
      <family val="2"/>
    </font>
    <font>
      <u/>
      <sz val="11"/>
      <color theme="10"/>
      <name val="Aptos Narrow"/>
      <family val="2"/>
      <scheme val="minor"/>
    </font>
    <font>
      <sz val="9.5"/>
      <color rgb="FF333333"/>
      <name val="Arial"/>
      <family val="2"/>
    </font>
    <font>
      <sz val="9"/>
      <color theme="1"/>
      <name val="Aptos Narrow"/>
      <family val="2"/>
      <scheme val="minor"/>
    </font>
    <font>
      <u/>
      <sz val="9.5"/>
      <color theme="10"/>
      <name val="Arial"/>
      <family val="2"/>
    </font>
    <font>
      <sz val="9"/>
      <name val="Arial"/>
      <family val="2"/>
    </font>
    <font>
      <b/>
      <i/>
      <sz val="9"/>
      <color theme="1"/>
      <name val="Arial"/>
      <family val="2"/>
    </font>
    <font>
      <sz val="8.5"/>
      <name val="Arial"/>
      <family val="2"/>
    </font>
    <font>
      <sz val="8.5"/>
      <color theme="1"/>
      <name val="Arial"/>
      <family val="2"/>
    </font>
    <font>
      <b/>
      <sz val="8.5"/>
      <color theme="1"/>
      <name val="Arial"/>
      <family val="2"/>
    </font>
    <font>
      <b/>
      <sz val="9"/>
      <name val="Arial"/>
      <family val="2"/>
    </font>
    <font>
      <b/>
      <sz val="9"/>
      <color theme="3" tint="0.249977111117893"/>
      <name val="Arial"/>
      <family val="2"/>
    </font>
    <font>
      <b/>
      <sz val="11"/>
      <color theme="1"/>
      <name val="Aptos Narrow"/>
      <family val="2"/>
      <scheme val="minor"/>
    </font>
    <font>
      <b/>
      <sz val="11"/>
      <color rgb="FFFFFF00"/>
      <name val="Aptos Narrow"/>
      <family val="2"/>
      <scheme val="minor"/>
    </font>
    <font>
      <b/>
      <sz val="11"/>
      <color rgb="FFFF0000"/>
      <name val="Aptos Narrow"/>
      <family val="2"/>
      <scheme val="minor"/>
    </font>
    <font>
      <i/>
      <sz val="7.5"/>
      <color theme="1"/>
      <name val="Arial"/>
      <family val="2"/>
    </font>
    <font>
      <sz val="7.5"/>
      <color theme="1"/>
      <name val="Arial"/>
      <family val="2"/>
    </font>
    <font>
      <sz val="11"/>
      <color rgb="FFFF0000"/>
      <name val="Aptos Narrow"/>
      <family val="2"/>
      <scheme val="minor"/>
    </font>
    <font>
      <sz val="9"/>
      <color rgb="FF000000"/>
      <name val="Arial"/>
      <family val="2"/>
    </font>
    <font>
      <sz val="20"/>
      <color rgb="FFFF0000"/>
      <name val="Aptos Narrow"/>
      <family val="2"/>
      <scheme val="minor"/>
    </font>
    <font>
      <b/>
      <sz val="8"/>
      <color theme="1"/>
      <name val="Arial"/>
      <family val="2"/>
    </font>
    <font>
      <i/>
      <sz val="9"/>
      <name val="Arial"/>
      <family val="2"/>
    </font>
    <font>
      <sz val="8.6999999999999993"/>
      <color theme="1"/>
      <name val="Arial"/>
      <family val="2"/>
    </font>
    <font>
      <u/>
      <sz val="10"/>
      <color rgb="FF0000FF"/>
      <name val="Arial"/>
      <family val="2"/>
    </font>
    <font>
      <u/>
      <sz val="10"/>
      <color rgb="FF0000FF"/>
      <name val="Aptos Narrow"/>
      <family val="2"/>
      <scheme val="minor"/>
    </font>
    <font>
      <sz val="9"/>
      <color rgb="FF000000"/>
      <name val="Aptos Narrow"/>
      <family val="2"/>
      <scheme val="minor"/>
    </font>
    <font>
      <b/>
      <sz val="8"/>
      <name val="Arial"/>
      <family val="2"/>
    </font>
    <font>
      <sz val="20"/>
      <color rgb="FFFFFF00"/>
      <name val="Aptos Narrow"/>
      <family val="2"/>
      <scheme val="minor"/>
    </font>
    <font>
      <b/>
      <sz val="13"/>
      <color theme="1"/>
      <name val="Aptos Narrow"/>
      <family val="2"/>
      <scheme val="minor"/>
    </font>
    <font>
      <sz val="13"/>
      <color theme="1"/>
      <name val="Aptos Narrow"/>
      <family val="2"/>
      <scheme val="minor"/>
    </font>
    <font>
      <sz val="13"/>
      <color rgb="FF000000"/>
      <name val="Calibri"/>
      <family val="2"/>
    </font>
    <font>
      <sz val="13"/>
      <color rgb="FFFF0000"/>
      <name val="Aptos Narrow"/>
      <family val="2"/>
      <scheme val="minor"/>
    </font>
    <font>
      <b/>
      <sz val="15"/>
      <color rgb="FFFFFF00"/>
      <name val="Aptos Narrow"/>
      <family val="2"/>
      <scheme val="minor"/>
    </font>
    <font>
      <sz val="13"/>
      <name val="Aptos Narrow"/>
      <family val="2"/>
      <scheme val="minor"/>
    </font>
    <font>
      <b/>
      <sz val="13"/>
      <name val="Aptos Narrow"/>
      <family val="2"/>
      <scheme val="minor"/>
    </font>
    <font>
      <b/>
      <sz val="9"/>
      <color rgb="FF000000"/>
      <name val="Arial"/>
      <family val="2"/>
    </font>
    <font>
      <sz val="11"/>
      <name val="Aptos Narrow"/>
      <family val="2"/>
      <scheme val="minor"/>
    </font>
    <font>
      <b/>
      <sz val="11"/>
      <name val="Aptos Narrow"/>
      <family val="2"/>
      <scheme val="minor"/>
    </font>
    <font>
      <sz val="13"/>
      <color theme="1"/>
      <name val="Arial"/>
      <family val="2"/>
    </font>
    <font>
      <sz val="12"/>
      <color rgb="FF242424"/>
      <name val="Aptos Narrow"/>
      <family val="2"/>
    </font>
    <font>
      <b/>
      <sz val="12"/>
      <color theme="1"/>
      <name val="Aptos Narrow"/>
      <family val="2"/>
      <scheme val="minor"/>
    </font>
    <font>
      <b/>
      <sz val="12"/>
      <color rgb="FF000000"/>
      <name val="Aptos Narrow"/>
      <family val="2"/>
    </font>
    <font>
      <i/>
      <sz val="8"/>
      <color theme="1"/>
      <name val="Arial"/>
      <family val="2"/>
    </font>
    <font>
      <b/>
      <sz val="10"/>
      <color rgb="FF000000"/>
      <name val="Arial"/>
      <family val="2"/>
    </font>
    <font>
      <u/>
      <sz val="13"/>
      <name val="Aptos Narrow"/>
      <family val="2"/>
      <scheme val="minor"/>
    </font>
    <font>
      <b/>
      <u/>
      <sz val="13"/>
      <color theme="1"/>
      <name val="Aptos Narrow"/>
      <family val="2"/>
      <scheme val="minor"/>
    </font>
    <font>
      <sz val="13"/>
      <name val="Aptos Narrow"/>
      <family val="2"/>
    </font>
    <font>
      <b/>
      <sz val="13"/>
      <color rgb="FFFF0000"/>
      <name val="Aptos Narrow"/>
      <family val="2"/>
      <scheme val="minor"/>
    </font>
    <font>
      <u/>
      <sz val="13"/>
      <color theme="10"/>
      <name val="Aptos Narrow"/>
      <family val="2"/>
      <scheme val="minor"/>
    </font>
    <font>
      <u/>
      <sz val="13"/>
      <color rgb="FF0000FF"/>
      <name val="Aptos Narrow"/>
      <family val="2"/>
      <scheme val="minor"/>
    </font>
    <font>
      <b/>
      <sz val="15"/>
      <color rgb="FFFF0000"/>
      <name val="Aptos Narrow"/>
      <family val="2"/>
      <scheme val="minor"/>
    </font>
    <font>
      <sz val="13"/>
      <color rgb="FF000000"/>
      <name val="Aptos Narrow"/>
      <family val="2"/>
      <scheme val="minor"/>
    </font>
    <font>
      <sz val="11"/>
      <color rgb="FF000000"/>
      <name val="Aptos Narrow"/>
      <family val="2"/>
    </font>
    <font>
      <b/>
      <sz val="11"/>
      <color rgb="FF000000"/>
      <name val="Aptos Narrow"/>
      <family val="2"/>
    </font>
    <font>
      <b/>
      <sz val="10"/>
      <name val="Arial"/>
      <family val="2"/>
    </font>
    <font>
      <u/>
      <sz val="11"/>
      <name val="Aptos Narrow"/>
      <family val="2"/>
      <scheme val="minor"/>
    </font>
    <font>
      <i/>
      <sz val="11"/>
      <color rgb="FF000000"/>
      <name val="Aptos Narrow"/>
      <family val="2"/>
    </font>
    <font>
      <i/>
      <sz val="11"/>
      <color theme="1"/>
      <name val="Aptos Narrow"/>
      <family val="2"/>
      <scheme val="minor"/>
    </font>
    <font>
      <b/>
      <u/>
      <sz val="11"/>
      <color theme="1"/>
      <name val="Aptos Narrow"/>
      <family val="2"/>
      <scheme val="minor"/>
    </font>
    <font>
      <u/>
      <sz val="11"/>
      <color rgb="FF000000"/>
      <name val="Aptos Narrow"/>
      <family val="2"/>
    </font>
    <font>
      <b/>
      <sz val="11"/>
      <name val="Aptos Narrow"/>
      <family val="2"/>
    </font>
    <font>
      <sz val="11"/>
      <name val="Aptos Narrow"/>
      <family val="2"/>
    </font>
    <font>
      <sz val="8"/>
      <name val="Arial"/>
      <family val="2"/>
    </font>
    <font>
      <sz val="20"/>
      <color theme="1"/>
      <name val="Aptos Narrow"/>
      <family val="2"/>
      <scheme val="minor"/>
    </font>
    <font>
      <sz val="11"/>
      <color theme="1"/>
      <name val="Aptos Narrow"/>
      <family val="2"/>
      <scheme val="minor"/>
    </font>
    <font>
      <sz val="8"/>
      <name val="Aptos Narrow"/>
      <family val="2"/>
      <scheme val="minor"/>
    </font>
    <font>
      <sz val="9"/>
      <color rgb="FFFF0000"/>
      <name val="Arial"/>
      <family val="2"/>
    </font>
    <font>
      <sz val="11"/>
      <color rgb="FF000000"/>
      <name val="Aptos Narrow"/>
      <family val="2"/>
    </font>
    <font>
      <sz val="9"/>
      <name val="Aptos Narrow"/>
      <family val="2"/>
      <scheme val="minor"/>
    </font>
  </fonts>
  <fills count="16">
    <fill>
      <patternFill patternType="none"/>
    </fill>
    <fill>
      <patternFill patternType="gray125"/>
    </fill>
    <fill>
      <patternFill patternType="solid">
        <fgColor rgb="FFA6C7DA"/>
        <bgColor indexed="64"/>
      </patternFill>
    </fill>
    <fill>
      <patternFill patternType="solid">
        <fgColor rgb="FFE7F0F5"/>
        <bgColor indexed="64"/>
      </patternFill>
    </fill>
    <fill>
      <patternFill patternType="solid">
        <fgColor theme="0" tint="-0.14999847407452621"/>
        <bgColor indexed="64"/>
      </patternFill>
    </fill>
    <fill>
      <patternFill patternType="solid">
        <fgColor theme="0"/>
        <bgColor indexed="64"/>
      </patternFill>
    </fill>
    <fill>
      <patternFill patternType="solid">
        <fgColor rgb="FFFAFAFA"/>
        <bgColor indexed="64"/>
      </patternFill>
    </fill>
    <fill>
      <patternFill patternType="solid">
        <fgColor rgb="FFF9F9F9"/>
        <bgColor indexed="64"/>
      </patternFill>
    </fill>
    <fill>
      <patternFill patternType="solid">
        <fgColor theme="2" tint="-9.9978637043366805E-2"/>
        <bgColor indexed="64"/>
      </patternFill>
    </fill>
    <fill>
      <patternFill patternType="solid">
        <fgColor theme="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BDD7EE"/>
      </patternFill>
    </fill>
    <fill>
      <patternFill patternType="solid">
        <fgColor theme="3" tint="0.89999084444715716"/>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rgb="FFDDDDDD"/>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000000"/>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3">
    <xf numFmtId="0" fontId="0" fillId="0" borderId="0"/>
    <xf numFmtId="0" fontId="14" fillId="0" borderId="0"/>
    <xf numFmtId="0" fontId="77" fillId="0" borderId="48"/>
  </cellStyleXfs>
  <cellXfs count="510">
    <xf numFmtId="0" fontId="0" fillId="0" borderId="0" xfId="0"/>
    <xf numFmtId="0" fontId="0" fillId="0" borderId="0" xfId="0" applyAlignment="1">
      <alignment wrapText="1"/>
    </xf>
    <xf numFmtId="0" fontId="9" fillId="0" borderId="0" xfId="0" applyFont="1"/>
    <xf numFmtId="0" fontId="9" fillId="0" borderId="0" xfId="0" applyFont="1" applyAlignment="1">
      <alignment vertical="center" wrapText="1"/>
    </xf>
    <xf numFmtId="0" fontId="0" fillId="0" borderId="0" xfId="0" applyAlignment="1">
      <alignment vertical="top"/>
    </xf>
    <xf numFmtId="0" fontId="12" fillId="0" borderId="0" xfId="0" applyFont="1"/>
    <xf numFmtId="0" fontId="15" fillId="6" borderId="13" xfId="0" applyFont="1" applyFill="1" applyBorder="1" applyAlignment="1">
      <alignment vertical="top" wrapText="1"/>
    </xf>
    <xf numFmtId="0" fontId="15" fillId="7" borderId="13" xfId="0" applyFont="1" applyFill="1" applyBorder="1" applyAlignment="1">
      <alignment vertical="top" wrapText="1"/>
    </xf>
    <xf numFmtId="0" fontId="0" fillId="0" borderId="0" xfId="0" applyProtection="1">
      <protection locked="0"/>
    </xf>
    <xf numFmtId="0" fontId="9" fillId="0" borderId="0" xfId="0" applyFont="1" applyAlignment="1">
      <alignment wrapText="1"/>
    </xf>
    <xf numFmtId="0" fontId="0" fillId="8" borderId="0" xfId="0" applyFill="1"/>
    <xf numFmtId="0" fontId="9" fillId="0" borderId="0" xfId="0" applyFont="1" applyAlignment="1">
      <alignment horizontal="left" vertical="top" wrapText="1"/>
    </xf>
    <xf numFmtId="0" fontId="9" fillId="0" borderId="0" xfId="0" applyFont="1" applyAlignment="1">
      <alignment vertical="top"/>
    </xf>
    <xf numFmtId="0" fontId="13"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center"/>
    </xf>
    <xf numFmtId="0" fontId="10" fillId="0" borderId="0" xfId="0" applyFont="1" applyProtection="1">
      <protection locked="0"/>
    </xf>
    <xf numFmtId="0" fontId="16" fillId="0" borderId="0" xfId="0" applyFont="1" applyProtection="1">
      <protection locked="0"/>
    </xf>
    <xf numFmtId="0" fontId="16" fillId="0" borderId="0" xfId="0" applyFont="1"/>
    <xf numFmtId="0" fontId="9" fillId="0" borderId="0" xfId="0" applyFont="1" applyAlignment="1" applyProtection="1">
      <alignment vertical="center"/>
      <protection locked="0"/>
    </xf>
    <xf numFmtId="0" fontId="10" fillId="0" borderId="0" xfId="0" applyFont="1" applyAlignment="1" applyProtection="1">
      <alignment wrapText="1"/>
      <protection locked="0"/>
    </xf>
    <xf numFmtId="0" fontId="10" fillId="5" borderId="0" xfId="0" applyFont="1" applyFill="1" applyAlignment="1" applyProtection="1">
      <alignment wrapText="1"/>
      <protection locked="0"/>
    </xf>
    <xf numFmtId="0" fontId="9" fillId="0" borderId="0" xfId="0" applyFont="1" applyAlignment="1">
      <alignment vertical="top" wrapText="1"/>
    </xf>
    <xf numFmtId="0" fontId="9"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center" vertical="top" wrapText="1"/>
    </xf>
    <xf numFmtId="0" fontId="10" fillId="0" borderId="0" xfId="0" applyFont="1" applyAlignment="1">
      <alignment horizontal="left" vertical="top"/>
    </xf>
    <xf numFmtId="0" fontId="26" fillId="0" borderId="0" xfId="0" applyFont="1"/>
    <xf numFmtId="0" fontId="25" fillId="0" borderId="0" xfId="0" applyFont="1"/>
    <xf numFmtId="0" fontId="10" fillId="0" borderId="0" xfId="0" applyFont="1"/>
    <xf numFmtId="0" fontId="34" fillId="0" borderId="0" xfId="0" applyFont="1" applyAlignment="1" applyProtection="1">
      <alignment vertical="center" wrapText="1"/>
      <protection locked="0"/>
    </xf>
    <xf numFmtId="0" fontId="0" fillId="9" borderId="0" xfId="0" applyFill="1"/>
    <xf numFmtId="0" fontId="20" fillId="5" borderId="0" xfId="0" applyFont="1" applyFill="1" applyAlignment="1" applyProtection="1">
      <alignment horizontal="left" wrapText="1"/>
      <protection locked="0"/>
    </xf>
    <xf numFmtId="2" fontId="9" fillId="0" borderId="1" xfId="0" applyNumberFormat="1" applyFont="1" applyBorder="1" applyAlignment="1">
      <alignment vertical="center" wrapText="1"/>
    </xf>
    <xf numFmtId="10" fontId="9" fillId="0" borderId="1" xfId="0" applyNumberFormat="1" applyFont="1" applyBorder="1" applyAlignment="1">
      <alignment vertical="center" wrapText="1"/>
    </xf>
    <xf numFmtId="0" fontId="0" fillId="0" borderId="0" xfId="0" applyAlignment="1">
      <alignment vertical="center" wrapText="1"/>
    </xf>
    <xf numFmtId="0" fontId="37" fillId="0" borderId="0" xfId="1" applyFont="1" applyAlignment="1">
      <alignment wrapText="1"/>
    </xf>
    <xf numFmtId="0" fontId="0" fillId="0" borderId="0" xfId="0" applyAlignment="1">
      <alignment horizontal="left"/>
    </xf>
    <xf numFmtId="0" fontId="9" fillId="0" borderId="0" xfId="0" applyFont="1" applyAlignment="1">
      <alignment horizontal="left"/>
    </xf>
    <xf numFmtId="0" fontId="41" fillId="0" borderId="0" xfId="0" applyFont="1"/>
    <xf numFmtId="0" fontId="42" fillId="0" borderId="0" xfId="0" applyFont="1"/>
    <xf numFmtId="0" fontId="46" fillId="0" borderId="0" xfId="0" applyFont="1"/>
    <xf numFmtId="0" fontId="49" fillId="0" borderId="0" xfId="0" applyFont="1"/>
    <xf numFmtId="0" fontId="51" fillId="0" borderId="0" xfId="0" applyFont="1"/>
    <xf numFmtId="0" fontId="8" fillId="0" borderId="0" xfId="0" applyFont="1" applyAlignment="1" applyProtection="1">
      <alignment horizontal="center" vertical="top"/>
      <protection locked="0"/>
    </xf>
    <xf numFmtId="0" fontId="7" fillId="0" borderId="0" xfId="0" applyFont="1" applyProtection="1">
      <protection locked="0"/>
    </xf>
    <xf numFmtId="0" fontId="7" fillId="0" borderId="0" xfId="0" applyFont="1" applyAlignment="1" applyProtection="1">
      <alignment wrapText="1"/>
      <protection locked="0"/>
    </xf>
    <xf numFmtId="0" fontId="9" fillId="0" borderId="0" xfId="0" applyFont="1" applyAlignment="1" applyProtection="1">
      <alignment vertical="center" wrapText="1"/>
      <protection locked="0"/>
    </xf>
    <xf numFmtId="0" fontId="9" fillId="5" borderId="0" xfId="0" applyFont="1" applyFill="1" applyAlignment="1" applyProtection="1">
      <alignment vertical="center" wrapText="1"/>
      <protection locked="0"/>
    </xf>
    <xf numFmtId="14" fontId="9" fillId="5" borderId="0" xfId="0" applyNumberFormat="1" applyFont="1" applyFill="1" applyAlignment="1" applyProtection="1">
      <alignment vertical="center" wrapText="1"/>
      <protection locked="0"/>
    </xf>
    <xf numFmtId="0" fontId="29" fillId="5" borderId="0" xfId="0" applyFont="1" applyFill="1" applyAlignment="1" applyProtection="1">
      <alignment horizontal="left" vertical="center" wrapText="1"/>
      <protection locked="0"/>
    </xf>
    <xf numFmtId="14" fontId="9" fillId="5" borderId="0" xfId="0" applyNumberFormat="1" applyFont="1" applyFill="1" applyAlignment="1" applyProtection="1">
      <alignment horizontal="right" vertical="center" wrapText="1"/>
      <protection locked="0"/>
    </xf>
    <xf numFmtId="0" fontId="28" fillId="5" borderId="0" xfId="0" applyFont="1" applyFill="1" applyAlignment="1" applyProtection="1">
      <alignment vertical="center" wrapText="1"/>
      <protection locked="0"/>
    </xf>
    <xf numFmtId="164" fontId="9" fillId="5" borderId="0" xfId="0" applyNumberFormat="1" applyFont="1" applyFill="1" applyAlignment="1" applyProtection="1">
      <alignment vertical="center" wrapText="1"/>
      <protection locked="0"/>
    </xf>
    <xf numFmtId="0" fontId="28" fillId="0" borderId="0" xfId="0" applyFont="1" applyAlignment="1" applyProtection="1">
      <alignment vertical="center" wrapText="1"/>
      <protection locked="0"/>
    </xf>
    <xf numFmtId="0" fontId="9" fillId="5" borderId="0" xfId="0" applyFont="1" applyFill="1" applyAlignment="1" applyProtection="1">
      <alignment horizontal="left" vertical="center" wrapText="1"/>
      <protection locked="0"/>
    </xf>
    <xf numFmtId="0" fontId="5" fillId="0" borderId="0" xfId="0" applyFont="1" applyAlignment="1">
      <alignment horizontal="left" vertical="top"/>
    </xf>
    <xf numFmtId="0" fontId="50" fillId="0" borderId="0" xfId="0" applyFont="1"/>
    <xf numFmtId="0" fontId="57" fillId="0" borderId="0" xfId="1" applyFont="1"/>
    <xf numFmtId="0" fontId="33" fillId="3" borderId="1" xfId="0" applyFont="1" applyFill="1" applyBorder="1" applyAlignment="1">
      <alignment horizontal="center" vertical="center" wrapText="1"/>
    </xf>
    <xf numFmtId="0" fontId="60" fillId="0" borderId="0" xfId="0" applyFont="1"/>
    <xf numFmtId="0" fontId="41" fillId="8" borderId="0" xfId="0" applyFont="1" applyFill="1"/>
    <xf numFmtId="0" fontId="42" fillId="8" borderId="0" xfId="0" applyFont="1" applyFill="1"/>
    <xf numFmtId="0" fontId="44" fillId="0" borderId="0" xfId="0" applyFont="1" applyAlignment="1">
      <alignment horizontal="left"/>
    </xf>
    <xf numFmtId="0" fontId="42" fillId="0" borderId="0" xfId="0" applyFont="1" applyAlignment="1">
      <alignment vertical="center"/>
    </xf>
    <xf numFmtId="0" fontId="42" fillId="0" borderId="0" xfId="0" applyFont="1" applyAlignment="1">
      <alignment horizontal="left" vertical="center" indent="1"/>
    </xf>
    <xf numFmtId="0" fontId="41" fillId="0" borderId="0" xfId="0" applyFont="1" applyAlignment="1">
      <alignment horizontal="left" vertical="center" indent="2"/>
    </xf>
    <xf numFmtId="0" fontId="42" fillId="0" borderId="0" xfId="0" applyFont="1" applyAlignment="1">
      <alignment horizontal="left" vertical="center" indent="2"/>
    </xf>
    <xf numFmtId="0" fontId="64" fillId="0" borderId="0" xfId="0" applyFont="1"/>
    <xf numFmtId="0" fontId="1" fillId="0" borderId="0" xfId="0" applyFont="1"/>
    <xf numFmtId="0" fontId="0" fillId="8" borderId="40" xfId="0" applyFill="1" applyBorder="1" applyAlignment="1">
      <alignment vertical="center" wrapText="1"/>
    </xf>
    <xf numFmtId="0" fontId="0" fillId="8" borderId="39" xfId="0" applyFill="1" applyBorder="1" applyAlignment="1">
      <alignment vertical="center" wrapText="1"/>
    </xf>
    <xf numFmtId="0" fontId="0" fillId="12" borderId="40" xfId="0" applyFill="1" applyBorder="1" applyAlignment="1">
      <alignment vertical="center" wrapText="1"/>
    </xf>
    <xf numFmtId="0" fontId="0" fillId="12" borderId="39" xfId="0" applyFill="1" applyBorder="1" applyAlignment="1">
      <alignment vertical="center" wrapText="1"/>
    </xf>
    <xf numFmtId="0" fontId="25" fillId="10" borderId="33" xfId="0" applyFont="1" applyFill="1" applyBorder="1" applyAlignment="1">
      <alignment vertical="center" wrapText="1"/>
    </xf>
    <xf numFmtId="0" fontId="25" fillId="10" borderId="35" xfId="0" applyFont="1" applyFill="1" applyBorder="1" applyAlignment="1">
      <alignment vertical="center" wrapText="1"/>
    </xf>
    <xf numFmtId="0" fontId="0" fillId="10" borderId="36" xfId="0" applyFill="1" applyBorder="1" applyAlignment="1">
      <alignment vertical="center" wrapText="1"/>
    </xf>
    <xf numFmtId="0" fontId="0" fillId="10" borderId="37" xfId="0" applyFill="1" applyBorder="1" applyAlignment="1">
      <alignment vertical="center" wrapText="1"/>
    </xf>
    <xf numFmtId="0" fontId="65" fillId="11" borderId="31" xfId="0" applyFont="1" applyFill="1" applyBorder="1"/>
    <xf numFmtId="0" fontId="65" fillId="11" borderId="32" xfId="0" applyFont="1" applyFill="1" applyBorder="1"/>
    <xf numFmtId="0" fontId="66" fillId="11" borderId="33" xfId="0" applyFont="1" applyFill="1" applyBorder="1" applyAlignment="1">
      <alignment wrapText="1"/>
    </xf>
    <xf numFmtId="0" fontId="66" fillId="11" borderId="35" xfId="0" applyFont="1" applyFill="1" applyBorder="1" applyAlignment="1">
      <alignment wrapText="1"/>
    </xf>
    <xf numFmtId="0" fontId="65" fillId="11" borderId="36" xfId="0" applyFont="1" applyFill="1" applyBorder="1" applyAlignment="1">
      <alignment wrapText="1"/>
    </xf>
    <xf numFmtId="0" fontId="65" fillId="11" borderId="37" xfId="0" applyFont="1" applyFill="1" applyBorder="1" applyAlignment="1">
      <alignment wrapText="1"/>
    </xf>
    <xf numFmtId="0" fontId="69" fillId="11" borderId="0" xfId="0" applyFont="1" applyFill="1" applyAlignment="1">
      <alignment wrapText="1"/>
    </xf>
    <xf numFmtId="0" fontId="69" fillId="11" borderId="34" xfId="0" applyFont="1" applyFill="1" applyBorder="1" applyAlignment="1">
      <alignment wrapText="1"/>
    </xf>
    <xf numFmtId="0" fontId="70" fillId="10" borderId="31" xfId="0" applyFont="1" applyFill="1" applyBorder="1"/>
    <xf numFmtId="0" fontId="70" fillId="10" borderId="32" xfId="0" applyFont="1" applyFill="1" applyBorder="1"/>
    <xf numFmtId="0" fontId="70" fillId="10" borderId="0" xfId="0" applyFont="1" applyFill="1" applyAlignment="1">
      <alignment vertical="center" wrapText="1"/>
    </xf>
    <xf numFmtId="0" fontId="70" fillId="10" borderId="34" xfId="0" applyFont="1" applyFill="1" applyBorder="1" applyAlignment="1">
      <alignment vertical="center" wrapText="1"/>
    </xf>
    <xf numFmtId="0" fontId="71" fillId="8" borderId="38" xfId="0" applyFont="1" applyFill="1" applyBorder="1" applyAlignment="1">
      <alignment horizontal="center" vertical="center" wrapText="1"/>
    </xf>
    <xf numFmtId="0" fontId="71" fillId="12" borderId="38" xfId="0" applyFont="1" applyFill="1" applyBorder="1" applyAlignment="1">
      <alignment horizontal="center" vertical="center" wrapText="1"/>
    </xf>
    <xf numFmtId="0" fontId="72" fillId="10" borderId="30" xfId="0" applyFont="1" applyFill="1" applyBorder="1"/>
    <xf numFmtId="0" fontId="72" fillId="11" borderId="30" xfId="0" applyFont="1" applyFill="1" applyBorder="1"/>
    <xf numFmtId="0" fontId="50" fillId="13" borderId="30" xfId="0" applyFont="1" applyFill="1" applyBorder="1"/>
    <xf numFmtId="0" fontId="50" fillId="13" borderId="31" xfId="0" applyFont="1" applyFill="1" applyBorder="1"/>
    <xf numFmtId="0" fontId="50" fillId="13" borderId="32" xfId="0" applyFont="1" applyFill="1" applyBorder="1"/>
    <xf numFmtId="0" fontId="30" fillId="13" borderId="33" xfId="0" applyFont="1" applyFill="1" applyBorder="1"/>
    <xf numFmtId="0" fontId="30" fillId="13" borderId="0" xfId="0" applyFont="1" applyFill="1"/>
    <xf numFmtId="0" fontId="49" fillId="13" borderId="29" xfId="0" applyFont="1" applyFill="1" applyBorder="1"/>
    <xf numFmtId="0" fontId="30" fillId="13" borderId="34" xfId="0" applyFont="1" applyFill="1" applyBorder="1"/>
    <xf numFmtId="0" fontId="49" fillId="13" borderId="39" xfId="0" applyFont="1" applyFill="1" applyBorder="1"/>
    <xf numFmtId="0" fontId="30" fillId="13" borderId="35" xfId="0" applyFont="1" applyFill="1" applyBorder="1"/>
    <xf numFmtId="0" fontId="30" fillId="13" borderId="36" xfId="0" applyFont="1" applyFill="1" applyBorder="1"/>
    <xf numFmtId="0" fontId="30" fillId="13" borderId="37" xfId="0" applyFont="1" applyFill="1" applyBorder="1"/>
    <xf numFmtId="0" fontId="10" fillId="0" borderId="0" xfId="0" applyFont="1" applyAlignment="1">
      <alignment vertical="top" wrapText="1"/>
    </xf>
    <xf numFmtId="0" fontId="63" fillId="0" borderId="0" xfId="0" applyFont="1"/>
    <xf numFmtId="0" fontId="42" fillId="0" borderId="0" xfId="0" applyFont="1" applyAlignment="1">
      <alignment wrapText="1"/>
    </xf>
    <xf numFmtId="0" fontId="62" fillId="0" borderId="0" xfId="1" applyFont="1" applyAlignment="1">
      <alignment wrapText="1"/>
    </xf>
    <xf numFmtId="0" fontId="16" fillId="0" borderId="0" xfId="0" applyFont="1" applyAlignment="1">
      <alignment wrapText="1"/>
    </xf>
    <xf numFmtId="0" fontId="27" fillId="0" borderId="0" xfId="0" applyFont="1"/>
    <xf numFmtId="0" fontId="3" fillId="0" borderId="0" xfId="0" applyFont="1"/>
    <xf numFmtId="0" fontId="63" fillId="0" borderId="48" xfId="0" applyFont="1" applyBorder="1"/>
    <xf numFmtId="0" fontId="41" fillId="0" borderId="48" xfId="0" applyFont="1" applyBorder="1"/>
    <xf numFmtId="0" fontId="46" fillId="0" borderId="48" xfId="0" applyFont="1" applyBorder="1"/>
    <xf numFmtId="0" fontId="57" fillId="0" borderId="48" xfId="1" applyFont="1" applyBorder="1"/>
    <xf numFmtId="0" fontId="42" fillId="0" borderId="48" xfId="0" applyFont="1" applyBorder="1"/>
    <xf numFmtId="0" fontId="0" fillId="0" borderId="48" xfId="0" applyBorder="1"/>
    <xf numFmtId="0" fontId="58" fillId="0" borderId="48" xfId="0" applyFont="1" applyBorder="1"/>
    <xf numFmtId="0" fontId="47" fillId="0" borderId="48" xfId="0" applyFont="1" applyBorder="1"/>
    <xf numFmtId="0" fontId="59" fillId="0" borderId="48" xfId="0" applyFont="1" applyBorder="1"/>
    <xf numFmtId="0" fontId="45" fillId="0" borderId="48" xfId="0" applyFont="1" applyBorder="1"/>
    <xf numFmtId="0" fontId="3" fillId="0" borderId="48" xfId="0" applyFont="1" applyBorder="1"/>
    <xf numFmtId="0" fontId="53" fillId="0" borderId="0" xfId="0" applyFont="1"/>
    <xf numFmtId="0" fontId="52" fillId="0" borderId="0" xfId="0" applyFont="1"/>
    <xf numFmtId="0" fontId="54" fillId="0" borderId="0" xfId="0" applyFont="1"/>
    <xf numFmtId="0" fontId="64" fillId="0" borderId="48" xfId="0" applyFont="1" applyBorder="1"/>
    <xf numFmtId="0" fontId="51" fillId="0" borderId="48" xfId="0" applyFont="1" applyBorder="1"/>
    <xf numFmtId="0" fontId="44" fillId="0" borderId="48" xfId="0" applyFont="1" applyBorder="1"/>
    <xf numFmtId="0" fontId="61" fillId="0" borderId="0" xfId="1" applyFont="1"/>
    <xf numFmtId="0" fontId="61" fillId="0" borderId="0" xfId="1" applyFont="1" applyAlignment="1">
      <alignment horizontal="left" vertical="center"/>
    </xf>
    <xf numFmtId="0" fontId="32" fillId="0" borderId="0" xfId="0" applyFont="1" applyAlignment="1">
      <alignment horizontal="left"/>
    </xf>
    <xf numFmtId="0" fontId="47" fillId="0" borderId="0" xfId="0" applyFont="1" applyAlignment="1">
      <alignment horizontal="left"/>
    </xf>
    <xf numFmtId="0" fontId="42" fillId="0" borderId="0" xfId="0" applyFont="1" applyAlignment="1">
      <alignment horizontal="left"/>
    </xf>
    <xf numFmtId="0" fontId="76" fillId="0" borderId="0" xfId="0" applyFont="1" applyAlignment="1">
      <alignment horizontal="left"/>
    </xf>
    <xf numFmtId="0" fontId="46" fillId="0" borderId="0" xfId="0" applyFont="1" applyAlignment="1">
      <alignment vertical="center"/>
    </xf>
    <xf numFmtId="0" fontId="40" fillId="0" borderId="0" xfId="0" applyFont="1" applyAlignment="1">
      <alignment horizontal="left"/>
    </xf>
    <xf numFmtId="0" fontId="43" fillId="0" borderId="48" xfId="0" applyFont="1" applyBorder="1"/>
    <xf numFmtId="0" fontId="9" fillId="0" borderId="1" xfId="0" applyFont="1" applyBorder="1" applyAlignment="1">
      <alignment horizontal="left" vertical="top" wrapText="1"/>
    </xf>
    <xf numFmtId="0" fontId="7" fillId="0" borderId="0" xfId="0" applyFont="1" applyAlignment="1">
      <alignment horizontal="left"/>
    </xf>
    <xf numFmtId="0" fontId="13" fillId="0" borderId="0" xfId="0" applyFont="1" applyAlignment="1">
      <alignment horizontal="left"/>
    </xf>
    <xf numFmtId="0" fontId="14" fillId="0" borderId="0" xfId="1" applyAlignment="1">
      <alignment horizontal="left"/>
    </xf>
    <xf numFmtId="0" fontId="17" fillId="0" borderId="0" xfId="1" applyFont="1" applyAlignment="1">
      <alignment horizontal="left"/>
    </xf>
    <xf numFmtId="0" fontId="12" fillId="0" borderId="0" xfId="0" quotePrefix="1" applyFont="1" applyAlignment="1">
      <alignment horizontal="left"/>
    </xf>
    <xf numFmtId="0" fontId="12" fillId="0" borderId="0" xfId="0" applyFont="1" applyAlignment="1">
      <alignment horizontal="left"/>
    </xf>
    <xf numFmtId="0" fontId="14" fillId="0" borderId="0" xfId="1"/>
    <xf numFmtId="0" fontId="12" fillId="0" borderId="0" xfId="0" quotePrefix="1" applyFont="1"/>
    <xf numFmtId="0" fontId="68" fillId="0" borderId="0" xfId="1" applyFont="1"/>
    <xf numFmtId="0" fontId="10" fillId="5" borderId="0" xfId="0" applyFont="1" applyFill="1" applyAlignment="1">
      <alignment wrapText="1"/>
    </xf>
    <xf numFmtId="0" fontId="23" fillId="5" borderId="0" xfId="0" applyFont="1" applyFill="1" applyAlignment="1">
      <alignment vertical="center" wrapText="1"/>
    </xf>
    <xf numFmtId="0" fontId="18" fillId="5" borderId="0" xfId="0" applyFont="1" applyFill="1" applyAlignment="1">
      <alignment vertical="center" wrapText="1"/>
    </xf>
    <xf numFmtId="0" fontId="34" fillId="0" borderId="0" xfId="0" applyFont="1" applyAlignment="1">
      <alignment vertical="center" wrapText="1"/>
    </xf>
    <xf numFmtId="0" fontId="20" fillId="5" borderId="0" xfId="0" applyFont="1" applyFill="1" applyAlignment="1">
      <alignment horizontal="left" wrapText="1"/>
    </xf>
    <xf numFmtId="0" fontId="9" fillId="5" borderId="0" xfId="0" applyFont="1" applyFill="1" applyAlignment="1">
      <alignment vertical="center"/>
    </xf>
    <xf numFmtId="0" fontId="9" fillId="0" borderId="0" xfId="0" applyFont="1" applyAlignment="1">
      <alignment vertical="center"/>
    </xf>
    <xf numFmtId="0" fontId="9" fillId="0" borderId="1" xfId="0" applyFont="1" applyBorder="1" applyAlignment="1" applyProtection="1">
      <alignment vertical="top" wrapText="1"/>
      <protection locked="0"/>
    </xf>
    <xf numFmtId="0" fontId="11" fillId="0" borderId="0" xfId="0" applyFont="1" applyAlignment="1">
      <alignment vertical="top" wrapText="1"/>
    </xf>
    <xf numFmtId="0" fontId="73" fillId="14" borderId="45" xfId="0" applyFont="1" applyFill="1" applyBorder="1" applyAlignment="1">
      <alignment vertical="top" wrapText="1"/>
    </xf>
    <xf numFmtId="0" fontId="74" fillId="0" borderId="45" xfId="0" applyFont="1" applyBorder="1" applyAlignment="1">
      <alignment vertical="top" wrapText="1"/>
    </xf>
    <xf numFmtId="10" fontId="74" fillId="5" borderId="45" xfId="0" applyNumberFormat="1" applyFont="1" applyFill="1" applyBorder="1" applyAlignment="1">
      <alignment vertical="top" wrapText="1"/>
    </xf>
    <xf numFmtId="0" fontId="74" fillId="5" borderId="45" xfId="0" applyFont="1" applyFill="1" applyBorder="1" applyAlignment="1">
      <alignment vertical="top" wrapText="1"/>
    </xf>
    <xf numFmtId="1" fontId="74" fillId="5" borderId="45" xfId="0" applyNumberFormat="1" applyFont="1" applyFill="1" applyBorder="1" applyAlignment="1">
      <alignment vertical="top" wrapText="1"/>
    </xf>
    <xf numFmtId="0" fontId="39" fillId="0" borderId="48" xfId="0" applyFont="1" applyBorder="1" applyAlignment="1">
      <alignment vertical="center"/>
    </xf>
    <xf numFmtId="2" fontId="10" fillId="0" borderId="48" xfId="0" applyNumberFormat="1" applyFont="1" applyBorder="1" applyAlignment="1">
      <alignment horizontal="center" vertical="center" wrapText="1"/>
    </xf>
    <xf numFmtId="0" fontId="9" fillId="0" borderId="48" xfId="0" applyFont="1" applyBorder="1" applyAlignment="1">
      <alignment vertical="top" wrapText="1"/>
    </xf>
    <xf numFmtId="2" fontId="10" fillId="0" borderId="48" xfId="0" applyNumberFormat="1" applyFont="1" applyBorder="1" applyAlignment="1">
      <alignment vertical="top" wrapText="1"/>
    </xf>
    <xf numFmtId="2" fontId="73" fillId="14" borderId="45" xfId="0" applyNumberFormat="1" applyFont="1" applyFill="1" applyBorder="1" applyAlignment="1">
      <alignment vertical="top" wrapText="1"/>
    </xf>
    <xf numFmtId="10" fontId="39" fillId="0" borderId="45" xfId="0" applyNumberFormat="1" applyFont="1" applyBorder="1" applyAlignment="1">
      <alignment vertical="center"/>
    </xf>
    <xf numFmtId="10" fontId="10" fillId="0" borderId="45" xfId="0" applyNumberFormat="1" applyFont="1" applyBorder="1" applyAlignment="1">
      <alignment horizontal="center" vertical="center" wrapText="1"/>
    </xf>
    <xf numFmtId="10" fontId="9" fillId="0" borderId="45" xfId="0" applyNumberFormat="1" applyFont="1" applyBorder="1" applyAlignment="1">
      <alignment vertical="top" wrapText="1"/>
    </xf>
    <xf numFmtId="0" fontId="23" fillId="0" borderId="48" xfId="0" applyFont="1" applyBorder="1" applyAlignment="1">
      <alignment vertical="center"/>
    </xf>
    <xf numFmtId="10" fontId="10" fillId="0" borderId="48" xfId="0" applyNumberFormat="1" applyFont="1" applyBorder="1" applyAlignment="1">
      <alignment vertical="top" wrapText="1"/>
    </xf>
    <xf numFmtId="10" fontId="10" fillId="0" borderId="48" xfId="0" applyNumberFormat="1" applyFont="1" applyBorder="1" applyAlignment="1">
      <alignment vertical="top"/>
    </xf>
    <xf numFmtId="10" fontId="10" fillId="0" borderId="48" xfId="0" applyNumberFormat="1" applyFont="1" applyBorder="1" applyAlignment="1">
      <alignment horizontal="center" vertical="center" wrapText="1"/>
    </xf>
    <xf numFmtId="0" fontId="10" fillId="0" borderId="48" xfId="0" applyFont="1" applyBorder="1" applyAlignment="1">
      <alignment vertical="top"/>
    </xf>
    <xf numFmtId="0" fontId="5" fillId="5" borderId="48" xfId="0" applyFont="1" applyFill="1" applyBorder="1" applyAlignment="1">
      <alignment horizontal="center" vertical="center"/>
    </xf>
    <xf numFmtId="0" fontId="5" fillId="0" borderId="48" xfId="0" applyFont="1" applyBorder="1" applyAlignment="1">
      <alignment vertical="top" wrapText="1"/>
    </xf>
    <xf numFmtId="0" fontId="9" fillId="0" borderId="48" xfId="0" applyFont="1" applyBorder="1" applyAlignment="1">
      <alignment horizontal="left" vertical="top" wrapText="1"/>
    </xf>
    <xf numFmtId="0" fontId="74" fillId="0" borderId="45" xfId="0" applyFont="1" applyBorder="1" applyAlignment="1" applyProtection="1">
      <alignment vertical="top" wrapText="1"/>
      <protection locked="0"/>
    </xf>
    <xf numFmtId="10" fontId="74" fillId="0" borderId="45" xfId="0" applyNumberFormat="1" applyFont="1" applyBorder="1" applyAlignment="1" applyProtection="1">
      <alignment vertical="top" wrapText="1"/>
      <protection locked="0"/>
    </xf>
    <xf numFmtId="10" fontId="74" fillId="5" borderId="45" xfId="0" applyNumberFormat="1" applyFont="1" applyFill="1" applyBorder="1" applyAlignment="1" applyProtection="1">
      <alignment vertical="top" wrapText="1"/>
      <protection locked="0"/>
    </xf>
    <xf numFmtId="0" fontId="9" fillId="0" borderId="45" xfId="0" applyFont="1" applyBorder="1" applyAlignment="1" applyProtection="1">
      <alignment horizontal="left" vertical="top" wrapText="1"/>
      <protection locked="0"/>
    </xf>
    <xf numFmtId="0" fontId="9" fillId="0" borderId="1" xfId="0" applyFont="1" applyBorder="1" applyAlignment="1">
      <alignment horizontal="left" vertical="center" wrapText="1"/>
    </xf>
    <xf numFmtId="0" fontId="18" fillId="0" borderId="1" xfId="0" applyFont="1" applyBorder="1" applyAlignment="1">
      <alignment horizontal="left" vertical="center" wrapText="1"/>
    </xf>
    <xf numFmtId="0" fontId="0" fillId="0" borderId="0" xfId="0" applyAlignment="1" applyProtection="1">
      <alignment horizontal="center"/>
      <protection locked="0"/>
    </xf>
    <xf numFmtId="0" fontId="74" fillId="5" borderId="45" xfId="0" applyFont="1" applyFill="1" applyBorder="1" applyAlignment="1" applyProtection="1">
      <alignment vertical="top" wrapText="1"/>
      <protection locked="0"/>
    </xf>
    <xf numFmtId="0" fontId="9" fillId="0" borderId="0" xfId="0" applyFont="1" applyAlignment="1" applyProtection="1">
      <alignment horizontal="left" vertical="top" wrapText="1"/>
      <protection locked="0"/>
    </xf>
    <xf numFmtId="0" fontId="80" fillId="0" borderId="45" xfId="0" applyFont="1" applyBorder="1" applyAlignment="1" applyProtection="1">
      <alignment vertical="top" wrapText="1"/>
      <protection locked="0"/>
    </xf>
    <xf numFmtId="0" fontId="9" fillId="0" borderId="1" xfId="0" applyFont="1" applyBorder="1" applyAlignment="1">
      <alignment vertical="top" wrapText="1"/>
    </xf>
    <xf numFmtId="0" fontId="0" fillId="0" borderId="11" xfId="0" applyBorder="1"/>
    <xf numFmtId="167" fontId="9" fillId="0" borderId="1" xfId="0" applyNumberFormat="1" applyFont="1" applyBorder="1" applyAlignment="1" applyProtection="1">
      <alignment vertical="top" wrapText="1"/>
      <protection locked="0"/>
    </xf>
    <xf numFmtId="167" fontId="0" fillId="0" borderId="10" xfId="0" applyNumberFormat="1" applyBorder="1" applyProtection="1">
      <protection locked="0"/>
    </xf>
    <xf numFmtId="167" fontId="0" fillId="0" borderId="11" xfId="0" applyNumberFormat="1" applyBorder="1" applyProtection="1">
      <protection locked="0"/>
    </xf>
    <xf numFmtId="165" fontId="9" fillId="0" borderId="1" xfId="0" applyNumberFormat="1" applyFont="1" applyBorder="1" applyAlignment="1" applyProtection="1">
      <alignment vertical="top" wrapText="1"/>
      <protection locked="0"/>
    </xf>
    <xf numFmtId="0" fontId="0" fillId="0" borderId="10" xfId="0" applyBorder="1" applyProtection="1">
      <protection locked="0"/>
    </xf>
    <xf numFmtId="0" fontId="0" fillId="0" borderId="11" xfId="0" applyBorder="1" applyProtection="1">
      <protection locked="0"/>
    </xf>
    <xf numFmtId="166" fontId="9" fillId="0" borderId="1" xfId="0" applyNumberFormat="1" applyFont="1" applyBorder="1" applyAlignment="1">
      <alignment vertical="top" wrapText="1"/>
    </xf>
    <xf numFmtId="0" fontId="0" fillId="0" borderId="10" xfId="0" applyBorder="1"/>
    <xf numFmtId="0" fontId="9" fillId="0" borderId="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9" fillId="5" borderId="0" xfId="0" applyFont="1" applyFill="1" applyAlignment="1">
      <alignment vertical="top" wrapText="1"/>
    </xf>
    <xf numFmtId="0" fontId="0" fillId="0" borderId="0" xfId="0"/>
    <xf numFmtId="0" fontId="73" fillId="2" borderId="1" xfId="0" applyFont="1" applyFill="1" applyBorder="1" applyAlignment="1">
      <alignment horizontal="center" vertical="center" wrapText="1"/>
    </xf>
    <xf numFmtId="0" fontId="0" fillId="0" borderId="5" xfId="0" applyBorder="1" applyAlignment="1">
      <alignment wrapText="1"/>
    </xf>
    <xf numFmtId="0" fontId="0" fillId="0" borderId="6" xfId="0" applyBorder="1" applyAlignment="1">
      <alignment wrapText="1"/>
    </xf>
    <xf numFmtId="0" fontId="0" fillId="0" borderId="8" xfId="0" applyBorder="1" applyAlignment="1">
      <alignment wrapText="1"/>
    </xf>
    <xf numFmtId="0" fontId="0" fillId="0" borderId="2" xfId="0" applyBorder="1" applyAlignment="1">
      <alignment wrapText="1"/>
    </xf>
    <xf numFmtId="0" fontId="0" fillId="0" borderId="9" xfId="0" applyBorder="1" applyAlignment="1">
      <alignment wrapText="1"/>
    </xf>
    <xf numFmtId="0" fontId="8" fillId="0" borderId="0" xfId="0" applyFont="1" applyAlignment="1">
      <alignment horizontal="center" vertical="top" wrapText="1"/>
    </xf>
    <xf numFmtId="0" fontId="36" fillId="0" borderId="0" xfId="1" applyFont="1" applyAlignment="1">
      <alignment wrapText="1"/>
    </xf>
    <xf numFmtId="0" fontId="10" fillId="0" borderId="1" xfId="0" applyFont="1" applyBorder="1" applyAlignment="1">
      <alignment horizontal="center" vertical="top" wrapText="1"/>
    </xf>
    <xf numFmtId="167" fontId="9" fillId="0" borderId="1" xfId="0" applyNumberFormat="1" applyFont="1" applyBorder="1" applyAlignment="1" applyProtection="1">
      <alignment horizontal="right" vertical="top" wrapText="1"/>
      <protection locked="0"/>
    </xf>
    <xf numFmtId="167" fontId="0" fillId="0" borderId="10" xfId="0" applyNumberFormat="1" applyBorder="1" applyAlignment="1" applyProtection="1">
      <alignment horizontal="right"/>
      <protection locked="0"/>
    </xf>
    <xf numFmtId="167" fontId="0" fillId="0" borderId="11" xfId="0" applyNumberFormat="1" applyBorder="1" applyAlignment="1" applyProtection="1">
      <alignment horizontal="right"/>
      <protection locked="0"/>
    </xf>
    <xf numFmtId="0" fontId="9" fillId="0" borderId="4" xfId="0" applyFont="1" applyBorder="1" applyAlignment="1">
      <alignment vertical="top" wrapText="1"/>
    </xf>
    <xf numFmtId="0" fontId="0" fillId="0" borderId="5" xfId="0" applyBorder="1"/>
    <xf numFmtId="0" fontId="0" fillId="0" borderId="3" xfId="0" applyBorder="1"/>
    <xf numFmtId="0" fontId="10" fillId="0" borderId="1" xfId="0" applyFont="1" applyBorder="1" applyAlignment="1" applyProtection="1">
      <alignment vertical="top" wrapText="1"/>
      <protection locked="0"/>
    </xf>
    <xf numFmtId="0" fontId="0" fillId="0" borderId="1" xfId="0" applyBorder="1" applyProtection="1">
      <protection locked="0"/>
    </xf>
    <xf numFmtId="165" fontId="9" fillId="0" borderId="1" xfId="0" applyNumberFormat="1" applyFont="1" applyBorder="1" applyAlignment="1">
      <alignment vertical="top" wrapText="1"/>
    </xf>
    <xf numFmtId="165" fontId="9" fillId="0" borderId="12" xfId="0" applyNumberFormat="1" applyFont="1" applyBorder="1" applyAlignment="1" applyProtection="1">
      <alignment vertical="top" wrapText="1"/>
      <protection locked="0"/>
    </xf>
    <xf numFmtId="166" fontId="73" fillId="8" borderId="1" xfId="0" applyNumberFormat="1" applyFont="1" applyFill="1" applyBorder="1" applyAlignment="1">
      <alignment vertical="top" wrapText="1"/>
    </xf>
    <xf numFmtId="0" fontId="73" fillId="0" borderId="1" xfId="0" applyFont="1" applyBorder="1" applyAlignment="1">
      <alignment vertical="top" wrapText="1"/>
    </xf>
    <xf numFmtId="0" fontId="6"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14" fontId="9" fillId="0" borderId="1" xfId="0" applyNumberFormat="1" applyFont="1" applyBorder="1" applyAlignment="1">
      <alignment horizontal="left" vertical="center" wrapText="1"/>
    </xf>
    <xf numFmtId="0" fontId="0" fillId="0" borderId="10" xfId="0" applyBorder="1" applyAlignment="1">
      <alignment horizontal="left"/>
    </xf>
    <xf numFmtId="0" fontId="0" fillId="0" borderId="11" xfId="0" applyBorder="1" applyAlignment="1">
      <alignment horizontal="left"/>
    </xf>
    <xf numFmtId="0" fontId="31" fillId="2" borderId="1" xfId="0" applyFont="1" applyFill="1" applyBorder="1" applyAlignment="1">
      <alignment vertical="center" wrapText="1"/>
    </xf>
    <xf numFmtId="0" fontId="0" fillId="0" borderId="5"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2" xfId="0" applyBorder="1" applyProtection="1">
      <protection locked="0"/>
    </xf>
    <xf numFmtId="0" fontId="0" fillId="0" borderId="9" xfId="0" applyBorder="1" applyProtection="1">
      <protection locked="0"/>
    </xf>
    <xf numFmtId="0" fontId="9" fillId="5" borderId="1" xfId="0" applyFont="1" applyFill="1" applyBorder="1" applyAlignment="1">
      <alignment horizontal="left" vertical="center" wrapText="1"/>
    </xf>
    <xf numFmtId="0" fontId="9" fillId="0" borderId="1" xfId="0" applyFont="1" applyBorder="1" applyAlignment="1">
      <alignment vertical="center" wrapText="1"/>
    </xf>
    <xf numFmtId="0" fontId="10" fillId="2" borderId="1" xfId="0" applyFont="1" applyFill="1" applyBorder="1" applyAlignment="1">
      <alignment horizontal="center" vertical="center"/>
    </xf>
    <xf numFmtId="0" fontId="9" fillId="0" borderId="1" xfId="0" applyFont="1" applyBorder="1" applyAlignment="1" applyProtection="1">
      <alignment vertical="center"/>
      <protection locked="0"/>
    </xf>
    <xf numFmtId="0" fontId="9" fillId="2" borderId="1" xfId="0" applyFont="1" applyFill="1" applyBorder="1" applyAlignment="1">
      <alignment vertical="center" wrapText="1"/>
    </xf>
    <xf numFmtId="14" fontId="9" fillId="5" borderId="1" xfId="0" applyNumberFormat="1" applyFont="1" applyFill="1" applyBorder="1" applyAlignment="1" applyProtection="1">
      <alignment horizontal="left" vertical="center" wrapText="1"/>
      <protection locked="0"/>
    </xf>
    <xf numFmtId="0" fontId="16" fillId="0" borderId="10" xfId="0" applyFont="1" applyBorder="1" applyAlignment="1" applyProtection="1">
      <alignment horizontal="left"/>
      <protection locked="0"/>
    </xf>
    <xf numFmtId="0" fontId="16" fillId="0" borderId="11" xfId="0" applyFont="1" applyBorder="1" applyAlignment="1" applyProtection="1">
      <alignment horizontal="left"/>
      <protection locked="0"/>
    </xf>
    <xf numFmtId="0" fontId="10" fillId="0" borderId="0" xfId="0" applyFont="1"/>
    <xf numFmtId="14" fontId="9" fillId="5" borderId="1" xfId="0" applyNumberFormat="1" applyFont="1" applyFill="1" applyBorder="1" applyAlignment="1">
      <alignment horizontal="left" vertical="center" wrapText="1"/>
    </xf>
    <xf numFmtId="0" fontId="16" fillId="0" borderId="10" xfId="0" applyFont="1" applyBorder="1" applyAlignment="1">
      <alignment horizontal="left"/>
    </xf>
    <xf numFmtId="0" fontId="16" fillId="0" borderId="11" xfId="0" applyFont="1" applyBorder="1" applyAlignment="1">
      <alignment horizontal="left"/>
    </xf>
    <xf numFmtId="164" fontId="9" fillId="5" borderId="1" xfId="0" applyNumberFormat="1" applyFont="1" applyFill="1" applyBorder="1" applyAlignment="1">
      <alignment vertical="center" wrapText="1"/>
    </xf>
    <xf numFmtId="0" fontId="20" fillId="5" borderId="0" xfId="0" applyFont="1" applyFill="1" applyAlignment="1">
      <alignment horizontal="left" wrapText="1"/>
    </xf>
    <xf numFmtId="0" fontId="9" fillId="5" borderId="1" xfId="0" applyFont="1" applyFill="1" applyBorder="1" applyAlignment="1">
      <alignment vertical="center" wrapText="1"/>
    </xf>
    <xf numFmtId="0" fontId="9" fillId="2" borderId="1" xfId="0" applyFont="1" applyFill="1" applyBorder="1" applyAlignment="1">
      <alignment vertical="center"/>
    </xf>
    <xf numFmtId="0" fontId="7" fillId="0" borderId="0" xfId="0" applyFont="1" applyAlignment="1">
      <alignment wrapText="1"/>
    </xf>
    <xf numFmtId="0" fontId="10" fillId="4" borderId="1" xfId="0" applyFont="1" applyFill="1" applyBorder="1" applyAlignment="1">
      <alignment horizontal="center" vertical="center" wrapText="1"/>
    </xf>
    <xf numFmtId="0" fontId="0" fillId="0" borderId="6" xfId="0" applyBorder="1"/>
    <xf numFmtId="0" fontId="0" fillId="0" borderId="8" xfId="0" applyBorder="1"/>
    <xf numFmtId="0" fontId="0" fillId="0" borderId="2" xfId="0" applyBorder="1"/>
    <xf numFmtId="0" fontId="0" fillId="0" borderId="9" xfId="0" applyBorder="1"/>
    <xf numFmtId="0" fontId="9" fillId="5" borderId="1" xfId="0" applyFont="1" applyFill="1" applyBorder="1" applyAlignment="1" applyProtection="1">
      <alignment vertical="center" wrapText="1"/>
      <protection locked="0"/>
    </xf>
    <xf numFmtId="0" fontId="9" fillId="0" borderId="10" xfId="0" applyFont="1" applyBorder="1" applyAlignment="1" applyProtection="1">
      <alignment wrapText="1"/>
      <protection locked="0"/>
    </xf>
    <xf numFmtId="0" fontId="9" fillId="0" borderId="11" xfId="0" applyFont="1" applyBorder="1" applyAlignment="1" applyProtection="1">
      <alignment wrapText="1"/>
      <protection locked="0"/>
    </xf>
    <xf numFmtId="0" fontId="0" fillId="0" borderId="16" xfId="0" applyBorder="1" applyProtection="1">
      <protection locked="0"/>
    </xf>
    <xf numFmtId="0" fontId="10" fillId="0" borderId="0" xfId="0" applyFont="1" applyAlignment="1">
      <alignment wrapText="1"/>
    </xf>
    <xf numFmtId="0" fontId="22" fillId="4" borderId="1" xfId="0" applyFont="1" applyFill="1" applyBorder="1" applyAlignment="1">
      <alignment horizontal="center" vertical="center" wrapText="1"/>
    </xf>
    <xf numFmtId="0" fontId="0" fillId="0" borderId="16" xfId="0" applyBorder="1"/>
    <xf numFmtId="0" fontId="9" fillId="0" borderId="12" xfId="0" applyFont="1" applyBorder="1" applyAlignment="1" applyProtection="1">
      <alignment wrapText="1"/>
      <protection locked="0"/>
    </xf>
    <xf numFmtId="0" fontId="8" fillId="0" borderId="0" xfId="0" applyFont="1" applyAlignment="1">
      <alignment horizontal="center" vertical="top"/>
    </xf>
    <xf numFmtId="0" fontId="9" fillId="5" borderId="12" xfId="0" applyFont="1" applyFill="1" applyBorder="1" applyAlignment="1">
      <alignment horizontal="left" vertical="center" wrapText="1"/>
    </xf>
    <xf numFmtId="0" fontId="9" fillId="5" borderId="10"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5" fillId="0" borderId="0" xfId="0" applyFont="1" applyAlignment="1">
      <alignment horizontal="left" vertical="top"/>
    </xf>
    <xf numFmtId="0" fontId="9" fillId="2" borderId="1" xfId="0" applyFont="1" applyFill="1" applyBorder="1" applyAlignment="1">
      <alignment horizontal="left" vertical="center" wrapText="1"/>
    </xf>
    <xf numFmtId="0" fontId="7" fillId="0" borderId="0" xfId="0" applyFont="1"/>
    <xf numFmtId="0" fontId="9" fillId="0" borderId="1" xfId="0" applyFont="1" applyBorder="1" applyAlignment="1" applyProtection="1">
      <alignment horizontal="left" vertical="top" wrapText="1"/>
      <protection locked="0"/>
    </xf>
    <xf numFmtId="0" fontId="0" fillId="0" borderId="5" xfId="0" applyBorder="1" applyAlignment="1" applyProtection="1">
      <alignment horizontal="left"/>
      <protection locked="0"/>
    </xf>
    <xf numFmtId="0" fontId="0" fillId="0" borderId="6" xfId="0" applyBorder="1" applyAlignment="1" applyProtection="1">
      <alignment horizontal="left"/>
      <protection locked="0"/>
    </xf>
    <xf numFmtId="0" fontId="0" fillId="0" borderId="8" xfId="0" applyBorder="1" applyAlignment="1" applyProtection="1">
      <alignment horizontal="left"/>
      <protection locked="0"/>
    </xf>
    <xf numFmtId="0" fontId="0" fillId="0" borderId="2" xfId="0" applyBorder="1" applyAlignment="1" applyProtection="1">
      <alignment horizontal="left"/>
      <protection locked="0"/>
    </xf>
    <xf numFmtId="0" fontId="0" fillId="0" borderId="9" xfId="0" applyBorder="1" applyAlignment="1" applyProtection="1">
      <alignment horizontal="left"/>
      <protection locked="0"/>
    </xf>
    <xf numFmtId="0" fontId="9" fillId="0" borderId="12" xfId="0" applyFont="1" applyBorder="1" applyAlignment="1">
      <alignment vertical="top" wrapText="1"/>
    </xf>
    <xf numFmtId="0" fontId="9" fillId="0" borderId="45" xfId="0" applyFont="1" applyBorder="1" applyAlignment="1" applyProtection="1">
      <alignment horizontal="left" vertical="top" wrapText="1"/>
      <protection locked="0"/>
    </xf>
    <xf numFmtId="0" fontId="0" fillId="0" borderId="49" xfId="0" applyBorder="1" applyProtection="1">
      <protection locked="0"/>
    </xf>
    <xf numFmtId="0" fontId="21" fillId="0" borderId="45" xfId="0" applyFont="1" applyBorder="1" applyAlignment="1" applyProtection="1">
      <alignment horizontal="left" vertical="top" wrapText="1"/>
      <protection locked="0"/>
    </xf>
    <xf numFmtId="0" fontId="9" fillId="0" borderId="0" xfId="0" applyFont="1" applyAlignment="1">
      <alignment vertical="top" wrapText="1"/>
    </xf>
    <xf numFmtId="0" fontId="10" fillId="0" borderId="0" xfId="0" applyFont="1" applyAlignment="1">
      <alignment vertical="top" wrapText="1"/>
    </xf>
    <xf numFmtId="0" fontId="75" fillId="0" borderId="48" xfId="0" applyFont="1" applyBorder="1" applyAlignment="1">
      <alignment vertical="top" wrapText="1"/>
    </xf>
    <xf numFmtId="0" fontId="8" fillId="0" borderId="0" xfId="0" applyFont="1" applyAlignment="1">
      <alignment horizontal="center" vertical="center" wrapText="1"/>
    </xf>
    <xf numFmtId="0" fontId="73" fillId="14" borderId="45" xfId="0" applyFont="1" applyFill="1" applyBorder="1" applyAlignment="1">
      <alignment vertical="top" wrapText="1"/>
    </xf>
    <xf numFmtId="0" fontId="0" fillId="0" borderId="49" xfId="0" applyBorder="1"/>
    <xf numFmtId="0" fontId="19" fillId="0" borderId="0" xfId="0" applyFont="1" applyAlignment="1">
      <alignment horizontal="center" vertical="top" wrapText="1"/>
    </xf>
    <xf numFmtId="0" fontId="73" fillId="14" borderId="48" xfId="0" applyFont="1" applyFill="1" applyBorder="1" applyAlignment="1">
      <alignment vertical="top" wrapText="1"/>
    </xf>
    <xf numFmtId="0" fontId="73" fillId="0" borderId="48" xfId="0" applyFont="1" applyBorder="1" applyAlignment="1">
      <alignment horizontal="center" vertical="center"/>
    </xf>
    <xf numFmtId="0" fontId="9" fillId="0" borderId="48" xfId="0" applyFont="1" applyBorder="1" applyAlignment="1">
      <alignment vertical="top" wrapText="1"/>
    </xf>
    <xf numFmtId="0" fontId="0" fillId="0" borderId="47" xfId="0" applyBorder="1"/>
    <xf numFmtId="0" fontId="11" fillId="0" borderId="45" xfId="0" applyFont="1" applyBorder="1" applyAlignment="1">
      <alignment vertical="top" wrapText="1"/>
    </xf>
    <xf numFmtId="0" fontId="0" fillId="0" borderId="50" xfId="0" applyBorder="1"/>
    <xf numFmtId="0" fontId="74" fillId="0" borderId="45" xfId="0" applyFont="1" applyBorder="1" applyAlignment="1">
      <alignment vertical="top" wrapText="1"/>
    </xf>
    <xf numFmtId="0" fontId="0" fillId="0" borderId="46" xfId="0" applyBorder="1"/>
    <xf numFmtId="0" fontId="9" fillId="0" borderId="1" xfId="0" applyFont="1" applyBorder="1" applyAlignment="1" applyProtection="1">
      <alignment horizontal="center" vertical="top" wrapText="1"/>
      <protection locked="0"/>
    </xf>
    <xf numFmtId="0" fontId="0" fillId="0" borderId="6" xfId="0" applyBorder="1" applyAlignment="1" applyProtection="1">
      <alignment vertical="top"/>
      <protection locked="0"/>
    </xf>
    <xf numFmtId="0" fontId="0" fillId="0" borderId="3" xfId="0" applyBorder="1" applyAlignment="1" applyProtection="1">
      <alignment vertical="top"/>
      <protection locked="0"/>
    </xf>
    <xf numFmtId="0" fontId="0" fillId="0" borderId="7" xfId="0" applyBorder="1" applyAlignment="1" applyProtection="1">
      <alignment vertical="top"/>
      <protection locked="0"/>
    </xf>
    <xf numFmtId="0" fontId="0" fillId="0" borderId="8" xfId="0" applyBorder="1" applyAlignment="1" applyProtection="1">
      <alignment vertical="top"/>
      <protection locked="0"/>
    </xf>
    <xf numFmtId="0" fontId="0" fillId="0" borderId="9" xfId="0" applyBorder="1" applyAlignment="1" applyProtection="1">
      <alignment vertical="top"/>
      <protection locked="0"/>
    </xf>
    <xf numFmtId="0" fontId="9" fillId="0" borderId="1" xfId="0" applyFont="1" applyBorder="1" applyAlignment="1" applyProtection="1">
      <alignment vertical="center" wrapText="1"/>
      <protection locked="0"/>
    </xf>
    <xf numFmtId="0" fontId="0" fillId="0" borderId="3" xfId="0" applyBorder="1" applyProtection="1">
      <protection locked="0"/>
    </xf>
    <xf numFmtId="0" fontId="0" fillId="0" borderId="7" xfId="0" applyBorder="1" applyProtection="1">
      <protection locked="0"/>
    </xf>
    <xf numFmtId="0" fontId="21" fillId="0" borderId="0" xfId="0" applyFont="1" applyAlignment="1">
      <alignment wrapText="1"/>
    </xf>
    <xf numFmtId="0" fontId="9" fillId="5" borderId="16" xfId="0" applyFont="1" applyFill="1" applyBorder="1" applyAlignment="1" applyProtection="1">
      <alignment horizontal="left" vertical="center"/>
      <protection locked="0"/>
    </xf>
    <xf numFmtId="0" fontId="0" fillId="0" borderId="7" xfId="0" applyBorder="1" applyAlignment="1" applyProtection="1">
      <alignment horizontal="left"/>
      <protection locked="0"/>
    </xf>
    <xf numFmtId="0" fontId="0" fillId="0" borderId="3" xfId="0" applyBorder="1" applyAlignment="1" applyProtection="1">
      <alignment horizontal="left"/>
      <protection locked="0"/>
    </xf>
    <xf numFmtId="0" fontId="0" fillId="0" borderId="48" xfId="0" applyBorder="1" applyProtection="1">
      <protection locked="0"/>
    </xf>
    <xf numFmtId="0" fontId="9" fillId="0" borderId="18" xfId="0" applyFont="1" applyBorder="1" applyAlignment="1" applyProtection="1">
      <alignment horizontal="center" vertical="center"/>
      <protection locked="0"/>
    </xf>
    <xf numFmtId="0" fontId="0" fillId="0" borderId="28" xfId="0" applyBorder="1" applyProtection="1">
      <protection locked="0"/>
    </xf>
    <xf numFmtId="0" fontId="0" fillId="0" borderId="6"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5" fillId="5" borderId="0" xfId="0" applyFont="1" applyFill="1" applyAlignment="1">
      <alignment horizontal="center"/>
    </xf>
    <xf numFmtId="0" fontId="9" fillId="0" borderId="16" xfId="0" applyFont="1" applyBorder="1" applyAlignment="1" applyProtection="1">
      <alignment vertical="top" wrapText="1"/>
      <protection locked="0"/>
    </xf>
    <xf numFmtId="0" fontId="10" fillId="2" borderId="11" xfId="0" applyFont="1" applyFill="1" applyBorder="1" applyAlignment="1">
      <alignment horizontal="center" vertical="center" wrapText="1"/>
    </xf>
    <xf numFmtId="0" fontId="0" fillId="0" borderId="7" xfId="0" applyBorder="1"/>
    <xf numFmtId="0" fontId="10" fillId="2" borderId="1"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0" fillId="0" borderId="23" xfId="0" applyBorder="1"/>
    <xf numFmtId="0" fontId="0" fillId="0" borderId="24" xfId="0" applyBorder="1"/>
    <xf numFmtId="0" fontId="0" fillId="0" borderId="25" xfId="0" applyBorder="1"/>
    <xf numFmtId="0" fontId="0" fillId="0" borderId="19" xfId="0" applyBorder="1"/>
    <xf numFmtId="0" fontId="0" fillId="0" borderId="21" xfId="0" applyBorder="1"/>
    <xf numFmtId="0" fontId="9" fillId="0" borderId="16" xfId="0" applyFont="1" applyBorder="1" applyAlignment="1" applyProtection="1">
      <alignment vertical="center" wrapText="1"/>
      <protection locked="0"/>
    </xf>
    <xf numFmtId="0" fontId="9" fillId="3" borderId="42" xfId="0" applyFont="1" applyFill="1" applyBorder="1" applyAlignment="1">
      <alignment vertical="top" wrapText="1"/>
    </xf>
    <xf numFmtId="0" fontId="0" fillId="0" borderId="22" xfId="0" applyBorder="1"/>
    <xf numFmtId="0" fontId="9" fillId="0" borderId="4"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8"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8" fillId="0" borderId="0" xfId="0" applyFont="1" applyAlignment="1">
      <alignment horizontal="center" vertical="center"/>
    </xf>
    <xf numFmtId="0" fontId="7" fillId="2" borderId="17" xfId="0" applyFont="1" applyFill="1" applyBorder="1" applyAlignment="1">
      <alignment horizontal="center" vertical="center" wrapText="1"/>
    </xf>
    <xf numFmtId="0" fontId="0" fillId="0" borderId="28" xfId="0" applyBorder="1"/>
    <xf numFmtId="0" fontId="0" fillId="0" borderId="41" xfId="0" applyBorder="1"/>
    <xf numFmtId="0" fontId="7" fillId="2" borderId="18" xfId="0" applyFont="1" applyFill="1" applyBorder="1" applyAlignment="1">
      <alignment horizontal="center" vertical="center" wrapText="1"/>
    </xf>
    <xf numFmtId="0" fontId="19" fillId="0" borderId="0" xfId="0" applyFont="1" applyAlignment="1">
      <alignment horizontal="center" vertical="center"/>
    </xf>
    <xf numFmtId="0" fontId="35" fillId="0" borderId="0" xfId="0" applyFont="1" applyAlignment="1">
      <alignment horizontal="center" vertical="top" wrapText="1"/>
    </xf>
    <xf numFmtId="0" fontId="9" fillId="3" borderId="45" xfId="0" applyFont="1" applyFill="1" applyBorder="1" applyAlignment="1">
      <alignment vertical="top" wrapText="1"/>
    </xf>
    <xf numFmtId="0" fontId="9" fillId="3" borderId="47" xfId="0" applyFont="1" applyFill="1" applyBorder="1" applyAlignment="1">
      <alignment vertical="top" wrapText="1"/>
    </xf>
    <xf numFmtId="0" fontId="0" fillId="0" borderId="20" xfId="0" applyBorder="1"/>
    <xf numFmtId="0" fontId="8" fillId="0" borderId="0" xfId="0" applyFont="1" applyAlignment="1">
      <alignment horizontal="center"/>
    </xf>
    <xf numFmtId="0" fontId="9" fillId="0" borderId="0" xfId="0" applyFont="1"/>
    <xf numFmtId="0" fontId="67" fillId="0" borderId="1" xfId="0" applyFont="1" applyBorder="1" applyAlignment="1">
      <alignment vertical="center" wrapText="1"/>
    </xf>
    <xf numFmtId="0" fontId="48" fillId="15" borderId="42" xfId="0" applyFont="1" applyFill="1" applyBorder="1" applyAlignment="1">
      <alignment vertical="center" wrapText="1"/>
    </xf>
    <xf numFmtId="0" fontId="0" fillId="15" borderId="22" xfId="0" applyFill="1" applyBorder="1" applyAlignment="1">
      <alignment vertical="center"/>
    </xf>
    <xf numFmtId="0" fontId="0" fillId="15" borderId="23" xfId="0" applyFill="1" applyBorder="1" applyAlignment="1">
      <alignment vertical="center"/>
    </xf>
    <xf numFmtId="0" fontId="0" fillId="15" borderId="24" xfId="0" applyFill="1" applyBorder="1" applyAlignment="1">
      <alignment vertical="center"/>
    </xf>
    <xf numFmtId="0" fontId="9" fillId="15" borderId="0" xfId="0" applyFont="1" applyFill="1" applyAlignment="1">
      <alignment vertical="center"/>
    </xf>
    <xf numFmtId="0" fontId="0" fillId="15" borderId="25" xfId="0" applyFill="1" applyBorder="1" applyAlignment="1">
      <alignment vertical="center"/>
    </xf>
    <xf numFmtId="0" fontId="67" fillId="0" borderId="1" xfId="0" applyFont="1" applyBorder="1" applyAlignment="1">
      <alignment horizontal="left" vertical="center" wrapText="1"/>
    </xf>
    <xf numFmtId="0" fontId="0" fillId="0" borderId="22" xfId="0" applyBorder="1" applyProtection="1">
      <protection locked="0"/>
    </xf>
    <xf numFmtId="0" fontId="0" fillId="0" borderId="23" xfId="0" applyBorder="1" applyProtection="1">
      <protection locked="0"/>
    </xf>
    <xf numFmtId="0" fontId="0" fillId="0" borderId="24" xfId="0" applyBorder="1" applyProtection="1">
      <protection locked="0"/>
    </xf>
    <xf numFmtId="0" fontId="0" fillId="0" borderId="25" xfId="0" applyBorder="1" applyProtection="1">
      <protection locked="0"/>
    </xf>
    <xf numFmtId="0" fontId="0" fillId="0" borderId="19" xfId="0" applyBorder="1" applyProtection="1">
      <protection locked="0"/>
    </xf>
    <xf numFmtId="0" fontId="0" fillId="0" borderId="20" xfId="0" applyBorder="1" applyProtection="1">
      <protection locked="0"/>
    </xf>
    <xf numFmtId="0" fontId="0" fillId="0" borderId="21" xfId="0" applyBorder="1" applyProtection="1">
      <protection locked="0"/>
    </xf>
    <xf numFmtId="0" fontId="9" fillId="5" borderId="1" xfId="0" applyFont="1" applyFill="1" applyBorder="1" applyAlignment="1" applyProtection="1">
      <alignment horizontal="left" vertical="top" wrapText="1"/>
      <protection locked="0"/>
    </xf>
    <xf numFmtId="0" fontId="7" fillId="2" borderId="1" xfId="0" applyFont="1" applyFill="1" applyBorder="1" applyAlignment="1">
      <alignment vertical="top" wrapText="1"/>
    </xf>
    <xf numFmtId="0" fontId="0" fillId="0" borderId="15" xfId="0" applyBorder="1" applyProtection="1">
      <protection locked="0"/>
    </xf>
    <xf numFmtId="0" fontId="0" fillId="0" borderId="15" xfId="0" applyBorder="1"/>
    <xf numFmtId="0" fontId="2" fillId="0" borderId="1" xfId="0" applyFont="1" applyBorder="1" applyAlignment="1">
      <alignment vertical="top" wrapText="1"/>
    </xf>
    <xf numFmtId="0" fontId="9" fillId="0" borderId="12" xfId="0" applyFont="1" applyBorder="1" applyAlignment="1">
      <alignment horizontal="center" vertical="top" wrapText="1"/>
    </xf>
    <xf numFmtId="0" fontId="9" fillId="5" borderId="1" xfId="0" applyFont="1" applyFill="1" applyBorder="1" applyAlignment="1" applyProtection="1">
      <alignment vertical="top" wrapText="1"/>
      <protection locked="0"/>
    </xf>
    <xf numFmtId="0" fontId="7" fillId="2" borderId="1" xfId="0" applyFont="1" applyFill="1" applyBorder="1" applyAlignment="1">
      <alignment vertical="center" wrapText="1"/>
    </xf>
    <xf numFmtId="0" fontId="56"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9" fillId="0" borderId="2" xfId="0" applyFont="1" applyBorder="1" applyAlignment="1">
      <alignment vertical="top" wrapText="1"/>
    </xf>
    <xf numFmtId="0" fontId="9" fillId="0" borderId="12" xfId="0" applyFont="1" applyBorder="1" applyAlignment="1">
      <alignment horizontal="center" vertical="center" wrapText="1"/>
    </xf>
    <xf numFmtId="0" fontId="10" fillId="0" borderId="1" xfId="0" applyFont="1" applyBorder="1" applyAlignment="1">
      <alignment vertical="top" wrapText="1"/>
    </xf>
    <xf numFmtId="0" fontId="25" fillId="0" borderId="10" xfId="0" applyFont="1" applyBorder="1"/>
    <xf numFmtId="0" fontId="25" fillId="0" borderId="11" xfId="0" applyFont="1" applyBorder="1"/>
    <xf numFmtId="0" fontId="9" fillId="4" borderId="1" xfId="0" applyFont="1" applyFill="1" applyBorder="1" applyAlignment="1" applyProtection="1">
      <alignment vertical="top" wrapText="1"/>
      <protection locked="0"/>
    </xf>
    <xf numFmtId="0" fontId="9" fillId="0" borderId="1" xfId="0" applyFont="1" applyBorder="1" applyAlignment="1" applyProtection="1">
      <alignment horizontal="center" vertical="center" wrapText="1"/>
      <protection locked="0"/>
    </xf>
    <xf numFmtId="0" fontId="0" fillId="0" borderId="16" xfId="0" applyBorder="1" applyAlignment="1" applyProtection="1">
      <alignment horizontal="center"/>
      <protection locked="0"/>
    </xf>
    <xf numFmtId="0" fontId="0" fillId="0" borderId="6" xfId="0" applyBorder="1" applyAlignment="1" applyProtection="1">
      <alignment horizontal="center"/>
      <protection locked="0"/>
    </xf>
    <xf numFmtId="0" fontId="0" fillId="0" borderId="3"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9" fillId="0" borderId="4" xfId="0" applyFont="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9" fillId="0" borderId="6"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9" fillId="0" borderId="2" xfId="0" applyFont="1" applyBorder="1" applyAlignment="1" applyProtection="1">
      <alignment vertical="center" wrapText="1"/>
      <protection locked="0"/>
    </xf>
    <xf numFmtId="0" fontId="9" fillId="0" borderId="9" xfId="0" applyFont="1" applyBorder="1" applyAlignment="1" applyProtection="1">
      <alignment vertical="center" wrapText="1"/>
      <protection locked="0"/>
    </xf>
    <xf numFmtId="17" fontId="9" fillId="0" borderId="1" xfId="0" applyNumberFormat="1" applyFont="1" applyBorder="1" applyAlignment="1" applyProtection="1">
      <alignment vertical="center" wrapText="1"/>
      <protection locked="0"/>
    </xf>
    <xf numFmtId="17" fontId="9" fillId="0" borderId="1" xfId="0" applyNumberFormat="1" applyFont="1" applyBorder="1" applyAlignment="1" applyProtection="1">
      <alignment horizontal="center" vertical="center" wrapText="1"/>
      <protection locked="0"/>
    </xf>
    <xf numFmtId="0" fontId="0" fillId="0" borderId="15" xfId="0" applyBorder="1" applyAlignment="1" applyProtection="1">
      <alignment horizontal="center"/>
      <protection locked="0"/>
    </xf>
    <xf numFmtId="0" fontId="0" fillId="0" borderId="0" xfId="0" applyProtection="1">
      <protection locked="0"/>
    </xf>
    <xf numFmtId="0" fontId="33" fillId="2" borderId="1" xfId="0" applyFont="1" applyFill="1" applyBorder="1" applyAlignment="1">
      <alignment horizontal="center" vertical="center" wrapText="1"/>
    </xf>
    <xf numFmtId="0" fontId="38" fillId="0" borderId="0" xfId="1" applyFont="1" applyAlignment="1">
      <alignment horizontal="left" wrapText="1"/>
    </xf>
    <xf numFmtId="0" fontId="0" fillId="0" borderId="0" xfId="0" applyAlignment="1">
      <alignment horizontal="left"/>
    </xf>
    <xf numFmtId="0" fontId="9" fillId="0" borderId="1" xfId="0" applyFont="1" applyBorder="1" applyAlignment="1">
      <alignment vertical="center"/>
    </xf>
    <xf numFmtId="0" fontId="9" fillId="0" borderId="1" xfId="0" applyFont="1" applyBorder="1" applyAlignment="1">
      <alignment horizontal="left" vertical="center" wrapText="1"/>
    </xf>
    <xf numFmtId="0" fontId="11" fillId="0" borderId="43" xfId="0" applyFont="1" applyBorder="1" applyAlignment="1" applyProtection="1">
      <alignment horizontal="left" vertical="center" wrapText="1"/>
      <protection locked="0"/>
    </xf>
    <xf numFmtId="0" fontId="0" fillId="0" borderId="10" xfId="0" applyBorder="1" applyAlignment="1" applyProtection="1">
      <alignment horizontal="left"/>
      <protection locked="0"/>
    </xf>
    <xf numFmtId="0" fontId="0" fillId="0" borderId="27" xfId="0" applyBorder="1" applyAlignment="1" applyProtection="1">
      <alignment horizontal="left"/>
      <protection locked="0"/>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2"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11" fillId="0" borderId="27" xfId="0" applyFont="1" applyBorder="1" applyAlignment="1" applyProtection="1">
      <alignment horizontal="left" vertical="center" wrapText="1"/>
      <protection locked="0"/>
    </xf>
    <xf numFmtId="0" fontId="10" fillId="2" borderId="12" xfId="0" applyFont="1" applyFill="1" applyBorder="1" applyAlignment="1">
      <alignment horizontal="left" vertical="top" wrapText="1"/>
    </xf>
    <xf numFmtId="0" fontId="34" fillId="0" borderId="12" xfId="0" applyFont="1" applyBorder="1" applyAlignment="1" applyProtection="1">
      <alignment horizontal="left" vertical="center" wrapText="1"/>
      <protection locked="0"/>
    </xf>
    <xf numFmtId="0" fontId="34" fillId="0" borderId="10" xfId="0" applyFont="1" applyBorder="1" applyAlignment="1" applyProtection="1">
      <alignment horizontal="left" vertical="center" wrapText="1"/>
      <protection locked="0"/>
    </xf>
    <xf numFmtId="0" fontId="34" fillId="0" borderId="27" xfId="0" applyFont="1" applyBorder="1" applyAlignment="1" applyProtection="1">
      <alignment horizontal="left" vertical="center" wrapText="1"/>
      <protection locked="0"/>
    </xf>
    <xf numFmtId="0" fontId="34" fillId="0" borderId="43" xfId="0" applyFont="1" applyBorder="1" applyAlignment="1" applyProtection="1">
      <alignment horizontal="left" vertical="center" wrapText="1"/>
      <protection locked="0"/>
    </xf>
    <xf numFmtId="0" fontId="49" fillId="0" borderId="10" xfId="0" applyFont="1" applyBorder="1" applyAlignment="1" applyProtection="1">
      <alignment horizontal="left"/>
      <protection locked="0"/>
    </xf>
    <xf numFmtId="0" fontId="49" fillId="0" borderId="27" xfId="0" applyFont="1" applyBorder="1" applyAlignment="1" applyProtection="1">
      <alignment horizontal="left"/>
      <protection locked="0"/>
    </xf>
    <xf numFmtId="0" fontId="7" fillId="3" borderId="1"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18" fillId="0" borderId="1" xfId="0" applyFont="1" applyBorder="1" applyAlignment="1">
      <alignment horizontal="left" vertical="center" wrapText="1"/>
    </xf>
    <xf numFmtId="0" fontId="49" fillId="0" borderId="11" xfId="0" applyFont="1" applyBorder="1" applyAlignment="1">
      <alignment horizontal="left"/>
    </xf>
    <xf numFmtId="0" fontId="7" fillId="3" borderId="44" xfId="0" applyFont="1" applyFill="1" applyBorder="1" applyAlignment="1">
      <alignment horizontal="center" vertical="center" wrapText="1"/>
    </xf>
    <xf numFmtId="0" fontId="0" fillId="0" borderId="26" xfId="0" applyBorder="1"/>
    <xf numFmtId="0" fontId="18" fillId="0" borderId="43" xfId="0" applyFont="1" applyBorder="1" applyAlignment="1" applyProtection="1">
      <alignment horizontal="left" vertical="center" wrapText="1"/>
      <protection locked="0"/>
    </xf>
    <xf numFmtId="0" fontId="7" fillId="3" borderId="1" xfId="0" applyFont="1" applyFill="1" applyBorder="1" applyAlignment="1">
      <alignment vertical="top" wrapText="1"/>
    </xf>
    <xf numFmtId="0" fontId="9" fillId="0" borderId="1" xfId="0" applyFont="1" applyBorder="1" applyAlignment="1">
      <alignment horizontal="left" vertical="top" wrapText="1" indent="1"/>
    </xf>
    <xf numFmtId="0" fontId="10" fillId="2" borderId="1" xfId="0" applyFont="1" applyFill="1" applyBorder="1" applyAlignment="1">
      <alignment horizontal="left" vertical="top" wrapText="1"/>
    </xf>
    <xf numFmtId="0" fontId="9" fillId="0" borderId="4" xfId="0" applyFont="1" applyBorder="1" applyAlignment="1" applyProtection="1">
      <alignment vertical="top" wrapText="1"/>
      <protection locked="0"/>
    </xf>
    <xf numFmtId="0" fontId="31" fillId="0" borderId="1" xfId="0" applyFont="1" applyBorder="1" applyAlignment="1">
      <alignment horizontal="left" vertical="top" wrapText="1"/>
    </xf>
    <xf numFmtId="0" fontId="31" fillId="0" borderId="1" xfId="0" applyFont="1" applyBorder="1" applyAlignment="1">
      <alignment vertical="top" wrapText="1"/>
    </xf>
    <xf numFmtId="0" fontId="10" fillId="15" borderId="1" xfId="0" applyFont="1" applyFill="1" applyBorder="1" applyAlignment="1">
      <alignment horizontal="left" vertical="center" wrapText="1"/>
    </xf>
    <xf numFmtId="0" fontId="0" fillId="15" borderId="5" xfId="0" applyFill="1" applyBorder="1" applyAlignment="1">
      <alignment vertical="center"/>
    </xf>
    <xf numFmtId="0" fontId="0" fillId="15" borderId="6" xfId="0" applyFill="1" applyBorder="1" applyAlignment="1">
      <alignment vertical="center"/>
    </xf>
    <xf numFmtId="0" fontId="0" fillId="15" borderId="8" xfId="0" applyFill="1" applyBorder="1" applyAlignment="1">
      <alignment vertical="center"/>
    </xf>
    <xf numFmtId="0" fontId="0" fillId="15" borderId="2" xfId="0" applyFill="1" applyBorder="1" applyAlignment="1">
      <alignment vertical="center"/>
    </xf>
    <xf numFmtId="0" fontId="0" fillId="15" borderId="9" xfId="0" applyFill="1" applyBorder="1" applyAlignment="1">
      <alignment vertical="center"/>
    </xf>
    <xf numFmtId="0" fontId="9" fillId="0" borderId="1" xfId="0" applyFont="1" applyBorder="1" applyAlignment="1">
      <alignment horizontal="left" vertical="top" wrapText="1"/>
    </xf>
    <xf numFmtId="0" fontId="9" fillId="0" borderId="4" xfId="0" applyFont="1" applyBorder="1" applyAlignment="1">
      <alignment horizontal="left" vertical="top" wrapText="1"/>
    </xf>
    <xf numFmtId="0" fontId="18" fillId="0" borderId="1" xfId="0" applyFont="1" applyBorder="1" applyAlignment="1" applyProtection="1">
      <alignment vertical="top" wrapText="1"/>
      <protection locked="0"/>
    </xf>
    <xf numFmtId="0" fontId="49" fillId="0" borderId="5" xfId="0" applyFont="1" applyBorder="1" applyProtection="1">
      <protection locked="0"/>
    </xf>
    <xf numFmtId="0" fontId="49" fillId="0" borderId="6" xfId="0" applyFont="1" applyBorder="1" applyProtection="1">
      <protection locked="0"/>
    </xf>
    <xf numFmtId="0" fontId="49" fillId="0" borderId="3" xfId="0" applyFont="1" applyBorder="1" applyProtection="1">
      <protection locked="0"/>
    </xf>
    <xf numFmtId="0" fontId="49" fillId="0" borderId="0" xfId="0" applyFont="1" applyProtection="1">
      <protection locked="0"/>
    </xf>
    <xf numFmtId="0" fontId="49" fillId="0" borderId="7" xfId="0" applyFont="1" applyBorder="1" applyProtection="1">
      <protection locked="0"/>
    </xf>
    <xf numFmtId="0" fontId="49" fillId="0" borderId="8" xfId="0" applyFont="1" applyBorder="1" applyProtection="1">
      <protection locked="0"/>
    </xf>
    <xf numFmtId="0" fontId="49" fillId="0" borderId="2" xfId="0" applyFont="1" applyBorder="1" applyProtection="1">
      <protection locked="0"/>
    </xf>
    <xf numFmtId="0" fontId="49" fillId="0" borderId="9" xfId="0" applyFont="1" applyBorder="1" applyProtection="1">
      <protection locked="0"/>
    </xf>
    <xf numFmtId="0" fontId="9" fillId="0" borderId="12" xfId="0" applyFont="1" applyBorder="1" applyAlignment="1" applyProtection="1">
      <alignment horizontal="left" vertical="top" wrapText="1"/>
      <protection locked="0"/>
    </xf>
    <xf numFmtId="0" fontId="7" fillId="2" borderId="1" xfId="0" applyFont="1" applyFill="1" applyBorder="1" applyAlignment="1">
      <alignment horizontal="left" vertical="top" wrapText="1"/>
    </xf>
    <xf numFmtId="0" fontId="9" fillId="0" borderId="1" xfId="2" applyFont="1" applyBorder="1" applyAlignment="1" applyProtection="1">
      <alignment vertical="top" wrapText="1"/>
      <protection locked="0"/>
    </xf>
    <xf numFmtId="0" fontId="77" fillId="0" borderId="10" xfId="2" applyBorder="1" applyProtection="1">
      <protection locked="0"/>
    </xf>
    <xf numFmtId="0" fontId="77" fillId="0" borderId="11" xfId="2" applyBorder="1" applyProtection="1">
      <protection locked="0"/>
    </xf>
    <xf numFmtId="0" fontId="9" fillId="0" borderId="1" xfId="2" applyFont="1" applyBorder="1" applyAlignment="1" applyProtection="1">
      <alignment horizontal="right" vertical="top" wrapText="1"/>
      <protection locked="0"/>
    </xf>
    <xf numFmtId="0" fontId="77" fillId="0" borderId="11" xfId="2" applyBorder="1" applyAlignment="1" applyProtection="1">
      <alignment horizontal="right"/>
      <protection locked="0"/>
    </xf>
    <xf numFmtId="0" fontId="9" fillId="0" borderId="12" xfId="2" applyFont="1" applyBorder="1" applyAlignment="1" applyProtection="1">
      <alignment vertical="top" wrapText="1"/>
      <protection locked="0"/>
    </xf>
    <xf numFmtId="0" fontId="9" fillId="0" borderId="10" xfId="2" applyFont="1" applyBorder="1" applyAlignment="1" applyProtection="1">
      <alignment vertical="top" wrapText="1"/>
      <protection locked="0"/>
    </xf>
    <xf numFmtId="0" fontId="9" fillId="0" borderId="11" xfId="2" applyFont="1" applyBorder="1" applyAlignment="1" applyProtection="1">
      <alignment vertical="top" wrapText="1"/>
      <protection locked="0"/>
    </xf>
    <xf numFmtId="0" fontId="7" fillId="2" borderId="1" xfId="0" applyFont="1" applyFill="1" applyBorder="1" applyAlignment="1">
      <alignment horizontal="center" vertical="top" wrapText="1"/>
    </xf>
    <xf numFmtId="0" fontId="9" fillId="0" borderId="10" xfId="0" applyFont="1" applyBorder="1" applyAlignment="1" applyProtection="1">
      <alignment vertical="top" wrapText="1"/>
      <protection locked="0"/>
    </xf>
    <xf numFmtId="0" fontId="9" fillId="0" borderId="11" xfId="0" applyFont="1" applyBorder="1" applyAlignment="1" applyProtection="1">
      <alignment vertical="top" wrapText="1"/>
      <protection locked="0"/>
    </xf>
    <xf numFmtId="0" fontId="9" fillId="0" borderId="0" xfId="0" applyFont="1" applyAlignment="1">
      <alignment vertical="top"/>
    </xf>
    <xf numFmtId="0" fontId="7" fillId="4" borderId="12" xfId="0" applyFont="1" applyFill="1" applyBorder="1" applyAlignment="1">
      <alignment horizontal="center" vertical="top" wrapText="1"/>
    </xf>
    <xf numFmtId="0" fontId="7" fillId="4" borderId="10" xfId="0" applyFont="1" applyFill="1" applyBorder="1" applyAlignment="1">
      <alignment horizontal="center" vertical="top" wrapText="1"/>
    </xf>
    <xf numFmtId="0" fontId="7" fillId="4" borderId="11" xfId="0" applyFont="1" applyFill="1" applyBorder="1" applyAlignment="1">
      <alignment horizontal="center" vertical="top" wrapText="1"/>
    </xf>
    <xf numFmtId="0" fontId="10" fillId="4" borderId="12" xfId="0" applyFont="1" applyFill="1" applyBorder="1" applyAlignment="1">
      <alignment horizontal="center" vertical="top" wrapText="1"/>
    </xf>
    <xf numFmtId="0" fontId="10" fillId="4" borderId="10" xfId="0" applyFont="1" applyFill="1" applyBorder="1" applyAlignment="1">
      <alignment horizontal="center" vertical="top" wrapText="1"/>
    </xf>
    <xf numFmtId="0" fontId="10" fillId="4" borderId="11" xfId="0" applyFont="1" applyFill="1" applyBorder="1" applyAlignment="1">
      <alignment horizontal="center" vertical="top" wrapText="1"/>
    </xf>
    <xf numFmtId="49" fontId="9" fillId="0" borderId="1" xfId="2" applyNumberFormat="1" applyFont="1" applyBorder="1" applyAlignment="1" applyProtection="1">
      <alignment horizontal="right" vertical="top" wrapText="1"/>
      <protection locked="0"/>
    </xf>
    <xf numFmtId="49" fontId="77" fillId="0" borderId="11" xfId="2" applyNumberFormat="1" applyBorder="1" applyAlignment="1" applyProtection="1">
      <alignment horizontal="right"/>
      <protection locked="0"/>
    </xf>
    <xf numFmtId="49" fontId="9" fillId="0" borderId="12" xfId="2" applyNumberFormat="1" applyFont="1" applyBorder="1" applyAlignment="1" applyProtection="1">
      <alignment horizontal="right" vertical="top" wrapText="1"/>
      <protection locked="0"/>
    </xf>
    <xf numFmtId="49" fontId="9" fillId="0" borderId="11" xfId="2" applyNumberFormat="1" applyFont="1" applyBorder="1" applyAlignment="1" applyProtection="1">
      <alignment horizontal="right" vertical="top" wrapText="1"/>
      <protection locked="0"/>
    </xf>
    <xf numFmtId="49" fontId="9" fillId="0" borderId="1" xfId="0" applyNumberFormat="1" applyFont="1" applyBorder="1" applyAlignment="1" applyProtection="1">
      <alignment vertical="top" wrapText="1"/>
      <protection locked="0"/>
    </xf>
    <xf numFmtId="49" fontId="0" fillId="0" borderId="11" xfId="0" applyNumberFormat="1" applyBorder="1" applyProtection="1">
      <protection locked="0"/>
    </xf>
    <xf numFmtId="0" fontId="31" fillId="0" borderId="0" xfId="0" applyFont="1" applyAlignment="1">
      <alignment horizontal="center" vertical="top" wrapText="1"/>
    </xf>
    <xf numFmtId="0" fontId="11" fillId="0" borderId="0" xfId="0" applyFont="1" applyAlignment="1">
      <alignment wrapText="1"/>
    </xf>
    <xf numFmtId="2" fontId="9" fillId="0" borderId="1" xfId="0" applyNumberFormat="1" applyFont="1" applyBorder="1"/>
    <xf numFmtId="0" fontId="9" fillId="0" borderId="1" xfId="0" applyFont="1" applyBorder="1"/>
    <xf numFmtId="0" fontId="55" fillId="0" borderId="0" xfId="0" applyFont="1" applyAlignment="1">
      <alignment wrapText="1"/>
    </xf>
    <xf numFmtId="0" fontId="7" fillId="0" borderId="0" xfId="0" applyFont="1" applyAlignment="1">
      <alignment horizontal="center" vertical="center"/>
    </xf>
    <xf numFmtId="0" fontId="0" fillId="8" borderId="0" xfId="0" applyFill="1"/>
    <xf numFmtId="0" fontId="24" fillId="0" borderId="0" xfId="0" applyFont="1" applyAlignment="1">
      <alignment vertical="center" wrapText="1"/>
    </xf>
    <xf numFmtId="0" fontId="9" fillId="0" borderId="0" xfId="0" applyFont="1" applyAlignment="1">
      <alignment vertical="center" wrapText="1"/>
    </xf>
    <xf numFmtId="0" fontId="9" fillId="0" borderId="1" xfId="0" applyFont="1" applyFill="1" applyBorder="1" applyAlignment="1">
      <alignment vertical="center"/>
    </xf>
    <xf numFmtId="0" fontId="0" fillId="0" borderId="10" xfId="0" applyFill="1" applyBorder="1"/>
    <xf numFmtId="0" fontId="0" fillId="0" borderId="11" xfId="0" applyFill="1" applyBorder="1"/>
    <xf numFmtId="0" fontId="0" fillId="0" borderId="11" xfId="0" applyBorder="1" applyAlignment="1" applyProtection="1">
      <alignment horizontal="left"/>
      <protection locked="0"/>
    </xf>
    <xf numFmtId="14" fontId="16" fillId="0" borderId="10" xfId="0" applyNumberFormat="1" applyFont="1" applyBorder="1" applyAlignment="1">
      <alignment horizontal="left"/>
    </xf>
    <xf numFmtId="14" fontId="16" fillId="0" borderId="11" xfId="0" applyNumberFormat="1" applyFont="1" applyBorder="1" applyAlignment="1">
      <alignment horizontal="left"/>
    </xf>
    <xf numFmtId="14" fontId="18" fillId="0" borderId="1" xfId="0" applyNumberFormat="1" applyFont="1" applyFill="1" applyBorder="1" applyAlignment="1" applyProtection="1">
      <alignment horizontal="left" vertical="center" wrapText="1"/>
      <protection locked="0"/>
    </xf>
    <xf numFmtId="0" fontId="81" fillId="0" borderId="10" xfId="0" applyFont="1" applyFill="1" applyBorder="1" applyAlignment="1" applyProtection="1">
      <alignment horizontal="left"/>
      <protection locked="0"/>
    </xf>
    <xf numFmtId="0" fontId="81" fillId="0" borderId="11" xfId="0" applyFont="1" applyFill="1" applyBorder="1" applyAlignment="1" applyProtection="1">
      <alignment horizontal="left"/>
      <protection locked="0"/>
    </xf>
    <xf numFmtId="0" fontId="0" fillId="0" borderId="10" xfId="0" applyBorder="1" applyAlignment="1"/>
    <xf numFmtId="0" fontId="0" fillId="0" borderId="11" xfId="0" applyBorder="1" applyAlignment="1"/>
    <xf numFmtId="0" fontId="10" fillId="0" borderId="0" xfId="0" applyFont="1" applyAlignment="1">
      <alignment horizontal="left" wrapText="1"/>
    </xf>
    <xf numFmtId="0" fontId="10" fillId="0" borderId="0" xfId="0" applyFont="1" applyAlignment="1">
      <alignment horizontal="left" wrapText="1"/>
    </xf>
    <xf numFmtId="0" fontId="42" fillId="0" borderId="0" xfId="0" applyFont="1" applyFill="1"/>
    <xf numFmtId="0" fontId="0" fillId="0" borderId="0" xfId="0" applyFill="1"/>
    <xf numFmtId="164" fontId="9" fillId="0" borderId="1" xfId="0" applyNumberFormat="1" applyFont="1" applyFill="1" applyBorder="1" applyAlignment="1" applyProtection="1">
      <alignment vertical="center" wrapText="1"/>
      <protection locked="0"/>
    </xf>
    <xf numFmtId="0" fontId="64" fillId="0" borderId="0" xfId="0" applyFont="1" applyFill="1"/>
    <xf numFmtId="164" fontId="9" fillId="0" borderId="48" xfId="0" applyNumberFormat="1" applyFont="1" applyFill="1" applyBorder="1" applyAlignment="1" applyProtection="1">
      <alignment vertical="center" wrapText="1"/>
      <protection locked="0"/>
    </xf>
    <xf numFmtId="0" fontId="0" fillId="0" borderId="48" xfId="0" applyFill="1" applyBorder="1" applyProtection="1">
      <protection locked="0"/>
    </xf>
    <xf numFmtId="14" fontId="9" fillId="0" borderId="1" xfId="0" applyNumberFormat="1" applyFont="1" applyFill="1" applyBorder="1" applyAlignment="1" applyProtection="1">
      <alignment horizontal="left" vertical="center" wrapText="1"/>
      <protection locked="0"/>
    </xf>
    <xf numFmtId="0" fontId="0" fillId="0" borderId="10" xfId="0" applyFill="1" applyBorder="1" applyAlignment="1" applyProtection="1">
      <alignment horizontal="left"/>
      <protection locked="0"/>
    </xf>
    <xf numFmtId="0" fontId="0" fillId="0" borderId="11" xfId="0" applyFill="1" applyBorder="1" applyAlignment="1" applyProtection="1">
      <alignment horizontal="left"/>
      <protection locked="0"/>
    </xf>
    <xf numFmtId="0" fontId="16" fillId="0" borderId="10" xfId="0" applyFont="1" applyFill="1" applyBorder="1" applyAlignment="1" applyProtection="1">
      <alignment horizontal="left"/>
      <protection locked="0"/>
    </xf>
    <xf numFmtId="0" fontId="16" fillId="0" borderId="11" xfId="0" applyFont="1" applyFill="1" applyBorder="1" applyAlignment="1" applyProtection="1">
      <alignment horizontal="left"/>
      <protection locked="0"/>
    </xf>
    <xf numFmtId="0" fontId="0" fillId="0" borderId="10" xfId="0" applyFill="1" applyBorder="1" applyAlignment="1" applyProtection="1">
      <protection locked="0"/>
    </xf>
    <xf numFmtId="0" fontId="0" fillId="0" borderId="11" xfId="0" applyFill="1" applyBorder="1" applyAlignment="1" applyProtection="1">
      <protection locked="0"/>
    </xf>
    <xf numFmtId="0" fontId="18" fillId="0" borderId="1" xfId="0" applyFont="1" applyBorder="1" applyAlignment="1" applyProtection="1">
      <alignment vertical="center" wrapText="1"/>
      <protection locked="0"/>
    </xf>
  </cellXfs>
  <cellStyles count="3">
    <cellStyle name="Hyperlink" xfId="1" builtinId="8"/>
    <cellStyle name="Normal" xfId="0" builtinId="0"/>
    <cellStyle name="Normal 2" xfId="2" xr:uid="{0525983A-47AF-4B97-9F3F-6590C5FD6E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alcChain" Target="calcChain.xml"/><Relationship Id="rId30"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'2. Progress towards outcomes'!$B$21</c:f>
              <c:strCache>
                <c:ptCount val="1"/>
                <c:pt idx="0">
                  <c:v>Average Cumulative progress toward outcomes (%)</c:v>
                </c:pt>
              </c:strCache>
            </c:strRef>
          </c:tx>
          <c:spPr>
            <a:solidFill>
              <a:srgbClr val="FF9999"/>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outcomes'!$B$22</c:f>
              <c:numCache>
                <c:formatCode>0.00%</c:formatCode>
                <c:ptCount val="1"/>
                <c:pt idx="0">
                  <c:v>0.53583333333333338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D3E7-A044-8719-8C3730608D5A}"/>
            </c:ext>
          </c:extLst>
        </c:ser>
        <c:ser>
          <c:idx val="1"/>
          <c:order val="1"/>
          <c:tx>
            <c:strRef>
              <c:f>'2. Progress towards outcomes'!$C$21</c:f>
              <c:strCache>
                <c:ptCount val="1"/>
                <c:pt idx="0">
                  <c:v>Time elapsed since project start/EOD vs Planned Project End Date </c:v>
                </c:pt>
              </c:strCache>
            </c:strRef>
          </c:tx>
          <c:spPr>
            <a:solidFill>
              <a:srgbClr val="99CCFF"/>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outcomes'!$C$22</c:f>
              <c:numCache>
                <c:formatCode>0.00%</c:formatCode>
                <c:ptCount val="1"/>
                <c:pt idx="0">
                  <c:v>1.1452054794520548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D3E7-A044-8719-8C3730608D5A}"/>
            </c:ext>
          </c:extLst>
        </c:ser>
        <c:ser>
          <c:idx val="2"/>
          <c:order val="2"/>
          <c:tx>
            <c:strRef>
              <c:f>'2. Progress towards outcomes'!$D$21</c:f>
              <c:strCache>
                <c:ptCount val="1"/>
                <c:pt idx="0">
                  <c:v>% of delivery</c:v>
                </c:pt>
              </c:strCache>
            </c:strRef>
          </c:tx>
          <c:spPr>
            <a:solidFill>
              <a:srgbClr val="99FF99"/>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outcomes'!$D$22</c:f>
              <c:numCache>
                <c:formatCode>0.00%</c:formatCode>
                <c:ptCount val="1"/>
                <c:pt idx="0">
                  <c:v>0.86564443379576894</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D3E7-A044-8719-8C3730608D5A}"/>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majorTickMark val="none"/>
        <c:minorTickMark val="none"/>
        <c:tickLblPos val="nextTo"/>
        <c:crossAx val="100"/>
        <c:crosses val="autoZero"/>
        <c:auto val="1"/>
        <c:lblAlgn val="ctr"/>
        <c:lblOffset val="100"/>
        <c:noMultiLvlLbl val="1"/>
      </c:catAx>
      <c:valAx>
        <c:axId val="100"/>
        <c:scaling>
          <c:orientation val="minMax"/>
        </c:scaling>
        <c:delete val="1"/>
        <c:axPos val="l"/>
        <c:title>
          <c:tx>
            <c:rich>
              <a:bodyPr/>
              <a:lstStyle/>
              <a:p>
                <a:pPr>
                  <a:defRPr/>
                </a:pPr>
                <a:r>
                  <a:rPr lang="en-IT"/>
                  <a:t>%</a:t>
                </a:r>
              </a:p>
            </c:rich>
          </c:tx>
          <c:overlay val="1"/>
        </c:title>
        <c:numFmt formatCode="0%" sourceLinked="0"/>
        <c:majorTickMark val="out"/>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31749</xdr:colOff>
      <xdr:row>0</xdr:row>
      <xdr:rowOff>31749</xdr:rowOff>
    </xdr:from>
    <xdr:ext cx="2028826" cy="774660"/>
    <xdr:pic>
      <xdr:nvPicPr>
        <xdr:cNvPr id="5" name="Picture 1" descr="Graphical user interface, text&#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l="6541" t="11919" r="5814" b="15420"/>
        <a:stretch>
          <a:fillRect/>
        </a:stretch>
      </xdr:blipFill>
      <xdr:spPr bwMode="auto">
        <a:xfrm>
          <a:off x="31749" y="31749"/>
          <a:ext cx="2028826" cy="774660"/>
        </a:xfrm>
        <a:prstGeom prst="rect">
          <a:avLst/>
        </a:prstGeom>
        <a:noFill/>
        <a:ln>
          <a:noFill/>
          <a:prstDash val="solid"/>
        </a:ln>
      </xdr:spPr>
    </xdr:pic>
    <xdr:clientData/>
  </xdr:oneCellAnchor>
  <xdr:oneCellAnchor>
    <xdr:from>
      <xdr:col>6</xdr:col>
      <xdr:colOff>647454</xdr:colOff>
      <xdr:row>0</xdr:row>
      <xdr:rowOff>38100</xdr:rowOff>
    </xdr:from>
    <xdr:ext cx="1829046" cy="714488"/>
    <xdr:pic>
      <xdr:nvPicPr>
        <xdr:cNvPr id="4" name="Immagine 1" descr="Immagine che contiene testo&#10;&#10;Descrizione generata automaticament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4505079" y="38100"/>
          <a:ext cx="1829046" cy="714488"/>
        </a:xfrm>
        <a:prstGeom prst="rect">
          <a:avLst/>
        </a:prstGeom>
        <a:noFill/>
        <a:ln>
          <a:noFill/>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1333500</xdr:colOff>
      <xdr:row>20</xdr:row>
      <xdr:rowOff>123825</xdr:rowOff>
    </xdr:from>
    <xdr:ext cx="5760000" cy="216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thegef.org/" TargetMode="External"/><Relationship Id="rId2" Type="http://schemas.openxmlformats.org/officeDocument/2006/relationships/hyperlink" Target="https://www.thegef.org/" TargetMode="External"/><Relationship Id="rId1" Type="http://schemas.openxmlformats.org/officeDocument/2006/relationships/hyperlink" Target="https://www.thegef.or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jsingh@ema.co.tt" TargetMode="External"/><Relationship Id="rId2" Type="http://schemas.openxmlformats.org/officeDocument/2006/relationships/hyperlink" Target="mailto:Gillian.Smith@fao.org" TargetMode="External"/><Relationship Id="rId1" Type="http://schemas.openxmlformats.org/officeDocument/2006/relationships/hyperlink" Target="mailto:Asif.khan@planning.gov.tt" TargetMode="External"/><Relationship Id="rId6" Type="http://schemas.openxmlformats.org/officeDocument/2006/relationships/printerSettings" Target="../printerSettings/printerSettings2.bin"/><Relationship Id="rId5" Type="http://schemas.openxmlformats.org/officeDocument/2006/relationships/hyperlink" Target="mailto:Jacinto.Buenfil@fao.org" TargetMode="External"/><Relationship Id="rId4" Type="http://schemas.openxmlformats.org/officeDocument/2006/relationships/hyperlink" Target="mailto:neila.bobbprescott@fao.org"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thegef.org/council-meeting-documents/guidelines-project-and-program-cycle-policy-2020-update"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meastt.gov.tt/mea-focal-areas/biodiversity/bioreach_project/"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thegef.org/sites/default/files/documents/GEF_FI_GN_01_Cofinancing_Guidelines_2018.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tabColor theme="3" tint="0.499984740745262"/>
  </sheetPr>
  <dimension ref="A1:I22"/>
  <sheetViews>
    <sheetView workbookViewId="0">
      <selection activeCell="L18" sqref="L18"/>
    </sheetView>
  </sheetViews>
  <sheetFormatPr defaultColWidth="8.85546875" defaultRowHeight="15" x14ac:dyDescent="0.25"/>
  <cols>
    <col min="1" max="1" width="32.42578125" customWidth="1"/>
    <col min="2" max="2" width="13.42578125" customWidth="1"/>
    <col min="4" max="4" width="10" customWidth="1"/>
    <col min="5" max="5" width="14.140625" customWidth="1"/>
    <col min="6" max="6" width="15" customWidth="1"/>
    <col min="7" max="7" width="14.42578125" customWidth="1"/>
    <col min="8" max="8" width="12.42578125" customWidth="1"/>
    <col min="9" max="9" width="11.42578125" customWidth="1"/>
  </cols>
  <sheetData>
    <row r="1" spans="1:9" ht="30" customHeight="1" x14ac:dyDescent="0.25">
      <c r="A1" s="90" t="s">
        <v>0</v>
      </c>
      <c r="B1" s="91" t="s">
        <v>1</v>
      </c>
    </row>
    <row r="2" spans="1:9" ht="23.25" customHeight="1" x14ac:dyDescent="0.25">
      <c r="A2" s="70" t="s">
        <v>2</v>
      </c>
      <c r="B2" s="72">
        <v>1</v>
      </c>
    </row>
    <row r="3" spans="1:9" ht="19.5" customHeight="1" x14ac:dyDescent="0.25">
      <c r="A3" s="70" t="s">
        <v>3</v>
      </c>
      <c r="B3" s="72">
        <v>2</v>
      </c>
    </row>
    <row r="4" spans="1:9" ht="17.25" customHeight="1" x14ac:dyDescent="0.25">
      <c r="A4" s="70" t="s">
        <v>4</v>
      </c>
      <c r="B4" s="72">
        <v>3</v>
      </c>
    </row>
    <row r="5" spans="1:9" ht="18" customHeight="1" x14ac:dyDescent="0.25">
      <c r="A5" s="70" t="s">
        <v>5</v>
      </c>
      <c r="B5" s="72">
        <v>4</v>
      </c>
    </row>
    <row r="6" spans="1:9" ht="19.5" customHeight="1" x14ac:dyDescent="0.25">
      <c r="A6" s="70" t="s">
        <v>6</v>
      </c>
      <c r="B6" s="72">
        <v>5</v>
      </c>
    </row>
    <row r="7" spans="1:9" ht="18" customHeight="1" x14ac:dyDescent="0.25">
      <c r="A7" s="70" t="s">
        <v>7</v>
      </c>
      <c r="B7" s="72">
        <v>6</v>
      </c>
    </row>
    <row r="8" spans="1:9" ht="18" customHeight="1" x14ac:dyDescent="0.25">
      <c r="A8" s="70" t="s">
        <v>8</v>
      </c>
      <c r="B8" s="72">
        <v>0</v>
      </c>
    </row>
    <row r="9" spans="1:9" ht="18.75" customHeight="1" thickBot="1" x14ac:dyDescent="0.3">
      <c r="A9" s="71" t="s">
        <v>9</v>
      </c>
      <c r="B9" s="73">
        <v>0</v>
      </c>
    </row>
    <row r="10" spans="1:9" ht="18.75" customHeight="1" x14ac:dyDescent="0.25">
      <c r="A10" s="35"/>
      <c r="B10" s="35"/>
    </row>
    <row r="11" spans="1:9" ht="18.75" customHeight="1" thickBot="1" x14ac:dyDescent="0.3">
      <c r="A11" s="35"/>
      <c r="B11" s="35"/>
    </row>
    <row r="12" spans="1:9" x14ac:dyDescent="0.25">
      <c r="D12" s="92" t="s">
        <v>10</v>
      </c>
      <c r="E12" s="86"/>
      <c r="F12" s="86"/>
      <c r="G12" s="86"/>
      <c r="H12" s="86"/>
      <c r="I12" s="87"/>
    </row>
    <row r="13" spans="1:9" x14ac:dyDescent="0.25">
      <c r="D13" s="74" t="s">
        <v>11</v>
      </c>
      <c r="E13" s="88" t="s">
        <v>12</v>
      </c>
      <c r="F13" s="88" t="s">
        <v>13</v>
      </c>
      <c r="G13" s="88" t="s">
        <v>14</v>
      </c>
      <c r="H13" s="88" t="s">
        <v>15</v>
      </c>
      <c r="I13" s="89" t="s">
        <v>16</v>
      </c>
    </row>
    <row r="14" spans="1:9" ht="15" customHeight="1" thickBot="1" x14ac:dyDescent="0.3">
      <c r="D14" s="75" t="s">
        <v>17</v>
      </c>
      <c r="E14" s="76">
        <v>20</v>
      </c>
      <c r="F14" s="76">
        <v>25</v>
      </c>
      <c r="G14" s="76">
        <v>25</v>
      </c>
      <c r="H14" s="76">
        <v>0</v>
      </c>
      <c r="I14" s="77">
        <v>30</v>
      </c>
    </row>
    <row r="15" spans="1:9" x14ac:dyDescent="0.25">
      <c r="D15" s="93" t="s">
        <v>18</v>
      </c>
      <c r="E15" s="78"/>
      <c r="F15" s="78"/>
      <c r="G15" s="78"/>
      <c r="H15" s="79"/>
    </row>
    <row r="16" spans="1:9" ht="20.25" customHeight="1" x14ac:dyDescent="0.25">
      <c r="D16" s="80" t="s">
        <v>11</v>
      </c>
      <c r="E16" s="84" t="s">
        <v>12</v>
      </c>
      <c r="F16" s="84" t="s">
        <v>14</v>
      </c>
      <c r="G16" s="84" t="s">
        <v>15</v>
      </c>
      <c r="H16" s="85" t="s">
        <v>16</v>
      </c>
    </row>
    <row r="17" spans="1:8" ht="15" customHeight="1" thickBot="1" x14ac:dyDescent="0.3">
      <c r="D17" s="81" t="s">
        <v>17</v>
      </c>
      <c r="E17" s="82">
        <v>25</v>
      </c>
      <c r="F17" s="82">
        <v>35</v>
      </c>
      <c r="G17" s="82">
        <v>0</v>
      </c>
      <c r="H17" s="83">
        <v>40</v>
      </c>
    </row>
    <row r="18" spans="1:8" ht="15" customHeight="1" thickBot="1" x14ac:dyDescent="0.3"/>
    <row r="19" spans="1:8" ht="15" customHeight="1" thickBot="1" x14ac:dyDescent="0.3">
      <c r="A19" s="94" t="s">
        <v>19</v>
      </c>
      <c r="B19" s="95"/>
      <c r="C19" s="95"/>
      <c r="D19" s="95"/>
      <c r="E19" s="96"/>
    </row>
    <row r="20" spans="1:8" ht="15" customHeight="1" thickBot="1" x14ac:dyDescent="0.3">
      <c r="A20" s="97" t="s">
        <v>20</v>
      </c>
      <c r="B20" s="98"/>
      <c r="C20" s="98"/>
      <c r="D20" s="99" cm="1">
        <f t="array" aca="1" ref="D20" ca="1">_xlfn.LET(_xlpm.hdrRow,MATCH("*Development*Objective*rating*",'2. Progress towards outcomes'!$C:$C,0),_xlpm.rRow,_xlpm.hdrRow+1,_xlpm.ratings,INDEX('2. Progress towards outcomes'!$D:$H,_xlpm.rRow,0),_xlpm.scores,_xlfn.XLOOKUP(_xlpm.ratings,TxtRating,NumRating,0),ROUND(SUMPRODUCT(_xlpm.scores,Weights)/SUM(Weights),0))</f>
        <v>4</v>
      </c>
      <c r="E20" s="100"/>
    </row>
    <row r="21" spans="1:8" ht="15" customHeight="1" thickBot="1" x14ac:dyDescent="0.3">
      <c r="A21" s="97"/>
      <c r="B21" s="98"/>
      <c r="C21" s="98"/>
      <c r="D21" s="101" cm="1">
        <f t="array" ref="D21">ROUND(
  SUMPRODUCT(
      _xlfn.XLOOKUP(
        CHOOSE({1,2,3,4},
          '3. Implementation Progress'!D99,
          '3. Implementation Progress'!F99,
          '3. Implementation Progress'!J99,
          '3. Implementation Progress'!L99
        ),
        TxtRating, NumRating, 0
      ),
      Weights2
  ) / SUM(Weights2),   0)</f>
        <v>4</v>
      </c>
      <c r="E21" s="100"/>
    </row>
    <row r="22" spans="1:8" ht="15" customHeight="1" thickBot="1" x14ac:dyDescent="0.3">
      <c r="A22" s="102"/>
      <c r="B22" s="103"/>
      <c r="C22" s="103"/>
      <c r="D22" s="103"/>
      <c r="E22" s="104"/>
    </row>
  </sheetData>
  <sheetProtection algorithmName="SHA-512" hashValue="WlXbnGPAuVZewCLq13C1eU1MvTIC+WYBLJNqvq3Pca6wlFjeMJYZaxmQtX5AmQGyD/D8OFfAvTKCNwrHlOJJVw==" saltValue="CHnZovFt7G01k7sJc8OWY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499984740745262"/>
  </sheetPr>
  <dimension ref="B6:L34"/>
  <sheetViews>
    <sheetView showGridLines="0" view="pageBreakPreview" topLeftCell="A17" zoomScaleNormal="100" zoomScaleSheetLayoutView="100" workbookViewId="0">
      <selection activeCell="Q22" sqref="Q22"/>
    </sheetView>
  </sheetViews>
  <sheetFormatPr defaultColWidth="8.85546875" defaultRowHeight="15" x14ac:dyDescent="0.25"/>
  <cols>
    <col min="1" max="1" width="2.140625" customWidth="1"/>
    <col min="3" max="3" width="10.42578125" customWidth="1"/>
    <col min="4" max="5" width="8.5703125" customWidth="1"/>
    <col min="6" max="6" width="16.42578125" customWidth="1"/>
    <col min="7" max="7" width="10.140625" customWidth="1"/>
    <col min="8" max="8" width="6.85546875" customWidth="1"/>
    <col min="9" max="9" width="6.140625" customWidth="1"/>
    <col min="12" max="12" width="13.42578125" customWidth="1"/>
  </cols>
  <sheetData>
    <row r="6" spans="2:12" ht="24.95" customHeight="1" x14ac:dyDescent="0.25">
      <c r="B6" s="224" t="s">
        <v>21</v>
      </c>
      <c r="C6" s="201"/>
      <c r="D6" s="201"/>
      <c r="E6" s="201"/>
      <c r="F6" s="201"/>
      <c r="G6" s="201"/>
      <c r="H6" s="201"/>
      <c r="I6" s="201"/>
      <c r="J6" s="201"/>
      <c r="K6" s="201"/>
    </row>
    <row r="7" spans="2:12" ht="24.95" customHeight="1" x14ac:dyDescent="0.25">
      <c r="B7" s="223" t="s">
        <v>22</v>
      </c>
      <c r="C7" s="201"/>
      <c r="D7" s="201"/>
      <c r="E7" s="201"/>
      <c r="F7" s="201"/>
      <c r="G7" s="201"/>
      <c r="H7" s="201"/>
      <c r="I7" s="201"/>
      <c r="J7" s="201"/>
      <c r="K7" s="201"/>
    </row>
    <row r="8" spans="2:12" ht="24.95" customHeight="1" x14ac:dyDescent="0.25">
      <c r="B8" s="225" t="s">
        <v>23</v>
      </c>
      <c r="C8" s="201"/>
      <c r="D8" s="201"/>
      <c r="E8" s="201"/>
      <c r="F8" s="201"/>
      <c r="G8" s="201"/>
      <c r="H8" s="201"/>
      <c r="I8" s="201"/>
      <c r="J8" s="201"/>
      <c r="K8" s="201"/>
      <c r="L8" s="69"/>
    </row>
    <row r="9" spans="2:12" ht="30" customHeight="1" x14ac:dyDescent="0.25">
      <c r="B9" s="139" t="s">
        <v>24</v>
      </c>
      <c r="C9" s="140"/>
      <c r="D9" s="140"/>
      <c r="E9" s="140"/>
      <c r="F9" s="140"/>
      <c r="G9" s="140"/>
      <c r="H9" s="140"/>
      <c r="I9" s="140"/>
      <c r="J9" s="140"/>
      <c r="K9" s="140"/>
      <c r="L9" s="13"/>
    </row>
    <row r="10" spans="2:12" ht="30" customHeight="1" x14ac:dyDescent="0.25">
      <c r="B10" s="141" t="str">
        <f>HYPERLINK("#'1. Basic project data'!N10","1. BASIC PROJECT DATA")</f>
        <v>1. BASIC PROJECT DATA</v>
      </c>
      <c r="C10" s="142"/>
      <c r="D10" s="143"/>
      <c r="E10" s="144"/>
      <c r="F10" s="144"/>
      <c r="G10" s="144"/>
      <c r="H10" s="144"/>
      <c r="I10" s="144"/>
      <c r="J10" s="144"/>
      <c r="K10" s="144"/>
      <c r="L10" s="14"/>
    </row>
    <row r="11" spans="2:12" ht="30" customHeight="1" x14ac:dyDescent="0.25">
      <c r="B11" s="141" t="str">
        <f>HYPERLINK("#'2. Progress towards outcomes'!N11","2. PROGRESS TOWARDS ACHIEVING PROJECT OBJECTIVE(S) (DEVELOPMENT OBJECTIVE)")</f>
        <v>2. PROGRESS TOWARDS ACHIEVING PROJECT OBJECTIVE(S) (DEVELOPMENT OBJECTIVE)</v>
      </c>
      <c r="C11" s="142"/>
      <c r="D11" s="142"/>
      <c r="E11" s="142"/>
      <c r="F11" s="142"/>
      <c r="G11" s="142"/>
      <c r="H11" s="142"/>
      <c r="I11" s="143"/>
      <c r="J11" s="143"/>
      <c r="K11" s="143"/>
      <c r="L11" s="14"/>
    </row>
    <row r="12" spans="2:12" ht="30" customHeight="1" x14ac:dyDescent="0.25">
      <c r="B12" s="141" t="str">
        <f>HYPERLINK("#'3. Implementation Progress'!N12","3. IMPLEMENTATION PROGRESS (IP)")</f>
        <v>3. IMPLEMENTATION PROGRESS (IP)</v>
      </c>
      <c r="C12" s="144"/>
      <c r="D12" s="144"/>
      <c r="E12" s="143"/>
      <c r="F12" s="144"/>
      <c r="G12" s="144"/>
      <c r="H12" s="144"/>
      <c r="I12" s="144"/>
      <c r="J12" s="144"/>
      <c r="K12" s="144"/>
      <c r="L12" s="14"/>
    </row>
    <row r="13" spans="2:12" ht="30" customHeight="1" x14ac:dyDescent="0.25">
      <c r="B13" s="141" t="str">
        <f>HYPERLINK("#'4. Summary on progress'!N13","4. SUMMARY ON PROGRESS AND CHALLENGES")</f>
        <v>4. SUMMARY ON PROGRESS AND CHALLENGES</v>
      </c>
      <c r="C13" s="142"/>
      <c r="D13" s="142"/>
      <c r="E13" s="142"/>
      <c r="F13" s="142"/>
      <c r="G13" s="143"/>
      <c r="H13" s="143"/>
      <c r="I13" s="143"/>
      <c r="J13" s="143"/>
      <c r="K13" s="143"/>
      <c r="L13" s="14"/>
    </row>
    <row r="14" spans="2:12" ht="30" customHeight="1" x14ac:dyDescent="0.25">
      <c r="B14" s="141" t="str">
        <f>HYPERLINK("#'5. ESS Risk'!N14","5.ENVIRONMENTAL AND SOCIAL SAFEGUARDS (ESS):RISKS FROM THE PROJECT")</f>
        <v>5.ENVIRONMENTAL AND SOCIAL SAFEGUARDS (ESS):RISKS FROM THE PROJECT</v>
      </c>
      <c r="C14" s="142"/>
      <c r="D14" s="142"/>
      <c r="E14" s="142"/>
      <c r="F14" s="142"/>
      <c r="G14" s="142"/>
      <c r="H14" s="143"/>
      <c r="I14" s="143"/>
      <c r="J14" s="143"/>
      <c r="K14" s="143"/>
      <c r="L14" s="14"/>
    </row>
    <row r="15" spans="2:12" ht="30" customHeight="1" x14ac:dyDescent="0.25">
      <c r="B15" s="141" t="str">
        <f>HYPERLINK("#'6. Risks to the project'!N15","6. RISKS TO THE PROJECT")</f>
        <v>6. RISKS TO THE PROJECT</v>
      </c>
      <c r="C15" s="144"/>
      <c r="D15" s="143"/>
      <c r="E15" s="144"/>
      <c r="F15" s="144"/>
      <c r="G15" s="144"/>
      <c r="H15" s="144"/>
      <c r="I15" s="144"/>
      <c r="J15" s="144"/>
      <c r="K15" s="144"/>
      <c r="L15" s="14"/>
    </row>
    <row r="16" spans="2:12" ht="30" customHeight="1" x14ac:dyDescent="0.25">
      <c r="B16" s="141" t="str">
        <f>HYPERLINK("#'7. Follow-up on Mid-term review'!N16","7. FOLLOW-UP ON MID-TERM REVIEW OR SUPERVISION MISSION")</f>
        <v>7. FOLLOW-UP ON MID-TERM REVIEW OR SUPERVISION MISSION</v>
      </c>
      <c r="C16" s="144"/>
      <c r="D16" s="144"/>
      <c r="E16" s="144"/>
      <c r="F16" s="144"/>
      <c r="G16" s="143"/>
      <c r="H16" s="144"/>
      <c r="I16" s="144"/>
      <c r="J16" s="144"/>
      <c r="K16" s="144"/>
      <c r="L16" s="14"/>
    </row>
    <row r="17" spans="2:12" ht="30" customHeight="1" x14ac:dyDescent="0.25">
      <c r="B17" s="141" t="str">
        <f>HYPERLINK("#'8. Minor project amendments'!N17","8. MINOR PROJECT AMENDMENTS")</f>
        <v>8. MINOR PROJECT AMENDMENTS</v>
      </c>
      <c r="C17" s="144"/>
      <c r="D17" s="144"/>
      <c r="E17" s="143"/>
      <c r="F17" s="144"/>
      <c r="G17" s="144"/>
      <c r="H17" s="144"/>
      <c r="I17" s="144"/>
      <c r="J17" s="144"/>
      <c r="K17" s="144"/>
      <c r="L17" s="14"/>
    </row>
    <row r="18" spans="2:12" ht="30" customHeight="1" x14ac:dyDescent="0.25">
      <c r="B18" s="141" t="str">
        <f>HYPERLINK("#'9. Stakeholders' Engagement'!N18","9. STAKEHOLDERS' ENGAGEMENT")</f>
        <v>9. STAKEHOLDERS' ENGAGEMENT</v>
      </c>
      <c r="C18" s="144"/>
      <c r="D18" s="144"/>
      <c r="E18" s="143"/>
      <c r="F18" s="144"/>
      <c r="G18" s="144"/>
      <c r="H18" s="144"/>
      <c r="I18" s="144"/>
      <c r="J18" s="144"/>
      <c r="K18" s="144"/>
      <c r="L18" s="14"/>
    </row>
    <row r="19" spans="2:12" ht="30" customHeight="1" x14ac:dyDescent="0.25">
      <c r="B19" s="141" t="str">
        <f>HYPERLINK("#'10. Gender Mainstreaming'!N19","10. GENDER MAINSTREAMING")</f>
        <v>10. GENDER MAINSTREAMING</v>
      </c>
      <c r="C19" s="144"/>
      <c r="D19" s="144"/>
      <c r="E19" s="143"/>
      <c r="F19" s="144"/>
      <c r="G19" s="144"/>
      <c r="H19" s="144"/>
      <c r="I19" s="144"/>
      <c r="J19" s="144"/>
      <c r="K19" s="144"/>
      <c r="L19" s="14"/>
    </row>
    <row r="20" spans="2:12" ht="30" customHeight="1" x14ac:dyDescent="0.25">
      <c r="B20" s="141" t="str">
        <f>HYPERLINK("#'11. Knowledge Management'!N20","11. KNOWLEDGE MANAGEMENT ACTIVITIES")</f>
        <v>11. KNOWLEDGE MANAGEMENT ACTIVITIES</v>
      </c>
      <c r="C20" s="144"/>
      <c r="D20" s="144"/>
      <c r="E20" s="144"/>
      <c r="F20" s="143"/>
      <c r="G20" s="144"/>
      <c r="H20" s="144"/>
      <c r="I20" s="144"/>
      <c r="J20" s="144"/>
      <c r="K20" s="144"/>
      <c r="L20" s="14"/>
    </row>
    <row r="21" spans="2:12" ht="30" customHeight="1" x14ac:dyDescent="0.25">
      <c r="B21" s="141" t="str">
        <f>HYPERLINK("#'12. Indigenous &amp; Local Involve.'!N21","12. INDIGENOUS PEOPLES AND LOCAL COMMUNITIES INVOLVEMENT")</f>
        <v>12. INDIGENOUS PEOPLES AND LOCAL COMMUNITIES INVOLVEMENT</v>
      </c>
      <c r="C21" s="144"/>
      <c r="D21" s="144"/>
      <c r="E21" s="144"/>
      <c r="F21" s="144"/>
      <c r="G21" s="143"/>
      <c r="H21" s="144"/>
      <c r="I21" s="144"/>
      <c r="J21" s="144"/>
      <c r="K21" s="144"/>
      <c r="L21" s="14"/>
    </row>
    <row r="22" spans="2:12" ht="30" customHeight="1" x14ac:dyDescent="0.25">
      <c r="B22" s="141" t="str">
        <f>HYPERLINK("#'13. Co-Financing Table'!N22","13. CO-FINANCING TABLE")</f>
        <v>13. CO-FINANCING TABLE</v>
      </c>
      <c r="C22" s="144"/>
      <c r="D22" s="143"/>
      <c r="E22" s="144"/>
      <c r="F22" s="144"/>
      <c r="G22" s="144"/>
      <c r="H22" s="144"/>
      <c r="I22" s="144"/>
      <c r="J22" s="144"/>
      <c r="K22" s="144"/>
      <c r="L22" s="14"/>
    </row>
    <row r="23" spans="2:12" ht="30" customHeight="1" x14ac:dyDescent="0.25">
      <c r="B23" s="141" t="str">
        <f>HYPERLINK("#'14. GEO Location'!N23","14. GEO LOCATION INFORMATION")</f>
        <v>14. GEO LOCATION INFORMATION</v>
      </c>
      <c r="C23" s="144"/>
      <c r="D23" s="144"/>
      <c r="E23" s="143"/>
      <c r="F23" s="144"/>
      <c r="G23" s="144"/>
      <c r="H23" s="144"/>
      <c r="I23" s="144"/>
      <c r="J23" s="144"/>
      <c r="K23" s="144"/>
      <c r="L23" s="14"/>
    </row>
    <row r="24" spans="2:12" ht="30" customHeight="1" x14ac:dyDescent="0.25">
      <c r="B24" s="145"/>
    </row>
    <row r="25" spans="2:12" ht="30" customHeight="1" x14ac:dyDescent="0.25">
      <c r="B25" s="145"/>
    </row>
    <row r="26" spans="2:12" ht="30" customHeight="1" x14ac:dyDescent="0.25">
      <c r="B26" s="145"/>
      <c r="C26" s="5"/>
      <c r="D26" s="5"/>
      <c r="E26" s="5"/>
      <c r="F26" s="5"/>
      <c r="G26" s="5"/>
      <c r="H26" s="5"/>
      <c r="I26" s="5"/>
      <c r="J26" s="146"/>
      <c r="K26" s="5"/>
      <c r="L26" s="15"/>
    </row>
    <row r="29" spans="2:12" x14ac:dyDescent="0.25">
      <c r="B29" s="28" t="s">
        <v>25</v>
      </c>
      <c r="C29" s="28"/>
    </row>
    <row r="30" spans="2:12" x14ac:dyDescent="0.25">
      <c r="B30" t="s">
        <v>26</v>
      </c>
      <c r="C30" s="28"/>
    </row>
    <row r="31" spans="2:12" x14ac:dyDescent="0.25">
      <c r="B31" s="147" t="s">
        <v>27</v>
      </c>
    </row>
    <row r="32" spans="2:12" x14ac:dyDescent="0.25">
      <c r="B32" t="s">
        <v>28</v>
      </c>
    </row>
    <row r="33" spans="2:2" x14ac:dyDescent="0.25">
      <c r="B33" t="s">
        <v>29</v>
      </c>
    </row>
    <row r="34" spans="2:2" ht="19.5" customHeight="1" x14ac:dyDescent="0.25"/>
  </sheetData>
  <sheetProtection formatCells="0" formatColumns="0" formatRows="0" insertColumns="0" insertRows="0" insertHyperlinks="0"/>
  <mergeCells count="3">
    <mergeCell ref="B7:K7"/>
    <mergeCell ref="B6:K6"/>
    <mergeCell ref="B8:K8"/>
  </mergeCells>
  <hyperlinks>
    <hyperlink ref="B29" r:id="rId1" display="DISCLAIMER: All data and text entered in the PIR will be publicly available on the GEF website (click here). " xr:uid="{00000000-0004-0000-0000-000000000000}"/>
    <hyperlink ref="B30" r:id="rId2" display="All data and text entered in the PIR will be publicly available on the GEF website (click here). " xr:uid="{00000000-0004-0000-0000-000001000000}"/>
    <hyperlink ref="B31" r:id="rId3" display="The report will then be publicly available in the GEF website (click here). " xr:uid="{00000000-0004-0000-0000-000002000000}"/>
  </hyperlinks>
  <pageMargins left="0.25" right="0.25" top="0.75" bottom="0.75" header="0.3" footer="0.3"/>
  <pageSetup paperSize="5"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499984740745262"/>
  </sheetPr>
  <dimension ref="B1:T84"/>
  <sheetViews>
    <sheetView showGridLines="0" topLeftCell="A23" zoomScaleNormal="100" zoomScaleSheetLayoutView="100" workbookViewId="0">
      <selection activeCell="L31" sqref="L31"/>
    </sheetView>
  </sheetViews>
  <sheetFormatPr defaultColWidth="8.85546875" defaultRowHeight="15" x14ac:dyDescent="0.25"/>
  <cols>
    <col min="1" max="1" width="2" customWidth="1"/>
    <col min="4" max="4" width="17.42578125" customWidth="1"/>
    <col min="10" max="11" width="18.85546875" customWidth="1"/>
  </cols>
  <sheetData>
    <row r="1" spans="2:13" ht="17.100000000000001" customHeight="1" x14ac:dyDescent="0.3">
      <c r="K1" s="8"/>
      <c r="L1" s="63"/>
    </row>
    <row r="2" spans="2:13" ht="17.100000000000001" customHeight="1" x14ac:dyDescent="0.3">
      <c r="B2" s="265" t="s">
        <v>30</v>
      </c>
      <c r="C2" s="201"/>
      <c r="D2" s="201"/>
      <c r="E2" s="201"/>
      <c r="F2" s="201"/>
      <c r="G2" s="201"/>
      <c r="H2" s="201"/>
      <c r="I2" s="201"/>
      <c r="J2" s="201"/>
      <c r="K2" s="44"/>
      <c r="L2" s="39"/>
      <c r="M2" s="40"/>
    </row>
    <row r="3" spans="2:13" ht="17.45" customHeight="1" x14ac:dyDescent="0.3">
      <c r="B3" s="271" t="s">
        <v>31</v>
      </c>
      <c r="C3" s="201"/>
      <c r="D3" s="201"/>
      <c r="E3" s="201"/>
      <c r="F3" s="201"/>
      <c r="G3" s="201"/>
      <c r="H3" s="201"/>
      <c r="I3" s="201"/>
      <c r="J3" s="201"/>
      <c r="K3" s="45"/>
      <c r="L3" s="68"/>
      <c r="M3" s="40"/>
    </row>
    <row r="4" spans="2:13" ht="17.45" customHeight="1" x14ac:dyDescent="0.3">
      <c r="B4" s="239" t="s">
        <v>32</v>
      </c>
      <c r="C4" s="197"/>
      <c r="D4" s="189"/>
      <c r="E4" s="249" t="s">
        <v>33</v>
      </c>
      <c r="F4" s="197"/>
      <c r="G4" s="197"/>
      <c r="H4" s="197"/>
      <c r="I4" s="197"/>
      <c r="J4" s="189"/>
      <c r="K4" s="47"/>
      <c r="L4" s="64"/>
      <c r="M4" s="40"/>
    </row>
    <row r="5" spans="2:13" ht="23.25" customHeight="1" x14ac:dyDescent="0.3">
      <c r="B5" s="239" t="s">
        <v>34</v>
      </c>
      <c r="C5" s="197"/>
      <c r="D5" s="189"/>
      <c r="E5" s="236" t="s">
        <v>35</v>
      </c>
      <c r="F5" s="197"/>
      <c r="G5" s="197"/>
      <c r="H5" s="197"/>
      <c r="I5" s="197"/>
      <c r="J5" s="189"/>
      <c r="K5" s="3"/>
      <c r="L5" s="64"/>
      <c r="M5" s="40"/>
    </row>
    <row r="6" spans="2:13" ht="36" customHeight="1" x14ac:dyDescent="0.3">
      <c r="B6" s="270" t="s">
        <v>36</v>
      </c>
      <c r="C6" s="197"/>
      <c r="D6" s="189"/>
      <c r="E6" s="235" t="s">
        <v>37</v>
      </c>
      <c r="F6" s="197"/>
      <c r="G6" s="197"/>
      <c r="H6" s="197"/>
      <c r="I6" s="197"/>
      <c r="J6" s="189"/>
      <c r="K6" s="3"/>
      <c r="L6" s="64"/>
      <c r="M6" s="40"/>
    </row>
    <row r="7" spans="2:13" ht="17.45" customHeight="1" x14ac:dyDescent="0.3">
      <c r="B7" s="239" t="s">
        <v>38</v>
      </c>
      <c r="C7" s="197"/>
      <c r="D7" s="189"/>
      <c r="E7" s="249" t="s">
        <v>39</v>
      </c>
      <c r="F7" s="197"/>
      <c r="G7" s="197"/>
      <c r="H7" s="197"/>
      <c r="I7" s="197"/>
      <c r="J7" s="189"/>
      <c r="K7" s="48"/>
      <c r="L7" s="40"/>
      <c r="M7" s="40"/>
    </row>
    <row r="8" spans="2:13" ht="17.45" customHeight="1" x14ac:dyDescent="0.3">
      <c r="B8" s="239" t="s">
        <v>40</v>
      </c>
      <c r="C8" s="197"/>
      <c r="D8" s="189"/>
      <c r="E8" s="249" t="s">
        <v>41</v>
      </c>
      <c r="F8" s="197"/>
      <c r="G8" s="197"/>
      <c r="H8" s="197"/>
      <c r="I8" s="197"/>
      <c r="J8" s="189"/>
      <c r="K8" s="48"/>
      <c r="L8" s="40"/>
      <c r="M8" s="40"/>
    </row>
    <row r="9" spans="2:13" ht="25.5" customHeight="1" x14ac:dyDescent="0.3">
      <c r="B9" s="239" t="s">
        <v>42</v>
      </c>
      <c r="C9" s="197"/>
      <c r="D9" s="189"/>
      <c r="E9" s="236" t="s">
        <v>43</v>
      </c>
      <c r="F9" s="197"/>
      <c r="G9" s="197"/>
      <c r="H9" s="197"/>
      <c r="I9" s="197"/>
      <c r="J9" s="189"/>
      <c r="K9" s="47"/>
      <c r="L9" s="40"/>
      <c r="M9" s="40"/>
    </row>
    <row r="10" spans="2:13" ht="21.75" customHeight="1" x14ac:dyDescent="0.3">
      <c r="B10" s="239" t="s">
        <v>44</v>
      </c>
      <c r="C10" s="197"/>
      <c r="D10" s="189"/>
      <c r="E10" s="236" t="s">
        <v>45</v>
      </c>
      <c r="F10" s="197"/>
      <c r="G10" s="197"/>
      <c r="H10" s="197"/>
      <c r="I10" s="197"/>
      <c r="J10" s="189"/>
      <c r="K10" s="47"/>
      <c r="L10" s="40"/>
      <c r="M10" s="40"/>
    </row>
    <row r="11" spans="2:13" ht="32.25" customHeight="1" x14ac:dyDescent="0.3">
      <c r="B11" s="239" t="s">
        <v>46</v>
      </c>
      <c r="C11" s="197"/>
      <c r="D11" s="189"/>
      <c r="E11" s="249" t="s">
        <v>47</v>
      </c>
      <c r="F11" s="197"/>
      <c r="G11" s="197"/>
      <c r="H11" s="197"/>
      <c r="I11" s="197"/>
      <c r="J11" s="189"/>
      <c r="K11" s="48"/>
      <c r="L11" s="40"/>
      <c r="M11" s="40"/>
    </row>
    <row r="12" spans="2:13" ht="17.45" customHeight="1" x14ac:dyDescent="0.3">
      <c r="B12" s="239" t="s">
        <v>48</v>
      </c>
      <c r="C12" s="197"/>
      <c r="D12" s="189"/>
      <c r="E12" s="249" t="s">
        <v>49</v>
      </c>
      <c r="F12" s="197"/>
      <c r="G12" s="197"/>
      <c r="H12" s="197"/>
      <c r="I12" s="197"/>
      <c r="J12" s="189"/>
      <c r="K12" s="48"/>
      <c r="L12" s="40"/>
      <c r="M12" s="40"/>
    </row>
    <row r="13" spans="2:13" ht="17.45" customHeight="1" x14ac:dyDescent="0.3">
      <c r="B13" s="251" t="s">
        <v>50</v>
      </c>
      <c r="C13" s="201"/>
      <c r="D13" s="201"/>
      <c r="E13" s="201"/>
      <c r="F13" s="201"/>
      <c r="G13" s="201"/>
      <c r="H13" s="201"/>
      <c r="I13" s="201"/>
      <c r="J13" s="201"/>
      <c r="K13" s="46"/>
      <c r="L13" s="40"/>
      <c r="M13" s="40"/>
    </row>
    <row r="14" spans="2:13" ht="17.45" customHeight="1" x14ac:dyDescent="0.3">
      <c r="B14" s="239" t="s">
        <v>51</v>
      </c>
      <c r="C14" s="197"/>
      <c r="D14" s="189"/>
      <c r="E14" s="244">
        <v>44406</v>
      </c>
      <c r="F14" s="227"/>
      <c r="G14" s="227"/>
      <c r="H14" s="227"/>
      <c r="I14" s="227"/>
      <c r="J14" s="228"/>
      <c r="K14" s="49"/>
      <c r="L14" s="39"/>
      <c r="M14" s="40"/>
    </row>
    <row r="15" spans="2:13" ht="15.95" customHeight="1" x14ac:dyDescent="0.3">
      <c r="B15" s="239" t="s">
        <v>52</v>
      </c>
      <c r="C15" s="197"/>
      <c r="D15" s="189"/>
      <c r="E15" s="244">
        <v>44425</v>
      </c>
      <c r="F15" s="245"/>
      <c r="G15" s="245"/>
      <c r="H15" s="245"/>
      <c r="I15" s="245"/>
      <c r="J15" s="246"/>
      <c r="K15" s="50"/>
      <c r="L15" s="40"/>
      <c r="M15" s="40"/>
    </row>
    <row r="16" spans="2:13" ht="16.5" customHeight="1" x14ac:dyDescent="0.3">
      <c r="B16" s="239" t="s">
        <v>53</v>
      </c>
      <c r="C16" s="197"/>
      <c r="D16" s="189"/>
      <c r="E16" s="226">
        <v>44593</v>
      </c>
      <c r="F16" s="227"/>
      <c r="G16" s="227"/>
      <c r="H16" s="227"/>
      <c r="I16" s="227"/>
      <c r="J16" s="228"/>
      <c r="K16" s="51"/>
      <c r="M16" s="40"/>
    </row>
    <row r="17" spans="2:20" ht="21.6" customHeight="1" x14ac:dyDescent="0.3">
      <c r="B17" s="239" t="s">
        <v>54</v>
      </c>
      <c r="C17" s="197"/>
      <c r="D17" s="189"/>
      <c r="E17" s="226">
        <v>45016</v>
      </c>
      <c r="F17" s="227"/>
      <c r="G17" s="227"/>
      <c r="H17" s="227"/>
      <c r="I17" s="227"/>
      <c r="J17" s="228"/>
      <c r="K17" s="52"/>
      <c r="L17" s="60"/>
      <c r="M17" s="40"/>
    </row>
    <row r="18" spans="2:20" ht="18" customHeight="1" x14ac:dyDescent="0.3">
      <c r="B18" s="229" t="s">
        <v>55</v>
      </c>
      <c r="C18" s="197"/>
      <c r="D18" s="189"/>
      <c r="E18" s="244">
        <v>46053</v>
      </c>
      <c r="F18" s="227"/>
      <c r="G18" s="227"/>
      <c r="H18" s="227"/>
      <c r="I18" s="227"/>
      <c r="J18" s="228"/>
      <c r="K18" s="49"/>
      <c r="L18" s="40"/>
      <c r="M18" s="40"/>
    </row>
    <row r="19" spans="2:20" ht="29.45" customHeight="1" x14ac:dyDescent="0.3">
      <c r="B19" s="270" t="s">
        <v>56</v>
      </c>
      <c r="C19" s="227"/>
      <c r="D19" s="228"/>
      <c r="E19" s="502">
        <v>46599</v>
      </c>
      <c r="F19" s="503"/>
      <c r="G19" s="503"/>
      <c r="H19" s="503"/>
      <c r="I19" s="503"/>
      <c r="J19" s="504"/>
      <c r="K19" s="49"/>
      <c r="L19" s="40"/>
      <c r="M19" s="40"/>
    </row>
    <row r="20" spans="2:20" ht="14.45" customHeight="1" x14ac:dyDescent="0.3">
      <c r="B20" s="270" t="s">
        <v>57</v>
      </c>
      <c r="C20" s="227"/>
      <c r="D20" s="228"/>
      <c r="E20" s="240"/>
      <c r="F20" s="241"/>
      <c r="G20" s="241"/>
      <c r="H20" s="241"/>
      <c r="I20" s="241"/>
      <c r="J20" s="242"/>
      <c r="K20" s="48"/>
      <c r="L20" s="40"/>
      <c r="M20" s="40"/>
    </row>
    <row r="21" spans="2:20" ht="14.45" customHeight="1" x14ac:dyDescent="0.3">
      <c r="B21" s="270" t="s">
        <v>58</v>
      </c>
      <c r="C21" s="227"/>
      <c r="D21" s="228"/>
      <c r="E21" s="502">
        <v>46965</v>
      </c>
      <c r="F21" s="505"/>
      <c r="G21" s="505"/>
      <c r="H21" s="505"/>
      <c r="I21" s="505"/>
      <c r="J21" s="506"/>
      <c r="K21" s="48"/>
      <c r="L21" s="40"/>
      <c r="M21" s="40"/>
    </row>
    <row r="22" spans="2:20" ht="17.45" customHeight="1" x14ac:dyDescent="0.3">
      <c r="B22" s="494" t="s">
        <v>59</v>
      </c>
      <c r="C22" s="400"/>
      <c r="D22" s="400"/>
      <c r="E22" s="400"/>
      <c r="F22" s="400"/>
      <c r="G22" s="400"/>
      <c r="H22" s="400"/>
      <c r="I22" s="400"/>
      <c r="J22" s="495"/>
      <c r="K22" s="20"/>
      <c r="L22" s="40"/>
      <c r="M22" s="40"/>
    </row>
    <row r="23" spans="2:20" ht="15" customHeight="1" x14ac:dyDescent="0.3">
      <c r="B23" s="270" t="s">
        <v>60</v>
      </c>
      <c r="C23" s="227"/>
      <c r="D23" s="228"/>
      <c r="E23" s="247">
        <v>3752162</v>
      </c>
      <c r="F23" s="492"/>
      <c r="G23" s="492"/>
      <c r="H23" s="492"/>
      <c r="I23" s="492"/>
      <c r="J23" s="493"/>
      <c r="K23" s="53"/>
      <c r="L23" s="496"/>
      <c r="M23" s="496"/>
      <c r="N23" s="497"/>
      <c r="O23" s="497"/>
      <c r="P23" s="497"/>
      <c r="Q23" s="497"/>
      <c r="R23" s="497"/>
      <c r="S23" s="497"/>
      <c r="T23" s="497"/>
    </row>
    <row r="24" spans="2:20" ht="28.5" customHeight="1" x14ac:dyDescent="0.25">
      <c r="B24" s="270" t="s">
        <v>61</v>
      </c>
      <c r="C24" s="227"/>
      <c r="D24" s="228"/>
      <c r="E24" s="498">
        <v>3248038.15</v>
      </c>
      <c r="F24" s="507"/>
      <c r="G24" s="507"/>
      <c r="H24" s="507"/>
      <c r="I24" s="507"/>
      <c r="J24" s="508"/>
      <c r="K24" s="52"/>
      <c r="L24" s="500"/>
      <c r="M24" s="501"/>
      <c r="N24" s="501"/>
      <c r="O24" s="501"/>
      <c r="P24" s="501"/>
      <c r="Q24" s="501"/>
      <c r="R24" s="497"/>
      <c r="S24" s="497"/>
      <c r="T24" s="497"/>
    </row>
    <row r="25" spans="2:20" ht="15" customHeight="1" x14ac:dyDescent="0.3">
      <c r="B25" s="270" t="s">
        <v>62</v>
      </c>
      <c r="C25" s="227"/>
      <c r="D25" s="228"/>
      <c r="E25" s="247">
        <f>'13. Co-Financing Table'!K19</f>
        <v>18702630</v>
      </c>
      <c r="F25" s="492"/>
      <c r="G25" s="492"/>
      <c r="H25" s="492"/>
      <c r="I25" s="492"/>
      <c r="J25" s="493"/>
      <c r="K25" s="53"/>
      <c r="L25" s="497"/>
      <c r="M25" s="496"/>
      <c r="N25" s="497"/>
      <c r="O25" s="497"/>
      <c r="P25" s="497"/>
      <c r="Q25" s="497"/>
      <c r="R25" s="497"/>
      <c r="S25" s="497"/>
      <c r="T25" s="497"/>
    </row>
    <row r="26" spans="2:20" ht="31.5" customHeight="1" x14ac:dyDescent="0.3">
      <c r="B26" s="270" t="s">
        <v>63</v>
      </c>
      <c r="C26" s="227"/>
      <c r="D26" s="228"/>
      <c r="E26" s="247">
        <f>'13. Co-Financing Table'!N19</f>
        <v>12836810.947808791</v>
      </c>
      <c r="F26" s="492"/>
      <c r="G26" s="492"/>
      <c r="H26" s="492"/>
      <c r="I26" s="492"/>
      <c r="J26" s="493"/>
      <c r="K26" s="53"/>
      <c r="L26" s="499"/>
      <c r="M26" s="496"/>
      <c r="N26" s="497"/>
      <c r="O26" s="497"/>
      <c r="P26" s="497"/>
      <c r="Q26" s="497"/>
      <c r="R26" s="497"/>
      <c r="S26" s="497"/>
      <c r="T26" s="497"/>
    </row>
    <row r="27" spans="2:20" ht="17.45" customHeight="1" x14ac:dyDescent="0.3">
      <c r="B27" s="261" t="s">
        <v>64</v>
      </c>
      <c r="C27" s="201"/>
      <c r="D27" s="201"/>
      <c r="E27" s="201"/>
      <c r="F27" s="201"/>
      <c r="G27" s="201"/>
      <c r="H27" s="201"/>
      <c r="I27" s="201"/>
      <c r="J27" s="148"/>
      <c r="K27" s="21"/>
      <c r="L27" s="40"/>
      <c r="M27" s="40"/>
    </row>
    <row r="28" spans="2:20" ht="27.75" customHeight="1" x14ac:dyDescent="0.3">
      <c r="B28" s="239" t="s">
        <v>65</v>
      </c>
      <c r="C28" s="197"/>
      <c r="D28" s="189"/>
      <c r="E28" s="240">
        <v>46195</v>
      </c>
      <c r="F28" s="404"/>
      <c r="G28" s="404"/>
      <c r="H28" s="404"/>
      <c r="I28" s="404"/>
      <c r="J28" s="486"/>
      <c r="K28" s="49"/>
      <c r="L28" s="40"/>
      <c r="M28" s="40"/>
    </row>
    <row r="29" spans="2:20" ht="17.45" customHeight="1" x14ac:dyDescent="0.3">
      <c r="B29" s="239" t="s">
        <v>66</v>
      </c>
      <c r="C29" s="197"/>
      <c r="D29" s="189"/>
      <c r="E29" s="244" t="s">
        <v>67</v>
      </c>
      <c r="F29" s="487"/>
      <c r="G29" s="487"/>
      <c r="H29" s="487"/>
      <c r="I29" s="487"/>
      <c r="J29" s="488"/>
      <c r="K29" s="48"/>
      <c r="L29" s="40"/>
      <c r="M29" s="40"/>
    </row>
    <row r="30" spans="2:20" ht="27.75" customHeight="1" x14ac:dyDescent="0.3">
      <c r="B30" s="239" t="s">
        <v>68</v>
      </c>
      <c r="C30" s="197"/>
      <c r="D30" s="189"/>
      <c r="E30" s="244">
        <v>45788</v>
      </c>
      <c r="F30" s="245"/>
      <c r="G30" s="245"/>
      <c r="H30" s="245"/>
      <c r="I30" s="245"/>
      <c r="J30" s="246"/>
      <c r="K30" s="48"/>
      <c r="L30" s="40"/>
      <c r="M30" s="40"/>
    </row>
    <row r="31" spans="2:20" ht="21" customHeight="1" x14ac:dyDescent="0.3">
      <c r="B31" s="239" t="s">
        <v>69</v>
      </c>
      <c r="C31" s="197"/>
      <c r="D31" s="189"/>
      <c r="E31" s="489" t="s">
        <v>70</v>
      </c>
      <c r="F31" s="490"/>
      <c r="G31" s="490"/>
      <c r="H31" s="490"/>
      <c r="I31" s="490"/>
      <c r="J31" s="491"/>
      <c r="K31" s="54"/>
      <c r="L31" s="41"/>
      <c r="M31" s="40"/>
    </row>
    <row r="32" spans="2:20" ht="20.25" customHeight="1" x14ac:dyDescent="0.3">
      <c r="B32" s="243" t="s">
        <v>71</v>
      </c>
      <c r="C32" s="201"/>
      <c r="D32" s="201"/>
      <c r="E32" s="201"/>
      <c r="F32" s="201"/>
      <c r="G32" s="201"/>
      <c r="H32" s="201"/>
      <c r="I32" s="201"/>
      <c r="J32" s="18"/>
      <c r="K32" s="18"/>
      <c r="L32" s="40"/>
      <c r="M32" s="40"/>
    </row>
    <row r="33" spans="2:13" ht="27.75" customHeight="1" x14ac:dyDescent="0.3">
      <c r="B33" s="239" t="s">
        <v>72</v>
      </c>
      <c r="C33" s="197"/>
      <c r="D33" s="189"/>
      <c r="E33" s="235" t="str">
        <f ca="1">_xlfn.XLOOKUP(DevScore, NumRating, TxtRating, "Not Rated")</f>
        <v>Moderately Satisfactory (MS)</v>
      </c>
      <c r="F33" s="197"/>
      <c r="G33" s="197"/>
      <c r="H33" s="197"/>
      <c r="I33" s="197"/>
      <c r="J33" s="189"/>
      <c r="K33" s="55"/>
      <c r="L33" s="40"/>
      <c r="M33" s="40"/>
    </row>
    <row r="34" spans="2:13" ht="21" customHeight="1" x14ac:dyDescent="0.3">
      <c r="B34" s="239" t="s">
        <v>73</v>
      </c>
      <c r="C34" s="197"/>
      <c r="D34" s="189"/>
      <c r="E34" s="266" t="str">
        <f>_xlfn.XLOOKUP(ImpScore, NumRating, TxtRating, "Not Rated")</f>
        <v>Moderately Satisfactory (MS)</v>
      </c>
      <c r="F34" s="267"/>
      <c r="G34" s="267"/>
      <c r="H34" s="267"/>
      <c r="I34" s="267"/>
      <c r="J34" s="268"/>
      <c r="K34" s="55"/>
      <c r="L34" s="40"/>
      <c r="M34" s="40"/>
    </row>
    <row r="35" spans="2:13" ht="21" customHeight="1" x14ac:dyDescent="0.3">
      <c r="B35" s="239" t="s">
        <v>74</v>
      </c>
      <c r="C35" s="197"/>
      <c r="D35" s="189"/>
      <c r="E35" s="235" t="str">
        <f>'6. Risks to the Project'!C58</f>
        <v>Moderate</v>
      </c>
      <c r="F35" s="197"/>
      <c r="G35" s="197"/>
      <c r="H35" s="197"/>
      <c r="I35" s="197"/>
      <c r="J35" s="189"/>
      <c r="K35" s="55"/>
      <c r="L35" s="40"/>
      <c r="M35" s="40"/>
    </row>
    <row r="36" spans="2:13" ht="17.45" customHeight="1" x14ac:dyDescent="0.3">
      <c r="B36" s="243" t="s">
        <v>75</v>
      </c>
      <c r="C36" s="201"/>
      <c r="D36" s="201"/>
      <c r="E36" s="201"/>
      <c r="F36" s="201"/>
      <c r="G36" s="201"/>
      <c r="H36" s="201"/>
      <c r="I36" s="201"/>
      <c r="J36" s="29"/>
      <c r="K36" s="16"/>
      <c r="L36" s="40"/>
      <c r="M36" s="40"/>
    </row>
    <row r="37" spans="2:13" ht="27.75" customHeight="1" x14ac:dyDescent="0.3">
      <c r="B37" s="239" t="s">
        <v>76</v>
      </c>
      <c r="C37" s="197"/>
      <c r="D37" s="189"/>
      <c r="E37" s="483" t="s">
        <v>77</v>
      </c>
      <c r="F37" s="484"/>
      <c r="G37" s="484"/>
      <c r="H37" s="484"/>
      <c r="I37" s="484"/>
      <c r="J37" s="485"/>
      <c r="K37" s="19"/>
      <c r="L37" s="40"/>
      <c r="M37" s="40"/>
    </row>
    <row r="38" spans="2:13" ht="12.75" customHeight="1" x14ac:dyDescent="0.3">
      <c r="C38" s="149"/>
      <c r="D38" s="150"/>
      <c r="E38" s="150"/>
      <c r="F38" s="151"/>
      <c r="G38" s="151"/>
      <c r="H38" s="151"/>
      <c r="I38" s="151"/>
      <c r="J38" s="151"/>
      <c r="K38" s="30"/>
      <c r="L38" s="40"/>
      <c r="M38" s="40"/>
    </row>
    <row r="39" spans="2:13" ht="6.75" customHeight="1" x14ac:dyDescent="0.3">
      <c r="C39" s="152"/>
      <c r="D39" s="152"/>
      <c r="E39" s="152"/>
      <c r="F39" s="152"/>
      <c r="G39" s="152"/>
      <c r="H39" s="152"/>
      <c r="I39" s="152"/>
      <c r="J39" s="152"/>
      <c r="K39" s="32"/>
      <c r="L39" s="39"/>
      <c r="M39" s="39"/>
    </row>
    <row r="40" spans="2:13" ht="24.75" customHeight="1" x14ac:dyDescent="0.3">
      <c r="B40" s="248" t="s">
        <v>78</v>
      </c>
      <c r="C40" s="201"/>
      <c r="D40" s="201"/>
      <c r="E40" s="201"/>
      <c r="F40" s="201"/>
      <c r="G40" s="201"/>
      <c r="H40" s="201"/>
      <c r="I40" s="201"/>
      <c r="J40" s="201"/>
      <c r="K40" s="32"/>
      <c r="L40" s="40"/>
      <c r="M40" s="40"/>
    </row>
    <row r="41" spans="2:13" ht="24.75" customHeight="1" x14ac:dyDescent="0.3">
      <c r="B41" s="201"/>
      <c r="C41" s="201"/>
      <c r="D41" s="201"/>
      <c r="E41" s="201"/>
      <c r="F41" s="201"/>
      <c r="G41" s="201"/>
      <c r="H41" s="201"/>
      <c r="I41" s="201"/>
      <c r="J41" s="201"/>
      <c r="K41" s="32"/>
      <c r="L41" s="40"/>
      <c r="M41" s="40"/>
    </row>
    <row r="42" spans="2:13" ht="62.25" customHeight="1" x14ac:dyDescent="0.3">
      <c r="B42" s="201"/>
      <c r="C42" s="201"/>
      <c r="D42" s="201"/>
      <c r="E42" s="201"/>
      <c r="F42" s="201"/>
      <c r="G42" s="201"/>
      <c r="H42" s="201"/>
      <c r="I42" s="201"/>
      <c r="J42" s="201"/>
      <c r="K42" s="32"/>
      <c r="L42" s="40"/>
      <c r="M42" s="40"/>
    </row>
    <row r="43" spans="2:13" ht="17.100000000000001" customHeight="1" x14ac:dyDescent="0.3">
      <c r="B43" s="18"/>
      <c r="C43" s="18"/>
      <c r="D43" s="18"/>
      <c r="E43" s="18"/>
      <c r="F43" s="18"/>
      <c r="G43" s="18"/>
      <c r="H43" s="18"/>
      <c r="I43" s="18"/>
      <c r="J43" s="18"/>
      <c r="K43" s="17"/>
      <c r="L43" s="40"/>
      <c r="M43" s="40"/>
    </row>
    <row r="44" spans="2:13" ht="17.100000000000001" customHeight="1" x14ac:dyDescent="0.3">
      <c r="B44" s="18"/>
      <c r="C44" s="18"/>
      <c r="D44" s="18"/>
      <c r="E44" s="18"/>
      <c r="F44" s="18"/>
      <c r="G44" s="18"/>
      <c r="H44" s="18"/>
      <c r="I44" s="18"/>
      <c r="J44" s="18"/>
      <c r="K44" s="17"/>
      <c r="L44" s="40"/>
      <c r="M44" s="40"/>
    </row>
    <row r="45" spans="2:13" ht="17.45" customHeight="1" x14ac:dyDescent="0.3">
      <c r="B45" s="243" t="s">
        <v>79</v>
      </c>
      <c r="C45" s="201"/>
      <c r="D45" s="201"/>
      <c r="E45" s="201"/>
      <c r="F45" s="201"/>
      <c r="G45" s="201"/>
      <c r="H45" s="201"/>
      <c r="I45" s="201"/>
      <c r="J45" s="29"/>
      <c r="K45" s="16"/>
      <c r="L45" s="60"/>
      <c r="M45" s="40"/>
    </row>
    <row r="46" spans="2:13" ht="17.45" customHeight="1" x14ac:dyDescent="0.3">
      <c r="B46" s="237" t="s">
        <v>80</v>
      </c>
      <c r="C46" s="197"/>
      <c r="D46" s="189"/>
      <c r="E46" s="237" t="s">
        <v>81</v>
      </c>
      <c r="F46" s="197"/>
      <c r="G46" s="197"/>
      <c r="H46" s="189"/>
      <c r="I46" s="237" t="s">
        <v>82</v>
      </c>
      <c r="J46" s="189"/>
      <c r="K46" s="32"/>
      <c r="L46" s="40"/>
      <c r="M46" s="40"/>
    </row>
    <row r="47" spans="2:13" ht="23.1" customHeight="1" x14ac:dyDescent="0.3">
      <c r="B47" s="250" t="s">
        <v>83</v>
      </c>
      <c r="C47" s="197"/>
      <c r="D47" s="189"/>
      <c r="E47" s="257" t="s">
        <v>84</v>
      </c>
      <c r="F47" s="258"/>
      <c r="G47" s="258"/>
      <c r="H47" s="259"/>
      <c r="I47" s="238" t="s">
        <v>85</v>
      </c>
      <c r="J47" s="195"/>
      <c r="K47" s="19"/>
      <c r="L47" s="40"/>
      <c r="M47" s="40"/>
    </row>
    <row r="48" spans="2:13" ht="31.35" customHeight="1" x14ac:dyDescent="0.3">
      <c r="B48" s="250" t="s">
        <v>86</v>
      </c>
      <c r="C48" s="197"/>
      <c r="D48" s="189"/>
      <c r="E48" s="257" t="s">
        <v>87</v>
      </c>
      <c r="F48" s="258"/>
      <c r="G48" s="258"/>
      <c r="H48" s="259"/>
      <c r="I48" s="238" t="s">
        <v>88</v>
      </c>
      <c r="J48" s="195"/>
      <c r="K48" s="19"/>
      <c r="L48" s="40"/>
      <c r="M48" s="40"/>
    </row>
    <row r="49" spans="2:13" ht="27" customHeight="1" x14ac:dyDescent="0.3">
      <c r="B49" s="250" t="s">
        <v>89</v>
      </c>
      <c r="C49" s="197"/>
      <c r="D49" s="189"/>
      <c r="E49" s="257" t="s">
        <v>90</v>
      </c>
      <c r="F49" s="258"/>
      <c r="G49" s="258"/>
      <c r="H49" s="259"/>
      <c r="I49" s="238" t="s">
        <v>91</v>
      </c>
      <c r="J49" s="195"/>
      <c r="K49" s="19"/>
      <c r="L49" s="39"/>
      <c r="M49" s="40"/>
    </row>
    <row r="50" spans="2:13" ht="26.1" customHeight="1" x14ac:dyDescent="0.3">
      <c r="B50" s="250" t="s">
        <v>92</v>
      </c>
      <c r="C50" s="197"/>
      <c r="D50" s="189"/>
      <c r="E50" s="264" t="s">
        <v>93</v>
      </c>
      <c r="F50" s="258"/>
      <c r="G50" s="258"/>
      <c r="H50" s="258"/>
      <c r="I50" s="238" t="s">
        <v>94</v>
      </c>
      <c r="J50" s="195"/>
      <c r="K50" s="19"/>
      <c r="L50" s="65"/>
      <c r="M50" s="40"/>
    </row>
    <row r="51" spans="2:13" ht="23.1" customHeight="1" x14ac:dyDescent="0.3">
      <c r="B51" s="250" t="s">
        <v>95</v>
      </c>
      <c r="C51" s="197"/>
      <c r="D51" s="189"/>
      <c r="E51" s="257" t="s">
        <v>96</v>
      </c>
      <c r="F51" s="258"/>
      <c r="G51" s="258"/>
      <c r="H51" s="259"/>
      <c r="I51" s="238" t="s">
        <v>97</v>
      </c>
      <c r="J51" s="195"/>
      <c r="K51" s="19"/>
      <c r="L51" s="65"/>
      <c r="M51" s="40"/>
    </row>
    <row r="52" spans="2:13" ht="17.45" customHeight="1" x14ac:dyDescent="0.3">
      <c r="B52" s="153"/>
      <c r="C52" s="153"/>
      <c r="D52" s="153"/>
      <c r="E52" s="153"/>
      <c r="F52" s="153"/>
      <c r="G52" s="154"/>
      <c r="H52" s="154"/>
      <c r="I52" s="154"/>
      <c r="J52" s="154"/>
      <c r="K52" s="19"/>
      <c r="L52" s="65"/>
      <c r="M52" s="40"/>
    </row>
    <row r="53" spans="2:13" ht="17.45" customHeight="1" x14ac:dyDescent="0.3">
      <c r="B53" s="153"/>
      <c r="C53" s="153"/>
      <c r="D53" s="153"/>
      <c r="E53" s="153"/>
      <c r="F53" s="153"/>
      <c r="G53" s="154"/>
      <c r="H53" s="154"/>
      <c r="I53" s="154"/>
      <c r="J53" s="154"/>
      <c r="K53" s="19"/>
      <c r="L53" s="65"/>
      <c r="M53" s="40"/>
    </row>
    <row r="54" spans="2:13" ht="15.75" customHeight="1" x14ac:dyDescent="0.3">
      <c r="B54" s="269" t="s">
        <v>98</v>
      </c>
      <c r="C54" s="201"/>
      <c r="D54" s="201"/>
      <c r="E54" s="201"/>
      <c r="F54" s="201"/>
      <c r="G54" s="201"/>
      <c r="H54" s="201"/>
      <c r="I54" s="201"/>
      <c r="J54" s="201"/>
      <c r="K54" s="56"/>
      <c r="L54" s="65"/>
      <c r="M54" s="40"/>
    </row>
    <row r="55" spans="2:13" ht="14.45" customHeight="1" x14ac:dyDescent="0.3">
      <c r="B55" s="26"/>
      <c r="C55" s="26"/>
      <c r="D55" s="26"/>
      <c r="E55" s="26"/>
      <c r="F55" s="26"/>
      <c r="G55" s="26"/>
      <c r="H55" s="26"/>
      <c r="I55" s="26"/>
      <c r="J55" s="26"/>
      <c r="K55" s="26"/>
      <c r="L55" s="65"/>
      <c r="M55" s="40"/>
    </row>
    <row r="56" spans="2:13" ht="14.45" customHeight="1" x14ac:dyDescent="0.3">
      <c r="B56" s="236" t="s">
        <v>99</v>
      </c>
      <c r="C56" s="215"/>
      <c r="D56" s="215"/>
      <c r="E56" s="215"/>
      <c r="F56" s="215"/>
      <c r="G56" s="215"/>
      <c r="H56" s="215"/>
      <c r="I56" s="215"/>
      <c r="J56" s="253"/>
      <c r="K56" s="3"/>
      <c r="L56" s="65"/>
      <c r="M56" s="40"/>
    </row>
    <row r="57" spans="2:13" ht="17.100000000000001" customHeight="1" x14ac:dyDescent="0.3">
      <c r="B57" s="254"/>
      <c r="C57" s="255"/>
      <c r="D57" s="255"/>
      <c r="E57" s="255"/>
      <c r="F57" s="255"/>
      <c r="G57" s="255"/>
      <c r="H57" s="255"/>
      <c r="I57" s="255"/>
      <c r="J57" s="256"/>
      <c r="K57" s="3"/>
      <c r="L57" s="66"/>
      <c r="M57" s="40"/>
    </row>
    <row r="58" spans="2:13" ht="17.100000000000001" customHeight="1" x14ac:dyDescent="0.3">
      <c r="B58" s="278"/>
      <c r="C58" s="197"/>
      <c r="D58" s="197"/>
      <c r="E58" s="197"/>
      <c r="F58" s="197"/>
      <c r="G58" s="197"/>
      <c r="H58" s="197"/>
      <c r="I58" s="197"/>
      <c r="J58" s="197"/>
      <c r="K58" s="3"/>
      <c r="L58" s="67"/>
      <c r="M58" s="40"/>
    </row>
    <row r="59" spans="2:13" ht="15" customHeight="1" x14ac:dyDescent="0.3">
      <c r="B59" s="252" t="s">
        <v>100</v>
      </c>
      <c r="C59" s="215"/>
      <c r="D59" s="253"/>
      <c r="E59" s="262" t="s">
        <v>101</v>
      </c>
      <c r="F59" s="252" t="s">
        <v>102</v>
      </c>
      <c r="G59" s="215"/>
      <c r="H59" s="215"/>
      <c r="I59" s="253"/>
      <c r="J59" s="252" t="s">
        <v>103</v>
      </c>
      <c r="K59" s="3"/>
      <c r="L59" s="66"/>
      <c r="M59" s="40"/>
    </row>
    <row r="60" spans="2:13" ht="17.45" customHeight="1" x14ac:dyDescent="0.3">
      <c r="B60" s="254"/>
      <c r="C60" s="255"/>
      <c r="D60" s="256"/>
      <c r="E60" s="263"/>
      <c r="F60" s="254"/>
      <c r="G60" s="255"/>
      <c r="H60" s="255"/>
      <c r="I60" s="256"/>
      <c r="J60" s="263"/>
      <c r="K60" s="3"/>
      <c r="L60" s="67"/>
      <c r="M60" s="40"/>
    </row>
    <row r="61" spans="2:13" ht="26.25" customHeight="1" x14ac:dyDescent="0.3">
      <c r="B61" s="198" t="s">
        <v>104</v>
      </c>
      <c r="C61" s="230"/>
      <c r="D61" s="231"/>
      <c r="E61" s="198" t="s">
        <v>105</v>
      </c>
      <c r="F61" s="198" t="s">
        <v>106</v>
      </c>
      <c r="G61" s="230"/>
      <c r="H61" s="230"/>
      <c r="I61" s="231"/>
      <c r="J61" s="198" t="s">
        <v>107</v>
      </c>
      <c r="K61" s="22"/>
      <c r="L61" s="66"/>
      <c r="M61" s="40"/>
    </row>
    <row r="62" spans="2:13" ht="17.100000000000001" customHeight="1" x14ac:dyDescent="0.3">
      <c r="B62" s="232"/>
      <c r="C62" s="233"/>
      <c r="D62" s="234"/>
      <c r="E62" s="260"/>
      <c r="F62" s="232"/>
      <c r="G62" s="233"/>
      <c r="H62" s="233"/>
      <c r="I62" s="234"/>
      <c r="J62" s="260"/>
      <c r="K62" s="22"/>
      <c r="L62" s="65"/>
      <c r="M62" s="40"/>
    </row>
    <row r="63" spans="2:13" ht="17.100000000000001" customHeight="1" x14ac:dyDescent="0.3">
      <c r="B63" s="198" t="s">
        <v>108</v>
      </c>
      <c r="C63" s="230"/>
      <c r="D63" s="231"/>
      <c r="E63" s="198" t="s">
        <v>105</v>
      </c>
      <c r="F63" s="198" t="s">
        <v>109</v>
      </c>
      <c r="G63" s="230"/>
      <c r="H63" s="230"/>
      <c r="I63" s="231"/>
      <c r="J63" s="198"/>
      <c r="K63" s="22"/>
      <c r="L63" s="65"/>
      <c r="M63" s="40"/>
    </row>
    <row r="64" spans="2:13" ht="17.100000000000001" customHeight="1" x14ac:dyDescent="0.3">
      <c r="B64" s="232"/>
      <c r="C64" s="233"/>
      <c r="D64" s="234"/>
      <c r="E64" s="260"/>
      <c r="F64" s="232"/>
      <c r="G64" s="233"/>
      <c r="H64" s="233"/>
      <c r="I64" s="234"/>
      <c r="J64" s="260"/>
      <c r="K64" s="22"/>
      <c r="L64" s="40"/>
      <c r="M64" s="40"/>
    </row>
    <row r="65" spans="2:13" ht="17.100000000000001" customHeight="1" x14ac:dyDescent="0.3">
      <c r="B65" s="198" t="s">
        <v>110</v>
      </c>
      <c r="C65" s="230"/>
      <c r="D65" s="231"/>
      <c r="E65" s="198" t="s">
        <v>105</v>
      </c>
      <c r="F65" s="198" t="s">
        <v>111</v>
      </c>
      <c r="G65" s="230"/>
      <c r="H65" s="230"/>
      <c r="I65" s="231"/>
      <c r="J65" s="198" t="s">
        <v>112</v>
      </c>
      <c r="K65" s="22"/>
      <c r="L65" s="40"/>
      <c r="M65" s="40"/>
    </row>
    <row r="66" spans="2:13" ht="17.100000000000001" customHeight="1" x14ac:dyDescent="0.3">
      <c r="B66" s="232"/>
      <c r="C66" s="233"/>
      <c r="D66" s="234"/>
      <c r="E66" s="260"/>
      <c r="F66" s="232"/>
      <c r="G66" s="233"/>
      <c r="H66" s="233"/>
      <c r="I66" s="234"/>
      <c r="J66" s="260"/>
      <c r="K66" s="22"/>
      <c r="L66" s="40"/>
      <c r="M66" s="40"/>
    </row>
    <row r="67" spans="2:13" ht="17.100000000000001" customHeight="1" x14ac:dyDescent="0.3">
      <c r="B67" s="198" t="s">
        <v>113</v>
      </c>
      <c r="C67" s="230"/>
      <c r="D67" s="231"/>
      <c r="E67" s="198" t="s">
        <v>105</v>
      </c>
      <c r="F67" s="198" t="s">
        <v>114</v>
      </c>
      <c r="G67" s="230"/>
      <c r="H67" s="230"/>
      <c r="I67" s="231"/>
      <c r="J67" s="198"/>
      <c r="K67" s="22"/>
      <c r="L67" s="39"/>
      <c r="M67" s="40"/>
    </row>
    <row r="68" spans="2:13" ht="17.100000000000001" customHeight="1" x14ac:dyDescent="0.3">
      <c r="B68" s="232"/>
      <c r="C68" s="233"/>
      <c r="D68" s="234"/>
      <c r="E68" s="260"/>
      <c r="F68" s="232"/>
      <c r="G68" s="233"/>
      <c r="H68" s="233"/>
      <c r="I68" s="234"/>
      <c r="J68" s="260"/>
      <c r="K68" s="22"/>
      <c r="L68" s="65"/>
      <c r="M68" s="40"/>
    </row>
    <row r="69" spans="2:13" ht="17.100000000000001" customHeight="1" x14ac:dyDescent="0.3">
      <c r="B69" s="198" t="s">
        <v>115</v>
      </c>
      <c r="C69" s="230"/>
      <c r="D69" s="231"/>
      <c r="E69" s="198" t="s">
        <v>105</v>
      </c>
      <c r="F69" s="272" t="s">
        <v>116</v>
      </c>
      <c r="G69" s="273"/>
      <c r="H69" s="273"/>
      <c r="I69" s="274"/>
      <c r="J69" s="198" t="s">
        <v>117</v>
      </c>
      <c r="K69" s="22"/>
      <c r="L69" s="65"/>
      <c r="M69" s="40"/>
    </row>
    <row r="70" spans="2:13" ht="17.100000000000001" customHeight="1" x14ac:dyDescent="0.3">
      <c r="B70" s="232"/>
      <c r="C70" s="233"/>
      <c r="D70" s="234"/>
      <c r="E70" s="260"/>
      <c r="F70" s="275"/>
      <c r="G70" s="276"/>
      <c r="H70" s="276"/>
      <c r="I70" s="277"/>
      <c r="J70" s="260"/>
      <c r="K70" s="22"/>
      <c r="L70" s="40"/>
      <c r="M70" s="40"/>
    </row>
    <row r="71" spans="2:13" ht="17.100000000000001" customHeight="1" x14ac:dyDescent="0.3">
      <c r="B71" s="198" t="s">
        <v>118</v>
      </c>
      <c r="C71" s="230"/>
      <c r="D71" s="231"/>
      <c r="E71" s="198" t="s">
        <v>105</v>
      </c>
      <c r="F71" s="198" t="s">
        <v>119</v>
      </c>
      <c r="G71" s="230"/>
      <c r="H71" s="230"/>
      <c r="I71" s="231"/>
      <c r="J71" s="198" t="s">
        <v>117</v>
      </c>
      <c r="K71" s="22"/>
      <c r="L71" s="40"/>
      <c r="M71" s="40"/>
    </row>
    <row r="72" spans="2:13" ht="17.100000000000001" customHeight="1" x14ac:dyDescent="0.3">
      <c r="B72" s="232"/>
      <c r="C72" s="233"/>
      <c r="D72" s="234"/>
      <c r="E72" s="260"/>
      <c r="F72" s="232"/>
      <c r="G72" s="233"/>
      <c r="H72" s="233"/>
      <c r="I72" s="234"/>
      <c r="J72" s="260"/>
      <c r="K72" s="22"/>
      <c r="L72" s="40"/>
      <c r="M72" s="40"/>
    </row>
    <row r="73" spans="2:13" ht="17.100000000000001" customHeight="1" x14ac:dyDescent="0.3">
      <c r="B73" s="198" t="s">
        <v>120</v>
      </c>
      <c r="C73" s="230"/>
      <c r="D73" s="231"/>
      <c r="E73" s="198" t="s">
        <v>105</v>
      </c>
      <c r="F73" s="198" t="s">
        <v>121</v>
      </c>
      <c r="G73" s="230"/>
      <c r="H73" s="230"/>
      <c r="I73" s="231"/>
      <c r="J73" s="198" t="s">
        <v>122</v>
      </c>
      <c r="K73" s="22"/>
      <c r="L73" s="40"/>
      <c r="M73" s="40"/>
    </row>
    <row r="74" spans="2:13" ht="17.100000000000001" customHeight="1" x14ac:dyDescent="0.3">
      <c r="B74" s="232"/>
      <c r="C74" s="233"/>
      <c r="D74" s="234"/>
      <c r="E74" s="260"/>
      <c r="F74" s="232"/>
      <c r="G74" s="233"/>
      <c r="H74" s="233"/>
      <c r="I74" s="234"/>
      <c r="J74" s="260"/>
      <c r="K74" s="22"/>
      <c r="L74" s="57"/>
      <c r="M74" s="40"/>
    </row>
    <row r="75" spans="2:13" x14ac:dyDescent="0.25">
      <c r="B75" s="18"/>
      <c r="C75" s="18"/>
      <c r="D75" s="18"/>
      <c r="E75" s="18"/>
      <c r="F75" s="18"/>
      <c r="G75" s="18"/>
      <c r="H75" s="18"/>
      <c r="I75" s="18"/>
      <c r="J75" s="18"/>
      <c r="K75" s="18"/>
    </row>
    <row r="76" spans="2:13" x14ac:dyDescent="0.25">
      <c r="B76" s="18"/>
      <c r="C76" s="18"/>
      <c r="D76" s="18"/>
      <c r="E76" s="18"/>
      <c r="F76" s="18"/>
      <c r="G76" s="18"/>
      <c r="H76" s="18"/>
      <c r="I76" s="18"/>
      <c r="J76" s="18"/>
      <c r="K76" s="18"/>
    </row>
    <row r="77" spans="2:13" x14ac:dyDescent="0.25">
      <c r="B77" s="18"/>
      <c r="C77" s="18"/>
      <c r="D77" s="18"/>
      <c r="E77" s="18"/>
      <c r="F77" s="18"/>
      <c r="G77" s="18"/>
      <c r="H77" s="18"/>
      <c r="I77" s="18"/>
      <c r="J77" s="18"/>
      <c r="K77" s="18"/>
    </row>
    <row r="78" spans="2:13" x14ac:dyDescent="0.25">
      <c r="B78" s="18"/>
      <c r="C78" s="18"/>
      <c r="D78" s="18"/>
      <c r="E78" s="18"/>
      <c r="F78" s="18"/>
      <c r="G78" s="18"/>
      <c r="H78" s="18"/>
      <c r="I78" s="18"/>
      <c r="J78" s="18"/>
      <c r="K78" s="18"/>
    </row>
    <row r="79" spans="2:13" x14ac:dyDescent="0.25">
      <c r="B79" s="18"/>
      <c r="C79" s="18"/>
      <c r="D79" s="18"/>
      <c r="E79" s="18"/>
      <c r="F79" s="18"/>
      <c r="G79" s="18"/>
      <c r="H79" s="18"/>
      <c r="I79" s="18"/>
      <c r="J79" s="18"/>
      <c r="K79" s="18"/>
    </row>
    <row r="80" spans="2:13" x14ac:dyDescent="0.25">
      <c r="B80" s="18"/>
      <c r="C80" s="18"/>
      <c r="D80" s="18"/>
      <c r="E80" s="18"/>
      <c r="F80" s="18"/>
      <c r="G80" s="18"/>
      <c r="H80" s="18"/>
      <c r="I80" s="18"/>
      <c r="J80" s="18"/>
      <c r="K80" s="18"/>
    </row>
    <row r="81" spans="2:11" x14ac:dyDescent="0.25">
      <c r="B81" s="18"/>
      <c r="C81" s="18"/>
      <c r="D81" s="18"/>
      <c r="E81" s="18"/>
      <c r="F81" s="18"/>
      <c r="G81" s="18"/>
      <c r="H81" s="18"/>
      <c r="I81" s="18"/>
      <c r="J81" s="18"/>
      <c r="K81" s="18"/>
    </row>
    <row r="82" spans="2:11" x14ac:dyDescent="0.25">
      <c r="B82" s="18"/>
      <c r="C82" s="18"/>
      <c r="D82" s="18"/>
      <c r="E82" s="18"/>
      <c r="F82" s="18"/>
      <c r="G82" s="18"/>
      <c r="H82" s="18"/>
      <c r="I82" s="18"/>
      <c r="J82" s="18"/>
      <c r="K82" s="18"/>
    </row>
    <row r="83" spans="2:11" x14ac:dyDescent="0.25">
      <c r="B83" s="18"/>
      <c r="C83" s="18"/>
      <c r="D83" s="18"/>
      <c r="E83" s="18"/>
      <c r="F83" s="18"/>
      <c r="G83" s="18"/>
      <c r="H83" s="18"/>
      <c r="I83" s="18"/>
      <c r="J83" s="18"/>
      <c r="K83" s="18"/>
    </row>
    <row r="84" spans="2:11" x14ac:dyDescent="0.25">
      <c r="B84" s="18"/>
      <c r="C84" s="18"/>
      <c r="D84" s="18"/>
      <c r="E84" s="18"/>
      <c r="F84" s="18"/>
      <c r="G84" s="18"/>
      <c r="H84" s="18"/>
      <c r="I84" s="18"/>
      <c r="J84" s="18"/>
      <c r="K84" s="18"/>
    </row>
  </sheetData>
  <sheetProtection sheet="1" formatCells="0" formatColumns="0" formatRows="0" insertColumns="0" insertRows="0" insertHyperlinks="0"/>
  <mergeCells count="121">
    <mergeCell ref="J73:J74"/>
    <mergeCell ref="E8:J8"/>
    <mergeCell ref="B36:I36"/>
    <mergeCell ref="B45:I45"/>
    <mergeCell ref="E49:H49"/>
    <mergeCell ref="B67:D68"/>
    <mergeCell ref="B69:D70"/>
    <mergeCell ref="F67:I68"/>
    <mergeCell ref="F69:I70"/>
    <mergeCell ref="B58:J58"/>
    <mergeCell ref="B48:D48"/>
    <mergeCell ref="E67:E68"/>
    <mergeCell ref="B14:D14"/>
    <mergeCell ref="B23:D23"/>
    <mergeCell ref="E69:E70"/>
    <mergeCell ref="B21:D21"/>
    <mergeCell ref="B6:D6"/>
    <mergeCell ref="B20:D20"/>
    <mergeCell ref="B4:D4"/>
    <mergeCell ref="E51:H51"/>
    <mergeCell ref="F61:I62"/>
    <mergeCell ref="J71:J72"/>
    <mergeCell ref="B3:J3"/>
    <mergeCell ref="E24:J24"/>
    <mergeCell ref="E4:J4"/>
    <mergeCell ref="B28:D28"/>
    <mergeCell ref="B2:J2"/>
    <mergeCell ref="E10:J10"/>
    <mergeCell ref="I46:J46"/>
    <mergeCell ref="B63:D64"/>
    <mergeCell ref="B8:D8"/>
    <mergeCell ref="F65:I66"/>
    <mergeCell ref="B17:D17"/>
    <mergeCell ref="B22:I22"/>
    <mergeCell ref="E34:J34"/>
    <mergeCell ref="B10:D10"/>
    <mergeCell ref="B19:D19"/>
    <mergeCell ref="B9:D9"/>
    <mergeCell ref="E48:H48"/>
    <mergeCell ref="B5:D5"/>
    <mergeCell ref="E37:J37"/>
    <mergeCell ref="E12:J12"/>
    <mergeCell ref="E21:J21"/>
    <mergeCell ref="B47:D47"/>
    <mergeCell ref="B54:J54"/>
    <mergeCell ref="B31:D31"/>
    <mergeCell ref="B46:D46"/>
    <mergeCell ref="E14:J14"/>
    <mergeCell ref="E23:J23"/>
    <mergeCell ref="E50:H50"/>
    <mergeCell ref="B73:D74"/>
    <mergeCell ref="B35:D35"/>
    <mergeCell ref="B50:D50"/>
    <mergeCell ref="E18:J18"/>
    <mergeCell ref="B25:D25"/>
    <mergeCell ref="I51:J51"/>
    <mergeCell ref="E71:E72"/>
    <mergeCell ref="J67:J68"/>
    <mergeCell ref="J61:J62"/>
    <mergeCell ref="F59:I60"/>
    <mergeCell ref="B56:J57"/>
    <mergeCell ref="J63:J64"/>
    <mergeCell ref="E61:E62"/>
    <mergeCell ref="F71:I72"/>
    <mergeCell ref="F73:I74"/>
    <mergeCell ref="E19:J19"/>
    <mergeCell ref="E28:J28"/>
    <mergeCell ref="E73:E74"/>
    <mergeCell ref="J69:J70"/>
    <mergeCell ref="J59:J60"/>
    <mergeCell ref="E63:E64"/>
    <mergeCell ref="E30:J30"/>
    <mergeCell ref="B34:D34"/>
    <mergeCell ref="E16:J16"/>
    <mergeCell ref="B26:D26"/>
    <mergeCell ref="B7:D7"/>
    <mergeCell ref="I48:J48"/>
    <mergeCell ref="B16:D16"/>
    <mergeCell ref="E33:J33"/>
    <mergeCell ref="B49:D49"/>
    <mergeCell ref="B71:D72"/>
    <mergeCell ref="B51:D51"/>
    <mergeCell ref="E25:J25"/>
    <mergeCell ref="B11:D11"/>
    <mergeCell ref="E9:J9"/>
    <mergeCell ref="B13:J13"/>
    <mergeCell ref="E11:J11"/>
    <mergeCell ref="B37:D37"/>
    <mergeCell ref="B59:D60"/>
    <mergeCell ref="E47:H47"/>
    <mergeCell ref="E65:E66"/>
    <mergeCell ref="B30:D30"/>
    <mergeCell ref="B61:D62"/>
    <mergeCell ref="B27:I27"/>
    <mergeCell ref="J65:J66"/>
    <mergeCell ref="E59:E60"/>
    <mergeCell ref="I47:J47"/>
    <mergeCell ref="L24:Q24"/>
    <mergeCell ref="E17:J17"/>
    <mergeCell ref="B18:D18"/>
    <mergeCell ref="B65:D66"/>
    <mergeCell ref="E35:J35"/>
    <mergeCell ref="F63:I64"/>
    <mergeCell ref="E5:J5"/>
    <mergeCell ref="E46:H46"/>
    <mergeCell ref="I50:J50"/>
    <mergeCell ref="B12:D12"/>
    <mergeCell ref="E20:J20"/>
    <mergeCell ref="B32:I32"/>
    <mergeCell ref="E29:J29"/>
    <mergeCell ref="I49:J49"/>
    <mergeCell ref="E31:J31"/>
    <mergeCell ref="B29:D29"/>
    <mergeCell ref="E6:J6"/>
    <mergeCell ref="E15:J15"/>
    <mergeCell ref="E26:J26"/>
    <mergeCell ref="B40:J42"/>
    <mergeCell ref="B15:D15"/>
    <mergeCell ref="B24:D24"/>
    <mergeCell ref="E7:J7"/>
    <mergeCell ref="B33:D33"/>
  </mergeCells>
  <dataValidations count="4">
    <dataValidation type="list" allowBlank="1" showInputMessage="1" showErrorMessage="1" prompt="Select implementation status" sqref="E37" xr:uid="{00000000-0002-0000-0100-000000000000}">
      <formula1>"Less than 1 year Implementation, 1st PIR, 2nd PIR, 3rd PIR, 4th PIR, 5th PIR, 6th PIR, 7th PIR, 8th PIR, 9th PIR, 10th PIR, 11th PIR, 12th PIR, 13th PIR, 14th PIR, 15th PIR, Final PIR"</formula1>
    </dataValidation>
    <dataValidation type="list" allowBlank="1" showInputMessage="1" showErrorMessage="1" prompt="Select Region" sqref="E4" xr:uid="{00000000-0002-0000-0100-000001000000}">
      <formula1>"Global, Inter-regional, Africa (RAF), Asia and the Pacific (RAP), Europe and Central Asia (REU), Latin America and the Caribbean (RLC), Near East and North Africa (RNE)"</formula1>
    </dataValidation>
    <dataValidation type="date" allowBlank="1" showInputMessage="1" showErrorMessage="1" sqref="E16:K16" xr:uid="{00000000-0002-0000-0100-000002000000}">
      <formula1>42005</formula1>
      <formula2>49310</formula2>
    </dataValidation>
    <dataValidation type="list" allowBlank="1" showInputMessage="1" showErrorMessage="1" prompt="Select Yes or No" sqref="E61:E74" xr:uid="{00000000-0002-0000-0100-000003000000}">
      <formula1>"Yes, No"</formula1>
    </dataValidation>
  </dataValidations>
  <hyperlinks>
    <hyperlink ref="I47" r:id="rId1" xr:uid="{DBBB34DE-B650-4DAB-B1A4-AE72ADCF1D51}"/>
    <hyperlink ref="I48" r:id="rId2" xr:uid="{E4565DF1-B41D-41CA-9B0A-254F6B583632}"/>
    <hyperlink ref="I49" r:id="rId3" xr:uid="{C491E29C-F35F-4485-B2A0-67387B358BA2}"/>
    <hyperlink ref="I51" r:id="rId4" xr:uid="{45D37035-281C-445B-B3F0-CE1E26DEC7AA}"/>
    <hyperlink ref="I50" r:id="rId5" xr:uid="{6067222D-0248-460D-B315-1884EFA02345}"/>
  </hyperlinks>
  <pageMargins left="0.25" right="0.25" top="0.75" bottom="0.75" header="0.3" footer="0.3"/>
  <pageSetup paperSize="5" scale="91" pageOrder="overThenDown"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tabColor theme="3" tint="0.499984740745262"/>
  </sheetPr>
  <dimension ref="A1:A250"/>
  <sheetViews>
    <sheetView workbookViewId="0"/>
  </sheetViews>
  <sheetFormatPr defaultColWidth="8.85546875" defaultRowHeight="15" x14ac:dyDescent="0.25"/>
  <cols>
    <col min="1" max="1" width="25.5703125" customWidth="1"/>
  </cols>
  <sheetData>
    <row r="1" spans="1:1" ht="15" customHeight="1" thickBot="1" x14ac:dyDescent="0.3">
      <c r="A1" s="5" t="s">
        <v>123</v>
      </c>
    </row>
    <row r="2" spans="1:1" ht="15" customHeight="1" thickBot="1" x14ac:dyDescent="0.3">
      <c r="A2" s="6" t="s">
        <v>124</v>
      </c>
    </row>
    <row r="3" spans="1:1" ht="15" customHeight="1" thickBot="1" x14ac:dyDescent="0.3">
      <c r="A3" s="7" t="s">
        <v>125</v>
      </c>
    </row>
    <row r="4" spans="1:1" ht="15" customHeight="1" thickBot="1" x14ac:dyDescent="0.3">
      <c r="A4" s="6" t="s">
        <v>126</v>
      </c>
    </row>
    <row r="5" spans="1:1" ht="15" customHeight="1" thickBot="1" x14ac:dyDescent="0.3">
      <c r="A5" s="7" t="s">
        <v>127</v>
      </c>
    </row>
    <row r="6" spans="1:1" ht="15.75" customHeight="1" thickBot="1" x14ac:dyDescent="0.3">
      <c r="A6" s="6" t="s">
        <v>128</v>
      </c>
    </row>
    <row r="7" spans="1:1" ht="15" customHeight="1" thickBot="1" x14ac:dyDescent="0.3">
      <c r="A7" s="7" t="s">
        <v>129</v>
      </c>
    </row>
    <row r="8" spans="1:1" ht="15" customHeight="1" thickBot="1" x14ac:dyDescent="0.3">
      <c r="A8" s="6" t="s">
        <v>130</v>
      </c>
    </row>
    <row r="9" spans="1:1" ht="15" customHeight="1" thickBot="1" x14ac:dyDescent="0.3">
      <c r="A9" s="7" t="s">
        <v>131</v>
      </c>
    </row>
    <row r="10" spans="1:1" ht="15" customHeight="1" thickBot="1" x14ac:dyDescent="0.3">
      <c r="A10" s="6" t="s">
        <v>132</v>
      </c>
    </row>
    <row r="11" spans="1:1" ht="18.75" customHeight="1" thickBot="1" x14ac:dyDescent="0.3">
      <c r="A11" s="7" t="s">
        <v>133</v>
      </c>
    </row>
    <row r="12" spans="1:1" ht="15" customHeight="1" thickBot="1" x14ac:dyDescent="0.3">
      <c r="A12" s="6" t="s">
        <v>134</v>
      </c>
    </row>
    <row r="13" spans="1:1" ht="15" customHeight="1" thickBot="1" x14ac:dyDescent="0.3">
      <c r="A13" s="7" t="s">
        <v>135</v>
      </c>
    </row>
    <row r="14" spans="1:1" ht="15" customHeight="1" thickBot="1" x14ac:dyDescent="0.3">
      <c r="A14" s="6" t="s">
        <v>136</v>
      </c>
    </row>
    <row r="15" spans="1:1" ht="15" customHeight="1" thickBot="1" x14ac:dyDescent="0.3">
      <c r="A15" s="7" t="s">
        <v>137</v>
      </c>
    </row>
    <row r="16" spans="1:1" ht="15" customHeight="1" thickBot="1" x14ac:dyDescent="0.3">
      <c r="A16" s="6" t="s">
        <v>138</v>
      </c>
    </row>
    <row r="17" spans="1:1" ht="15" customHeight="1" thickBot="1" x14ac:dyDescent="0.3">
      <c r="A17" s="7" t="s">
        <v>139</v>
      </c>
    </row>
    <row r="18" spans="1:1" ht="15" customHeight="1" thickBot="1" x14ac:dyDescent="0.3">
      <c r="A18" s="6" t="s">
        <v>140</v>
      </c>
    </row>
    <row r="19" spans="1:1" ht="15" customHeight="1" thickBot="1" x14ac:dyDescent="0.3">
      <c r="A19" s="7" t="s">
        <v>141</v>
      </c>
    </row>
    <row r="20" spans="1:1" ht="15" customHeight="1" thickBot="1" x14ac:dyDescent="0.3">
      <c r="A20" s="6" t="s">
        <v>142</v>
      </c>
    </row>
    <row r="21" spans="1:1" ht="15" customHeight="1" thickBot="1" x14ac:dyDescent="0.3">
      <c r="A21" s="7" t="s">
        <v>143</v>
      </c>
    </row>
    <row r="22" spans="1:1" ht="15" customHeight="1" thickBot="1" x14ac:dyDescent="0.3">
      <c r="A22" s="6" t="s">
        <v>144</v>
      </c>
    </row>
    <row r="23" spans="1:1" ht="15" customHeight="1" thickBot="1" x14ac:dyDescent="0.3">
      <c r="A23" s="7" t="s">
        <v>145</v>
      </c>
    </row>
    <row r="24" spans="1:1" ht="15" customHeight="1" thickBot="1" x14ac:dyDescent="0.3">
      <c r="A24" s="6" t="s">
        <v>146</v>
      </c>
    </row>
    <row r="25" spans="1:1" ht="15" customHeight="1" thickBot="1" x14ac:dyDescent="0.3">
      <c r="A25" s="7" t="s">
        <v>147</v>
      </c>
    </row>
    <row r="26" spans="1:1" ht="15" customHeight="1" thickBot="1" x14ac:dyDescent="0.3">
      <c r="A26" s="6" t="s">
        <v>148</v>
      </c>
    </row>
    <row r="27" spans="1:1" ht="15" customHeight="1" thickBot="1" x14ac:dyDescent="0.3">
      <c r="A27" s="7" t="s">
        <v>149</v>
      </c>
    </row>
    <row r="28" spans="1:1" ht="15" customHeight="1" thickBot="1" x14ac:dyDescent="0.3">
      <c r="A28" s="6" t="s">
        <v>150</v>
      </c>
    </row>
    <row r="29" spans="1:1" ht="24.6" customHeight="1" thickBot="1" x14ac:dyDescent="0.3">
      <c r="A29" s="7" t="s">
        <v>151</v>
      </c>
    </row>
    <row r="30" spans="1:1" ht="18.75" customHeight="1" thickBot="1" x14ac:dyDescent="0.3">
      <c r="A30" s="6" t="s">
        <v>152</v>
      </c>
    </row>
    <row r="31" spans="1:1" ht="15" customHeight="1" thickBot="1" x14ac:dyDescent="0.3">
      <c r="A31" s="7" t="s">
        <v>153</v>
      </c>
    </row>
    <row r="32" spans="1:1" ht="15" customHeight="1" thickBot="1" x14ac:dyDescent="0.3">
      <c r="A32" s="6" t="s">
        <v>154</v>
      </c>
    </row>
    <row r="33" spans="1:1" ht="15" customHeight="1" thickBot="1" x14ac:dyDescent="0.3">
      <c r="A33" s="7" t="s">
        <v>155</v>
      </c>
    </row>
    <row r="34" spans="1:1" ht="20.25" customHeight="1" thickBot="1" x14ac:dyDescent="0.3">
      <c r="A34" s="6" t="s">
        <v>156</v>
      </c>
    </row>
    <row r="35" spans="1:1" ht="19.5" customHeight="1" thickBot="1" x14ac:dyDescent="0.3">
      <c r="A35" s="7" t="s">
        <v>157</v>
      </c>
    </row>
    <row r="36" spans="1:1" ht="18" customHeight="1" thickBot="1" x14ac:dyDescent="0.3">
      <c r="A36" s="6" t="s">
        <v>158</v>
      </c>
    </row>
    <row r="37" spans="1:1" ht="15" customHeight="1" thickBot="1" x14ac:dyDescent="0.3">
      <c r="A37" s="7" t="s">
        <v>159</v>
      </c>
    </row>
    <row r="38" spans="1:1" ht="15" customHeight="1" thickBot="1" x14ac:dyDescent="0.3">
      <c r="A38" s="6" t="s">
        <v>160</v>
      </c>
    </row>
    <row r="39" spans="1:1" ht="15" customHeight="1" thickBot="1" x14ac:dyDescent="0.3">
      <c r="A39" s="7" t="s">
        <v>161</v>
      </c>
    </row>
    <row r="40" spans="1:1" ht="15" customHeight="1" thickBot="1" x14ac:dyDescent="0.3">
      <c r="A40" s="6" t="s">
        <v>162</v>
      </c>
    </row>
    <row r="41" spans="1:1" ht="15" customHeight="1" thickBot="1" x14ac:dyDescent="0.3">
      <c r="A41" s="7" t="s">
        <v>163</v>
      </c>
    </row>
    <row r="42" spans="1:1" ht="15" customHeight="1" thickBot="1" x14ac:dyDescent="0.3">
      <c r="A42" s="6" t="s">
        <v>164</v>
      </c>
    </row>
    <row r="43" spans="1:1" ht="15" customHeight="1" thickBot="1" x14ac:dyDescent="0.3">
      <c r="A43" s="7" t="s">
        <v>165</v>
      </c>
    </row>
    <row r="44" spans="1:1" ht="15" customHeight="1" thickBot="1" x14ac:dyDescent="0.3">
      <c r="A44" s="6" t="s">
        <v>166</v>
      </c>
    </row>
    <row r="45" spans="1:1" ht="15" customHeight="1" thickBot="1" x14ac:dyDescent="0.3">
      <c r="A45" s="7" t="s">
        <v>167</v>
      </c>
    </row>
    <row r="46" spans="1:1" ht="15" customHeight="1" thickBot="1" x14ac:dyDescent="0.3">
      <c r="A46" s="6" t="s">
        <v>168</v>
      </c>
    </row>
    <row r="47" spans="1:1" ht="15" customHeight="1" thickBot="1" x14ac:dyDescent="0.3">
      <c r="A47" s="7" t="s">
        <v>169</v>
      </c>
    </row>
    <row r="48" spans="1:1" ht="15" customHeight="1" thickBot="1" x14ac:dyDescent="0.3">
      <c r="A48" s="6" t="s">
        <v>170</v>
      </c>
    </row>
    <row r="49" spans="1:1" ht="24.6" customHeight="1" thickBot="1" x14ac:dyDescent="0.3">
      <c r="A49" s="7" t="s">
        <v>171</v>
      </c>
    </row>
    <row r="50" spans="1:1" ht="24.6" customHeight="1" thickBot="1" x14ac:dyDescent="0.3">
      <c r="A50" s="6" t="s">
        <v>172</v>
      </c>
    </row>
    <row r="51" spans="1:1" ht="15" customHeight="1" thickBot="1" x14ac:dyDescent="0.3">
      <c r="A51" s="7" t="s">
        <v>173</v>
      </c>
    </row>
    <row r="52" spans="1:1" ht="15" customHeight="1" thickBot="1" x14ac:dyDescent="0.3">
      <c r="A52" s="6" t="s">
        <v>174</v>
      </c>
    </row>
    <row r="53" spans="1:1" ht="15" customHeight="1" thickBot="1" x14ac:dyDescent="0.3">
      <c r="A53" s="7" t="s">
        <v>175</v>
      </c>
    </row>
    <row r="54" spans="1:1" ht="15" customHeight="1" thickBot="1" x14ac:dyDescent="0.3">
      <c r="A54" s="6" t="s">
        <v>176</v>
      </c>
    </row>
    <row r="55" spans="1:1" ht="15" customHeight="1" thickBot="1" x14ac:dyDescent="0.3">
      <c r="A55" s="7" t="s">
        <v>177</v>
      </c>
    </row>
    <row r="56" spans="1:1" ht="15" customHeight="1" thickBot="1" x14ac:dyDescent="0.3">
      <c r="A56" s="6" t="s">
        <v>178</v>
      </c>
    </row>
    <row r="57" spans="1:1" ht="15" customHeight="1" thickBot="1" x14ac:dyDescent="0.3">
      <c r="A57" s="7" t="s">
        <v>179</v>
      </c>
    </row>
    <row r="58" spans="1:1" ht="15" customHeight="1" thickBot="1" x14ac:dyDescent="0.3">
      <c r="A58" s="6" t="s">
        <v>180</v>
      </c>
    </row>
    <row r="59" spans="1:1" ht="15" customHeight="1" thickBot="1" x14ac:dyDescent="0.3">
      <c r="A59" s="7" t="s">
        <v>181</v>
      </c>
    </row>
    <row r="60" spans="1:1" ht="15" customHeight="1" thickBot="1" x14ac:dyDescent="0.3">
      <c r="A60" s="6" t="s">
        <v>182</v>
      </c>
    </row>
    <row r="61" spans="1:1" ht="15" customHeight="1" thickBot="1" x14ac:dyDescent="0.3">
      <c r="A61" s="7" t="s">
        <v>183</v>
      </c>
    </row>
    <row r="62" spans="1:1" ht="15" customHeight="1" thickBot="1" x14ac:dyDescent="0.3">
      <c r="A62" s="6" t="s">
        <v>184</v>
      </c>
    </row>
    <row r="63" spans="1:1" ht="15" customHeight="1" thickBot="1" x14ac:dyDescent="0.3">
      <c r="A63" s="7" t="s">
        <v>185</v>
      </c>
    </row>
    <row r="64" spans="1:1" ht="24.6" customHeight="1" thickBot="1" x14ac:dyDescent="0.3">
      <c r="A64" s="6" t="s">
        <v>186</v>
      </c>
    </row>
    <row r="65" spans="1:1" ht="24.6" customHeight="1" thickBot="1" x14ac:dyDescent="0.3">
      <c r="A65" s="7" t="s">
        <v>187</v>
      </c>
    </row>
    <row r="66" spans="1:1" ht="15" customHeight="1" thickBot="1" x14ac:dyDescent="0.3">
      <c r="A66" s="6" t="s">
        <v>188</v>
      </c>
    </row>
    <row r="67" spans="1:1" ht="15" customHeight="1" thickBot="1" x14ac:dyDescent="0.3">
      <c r="A67" s="7" t="s">
        <v>189</v>
      </c>
    </row>
    <row r="68" spans="1:1" ht="15" customHeight="1" thickBot="1" x14ac:dyDescent="0.3">
      <c r="A68" s="6" t="s">
        <v>190</v>
      </c>
    </row>
    <row r="69" spans="1:1" ht="15" customHeight="1" thickBot="1" x14ac:dyDescent="0.3">
      <c r="A69" s="7" t="s">
        <v>191</v>
      </c>
    </row>
    <row r="70" spans="1:1" ht="15" customHeight="1" thickBot="1" x14ac:dyDescent="0.3">
      <c r="A70" s="6" t="s">
        <v>192</v>
      </c>
    </row>
    <row r="71" spans="1:1" ht="15" customHeight="1" thickBot="1" x14ac:dyDescent="0.3">
      <c r="A71" s="7" t="s">
        <v>193</v>
      </c>
    </row>
    <row r="72" spans="1:1" ht="15" customHeight="1" thickBot="1" x14ac:dyDescent="0.3">
      <c r="A72" s="6" t="s">
        <v>194</v>
      </c>
    </row>
    <row r="73" spans="1:1" ht="15" customHeight="1" thickBot="1" x14ac:dyDescent="0.3">
      <c r="A73" s="7" t="s">
        <v>195</v>
      </c>
    </row>
    <row r="74" spans="1:1" ht="15" customHeight="1" thickBot="1" x14ac:dyDescent="0.3">
      <c r="A74" s="6" t="s">
        <v>196</v>
      </c>
    </row>
    <row r="75" spans="1:1" ht="15" customHeight="1" thickBot="1" x14ac:dyDescent="0.3">
      <c r="A75" s="7" t="s">
        <v>197</v>
      </c>
    </row>
    <row r="76" spans="1:1" ht="15" customHeight="1" thickBot="1" x14ac:dyDescent="0.3">
      <c r="A76" s="6" t="s">
        <v>198</v>
      </c>
    </row>
    <row r="77" spans="1:1" ht="15" customHeight="1" thickBot="1" x14ac:dyDescent="0.3">
      <c r="A77" s="7" t="s">
        <v>199</v>
      </c>
    </row>
    <row r="78" spans="1:1" ht="15" customHeight="1" thickBot="1" x14ac:dyDescent="0.3">
      <c r="A78" s="6" t="s">
        <v>200</v>
      </c>
    </row>
    <row r="79" spans="1:1" ht="15" customHeight="1" thickBot="1" x14ac:dyDescent="0.3">
      <c r="A79" s="7" t="s">
        <v>201</v>
      </c>
    </row>
    <row r="80" spans="1:1" ht="15" customHeight="1" thickBot="1" x14ac:dyDescent="0.3">
      <c r="A80" s="6" t="s">
        <v>202</v>
      </c>
    </row>
    <row r="81" spans="1:1" ht="15" customHeight="1" thickBot="1" x14ac:dyDescent="0.3">
      <c r="A81" s="7" t="s">
        <v>203</v>
      </c>
    </row>
    <row r="82" spans="1:1" ht="15" customHeight="1" thickBot="1" x14ac:dyDescent="0.3">
      <c r="A82" s="6" t="s">
        <v>204</v>
      </c>
    </row>
    <row r="83" spans="1:1" ht="15" customHeight="1" thickBot="1" x14ac:dyDescent="0.3">
      <c r="A83" s="7" t="s">
        <v>205</v>
      </c>
    </row>
    <row r="84" spans="1:1" ht="15" customHeight="1" thickBot="1" x14ac:dyDescent="0.3">
      <c r="A84" s="6" t="s">
        <v>206</v>
      </c>
    </row>
    <row r="85" spans="1:1" ht="15" customHeight="1" thickBot="1" x14ac:dyDescent="0.3">
      <c r="A85" s="7" t="s">
        <v>207</v>
      </c>
    </row>
    <row r="86" spans="1:1" ht="15" customHeight="1" thickBot="1" x14ac:dyDescent="0.3">
      <c r="A86" s="6" t="s">
        <v>208</v>
      </c>
    </row>
    <row r="87" spans="1:1" ht="15" customHeight="1" thickBot="1" x14ac:dyDescent="0.3">
      <c r="A87" s="7" t="s">
        <v>209</v>
      </c>
    </row>
    <row r="88" spans="1:1" ht="15" customHeight="1" thickBot="1" x14ac:dyDescent="0.3">
      <c r="A88" s="6" t="s">
        <v>210</v>
      </c>
    </row>
    <row r="89" spans="1:1" ht="15" customHeight="1" thickBot="1" x14ac:dyDescent="0.3">
      <c r="A89" s="7" t="s">
        <v>211</v>
      </c>
    </row>
    <row r="90" spans="1:1" ht="15" customHeight="1" thickBot="1" x14ac:dyDescent="0.3">
      <c r="A90" s="6" t="s">
        <v>212</v>
      </c>
    </row>
    <row r="91" spans="1:1" ht="15" customHeight="1" thickBot="1" x14ac:dyDescent="0.3">
      <c r="A91" s="7" t="s">
        <v>213</v>
      </c>
    </row>
    <row r="92" spans="1:1" ht="15" customHeight="1" thickBot="1" x14ac:dyDescent="0.3">
      <c r="A92" s="6" t="s">
        <v>214</v>
      </c>
    </row>
    <row r="93" spans="1:1" ht="15" customHeight="1" thickBot="1" x14ac:dyDescent="0.3">
      <c r="A93" s="7" t="s">
        <v>215</v>
      </c>
    </row>
    <row r="94" spans="1:1" ht="15" customHeight="1" thickBot="1" x14ac:dyDescent="0.3">
      <c r="A94" s="6" t="s">
        <v>216</v>
      </c>
    </row>
    <row r="95" spans="1:1" ht="15" customHeight="1" thickBot="1" x14ac:dyDescent="0.3">
      <c r="A95" s="7" t="s">
        <v>217</v>
      </c>
    </row>
    <row r="96" spans="1:1" ht="15" customHeight="1" thickBot="1" x14ac:dyDescent="0.3">
      <c r="A96" s="6" t="s">
        <v>218</v>
      </c>
    </row>
    <row r="97" spans="1:1" ht="15" customHeight="1" thickBot="1" x14ac:dyDescent="0.3">
      <c r="A97" s="7" t="s">
        <v>219</v>
      </c>
    </row>
    <row r="98" spans="1:1" ht="15" customHeight="1" thickBot="1" x14ac:dyDescent="0.3">
      <c r="A98" s="6" t="s">
        <v>220</v>
      </c>
    </row>
    <row r="99" spans="1:1" ht="15" customHeight="1" thickBot="1" x14ac:dyDescent="0.3">
      <c r="A99" s="7" t="s">
        <v>221</v>
      </c>
    </row>
    <row r="100" spans="1:1" ht="15" customHeight="1" thickBot="1" x14ac:dyDescent="0.3">
      <c r="A100" s="6" t="s">
        <v>222</v>
      </c>
    </row>
    <row r="101" spans="1:1" ht="15" customHeight="1" thickBot="1" x14ac:dyDescent="0.3">
      <c r="A101" s="7" t="s">
        <v>223</v>
      </c>
    </row>
    <row r="102" spans="1:1" ht="15" customHeight="1" thickBot="1" x14ac:dyDescent="0.3">
      <c r="A102" s="6" t="s">
        <v>224</v>
      </c>
    </row>
    <row r="103" spans="1:1" ht="24.6" customHeight="1" thickBot="1" x14ac:dyDescent="0.3">
      <c r="A103" s="7" t="s">
        <v>225</v>
      </c>
    </row>
    <row r="104" spans="1:1" ht="15" customHeight="1" thickBot="1" x14ac:dyDescent="0.3">
      <c r="A104" s="6" t="s">
        <v>226</v>
      </c>
    </row>
    <row r="105" spans="1:1" ht="15" customHeight="1" thickBot="1" x14ac:dyDescent="0.3">
      <c r="A105" s="7" t="s">
        <v>227</v>
      </c>
    </row>
    <row r="106" spans="1:1" ht="15" customHeight="1" thickBot="1" x14ac:dyDescent="0.3">
      <c r="A106" s="6" t="s">
        <v>228</v>
      </c>
    </row>
    <row r="107" spans="1:1" ht="15" customHeight="1" thickBot="1" x14ac:dyDescent="0.3">
      <c r="A107" s="7" t="s">
        <v>229</v>
      </c>
    </row>
    <row r="108" spans="1:1" ht="15" customHeight="1" thickBot="1" x14ac:dyDescent="0.3">
      <c r="A108" s="6" t="s">
        <v>230</v>
      </c>
    </row>
    <row r="109" spans="1:1" ht="15" customHeight="1" thickBot="1" x14ac:dyDescent="0.3">
      <c r="A109" s="7" t="s">
        <v>231</v>
      </c>
    </row>
    <row r="110" spans="1:1" ht="15" customHeight="1" thickBot="1" x14ac:dyDescent="0.3">
      <c r="A110" s="6" t="s">
        <v>232</v>
      </c>
    </row>
    <row r="111" spans="1:1" ht="15" customHeight="1" thickBot="1" x14ac:dyDescent="0.3">
      <c r="A111" s="7" t="s">
        <v>233</v>
      </c>
    </row>
    <row r="112" spans="1:1" ht="15" customHeight="1" thickBot="1" x14ac:dyDescent="0.3">
      <c r="A112" s="6" t="s">
        <v>234</v>
      </c>
    </row>
    <row r="113" spans="1:1" ht="15" customHeight="1" thickBot="1" x14ac:dyDescent="0.3">
      <c r="A113" s="7" t="s">
        <v>235</v>
      </c>
    </row>
    <row r="114" spans="1:1" ht="15" customHeight="1" thickBot="1" x14ac:dyDescent="0.3">
      <c r="A114" s="6" t="s">
        <v>236</v>
      </c>
    </row>
    <row r="115" spans="1:1" ht="15" customHeight="1" thickBot="1" x14ac:dyDescent="0.3">
      <c r="A115" s="7" t="s">
        <v>237</v>
      </c>
    </row>
    <row r="116" spans="1:1" ht="15" customHeight="1" thickBot="1" x14ac:dyDescent="0.3">
      <c r="A116" s="6" t="s">
        <v>238</v>
      </c>
    </row>
    <row r="117" spans="1:1" ht="15" customHeight="1" thickBot="1" x14ac:dyDescent="0.3">
      <c r="A117" s="7" t="s">
        <v>239</v>
      </c>
    </row>
    <row r="118" spans="1:1" ht="15" customHeight="1" thickBot="1" x14ac:dyDescent="0.3">
      <c r="A118" s="6" t="s">
        <v>240</v>
      </c>
    </row>
    <row r="119" spans="1:1" ht="15" customHeight="1" thickBot="1" x14ac:dyDescent="0.3">
      <c r="A119" s="7" t="s">
        <v>241</v>
      </c>
    </row>
    <row r="120" spans="1:1" ht="15" customHeight="1" thickBot="1" x14ac:dyDescent="0.3">
      <c r="A120" s="6" t="s">
        <v>242</v>
      </c>
    </row>
    <row r="121" spans="1:1" ht="15" customHeight="1" thickBot="1" x14ac:dyDescent="0.3">
      <c r="A121" s="7" t="s">
        <v>243</v>
      </c>
    </row>
    <row r="122" spans="1:1" ht="15" customHeight="1" thickBot="1" x14ac:dyDescent="0.3">
      <c r="A122" s="6" t="s">
        <v>244</v>
      </c>
    </row>
    <row r="123" spans="1:1" ht="15" customHeight="1" thickBot="1" x14ac:dyDescent="0.3">
      <c r="A123" s="7" t="s">
        <v>245</v>
      </c>
    </row>
    <row r="124" spans="1:1" ht="15" customHeight="1" thickBot="1" x14ac:dyDescent="0.3">
      <c r="A124" s="6" t="s">
        <v>246</v>
      </c>
    </row>
    <row r="125" spans="1:1" ht="24.6" customHeight="1" thickBot="1" x14ac:dyDescent="0.3">
      <c r="A125" s="7" t="s">
        <v>247</v>
      </c>
    </row>
    <row r="126" spans="1:1" ht="15" customHeight="1" thickBot="1" x14ac:dyDescent="0.3">
      <c r="A126" s="6" t="s">
        <v>248</v>
      </c>
    </row>
    <row r="127" spans="1:1" ht="15" customHeight="1" thickBot="1" x14ac:dyDescent="0.3">
      <c r="A127" s="7" t="s">
        <v>249</v>
      </c>
    </row>
    <row r="128" spans="1:1" ht="15" customHeight="1" thickBot="1" x14ac:dyDescent="0.3">
      <c r="A128" s="6" t="s">
        <v>250</v>
      </c>
    </row>
    <row r="129" spans="1:1" ht="15" customHeight="1" thickBot="1" x14ac:dyDescent="0.3">
      <c r="A129" s="7" t="s">
        <v>251</v>
      </c>
    </row>
    <row r="130" spans="1:1" ht="15" customHeight="1" thickBot="1" x14ac:dyDescent="0.3">
      <c r="A130" s="6" t="s">
        <v>252</v>
      </c>
    </row>
    <row r="131" spans="1:1" ht="15" customHeight="1" thickBot="1" x14ac:dyDescent="0.3">
      <c r="A131" s="7" t="s">
        <v>253</v>
      </c>
    </row>
    <row r="132" spans="1:1" ht="15" customHeight="1" thickBot="1" x14ac:dyDescent="0.3">
      <c r="A132" s="6" t="s">
        <v>254</v>
      </c>
    </row>
    <row r="133" spans="1:1" ht="15" customHeight="1" thickBot="1" x14ac:dyDescent="0.3">
      <c r="A133" s="7" t="s">
        <v>255</v>
      </c>
    </row>
    <row r="134" spans="1:1" ht="15" customHeight="1" thickBot="1" x14ac:dyDescent="0.3">
      <c r="A134" s="6" t="s">
        <v>256</v>
      </c>
    </row>
    <row r="135" spans="1:1" ht="15" customHeight="1" thickBot="1" x14ac:dyDescent="0.3">
      <c r="A135" s="7" t="s">
        <v>257</v>
      </c>
    </row>
    <row r="136" spans="1:1" ht="15" customHeight="1" thickBot="1" x14ac:dyDescent="0.3">
      <c r="A136" s="6" t="s">
        <v>258</v>
      </c>
    </row>
    <row r="137" spans="1:1" ht="15" customHeight="1" thickBot="1" x14ac:dyDescent="0.3">
      <c r="A137" s="7" t="s">
        <v>259</v>
      </c>
    </row>
    <row r="138" spans="1:1" ht="15" customHeight="1" thickBot="1" x14ac:dyDescent="0.3">
      <c r="A138" s="6" t="s">
        <v>260</v>
      </c>
    </row>
    <row r="139" spans="1:1" ht="15" customHeight="1" thickBot="1" x14ac:dyDescent="0.3">
      <c r="A139" s="7" t="s">
        <v>261</v>
      </c>
    </row>
    <row r="140" spans="1:1" ht="15" customHeight="1" thickBot="1" x14ac:dyDescent="0.3">
      <c r="A140" s="6" t="s">
        <v>262</v>
      </c>
    </row>
    <row r="141" spans="1:1" ht="15" customHeight="1" thickBot="1" x14ac:dyDescent="0.3">
      <c r="A141" s="7" t="s">
        <v>263</v>
      </c>
    </row>
    <row r="142" spans="1:1" ht="15" customHeight="1" thickBot="1" x14ac:dyDescent="0.3">
      <c r="A142" s="6" t="s">
        <v>264</v>
      </c>
    </row>
    <row r="143" spans="1:1" ht="15" customHeight="1" thickBot="1" x14ac:dyDescent="0.3">
      <c r="A143" s="7" t="s">
        <v>265</v>
      </c>
    </row>
    <row r="144" spans="1:1" ht="15" customHeight="1" thickBot="1" x14ac:dyDescent="0.3">
      <c r="A144" s="6" t="s">
        <v>266</v>
      </c>
    </row>
    <row r="145" spans="1:1" ht="15" customHeight="1" thickBot="1" x14ac:dyDescent="0.3">
      <c r="A145" s="7" t="s">
        <v>267</v>
      </c>
    </row>
    <row r="146" spans="1:1" ht="24.6" customHeight="1" thickBot="1" x14ac:dyDescent="0.3">
      <c r="A146" s="6" t="s">
        <v>268</v>
      </c>
    </row>
    <row r="147" spans="1:1" ht="15" customHeight="1" thickBot="1" x14ac:dyDescent="0.3">
      <c r="A147" s="7" t="s">
        <v>269</v>
      </c>
    </row>
    <row r="148" spans="1:1" ht="15" customHeight="1" thickBot="1" x14ac:dyDescent="0.3">
      <c r="A148" s="6" t="s">
        <v>270</v>
      </c>
    </row>
    <row r="149" spans="1:1" ht="15" customHeight="1" thickBot="1" x14ac:dyDescent="0.3">
      <c r="A149" s="7" t="s">
        <v>271</v>
      </c>
    </row>
    <row r="150" spans="1:1" ht="15" customHeight="1" thickBot="1" x14ac:dyDescent="0.3">
      <c r="A150" s="6" t="s">
        <v>272</v>
      </c>
    </row>
    <row r="151" spans="1:1" ht="15" customHeight="1" thickBot="1" x14ac:dyDescent="0.3">
      <c r="A151" s="7" t="s">
        <v>273</v>
      </c>
    </row>
    <row r="152" spans="1:1" ht="15" customHeight="1" thickBot="1" x14ac:dyDescent="0.3">
      <c r="A152" s="6" t="s">
        <v>274</v>
      </c>
    </row>
    <row r="153" spans="1:1" ht="15" customHeight="1" thickBot="1" x14ac:dyDescent="0.3">
      <c r="A153" s="7" t="s">
        <v>275</v>
      </c>
    </row>
    <row r="154" spans="1:1" ht="15" customHeight="1" thickBot="1" x14ac:dyDescent="0.3">
      <c r="A154" s="6" t="s">
        <v>276</v>
      </c>
    </row>
    <row r="155" spans="1:1" ht="15" customHeight="1" thickBot="1" x14ac:dyDescent="0.3">
      <c r="A155" s="7" t="s">
        <v>277</v>
      </c>
    </row>
    <row r="156" spans="1:1" ht="15" customHeight="1" thickBot="1" x14ac:dyDescent="0.3">
      <c r="A156" s="6" t="s">
        <v>278</v>
      </c>
    </row>
    <row r="157" spans="1:1" ht="15" customHeight="1" thickBot="1" x14ac:dyDescent="0.3">
      <c r="A157" s="7" t="s">
        <v>279</v>
      </c>
    </row>
    <row r="158" spans="1:1" ht="15" customHeight="1" thickBot="1" x14ac:dyDescent="0.3">
      <c r="A158" s="6" t="s">
        <v>280</v>
      </c>
    </row>
    <row r="159" spans="1:1" ht="15" customHeight="1" thickBot="1" x14ac:dyDescent="0.3">
      <c r="A159" s="7" t="s">
        <v>281</v>
      </c>
    </row>
    <row r="160" spans="1:1" ht="15" customHeight="1" thickBot="1" x14ac:dyDescent="0.3">
      <c r="A160" s="6" t="s">
        <v>282</v>
      </c>
    </row>
    <row r="161" spans="1:1" ht="15" customHeight="1" thickBot="1" x14ac:dyDescent="0.3">
      <c r="A161" s="7" t="s">
        <v>283</v>
      </c>
    </row>
    <row r="162" spans="1:1" ht="15" customHeight="1" thickBot="1" x14ac:dyDescent="0.3">
      <c r="A162" s="6" t="s">
        <v>284</v>
      </c>
    </row>
    <row r="163" spans="1:1" ht="15" customHeight="1" thickBot="1" x14ac:dyDescent="0.3">
      <c r="A163" s="7" t="s">
        <v>285</v>
      </c>
    </row>
    <row r="164" spans="1:1" ht="15" customHeight="1" thickBot="1" x14ac:dyDescent="0.3">
      <c r="A164" s="6" t="s">
        <v>286</v>
      </c>
    </row>
    <row r="165" spans="1:1" ht="15" customHeight="1" thickBot="1" x14ac:dyDescent="0.3">
      <c r="A165" s="7" t="s">
        <v>287</v>
      </c>
    </row>
    <row r="166" spans="1:1" ht="15" customHeight="1" thickBot="1" x14ac:dyDescent="0.3">
      <c r="A166" s="6" t="s">
        <v>288</v>
      </c>
    </row>
    <row r="167" spans="1:1" ht="15" customHeight="1" thickBot="1" x14ac:dyDescent="0.3">
      <c r="A167" s="7" t="s">
        <v>289</v>
      </c>
    </row>
    <row r="168" spans="1:1" ht="15" customHeight="1" thickBot="1" x14ac:dyDescent="0.3">
      <c r="A168" s="6" t="s">
        <v>290</v>
      </c>
    </row>
    <row r="169" spans="1:1" ht="15" customHeight="1" thickBot="1" x14ac:dyDescent="0.3">
      <c r="A169" s="7" t="s">
        <v>291</v>
      </c>
    </row>
    <row r="170" spans="1:1" ht="15" customHeight="1" thickBot="1" x14ac:dyDescent="0.3">
      <c r="A170" s="6" t="s">
        <v>292</v>
      </c>
    </row>
    <row r="171" spans="1:1" ht="15" customHeight="1" thickBot="1" x14ac:dyDescent="0.3">
      <c r="A171" s="7" t="s">
        <v>293</v>
      </c>
    </row>
    <row r="172" spans="1:1" ht="15" customHeight="1" thickBot="1" x14ac:dyDescent="0.3">
      <c r="A172" s="6" t="s">
        <v>294</v>
      </c>
    </row>
    <row r="173" spans="1:1" ht="15" customHeight="1" thickBot="1" x14ac:dyDescent="0.3">
      <c r="A173" s="7" t="s">
        <v>295</v>
      </c>
    </row>
    <row r="174" spans="1:1" ht="15" customHeight="1" thickBot="1" x14ac:dyDescent="0.3">
      <c r="A174" s="6" t="s">
        <v>296</v>
      </c>
    </row>
    <row r="175" spans="1:1" ht="15" customHeight="1" thickBot="1" x14ac:dyDescent="0.3">
      <c r="A175" s="7" t="s">
        <v>297</v>
      </c>
    </row>
    <row r="176" spans="1:1" ht="15" customHeight="1" thickBot="1" x14ac:dyDescent="0.3">
      <c r="A176" s="6" t="s">
        <v>298</v>
      </c>
    </row>
    <row r="177" spans="1:1" ht="15" customHeight="1" thickBot="1" x14ac:dyDescent="0.3">
      <c r="A177" s="7" t="s">
        <v>299</v>
      </c>
    </row>
    <row r="178" spans="1:1" ht="15" customHeight="1" thickBot="1" x14ac:dyDescent="0.3">
      <c r="A178" s="6" t="s">
        <v>300</v>
      </c>
    </row>
    <row r="179" spans="1:1" ht="15" customHeight="1" thickBot="1" x14ac:dyDescent="0.3">
      <c r="A179" s="7" t="s">
        <v>301</v>
      </c>
    </row>
    <row r="180" spans="1:1" ht="15" customHeight="1" thickBot="1" x14ac:dyDescent="0.3">
      <c r="A180" s="6" t="s">
        <v>302</v>
      </c>
    </row>
    <row r="181" spans="1:1" ht="15" customHeight="1" thickBot="1" x14ac:dyDescent="0.3">
      <c r="A181" s="7" t="s">
        <v>303</v>
      </c>
    </row>
    <row r="182" spans="1:1" ht="15" customHeight="1" thickBot="1" x14ac:dyDescent="0.3">
      <c r="A182" s="6" t="s">
        <v>304</v>
      </c>
    </row>
    <row r="183" spans="1:1" ht="15" customHeight="1" thickBot="1" x14ac:dyDescent="0.3">
      <c r="A183" s="7" t="s">
        <v>305</v>
      </c>
    </row>
    <row r="184" spans="1:1" ht="15" customHeight="1" thickBot="1" x14ac:dyDescent="0.3">
      <c r="A184" s="6" t="s">
        <v>306</v>
      </c>
    </row>
    <row r="185" spans="1:1" ht="15" customHeight="1" thickBot="1" x14ac:dyDescent="0.3">
      <c r="A185" s="7" t="s">
        <v>307</v>
      </c>
    </row>
    <row r="186" spans="1:1" ht="15" customHeight="1" thickBot="1" x14ac:dyDescent="0.3">
      <c r="A186" s="6" t="s">
        <v>308</v>
      </c>
    </row>
    <row r="187" spans="1:1" ht="15" customHeight="1" thickBot="1" x14ac:dyDescent="0.3">
      <c r="A187" s="7" t="s">
        <v>309</v>
      </c>
    </row>
    <row r="188" spans="1:1" ht="15" customHeight="1" thickBot="1" x14ac:dyDescent="0.3">
      <c r="A188" s="6" t="s">
        <v>310</v>
      </c>
    </row>
    <row r="189" spans="1:1" ht="15" customHeight="1" thickBot="1" x14ac:dyDescent="0.3">
      <c r="A189" s="7" t="s">
        <v>311</v>
      </c>
    </row>
    <row r="190" spans="1:1" ht="15" customHeight="1" thickBot="1" x14ac:dyDescent="0.3">
      <c r="A190" s="6" t="s">
        <v>312</v>
      </c>
    </row>
    <row r="191" spans="1:1" ht="15" customHeight="1" thickBot="1" x14ac:dyDescent="0.3">
      <c r="A191" s="7" t="s">
        <v>313</v>
      </c>
    </row>
    <row r="192" spans="1:1" ht="15" customHeight="1" thickBot="1" x14ac:dyDescent="0.3">
      <c r="A192" s="6" t="s">
        <v>314</v>
      </c>
    </row>
    <row r="193" spans="1:1" ht="24.6" customHeight="1" thickBot="1" x14ac:dyDescent="0.3">
      <c r="A193" s="7" t="s">
        <v>315</v>
      </c>
    </row>
    <row r="194" spans="1:1" ht="15" customHeight="1" thickBot="1" x14ac:dyDescent="0.3">
      <c r="A194" s="7" t="s">
        <v>316</v>
      </c>
    </row>
    <row r="195" spans="1:1" ht="15" customHeight="1" thickBot="1" x14ac:dyDescent="0.3">
      <c r="A195" s="6" t="s">
        <v>317</v>
      </c>
    </row>
    <row r="196" spans="1:1" ht="15" customHeight="1" thickBot="1" x14ac:dyDescent="0.3">
      <c r="A196" s="7" t="s">
        <v>318</v>
      </c>
    </row>
    <row r="197" spans="1:1" ht="15" customHeight="1" thickBot="1" x14ac:dyDescent="0.3">
      <c r="A197" s="6" t="s">
        <v>319</v>
      </c>
    </row>
    <row r="198" spans="1:1" ht="15" customHeight="1" thickBot="1" x14ac:dyDescent="0.3">
      <c r="A198" s="7" t="s">
        <v>320</v>
      </c>
    </row>
    <row r="199" spans="1:1" ht="15" customHeight="1" thickBot="1" x14ac:dyDescent="0.3">
      <c r="A199" s="6" t="s">
        <v>321</v>
      </c>
    </row>
    <row r="200" spans="1:1" ht="15" customHeight="1" thickBot="1" x14ac:dyDescent="0.3">
      <c r="A200" s="7" t="s">
        <v>322</v>
      </c>
    </row>
    <row r="201" spans="1:1" ht="15" customHeight="1" thickBot="1" x14ac:dyDescent="0.3">
      <c r="A201" s="6" t="s">
        <v>323</v>
      </c>
    </row>
    <row r="202" spans="1:1" ht="15" customHeight="1" thickBot="1" x14ac:dyDescent="0.3">
      <c r="A202" s="7" t="s">
        <v>324</v>
      </c>
    </row>
    <row r="203" spans="1:1" ht="15" customHeight="1" thickBot="1" x14ac:dyDescent="0.3">
      <c r="A203" s="6" t="s">
        <v>325</v>
      </c>
    </row>
    <row r="204" spans="1:1" ht="15" customHeight="1" thickBot="1" x14ac:dyDescent="0.3">
      <c r="A204" s="7" t="s">
        <v>326</v>
      </c>
    </row>
    <row r="205" spans="1:1" ht="15" customHeight="1" thickBot="1" x14ac:dyDescent="0.3">
      <c r="A205" s="6" t="s">
        <v>327</v>
      </c>
    </row>
    <row r="206" spans="1:1" ht="15" customHeight="1" thickBot="1" x14ac:dyDescent="0.3">
      <c r="A206" s="7" t="s">
        <v>328</v>
      </c>
    </row>
    <row r="207" spans="1:1" ht="15" customHeight="1" thickBot="1" x14ac:dyDescent="0.3">
      <c r="A207" s="6" t="s">
        <v>329</v>
      </c>
    </row>
    <row r="208" spans="1:1" ht="15" customHeight="1" thickBot="1" x14ac:dyDescent="0.3">
      <c r="A208" s="7" t="s">
        <v>330</v>
      </c>
    </row>
    <row r="209" spans="1:1" ht="15" customHeight="1" thickBot="1" x14ac:dyDescent="0.3">
      <c r="A209" s="6" t="s">
        <v>331</v>
      </c>
    </row>
    <row r="210" spans="1:1" ht="24.6" customHeight="1" thickBot="1" x14ac:dyDescent="0.3">
      <c r="A210" s="7" t="s">
        <v>332</v>
      </c>
    </row>
    <row r="211" spans="1:1" ht="15" customHeight="1" thickBot="1" x14ac:dyDescent="0.3">
      <c r="A211" s="6" t="s">
        <v>333</v>
      </c>
    </row>
    <row r="212" spans="1:1" ht="15" customHeight="1" thickBot="1" x14ac:dyDescent="0.3">
      <c r="A212" s="7" t="s">
        <v>334</v>
      </c>
    </row>
    <row r="213" spans="1:1" ht="15" customHeight="1" thickBot="1" x14ac:dyDescent="0.3">
      <c r="A213" s="6" t="s">
        <v>335</v>
      </c>
    </row>
    <row r="214" spans="1:1" ht="15" customHeight="1" thickBot="1" x14ac:dyDescent="0.3">
      <c r="A214" s="7" t="s">
        <v>336</v>
      </c>
    </row>
    <row r="215" spans="1:1" ht="15" customHeight="1" thickBot="1" x14ac:dyDescent="0.3">
      <c r="A215" s="6" t="s">
        <v>337</v>
      </c>
    </row>
    <row r="216" spans="1:1" ht="15" customHeight="1" thickBot="1" x14ac:dyDescent="0.3">
      <c r="A216" s="7" t="s">
        <v>338</v>
      </c>
    </row>
    <row r="217" spans="1:1" ht="24.6" customHeight="1" thickBot="1" x14ac:dyDescent="0.3">
      <c r="A217" s="6" t="s">
        <v>339</v>
      </c>
    </row>
    <row r="218" spans="1:1" ht="15" customHeight="1" thickBot="1" x14ac:dyDescent="0.3">
      <c r="A218" s="7" t="s">
        <v>340</v>
      </c>
    </row>
    <row r="219" spans="1:1" ht="15" customHeight="1" thickBot="1" x14ac:dyDescent="0.3">
      <c r="A219" s="6" t="s">
        <v>341</v>
      </c>
    </row>
    <row r="220" spans="1:1" ht="15" customHeight="1" thickBot="1" x14ac:dyDescent="0.3">
      <c r="A220" s="7" t="s">
        <v>342</v>
      </c>
    </row>
    <row r="221" spans="1:1" ht="15" customHeight="1" thickBot="1" x14ac:dyDescent="0.3">
      <c r="A221" s="6" t="s">
        <v>343</v>
      </c>
    </row>
    <row r="222" spans="1:1" ht="15" customHeight="1" thickBot="1" x14ac:dyDescent="0.3">
      <c r="A222" s="7" t="s">
        <v>344</v>
      </c>
    </row>
    <row r="223" spans="1:1" ht="15" customHeight="1" thickBot="1" x14ac:dyDescent="0.3">
      <c r="A223" s="6" t="s">
        <v>345</v>
      </c>
    </row>
    <row r="224" spans="1:1" ht="15" customHeight="1" thickBot="1" x14ac:dyDescent="0.3">
      <c r="A224" s="7" t="s">
        <v>346</v>
      </c>
    </row>
    <row r="225" spans="1:1" ht="15" customHeight="1" thickBot="1" x14ac:dyDescent="0.3">
      <c r="A225" s="6" t="s">
        <v>347</v>
      </c>
    </row>
    <row r="226" spans="1:1" ht="15" customHeight="1" thickBot="1" x14ac:dyDescent="0.3">
      <c r="A226" s="7" t="s">
        <v>348</v>
      </c>
    </row>
    <row r="227" spans="1:1" ht="15" customHeight="1" thickBot="1" x14ac:dyDescent="0.3">
      <c r="A227" s="6" t="s">
        <v>349</v>
      </c>
    </row>
    <row r="228" spans="1:1" ht="15" customHeight="1" thickBot="1" x14ac:dyDescent="0.3">
      <c r="A228" s="7" t="s">
        <v>350</v>
      </c>
    </row>
    <row r="229" spans="1:1" ht="15" customHeight="1" thickBot="1" x14ac:dyDescent="0.3">
      <c r="A229" s="6" t="s">
        <v>351</v>
      </c>
    </row>
    <row r="230" spans="1:1" ht="15" customHeight="1" thickBot="1" x14ac:dyDescent="0.3">
      <c r="A230" s="7" t="s">
        <v>352</v>
      </c>
    </row>
    <row r="231" spans="1:1" ht="15" customHeight="1" thickBot="1" x14ac:dyDescent="0.3">
      <c r="A231" s="6" t="s">
        <v>353</v>
      </c>
    </row>
    <row r="232" spans="1:1" ht="15" customHeight="1" thickBot="1" x14ac:dyDescent="0.3">
      <c r="A232" s="7" t="s">
        <v>354</v>
      </c>
    </row>
    <row r="233" spans="1:1" ht="15" customHeight="1" thickBot="1" x14ac:dyDescent="0.3">
      <c r="A233" s="6" t="s">
        <v>355</v>
      </c>
    </row>
    <row r="234" spans="1:1" ht="15" customHeight="1" thickBot="1" x14ac:dyDescent="0.3">
      <c r="A234" s="7" t="s">
        <v>356</v>
      </c>
    </row>
    <row r="235" spans="1:1" ht="15" customHeight="1" thickBot="1" x14ac:dyDescent="0.3">
      <c r="A235" s="6" t="s">
        <v>357</v>
      </c>
    </row>
    <row r="236" spans="1:1" ht="24.6" customHeight="1" thickBot="1" x14ac:dyDescent="0.3">
      <c r="A236" s="7" t="s">
        <v>358</v>
      </c>
    </row>
    <row r="237" spans="1:1" ht="15" customHeight="1" thickBot="1" x14ac:dyDescent="0.3">
      <c r="A237" s="6" t="s">
        <v>359</v>
      </c>
    </row>
    <row r="238" spans="1:1" ht="24.6" customHeight="1" thickBot="1" x14ac:dyDescent="0.3">
      <c r="A238" s="7" t="s">
        <v>360</v>
      </c>
    </row>
    <row r="239" spans="1:1" ht="15" customHeight="1" thickBot="1" x14ac:dyDescent="0.3">
      <c r="A239" s="6" t="s">
        <v>361</v>
      </c>
    </row>
    <row r="240" spans="1:1" ht="15" customHeight="1" thickBot="1" x14ac:dyDescent="0.3">
      <c r="A240" s="7" t="s">
        <v>362</v>
      </c>
    </row>
    <row r="241" spans="1:1" ht="15" customHeight="1" thickBot="1" x14ac:dyDescent="0.3">
      <c r="A241" s="6" t="s">
        <v>363</v>
      </c>
    </row>
    <row r="242" spans="1:1" ht="15" customHeight="1" thickBot="1" x14ac:dyDescent="0.3">
      <c r="A242" s="7" t="s">
        <v>364</v>
      </c>
    </row>
    <row r="243" spans="1:1" ht="15" customHeight="1" thickBot="1" x14ac:dyDescent="0.3">
      <c r="A243" s="6" t="s">
        <v>365</v>
      </c>
    </row>
    <row r="244" spans="1:1" ht="24.6" customHeight="1" thickBot="1" x14ac:dyDescent="0.3">
      <c r="A244" s="7" t="s">
        <v>366</v>
      </c>
    </row>
    <row r="245" spans="1:1" ht="15" customHeight="1" thickBot="1" x14ac:dyDescent="0.3">
      <c r="A245" s="6" t="s">
        <v>367</v>
      </c>
    </row>
    <row r="246" spans="1:1" ht="15" customHeight="1" thickBot="1" x14ac:dyDescent="0.3">
      <c r="A246" s="7" t="s">
        <v>368</v>
      </c>
    </row>
    <row r="247" spans="1:1" ht="15" customHeight="1" thickBot="1" x14ac:dyDescent="0.3">
      <c r="A247" s="6" t="s">
        <v>369</v>
      </c>
    </row>
    <row r="248" spans="1:1" ht="15" customHeight="1" thickBot="1" x14ac:dyDescent="0.3">
      <c r="A248" s="7" t="s">
        <v>370</v>
      </c>
    </row>
    <row r="249" spans="1:1" ht="15" customHeight="1" thickBot="1" x14ac:dyDescent="0.3">
      <c r="A249" s="6" t="s">
        <v>371</v>
      </c>
    </row>
    <row r="250" spans="1:1" x14ac:dyDescent="0.25">
      <c r="A250" s="7" t="s">
        <v>372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3">
    <tabColor theme="3" tint="0.499984740745262"/>
  </sheetPr>
  <dimension ref="A1:A7"/>
  <sheetViews>
    <sheetView workbookViewId="0"/>
  </sheetViews>
  <sheetFormatPr defaultColWidth="8.85546875" defaultRowHeight="15" x14ac:dyDescent="0.25"/>
  <sheetData>
    <row r="1" spans="1:1" x14ac:dyDescent="0.25">
      <c r="A1" s="2" t="s">
        <v>373</v>
      </c>
    </row>
    <row r="2" spans="1:1" x14ac:dyDescent="0.25">
      <c r="A2" s="2" t="s">
        <v>374</v>
      </c>
    </row>
    <row r="3" spans="1:1" x14ac:dyDescent="0.25">
      <c r="A3" s="2" t="s">
        <v>375</v>
      </c>
    </row>
    <row r="4" spans="1:1" x14ac:dyDescent="0.25">
      <c r="A4" s="2" t="s">
        <v>376</v>
      </c>
    </row>
    <row r="5" spans="1:1" x14ac:dyDescent="0.25">
      <c r="A5" s="2" t="s">
        <v>377</v>
      </c>
    </row>
    <row r="6" spans="1:1" x14ac:dyDescent="0.25">
      <c r="A6" s="2" t="s">
        <v>378</v>
      </c>
    </row>
    <row r="7" spans="1:1" x14ac:dyDescent="0.25">
      <c r="A7" s="2" t="s">
        <v>379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tabColor theme="3" tint="0.499984740745262"/>
  </sheetPr>
  <dimension ref="A1:A10"/>
  <sheetViews>
    <sheetView workbookViewId="0"/>
  </sheetViews>
  <sheetFormatPr defaultColWidth="8.85546875" defaultRowHeight="15" x14ac:dyDescent="0.25"/>
  <cols>
    <col min="1" max="1" width="12.42578125" customWidth="1"/>
  </cols>
  <sheetData>
    <row r="1" spans="1:1" x14ac:dyDescent="0.25">
      <c r="A1" s="29" t="s">
        <v>380</v>
      </c>
    </row>
    <row r="2" spans="1:1" x14ac:dyDescent="0.25">
      <c r="A2" s="2" t="s">
        <v>381</v>
      </c>
    </row>
    <row r="3" spans="1:1" x14ac:dyDescent="0.25">
      <c r="A3" s="2" t="s">
        <v>382</v>
      </c>
    </row>
    <row r="4" spans="1:1" x14ac:dyDescent="0.25">
      <c r="A4" s="2" t="s">
        <v>383</v>
      </c>
    </row>
    <row r="5" spans="1:1" x14ac:dyDescent="0.25">
      <c r="A5" s="2" t="s">
        <v>384</v>
      </c>
    </row>
    <row r="6" spans="1:1" x14ac:dyDescent="0.25">
      <c r="A6" s="2" t="s">
        <v>385</v>
      </c>
    </row>
    <row r="7" spans="1:1" x14ac:dyDescent="0.25">
      <c r="A7" s="2" t="s">
        <v>386</v>
      </c>
    </row>
    <row r="8" spans="1:1" x14ac:dyDescent="0.25">
      <c r="A8" s="2" t="s">
        <v>387</v>
      </c>
    </row>
    <row r="9" spans="1:1" x14ac:dyDescent="0.25">
      <c r="A9" s="2" t="s">
        <v>388</v>
      </c>
    </row>
    <row r="10" spans="1:1" x14ac:dyDescent="0.25">
      <c r="A10" s="2" t="s">
        <v>389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499984740745262"/>
    <pageSetUpPr fitToPage="1"/>
  </sheetPr>
  <dimension ref="A1:U52"/>
  <sheetViews>
    <sheetView showGridLines="0" topLeftCell="D2" zoomScaleNormal="100" zoomScaleSheetLayoutView="80" workbookViewId="0">
      <selection activeCell="K24" sqref="K24"/>
    </sheetView>
  </sheetViews>
  <sheetFormatPr defaultColWidth="8.85546875" defaultRowHeight="15" x14ac:dyDescent="0.25"/>
  <cols>
    <col min="1" max="1" width="0.5703125" customWidth="1"/>
    <col min="2" max="3" width="17.85546875" customWidth="1"/>
    <col min="4" max="4" width="26" customWidth="1"/>
    <col min="5" max="5" width="21" customWidth="1"/>
    <col min="6" max="6" width="17.85546875" bestFit="1" customWidth="1"/>
    <col min="7" max="7" width="17.85546875" customWidth="1"/>
    <col min="8" max="8" width="76.42578125" customWidth="1"/>
    <col min="9" max="9" width="12.42578125" customWidth="1"/>
    <col min="10" max="10" width="15.140625" customWidth="1"/>
    <col min="11" max="11" width="22" customWidth="1"/>
    <col min="12" max="12" width="7.42578125" customWidth="1"/>
    <col min="13" max="13" width="139" customWidth="1"/>
    <col min="14" max="14" width="50" customWidth="1"/>
  </cols>
  <sheetData>
    <row r="1" spans="1:12" ht="14.45" customHeight="1" x14ac:dyDescent="0.25">
      <c r="A1" s="22"/>
      <c r="B1" s="285" t="s">
        <v>390</v>
      </c>
      <c r="C1" s="201"/>
      <c r="D1" s="201"/>
      <c r="E1" s="201"/>
      <c r="F1" s="201"/>
      <c r="G1" s="201"/>
      <c r="H1" s="201"/>
      <c r="I1" s="201"/>
    </row>
    <row r="2" spans="1:12" x14ac:dyDescent="0.25">
      <c r="A2" s="22"/>
      <c r="B2" s="201"/>
      <c r="C2" s="201"/>
      <c r="D2" s="201"/>
      <c r="E2" s="201"/>
      <c r="F2" s="201"/>
      <c r="G2" s="201"/>
      <c r="H2" s="201"/>
      <c r="I2" s="201"/>
    </row>
    <row r="3" spans="1:12" x14ac:dyDescent="0.25">
      <c r="A3" s="22"/>
      <c r="B3" s="288" t="s">
        <v>391</v>
      </c>
      <c r="C3" s="201"/>
      <c r="D3" s="201"/>
      <c r="E3" s="201"/>
      <c r="F3" s="201"/>
      <c r="G3" s="201"/>
      <c r="H3" s="201"/>
      <c r="I3" s="201"/>
    </row>
    <row r="4" spans="1:12" ht="0.75" customHeight="1" x14ac:dyDescent="0.4">
      <c r="A4" s="22"/>
      <c r="B4" s="288"/>
      <c r="C4" s="201"/>
      <c r="D4" s="201"/>
      <c r="E4" s="201"/>
      <c r="F4" s="201"/>
      <c r="G4" s="201"/>
      <c r="H4" s="201"/>
      <c r="I4" s="201"/>
      <c r="K4" s="136"/>
    </row>
    <row r="5" spans="1:12" x14ac:dyDescent="0.25">
      <c r="A5" s="22"/>
      <c r="B5" s="156"/>
      <c r="C5" s="156"/>
      <c r="D5" s="156"/>
      <c r="E5" s="156"/>
      <c r="F5" s="156"/>
      <c r="G5" s="156"/>
      <c r="H5" s="156"/>
      <c r="I5" s="156"/>
    </row>
    <row r="6" spans="1:12" x14ac:dyDescent="0.25">
      <c r="A6" s="22"/>
      <c r="B6" s="293" t="s">
        <v>392</v>
      </c>
      <c r="C6" s="294"/>
      <c r="D6" s="294"/>
      <c r="E6" s="294"/>
      <c r="F6" s="294"/>
      <c r="G6" s="294"/>
      <c r="H6" s="294"/>
      <c r="I6" s="294"/>
      <c r="J6" s="287"/>
      <c r="K6" s="117"/>
    </row>
    <row r="7" spans="1:12" ht="45" x14ac:dyDescent="0.25">
      <c r="A7" s="22"/>
      <c r="B7" s="157" t="s">
        <v>393</v>
      </c>
      <c r="C7" s="157" t="s">
        <v>394</v>
      </c>
      <c r="D7" s="157" t="s">
        <v>395</v>
      </c>
      <c r="E7" s="157" t="s">
        <v>396</v>
      </c>
      <c r="F7" s="157" t="s">
        <v>397</v>
      </c>
      <c r="G7" s="157" t="s">
        <v>398</v>
      </c>
      <c r="H7" s="157" t="s">
        <v>399</v>
      </c>
      <c r="I7" s="157" t="s">
        <v>400</v>
      </c>
      <c r="J7" s="157" t="s">
        <v>401</v>
      </c>
      <c r="K7" s="117"/>
    </row>
    <row r="8" spans="1:12" ht="74.099999999999994" customHeight="1" x14ac:dyDescent="0.25">
      <c r="A8" s="22"/>
      <c r="B8" s="295" t="s">
        <v>402</v>
      </c>
      <c r="C8" s="158" t="s">
        <v>403</v>
      </c>
      <c r="D8" s="158"/>
      <c r="E8" s="158"/>
      <c r="F8" s="158"/>
      <c r="G8" s="158"/>
      <c r="H8" s="178"/>
      <c r="I8" s="179">
        <v>0.4</v>
      </c>
      <c r="J8" s="178" t="s">
        <v>4</v>
      </c>
      <c r="K8" s="117"/>
    </row>
    <row r="9" spans="1:12" ht="409.5" x14ac:dyDescent="0.25">
      <c r="A9" s="22"/>
      <c r="B9" s="296"/>
      <c r="C9" s="158" t="s">
        <v>404</v>
      </c>
      <c r="D9" s="178" t="s">
        <v>405</v>
      </c>
      <c r="E9" s="178" t="s">
        <v>406</v>
      </c>
      <c r="F9" s="178" t="s">
        <v>407</v>
      </c>
      <c r="G9" s="178" t="s">
        <v>408</v>
      </c>
      <c r="H9" s="187" t="s">
        <v>409</v>
      </c>
      <c r="I9" s="179">
        <v>0.4</v>
      </c>
      <c r="J9" s="178" t="s">
        <v>4</v>
      </c>
      <c r="K9" s="117"/>
    </row>
    <row r="10" spans="1:12" ht="114.95" customHeight="1" x14ac:dyDescent="0.25">
      <c r="A10" s="22"/>
      <c r="B10" s="296"/>
      <c r="C10" s="158" t="s">
        <v>410</v>
      </c>
      <c r="D10" s="178"/>
      <c r="E10" s="178"/>
      <c r="F10" s="178"/>
      <c r="G10" s="178"/>
      <c r="H10" s="178"/>
      <c r="I10" s="179">
        <v>0.67</v>
      </c>
      <c r="J10" s="178" t="s">
        <v>5</v>
      </c>
      <c r="K10" s="117"/>
    </row>
    <row r="11" spans="1:12" ht="409.6" customHeight="1" x14ac:dyDescent="0.25">
      <c r="A11" s="22"/>
      <c r="B11" s="296"/>
      <c r="C11" s="158" t="s">
        <v>411</v>
      </c>
      <c r="D11" s="178" t="s">
        <v>412</v>
      </c>
      <c r="E11" s="178" t="s">
        <v>413</v>
      </c>
      <c r="F11" s="178" t="s">
        <v>414</v>
      </c>
      <c r="G11" s="178" t="s">
        <v>415</v>
      </c>
      <c r="H11" s="178" t="s">
        <v>416</v>
      </c>
      <c r="I11" s="179">
        <v>0.59</v>
      </c>
      <c r="J11" s="178" t="s">
        <v>5</v>
      </c>
      <c r="K11" s="117"/>
    </row>
    <row r="12" spans="1:12" ht="408" customHeight="1" x14ac:dyDescent="0.25">
      <c r="A12" s="22"/>
      <c r="B12" s="296"/>
      <c r="C12" s="158" t="s">
        <v>417</v>
      </c>
      <c r="D12" s="178" t="s">
        <v>418</v>
      </c>
      <c r="E12" s="178" t="s">
        <v>419</v>
      </c>
      <c r="F12" s="178" t="s">
        <v>420</v>
      </c>
      <c r="G12" s="178" t="s">
        <v>421</v>
      </c>
      <c r="H12" s="178" t="s">
        <v>422</v>
      </c>
      <c r="I12" s="179">
        <v>0.75</v>
      </c>
      <c r="J12" s="178" t="s">
        <v>6</v>
      </c>
      <c r="K12" s="117"/>
    </row>
    <row r="13" spans="1:12" ht="90.95" customHeight="1" x14ac:dyDescent="0.25">
      <c r="A13" s="22"/>
      <c r="B13" s="296"/>
      <c r="C13" s="158" t="s">
        <v>423</v>
      </c>
      <c r="D13" s="178"/>
      <c r="E13" s="178"/>
      <c r="F13" s="178"/>
      <c r="G13" s="178"/>
      <c r="H13" s="178"/>
      <c r="I13" s="179">
        <v>0.25</v>
      </c>
      <c r="J13" s="178" t="s">
        <v>5</v>
      </c>
      <c r="K13" s="117"/>
    </row>
    <row r="14" spans="1:12" ht="408.95" customHeight="1" x14ac:dyDescent="0.25">
      <c r="A14" s="22"/>
      <c r="B14" s="296"/>
      <c r="C14" s="158" t="s">
        <v>424</v>
      </c>
      <c r="D14" s="178" t="s">
        <v>425</v>
      </c>
      <c r="E14" s="178" t="s">
        <v>426</v>
      </c>
      <c r="F14" s="178" t="s">
        <v>427</v>
      </c>
      <c r="G14" s="178" t="s">
        <v>428</v>
      </c>
      <c r="H14" s="178" t="s">
        <v>429</v>
      </c>
      <c r="I14" s="179">
        <v>0.4</v>
      </c>
      <c r="J14" s="178" t="s">
        <v>5</v>
      </c>
      <c r="K14" s="117"/>
    </row>
    <row r="15" spans="1:12" ht="409.15" customHeight="1" x14ac:dyDescent="0.25">
      <c r="A15" s="22"/>
      <c r="B15" s="296"/>
      <c r="C15" s="158" t="s">
        <v>430</v>
      </c>
      <c r="D15" s="178" t="s">
        <v>431</v>
      </c>
      <c r="E15" s="178" t="s">
        <v>432</v>
      </c>
      <c r="F15" s="178" t="s">
        <v>433</v>
      </c>
      <c r="G15" s="178" t="s">
        <v>434</v>
      </c>
      <c r="H15" s="178" t="s">
        <v>435</v>
      </c>
      <c r="I15" s="179">
        <v>0.2</v>
      </c>
      <c r="J15" s="178" t="s">
        <v>5</v>
      </c>
      <c r="K15" s="117"/>
    </row>
    <row r="16" spans="1:12" ht="213" customHeight="1" x14ac:dyDescent="0.3">
      <c r="A16" s="22"/>
      <c r="B16" s="296"/>
      <c r="C16" s="158" t="s">
        <v>436</v>
      </c>
      <c r="D16" s="178" t="s">
        <v>437</v>
      </c>
      <c r="E16" s="178" t="s">
        <v>438</v>
      </c>
      <c r="F16" s="178" t="s">
        <v>439</v>
      </c>
      <c r="G16" s="178" t="s">
        <v>440</v>
      </c>
      <c r="H16" s="178" t="s">
        <v>441</v>
      </c>
      <c r="I16" s="180">
        <v>0.14000000000000001</v>
      </c>
      <c r="J16" s="178" t="s">
        <v>4</v>
      </c>
      <c r="K16" s="113"/>
      <c r="L16" s="40"/>
    </row>
    <row r="17" spans="1:12" ht="66.95" customHeight="1" x14ac:dyDescent="0.3">
      <c r="A17" s="22"/>
      <c r="B17" s="296"/>
      <c r="C17" s="158" t="s">
        <v>442</v>
      </c>
      <c r="D17" s="178"/>
      <c r="E17" s="178"/>
      <c r="F17" s="178"/>
      <c r="G17" s="178"/>
      <c r="H17" s="178"/>
      <c r="I17" s="179">
        <v>0.88</v>
      </c>
      <c r="J17" s="178" t="s">
        <v>6</v>
      </c>
      <c r="K17" s="116"/>
      <c r="L17" s="40"/>
    </row>
    <row r="18" spans="1:12" ht="228" customHeight="1" x14ac:dyDescent="0.3">
      <c r="A18" s="22"/>
      <c r="B18" s="292"/>
      <c r="C18" s="160" t="s">
        <v>443</v>
      </c>
      <c r="D18" s="185" t="s">
        <v>444</v>
      </c>
      <c r="E18" s="185" t="s">
        <v>445</v>
      </c>
      <c r="F18" s="185" t="s">
        <v>446</v>
      </c>
      <c r="G18" s="178" t="s">
        <v>447</v>
      </c>
      <c r="H18" s="178" t="s">
        <v>448</v>
      </c>
      <c r="I18" s="179">
        <v>1</v>
      </c>
      <c r="J18" s="178" t="s">
        <v>6</v>
      </c>
      <c r="K18" s="137"/>
      <c r="L18" s="40"/>
    </row>
    <row r="19" spans="1:12" ht="147.94999999999999" customHeight="1" x14ac:dyDescent="0.3">
      <c r="A19" s="22"/>
      <c r="B19" s="159"/>
      <c r="C19" s="161" t="s">
        <v>449</v>
      </c>
      <c r="D19" s="180" t="s">
        <v>450</v>
      </c>
      <c r="E19" s="185" t="s">
        <v>445</v>
      </c>
      <c r="F19" s="180"/>
      <c r="G19" s="178" t="s">
        <v>451</v>
      </c>
      <c r="H19" s="178" t="s">
        <v>452</v>
      </c>
      <c r="I19" s="179">
        <v>0.75</v>
      </c>
      <c r="J19" s="178" t="s">
        <v>6</v>
      </c>
      <c r="K19" s="137"/>
      <c r="L19" s="40"/>
    </row>
    <row r="20" spans="1:12" ht="17.100000000000001" customHeight="1" x14ac:dyDescent="0.3">
      <c r="A20" s="22"/>
      <c r="B20" s="162"/>
      <c r="C20" s="163"/>
      <c r="D20" s="164"/>
      <c r="E20" s="164"/>
      <c r="F20" s="165"/>
      <c r="G20" s="164"/>
      <c r="H20" s="164"/>
      <c r="I20" s="164"/>
      <c r="J20" s="117"/>
      <c r="K20" s="40"/>
      <c r="L20" s="40"/>
    </row>
    <row r="21" spans="1:12" ht="99.95" customHeight="1" x14ac:dyDescent="0.3">
      <c r="A21" s="22"/>
      <c r="B21" s="157" t="s">
        <v>453</v>
      </c>
      <c r="C21" s="166" t="s">
        <v>454</v>
      </c>
      <c r="D21" s="157" t="s">
        <v>455</v>
      </c>
      <c r="E21" s="164"/>
      <c r="F21" s="165"/>
      <c r="G21" s="164"/>
      <c r="H21" s="164"/>
      <c r="I21" s="164"/>
      <c r="J21" s="117"/>
      <c r="K21" s="40"/>
      <c r="L21" s="40"/>
    </row>
    <row r="22" spans="1:12" ht="17.100000000000001" customHeight="1" x14ac:dyDescent="0.3">
      <c r="A22" s="22"/>
      <c r="B22" s="167">
        <f>IFERROR(AVERAGE(I8:I19),"")</f>
        <v>0.53583333333333338</v>
      </c>
      <c r="C22" s="168">
        <f ca="1">IF(OR('1. Basic project data'!E16="",'1. Basic project data'!E18=""),"",(TODAY()-'1. Basic project data'!E16)/('1. Basic project data'!E18-'1. Basic project data'!E16))</f>
        <v>1.1452054794520548</v>
      </c>
      <c r="D22" s="169">
        <f>IF('1. Basic project data'!E23=0,"",'1. Basic project data'!E24/'1. Basic project data'!E23)</f>
        <v>0.86564443379576894</v>
      </c>
      <c r="E22" s="164"/>
      <c r="F22" s="165"/>
      <c r="G22" s="164"/>
      <c r="H22" s="164"/>
      <c r="I22" s="164"/>
      <c r="J22" s="117"/>
      <c r="K22" s="39"/>
      <c r="L22" s="40"/>
    </row>
    <row r="23" spans="1:12" ht="17.100000000000001" customHeight="1" x14ac:dyDescent="0.3">
      <c r="A23" s="22"/>
      <c r="B23" s="162"/>
      <c r="C23" s="163"/>
      <c r="D23" s="164"/>
      <c r="E23" s="164"/>
      <c r="F23" s="165"/>
      <c r="G23" s="164"/>
      <c r="H23" s="164"/>
      <c r="I23" s="164"/>
      <c r="J23" s="117"/>
      <c r="K23" s="40"/>
      <c r="L23" s="40"/>
    </row>
    <row r="24" spans="1:12" ht="17.100000000000001" customHeight="1" x14ac:dyDescent="0.3">
      <c r="A24" s="22"/>
      <c r="B24" s="162"/>
      <c r="C24" s="163"/>
      <c r="D24" s="164"/>
      <c r="E24" s="164"/>
      <c r="F24" s="165"/>
      <c r="G24" s="164"/>
      <c r="H24" s="164"/>
      <c r="I24" s="164"/>
      <c r="J24" s="117"/>
      <c r="K24" s="40"/>
      <c r="L24" s="40"/>
    </row>
    <row r="25" spans="1:12" ht="17.100000000000001" customHeight="1" x14ac:dyDescent="0.3">
      <c r="A25" s="22"/>
      <c r="B25" s="162"/>
      <c r="C25" s="163"/>
      <c r="D25" s="164"/>
      <c r="E25" s="164"/>
      <c r="F25" s="165"/>
      <c r="G25" s="164"/>
      <c r="H25" s="164"/>
      <c r="I25" s="164"/>
      <c r="J25" s="117"/>
      <c r="K25" s="40"/>
      <c r="L25" s="40"/>
    </row>
    <row r="26" spans="1:12" ht="13.5" customHeight="1" x14ac:dyDescent="0.3">
      <c r="A26" s="22"/>
      <c r="B26" s="170"/>
      <c r="C26" s="163"/>
      <c r="D26" s="164"/>
      <c r="E26" s="164"/>
      <c r="F26" s="171"/>
      <c r="G26" s="164"/>
      <c r="H26" s="164"/>
      <c r="I26" s="164"/>
      <c r="J26" s="117"/>
      <c r="K26" s="40"/>
      <c r="L26" s="40"/>
    </row>
    <row r="27" spans="1:12" ht="16.5" hidden="1" customHeight="1" x14ac:dyDescent="0.3">
      <c r="A27" s="22"/>
      <c r="B27" s="172"/>
      <c r="C27" s="173"/>
      <c r="D27" s="164"/>
      <c r="E27" s="164"/>
      <c r="F27" s="164"/>
      <c r="G27" s="164"/>
      <c r="H27" s="164"/>
      <c r="I27" s="164"/>
      <c r="J27" s="117"/>
      <c r="K27" s="60"/>
      <c r="L27" s="40"/>
    </row>
    <row r="28" spans="1:12" ht="16.5" hidden="1" customHeight="1" x14ac:dyDescent="0.3">
      <c r="A28" s="22"/>
      <c r="B28" s="174"/>
      <c r="C28" s="163"/>
      <c r="D28" s="164"/>
      <c r="E28" s="164"/>
      <c r="F28" s="164"/>
      <c r="G28" s="164"/>
      <c r="H28" s="164"/>
      <c r="I28" s="164"/>
      <c r="J28" s="117"/>
      <c r="K28" s="40"/>
      <c r="L28" s="40"/>
    </row>
    <row r="29" spans="1:12" ht="16.5" hidden="1" customHeight="1" x14ac:dyDescent="0.3">
      <c r="A29" s="22"/>
      <c r="B29" s="174"/>
      <c r="C29" s="163"/>
      <c r="D29" s="164"/>
      <c r="E29" s="164"/>
      <c r="F29" s="164"/>
      <c r="G29" s="164"/>
      <c r="H29" s="164"/>
      <c r="I29" s="164"/>
      <c r="J29" s="117"/>
      <c r="K29" s="40"/>
      <c r="L29" s="40"/>
    </row>
    <row r="30" spans="1:12" ht="16.5" hidden="1" customHeight="1" x14ac:dyDescent="0.3">
      <c r="A30" s="22"/>
      <c r="B30" s="174"/>
      <c r="C30" s="163"/>
      <c r="D30" s="164"/>
      <c r="E30" s="164"/>
      <c r="F30" s="164"/>
      <c r="G30" s="164"/>
      <c r="H30" s="164"/>
      <c r="I30" s="164"/>
      <c r="J30" s="117"/>
      <c r="K30" s="40"/>
      <c r="L30" s="40"/>
    </row>
    <row r="31" spans="1:12" ht="16.5" hidden="1" customHeight="1" x14ac:dyDescent="0.3">
      <c r="A31" s="22"/>
      <c r="B31" s="174"/>
      <c r="C31" s="163"/>
      <c r="D31" s="164"/>
      <c r="E31" s="164"/>
      <c r="F31" s="164"/>
      <c r="G31" s="164"/>
      <c r="H31" s="164"/>
      <c r="I31" s="164"/>
      <c r="J31" s="117"/>
      <c r="K31" s="40"/>
      <c r="L31" s="40"/>
    </row>
    <row r="32" spans="1:12" ht="15.75" x14ac:dyDescent="0.25">
      <c r="A32" s="22"/>
      <c r="B32" s="175"/>
      <c r="C32" s="117"/>
      <c r="D32" s="117"/>
      <c r="E32" s="117"/>
      <c r="F32" s="117"/>
      <c r="G32" s="117"/>
      <c r="H32" s="117"/>
      <c r="I32" s="117"/>
      <c r="J32" s="117"/>
    </row>
    <row r="33" spans="1:11" x14ac:dyDescent="0.25">
      <c r="A33" s="22"/>
      <c r="B33" s="290" t="s">
        <v>456</v>
      </c>
      <c r="C33" s="201"/>
      <c r="D33" s="201"/>
      <c r="E33" s="201"/>
      <c r="F33" s="201"/>
      <c r="G33" s="201"/>
      <c r="H33" s="201"/>
      <c r="I33" s="201"/>
      <c r="J33" s="201"/>
    </row>
    <row r="34" spans="1:11" ht="15" customHeight="1" x14ac:dyDescent="0.3">
      <c r="A34" s="22"/>
      <c r="B34" s="291" t="s">
        <v>457</v>
      </c>
      <c r="C34" s="201"/>
      <c r="D34" s="201"/>
      <c r="E34" s="201"/>
      <c r="F34" s="201"/>
      <c r="G34" s="201"/>
      <c r="H34" s="201"/>
      <c r="I34" s="201"/>
      <c r="J34" s="201"/>
      <c r="K34" s="40"/>
    </row>
    <row r="35" spans="1:11" x14ac:dyDescent="0.25">
      <c r="A35" s="22"/>
      <c r="B35" s="164"/>
      <c r="C35" s="164"/>
      <c r="D35" s="164"/>
      <c r="E35" s="164"/>
      <c r="F35" s="164"/>
      <c r="G35" s="164"/>
      <c r="H35" s="164"/>
      <c r="I35" s="164"/>
      <c r="J35" s="117"/>
    </row>
    <row r="36" spans="1:11" ht="60" customHeight="1" x14ac:dyDescent="0.25">
      <c r="A36" s="22"/>
      <c r="B36" s="176"/>
      <c r="C36" s="286" t="s">
        <v>458</v>
      </c>
      <c r="D36" s="157" t="s">
        <v>459</v>
      </c>
      <c r="E36" s="157" t="s">
        <v>13</v>
      </c>
      <c r="F36" s="157" t="s">
        <v>460</v>
      </c>
      <c r="G36" s="157" t="s">
        <v>461</v>
      </c>
      <c r="H36" s="157" t="s">
        <v>95</v>
      </c>
      <c r="I36" s="117"/>
      <c r="J36" s="117"/>
    </row>
    <row r="37" spans="1:11" ht="45" customHeight="1" x14ac:dyDescent="0.25">
      <c r="A37" s="22"/>
      <c r="B37" s="177"/>
      <c r="C37" s="292"/>
      <c r="D37" s="181" t="s">
        <v>5</v>
      </c>
      <c r="E37" s="181" t="s">
        <v>6</v>
      </c>
      <c r="F37" s="181" t="s">
        <v>5</v>
      </c>
      <c r="G37" s="181" t="s">
        <v>9</v>
      </c>
      <c r="H37" s="181" t="s">
        <v>4</v>
      </c>
      <c r="I37" s="177"/>
      <c r="J37" s="117"/>
    </row>
    <row r="38" spans="1:11" ht="178.5" customHeight="1" x14ac:dyDescent="0.25">
      <c r="A38" s="22"/>
      <c r="B38" s="177"/>
      <c r="C38" s="289" t="s">
        <v>462</v>
      </c>
      <c r="D38" s="181" t="s">
        <v>463</v>
      </c>
      <c r="E38" s="181" t="s">
        <v>464</v>
      </c>
      <c r="F38" s="181" t="s">
        <v>465</v>
      </c>
      <c r="G38" s="186"/>
      <c r="H38" s="181" t="s">
        <v>466</v>
      </c>
      <c r="I38" s="177"/>
      <c r="J38" s="117"/>
    </row>
    <row r="39" spans="1:11" x14ac:dyDescent="0.25">
      <c r="A39" s="22"/>
      <c r="B39" s="177"/>
      <c r="C39" s="177"/>
      <c r="D39" s="177"/>
      <c r="E39" s="177"/>
      <c r="F39" s="177"/>
      <c r="G39" s="177"/>
      <c r="H39" s="177"/>
      <c r="I39" s="177"/>
      <c r="J39" s="117"/>
    </row>
    <row r="40" spans="1:11" x14ac:dyDescent="0.25">
      <c r="A40" s="22"/>
      <c r="B40" s="177"/>
      <c r="C40" s="177"/>
      <c r="D40" s="177"/>
      <c r="E40" s="177"/>
      <c r="F40" s="177"/>
      <c r="G40" s="177"/>
      <c r="H40" s="177"/>
      <c r="I40" s="177"/>
      <c r="J40" s="117"/>
    </row>
    <row r="41" spans="1:11" x14ac:dyDescent="0.25">
      <c r="A41" s="22"/>
      <c r="B41" s="177"/>
      <c r="C41" s="177"/>
      <c r="D41" s="177"/>
      <c r="E41" s="177"/>
      <c r="F41" s="177"/>
      <c r="G41" s="177"/>
      <c r="H41" s="177"/>
      <c r="I41" s="177"/>
      <c r="J41" s="117"/>
    </row>
    <row r="42" spans="1:11" x14ac:dyDescent="0.25">
      <c r="A42" s="22"/>
      <c r="B42" s="177"/>
      <c r="C42" s="177"/>
      <c r="D42" s="177"/>
      <c r="E42" s="177"/>
      <c r="F42" s="177"/>
      <c r="G42" s="177"/>
      <c r="H42" s="177"/>
      <c r="I42" s="177"/>
      <c r="J42" s="117"/>
    </row>
    <row r="43" spans="1:11" x14ac:dyDescent="0.25">
      <c r="A43" s="22"/>
      <c r="B43" s="290" t="s">
        <v>467</v>
      </c>
      <c r="C43" s="201"/>
      <c r="D43" s="201"/>
      <c r="E43" s="201"/>
      <c r="F43" s="201"/>
      <c r="G43" s="201"/>
      <c r="H43" s="201"/>
      <c r="I43" s="201"/>
      <c r="J43" s="117"/>
    </row>
    <row r="44" spans="1:11" x14ac:dyDescent="0.25">
      <c r="A44" s="22"/>
      <c r="B44" s="177"/>
      <c r="C44" s="177"/>
      <c r="D44" s="177"/>
      <c r="E44" s="177"/>
      <c r="F44" s="177"/>
      <c r="G44" s="177"/>
      <c r="H44" s="177"/>
      <c r="I44" s="177"/>
      <c r="J44" s="117"/>
    </row>
    <row r="45" spans="1:11" x14ac:dyDescent="0.25">
      <c r="A45" s="22"/>
      <c r="B45" s="177"/>
      <c r="C45" s="177"/>
      <c r="D45" s="177"/>
      <c r="E45" s="177"/>
      <c r="F45" s="177"/>
      <c r="G45" s="177"/>
      <c r="H45" s="177"/>
      <c r="I45" s="177"/>
      <c r="J45" s="117"/>
    </row>
    <row r="46" spans="1:11" ht="45" customHeight="1" x14ac:dyDescent="0.25">
      <c r="A46" s="22"/>
      <c r="B46" s="286" t="s">
        <v>468</v>
      </c>
      <c r="C46" s="287"/>
      <c r="D46" s="286" t="s">
        <v>469</v>
      </c>
      <c r="E46" s="287"/>
      <c r="F46" s="286" t="s">
        <v>470</v>
      </c>
      <c r="G46" s="287"/>
      <c r="H46" s="286" t="s">
        <v>471</v>
      </c>
      <c r="I46" s="287"/>
      <c r="J46" s="117"/>
    </row>
    <row r="47" spans="1:11" ht="144.94999999999999" customHeight="1" x14ac:dyDescent="0.25">
      <c r="A47" s="22"/>
      <c r="B47" s="279" t="s">
        <v>472</v>
      </c>
      <c r="C47" s="280"/>
      <c r="D47" s="279" t="s">
        <v>473</v>
      </c>
      <c r="E47" s="280"/>
      <c r="F47" s="279" t="s">
        <v>474</v>
      </c>
      <c r="G47" s="280"/>
      <c r="H47" s="279" t="s">
        <v>475</v>
      </c>
      <c r="I47" s="280"/>
      <c r="J47" s="117"/>
      <c r="K47" s="28"/>
    </row>
    <row r="48" spans="1:11" ht="144.94999999999999" customHeight="1" x14ac:dyDescent="0.25">
      <c r="A48" s="22"/>
      <c r="B48" s="279" t="s">
        <v>476</v>
      </c>
      <c r="C48" s="280"/>
      <c r="D48" s="279" t="s">
        <v>477</v>
      </c>
      <c r="E48" s="280"/>
      <c r="F48" s="279" t="s">
        <v>478</v>
      </c>
      <c r="G48" s="280"/>
      <c r="H48" s="279" t="s">
        <v>479</v>
      </c>
      <c r="I48" s="280"/>
      <c r="J48" s="117"/>
      <c r="K48" s="3"/>
    </row>
    <row r="49" spans="1:21" ht="164.45" customHeight="1" x14ac:dyDescent="0.25">
      <c r="A49" s="22"/>
      <c r="B49" s="279" t="s">
        <v>480</v>
      </c>
      <c r="C49" s="280"/>
      <c r="D49" s="279" t="s">
        <v>481</v>
      </c>
      <c r="E49" s="280"/>
      <c r="F49" s="279" t="s">
        <v>482</v>
      </c>
      <c r="G49" s="280"/>
      <c r="H49" s="279" t="s">
        <v>483</v>
      </c>
      <c r="I49" s="280"/>
      <c r="J49" s="117"/>
      <c r="K49" s="283"/>
      <c r="L49" s="201"/>
      <c r="M49" s="282"/>
      <c r="N49" s="201"/>
      <c r="O49" s="201"/>
      <c r="P49" s="201"/>
      <c r="Q49" s="201"/>
      <c r="R49" s="201"/>
      <c r="S49" s="201"/>
      <c r="T49" s="201"/>
      <c r="U49" s="201"/>
    </row>
    <row r="50" spans="1:21" ht="144.94999999999999" customHeight="1" x14ac:dyDescent="0.25">
      <c r="A50" s="22"/>
      <c r="B50" s="281" t="s">
        <v>484</v>
      </c>
      <c r="C50" s="280"/>
      <c r="D50" s="279" t="s">
        <v>485</v>
      </c>
      <c r="E50" s="280"/>
      <c r="F50" s="279" t="s">
        <v>486</v>
      </c>
      <c r="G50" s="280"/>
      <c r="H50" s="279" t="s">
        <v>479</v>
      </c>
      <c r="I50" s="280"/>
      <c r="J50" s="117"/>
      <c r="K50" s="105"/>
      <c r="M50" s="22"/>
    </row>
    <row r="51" spans="1:21" ht="144.94999999999999" customHeight="1" x14ac:dyDescent="0.25">
      <c r="A51" s="22"/>
      <c r="B51" s="281" t="s">
        <v>487</v>
      </c>
      <c r="C51" s="280"/>
      <c r="D51" s="279" t="s">
        <v>488</v>
      </c>
      <c r="E51" s="280"/>
      <c r="F51" s="279" t="s">
        <v>482</v>
      </c>
      <c r="G51" s="280"/>
      <c r="H51" s="279" t="s">
        <v>489</v>
      </c>
      <c r="I51" s="280"/>
      <c r="J51" s="117"/>
      <c r="K51" s="105"/>
      <c r="M51" s="22"/>
    </row>
    <row r="52" spans="1:21" ht="81.95" customHeight="1" x14ac:dyDescent="0.25">
      <c r="A52" s="22"/>
      <c r="B52" s="284" t="s">
        <v>490</v>
      </c>
      <c r="C52" s="201"/>
      <c r="D52" s="201"/>
      <c r="E52" s="201"/>
      <c r="F52" s="201"/>
      <c r="G52" s="201"/>
      <c r="H52" s="201"/>
      <c r="I52" s="201"/>
      <c r="J52" s="201"/>
      <c r="K52" s="283"/>
      <c r="L52" s="201"/>
      <c r="M52" s="282"/>
      <c r="N52" s="201"/>
      <c r="O52" s="201"/>
      <c r="P52" s="201"/>
      <c r="Q52" s="201"/>
      <c r="R52" s="201"/>
      <c r="S52" s="201"/>
      <c r="T52" s="201"/>
      <c r="U52" s="201"/>
    </row>
  </sheetData>
  <sheetProtection sheet="1" formatCells="0" formatColumns="0" formatRows="0" insertColumns="0" insertRows="0" insertHyperlinks="0"/>
  <mergeCells count="39">
    <mergeCell ref="B1:I2"/>
    <mergeCell ref="B46:C46"/>
    <mergeCell ref="B3:I3"/>
    <mergeCell ref="D46:E46"/>
    <mergeCell ref="C38"/>
    <mergeCell ref="B43:I43"/>
    <mergeCell ref="B34:J34"/>
    <mergeCell ref="H46:I46"/>
    <mergeCell ref="C36:C37"/>
    <mergeCell ref="B6:J6"/>
    <mergeCell ref="B33:J33"/>
    <mergeCell ref="B4:I4"/>
    <mergeCell ref="F46:G46"/>
    <mergeCell ref="B8:B18"/>
    <mergeCell ref="M52:U52"/>
    <mergeCell ref="K49:L49"/>
    <mergeCell ref="D50:E50"/>
    <mergeCell ref="F50:G50"/>
    <mergeCell ref="H50:I50"/>
    <mergeCell ref="K52:L52"/>
    <mergeCell ref="D49:E49"/>
    <mergeCell ref="H49:I49"/>
    <mergeCell ref="B52:J52"/>
    <mergeCell ref="M49:U49"/>
    <mergeCell ref="F49:G49"/>
    <mergeCell ref="F51:G51"/>
    <mergeCell ref="B51:C51"/>
    <mergeCell ref="D51:E51"/>
    <mergeCell ref="H51:I51"/>
    <mergeCell ref="B47:C47"/>
    <mergeCell ref="F48:G48"/>
    <mergeCell ref="H48:I48"/>
    <mergeCell ref="B49:C49"/>
    <mergeCell ref="B50:C50"/>
    <mergeCell ref="B48:C48"/>
    <mergeCell ref="D48:E48"/>
    <mergeCell ref="D47:E47"/>
    <mergeCell ref="F47:G47"/>
    <mergeCell ref="H47:I47"/>
  </mergeCells>
  <dataValidations count="1">
    <dataValidation type="list" allowBlank="1" sqref="J8:J19 D37:H37" xr:uid="{00000000-0002-0000-0600-000000000000}">
      <formula1>"Not Rated,Highly Unsatisfactory (HU),Unsatisfactory (U),Moderately Unsatisfactory (MU),Moderately Satisfactory (MS),Satisfactory (S),Highly Satisfactory (HS)"</formula1>
    </dataValidation>
  </dataValidations>
  <pageMargins left="0.25" right="0.25" top="0.75" bottom="0.75" header="0.3" footer="0.3"/>
  <pageSetup paperSize="5" scale="77" fitToHeight="0" orientation="landscape" r:id="rId1"/>
  <rowBreaks count="4" manualBreakCount="4">
    <brk id="8" min="1" max="9" man="1"/>
    <brk id="11" min="1" max="9" man="1"/>
    <brk id="13" min="1" max="9" man="1"/>
    <brk id="18" min="1"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3" tint="0.499984740745262"/>
  </sheetPr>
  <dimension ref="A1:M125"/>
  <sheetViews>
    <sheetView showGridLines="0" zoomScaleNormal="100" zoomScaleSheetLayoutView="110" workbookViewId="0">
      <selection activeCell="O101" sqref="O101"/>
    </sheetView>
  </sheetViews>
  <sheetFormatPr defaultColWidth="8.85546875" defaultRowHeight="15" x14ac:dyDescent="0.25"/>
  <cols>
    <col min="1" max="1" width="1.42578125" customWidth="1"/>
    <col min="3" max="3" width="6.5703125" customWidth="1"/>
    <col min="13" max="13" width="13.85546875" customWidth="1"/>
    <col min="16" max="16" width="16.85546875" customWidth="1"/>
  </cols>
  <sheetData>
    <row r="1" spans="1:13" ht="14.45" customHeight="1" x14ac:dyDescent="0.25">
      <c r="A1" s="2"/>
      <c r="B1" s="338" t="s">
        <v>491</v>
      </c>
      <c r="C1" s="201"/>
      <c r="D1" s="201"/>
      <c r="E1" s="201"/>
      <c r="F1" s="201"/>
      <c r="G1" s="201"/>
      <c r="H1" s="201"/>
      <c r="I1" s="201"/>
      <c r="J1" s="201"/>
      <c r="K1" s="201"/>
      <c r="L1" s="201"/>
      <c r="M1" s="201"/>
    </row>
    <row r="2" spans="1:13" ht="26.1" customHeight="1" x14ac:dyDescent="0.25">
      <c r="A2" s="2"/>
      <c r="B2" s="201"/>
      <c r="C2" s="201"/>
      <c r="D2" s="201"/>
      <c r="E2" s="201"/>
      <c r="F2" s="201"/>
      <c r="G2" s="201"/>
      <c r="H2" s="201"/>
      <c r="I2" s="201"/>
      <c r="J2" s="201"/>
      <c r="K2" s="201"/>
      <c r="L2" s="201"/>
      <c r="M2" s="201"/>
    </row>
    <row r="3" spans="1:13" x14ac:dyDescent="0.25">
      <c r="A3" s="2"/>
      <c r="B3" s="343" t="s">
        <v>492</v>
      </c>
      <c r="C3" s="201"/>
      <c r="D3" s="201"/>
      <c r="E3" s="201"/>
      <c r="F3" s="201"/>
      <c r="G3" s="201"/>
      <c r="H3" s="201"/>
      <c r="I3" s="201"/>
      <c r="J3" s="201"/>
      <c r="K3" s="201"/>
      <c r="L3" s="201"/>
      <c r="M3" s="201"/>
    </row>
    <row r="4" spans="1:13" ht="8.25" customHeight="1" x14ac:dyDescent="0.25">
      <c r="A4" s="2"/>
      <c r="B4" s="23"/>
      <c r="C4" s="23"/>
      <c r="D4" s="23"/>
      <c r="E4" s="23"/>
      <c r="F4" s="23"/>
      <c r="G4" s="23"/>
      <c r="H4" s="23"/>
      <c r="I4" s="23"/>
      <c r="J4" s="23"/>
      <c r="K4" s="23"/>
      <c r="L4" s="23"/>
      <c r="M4" s="23"/>
    </row>
    <row r="5" spans="1:13" ht="14.45" customHeight="1" x14ac:dyDescent="0.25">
      <c r="A5" s="2"/>
      <c r="B5" s="339" t="s">
        <v>493</v>
      </c>
      <c r="C5" s="340"/>
      <c r="D5" s="342" t="s">
        <v>494</v>
      </c>
      <c r="E5" s="340"/>
      <c r="F5" s="342" t="s">
        <v>495</v>
      </c>
      <c r="G5" s="331"/>
      <c r="H5" s="331"/>
      <c r="I5" s="331"/>
      <c r="J5" s="331"/>
      <c r="K5" s="340"/>
      <c r="L5" s="342" t="s">
        <v>496</v>
      </c>
      <c r="M5" s="340"/>
    </row>
    <row r="6" spans="1:13" ht="23.25" customHeight="1" x14ac:dyDescent="0.25">
      <c r="A6" s="2"/>
      <c r="B6" s="341"/>
      <c r="C6" s="256"/>
      <c r="D6" s="254"/>
      <c r="E6" s="256"/>
      <c r="F6" s="254"/>
      <c r="G6" s="255"/>
      <c r="H6" s="255"/>
      <c r="I6" s="255"/>
      <c r="J6" s="255"/>
      <c r="K6" s="256"/>
      <c r="L6" s="254"/>
      <c r="M6" s="256"/>
    </row>
    <row r="7" spans="1:13" ht="17.100000000000001" customHeight="1" x14ac:dyDescent="0.25">
      <c r="A7" s="2"/>
      <c r="B7" s="346" t="s">
        <v>497</v>
      </c>
      <c r="C7" s="347"/>
      <c r="D7" s="347"/>
      <c r="E7" s="347"/>
      <c r="F7" s="347"/>
      <c r="G7" s="347"/>
      <c r="H7" s="347"/>
      <c r="I7" s="347"/>
      <c r="J7" s="347"/>
      <c r="K7" s="347"/>
      <c r="L7" s="347"/>
      <c r="M7" s="328"/>
    </row>
    <row r="8" spans="1:13" ht="47.45" customHeight="1" x14ac:dyDescent="0.25">
      <c r="A8" s="2"/>
      <c r="B8" s="319" t="s">
        <v>498</v>
      </c>
      <c r="C8" s="305"/>
      <c r="D8" s="329" t="s">
        <v>499</v>
      </c>
      <c r="E8" s="305"/>
      <c r="F8" s="319" t="s">
        <v>500</v>
      </c>
      <c r="G8" s="310"/>
      <c r="H8" s="310"/>
      <c r="I8" s="310"/>
      <c r="J8" s="310"/>
      <c r="K8" s="305"/>
      <c r="L8" s="319" t="s">
        <v>501</v>
      </c>
      <c r="M8" s="305"/>
    </row>
    <row r="9" spans="1:13" ht="47.45" customHeight="1" x14ac:dyDescent="0.25">
      <c r="A9" s="2"/>
      <c r="B9" s="304"/>
      <c r="C9" s="305"/>
      <c r="D9" s="304"/>
      <c r="E9" s="305"/>
      <c r="F9" s="304"/>
      <c r="G9" s="310"/>
      <c r="H9" s="310"/>
      <c r="I9" s="310"/>
      <c r="J9" s="310"/>
      <c r="K9" s="305"/>
      <c r="L9" s="304"/>
      <c r="M9" s="305"/>
    </row>
    <row r="10" spans="1:13" ht="47.45" customHeight="1" x14ac:dyDescent="0.25">
      <c r="A10" s="2"/>
      <c r="B10" s="304"/>
      <c r="C10" s="305"/>
      <c r="D10" s="304"/>
      <c r="E10" s="305"/>
      <c r="F10" s="304"/>
      <c r="G10" s="310"/>
      <c r="H10" s="310"/>
      <c r="I10" s="310"/>
      <c r="J10" s="310"/>
      <c r="K10" s="305"/>
      <c r="L10" s="304"/>
      <c r="M10" s="305"/>
    </row>
    <row r="11" spans="1:13" ht="137.44999999999999" customHeight="1" x14ac:dyDescent="0.25">
      <c r="A11" s="2"/>
      <c r="B11" s="232"/>
      <c r="C11" s="234"/>
      <c r="D11" s="232"/>
      <c r="E11" s="234"/>
      <c r="F11" s="232"/>
      <c r="G11" s="233"/>
      <c r="H11" s="233"/>
      <c r="I11" s="233"/>
      <c r="J11" s="233"/>
      <c r="K11" s="234"/>
      <c r="L11" s="232"/>
      <c r="M11" s="234"/>
    </row>
    <row r="12" spans="1:13" ht="32.450000000000003" customHeight="1" x14ac:dyDescent="0.25">
      <c r="A12" s="2"/>
      <c r="B12" s="198" t="s">
        <v>502</v>
      </c>
      <c r="C12" s="231"/>
      <c r="D12" s="303" t="s">
        <v>503</v>
      </c>
      <c r="E12" s="231"/>
      <c r="F12" s="198" t="s">
        <v>504</v>
      </c>
      <c r="G12" s="230"/>
      <c r="H12" s="230"/>
      <c r="I12" s="230"/>
      <c r="J12" s="230"/>
      <c r="K12" s="231"/>
      <c r="L12" s="198" t="s">
        <v>505</v>
      </c>
      <c r="M12" s="231"/>
    </row>
    <row r="13" spans="1:13" ht="32.450000000000003" customHeight="1" x14ac:dyDescent="0.25">
      <c r="A13" s="2"/>
      <c r="B13" s="304"/>
      <c r="C13" s="305"/>
      <c r="D13" s="304"/>
      <c r="E13" s="305"/>
      <c r="F13" s="304"/>
      <c r="G13" s="310"/>
      <c r="H13" s="310"/>
      <c r="I13" s="310"/>
      <c r="J13" s="310"/>
      <c r="K13" s="305"/>
      <c r="L13" s="304"/>
      <c r="M13" s="305"/>
    </row>
    <row r="14" spans="1:13" ht="32.450000000000003" customHeight="1" x14ac:dyDescent="0.25">
      <c r="A14" s="2"/>
      <c r="B14" s="304"/>
      <c r="C14" s="305"/>
      <c r="D14" s="304"/>
      <c r="E14" s="305"/>
      <c r="F14" s="304"/>
      <c r="G14" s="310"/>
      <c r="H14" s="310"/>
      <c r="I14" s="310"/>
      <c r="J14" s="310"/>
      <c r="K14" s="305"/>
      <c r="L14" s="304"/>
      <c r="M14" s="305"/>
    </row>
    <row r="15" spans="1:13" ht="32.450000000000003" customHeight="1" x14ac:dyDescent="0.25">
      <c r="A15" s="2"/>
      <c r="B15" s="232"/>
      <c r="C15" s="234"/>
      <c r="D15" s="232"/>
      <c r="E15" s="234"/>
      <c r="F15" s="232"/>
      <c r="G15" s="233"/>
      <c r="H15" s="233"/>
      <c r="I15" s="233"/>
      <c r="J15" s="233"/>
      <c r="K15" s="234"/>
      <c r="L15" s="232"/>
      <c r="M15" s="234"/>
    </row>
    <row r="16" spans="1:13" ht="15" customHeight="1" x14ac:dyDescent="0.25">
      <c r="A16" s="2"/>
      <c r="B16" s="345" t="s">
        <v>506</v>
      </c>
      <c r="C16" s="294"/>
      <c r="D16" s="294"/>
      <c r="E16" s="294"/>
      <c r="F16" s="294"/>
      <c r="G16" s="294"/>
      <c r="H16" s="294"/>
      <c r="I16" s="294"/>
      <c r="J16" s="294"/>
      <c r="K16" s="294"/>
      <c r="L16" s="294"/>
      <c r="M16" s="287"/>
    </row>
    <row r="17" spans="1:13" ht="105" customHeight="1" x14ac:dyDescent="0.25">
      <c r="A17" s="2"/>
      <c r="B17" s="319" t="s">
        <v>507</v>
      </c>
      <c r="C17" s="305"/>
      <c r="D17" s="329" t="s">
        <v>508</v>
      </c>
      <c r="E17" s="305"/>
      <c r="F17" s="319" t="s">
        <v>509</v>
      </c>
      <c r="G17" s="310"/>
      <c r="H17" s="310"/>
      <c r="I17" s="310"/>
      <c r="J17" s="310"/>
      <c r="K17" s="305"/>
      <c r="L17" s="319" t="s">
        <v>510</v>
      </c>
      <c r="M17" s="305"/>
    </row>
    <row r="18" spans="1:13" ht="105" customHeight="1" x14ac:dyDescent="0.25">
      <c r="A18" s="2"/>
      <c r="B18" s="304"/>
      <c r="C18" s="305"/>
      <c r="D18" s="304"/>
      <c r="E18" s="305"/>
      <c r="F18" s="304"/>
      <c r="G18" s="310"/>
      <c r="H18" s="310"/>
      <c r="I18" s="310"/>
      <c r="J18" s="310"/>
      <c r="K18" s="305"/>
      <c r="L18" s="304"/>
      <c r="M18" s="305"/>
    </row>
    <row r="19" spans="1:13" ht="105" customHeight="1" x14ac:dyDescent="0.25">
      <c r="A19" s="2"/>
      <c r="B19" s="304"/>
      <c r="C19" s="305"/>
      <c r="D19" s="304"/>
      <c r="E19" s="305"/>
      <c r="F19" s="304"/>
      <c r="G19" s="310"/>
      <c r="H19" s="310"/>
      <c r="I19" s="310"/>
      <c r="J19" s="310"/>
      <c r="K19" s="305"/>
      <c r="L19" s="304"/>
      <c r="M19" s="305"/>
    </row>
    <row r="20" spans="1:13" ht="138.6" customHeight="1" x14ac:dyDescent="0.25">
      <c r="A20" s="2"/>
      <c r="B20" s="232"/>
      <c r="C20" s="234"/>
      <c r="D20" s="232"/>
      <c r="E20" s="234"/>
      <c r="F20" s="232"/>
      <c r="G20" s="233"/>
      <c r="H20" s="233"/>
      <c r="I20" s="233"/>
      <c r="J20" s="233"/>
      <c r="K20" s="234"/>
      <c r="L20" s="232"/>
      <c r="M20" s="234"/>
    </row>
    <row r="21" spans="1:13" ht="46.35" customHeight="1" x14ac:dyDescent="0.25">
      <c r="A21" s="2"/>
      <c r="B21" s="198" t="s">
        <v>511</v>
      </c>
      <c r="C21" s="231"/>
      <c r="D21" s="303" t="s">
        <v>512</v>
      </c>
      <c r="E21" s="231"/>
      <c r="F21" s="198" t="s">
        <v>513</v>
      </c>
      <c r="G21" s="230"/>
      <c r="H21" s="230"/>
      <c r="I21" s="230"/>
      <c r="J21" s="230"/>
      <c r="K21" s="231"/>
      <c r="L21" s="198" t="s">
        <v>514</v>
      </c>
      <c r="M21" s="231"/>
    </row>
    <row r="22" spans="1:13" ht="46.35" customHeight="1" x14ac:dyDescent="0.25">
      <c r="A22" s="2"/>
      <c r="B22" s="304"/>
      <c r="C22" s="305"/>
      <c r="D22" s="304"/>
      <c r="E22" s="305"/>
      <c r="F22" s="304"/>
      <c r="G22" s="310"/>
      <c r="H22" s="310"/>
      <c r="I22" s="310"/>
      <c r="J22" s="310"/>
      <c r="K22" s="305"/>
      <c r="L22" s="304"/>
      <c r="M22" s="305"/>
    </row>
    <row r="23" spans="1:13" ht="46.35" customHeight="1" x14ac:dyDescent="0.25">
      <c r="A23" s="2"/>
      <c r="B23" s="304"/>
      <c r="C23" s="305"/>
      <c r="D23" s="304"/>
      <c r="E23" s="305"/>
      <c r="F23" s="304"/>
      <c r="G23" s="310"/>
      <c r="H23" s="310"/>
      <c r="I23" s="310"/>
      <c r="J23" s="310"/>
      <c r="K23" s="305"/>
      <c r="L23" s="304"/>
      <c r="M23" s="305"/>
    </row>
    <row r="24" spans="1:13" ht="46.35" customHeight="1" x14ac:dyDescent="0.25">
      <c r="A24" s="2"/>
      <c r="B24" s="232"/>
      <c r="C24" s="234"/>
      <c r="D24" s="232"/>
      <c r="E24" s="234"/>
      <c r="F24" s="232"/>
      <c r="G24" s="233"/>
      <c r="H24" s="233"/>
      <c r="I24" s="233"/>
      <c r="J24" s="233"/>
      <c r="K24" s="234"/>
      <c r="L24" s="232"/>
      <c r="M24" s="234"/>
    </row>
    <row r="25" spans="1:13" ht="112.35" customHeight="1" x14ac:dyDescent="0.25">
      <c r="A25" s="2"/>
      <c r="B25" s="198" t="s">
        <v>515</v>
      </c>
      <c r="C25" s="231"/>
      <c r="D25" s="303" t="s">
        <v>516</v>
      </c>
      <c r="E25" s="231"/>
      <c r="F25" s="198" t="s">
        <v>517</v>
      </c>
      <c r="G25" s="230"/>
      <c r="H25" s="230"/>
      <c r="I25" s="230"/>
      <c r="J25" s="230"/>
      <c r="K25" s="231"/>
      <c r="L25" s="198" t="s">
        <v>518</v>
      </c>
      <c r="M25" s="231"/>
    </row>
    <row r="26" spans="1:13" ht="156" customHeight="1" x14ac:dyDescent="0.25">
      <c r="A26" s="2"/>
      <c r="B26" s="304"/>
      <c r="C26" s="305"/>
      <c r="D26" s="304"/>
      <c r="E26" s="305"/>
      <c r="F26" s="304"/>
      <c r="G26" s="310"/>
      <c r="H26" s="310"/>
      <c r="I26" s="310"/>
      <c r="J26" s="310"/>
      <c r="K26" s="305"/>
      <c r="L26" s="304"/>
      <c r="M26" s="305"/>
    </row>
    <row r="27" spans="1:13" ht="163.35" customHeight="1" x14ac:dyDescent="0.25">
      <c r="A27" s="2"/>
      <c r="B27" s="304"/>
      <c r="C27" s="305"/>
      <c r="D27" s="304"/>
      <c r="E27" s="305"/>
      <c r="F27" s="304"/>
      <c r="G27" s="310"/>
      <c r="H27" s="310"/>
      <c r="I27" s="310"/>
      <c r="J27" s="310"/>
      <c r="K27" s="305"/>
      <c r="L27" s="304"/>
      <c r="M27" s="305"/>
    </row>
    <row r="28" spans="1:13" ht="31.7" customHeight="1" x14ac:dyDescent="0.25">
      <c r="A28" s="2"/>
      <c r="B28" s="232"/>
      <c r="C28" s="234"/>
      <c r="D28" s="232"/>
      <c r="E28" s="234"/>
      <c r="F28" s="232"/>
      <c r="G28" s="233"/>
      <c r="H28" s="233"/>
      <c r="I28" s="233"/>
      <c r="J28" s="233"/>
      <c r="K28" s="234"/>
      <c r="L28" s="232"/>
      <c r="M28" s="234"/>
    </row>
    <row r="29" spans="1:13" ht="132.6" customHeight="1" x14ac:dyDescent="0.25">
      <c r="A29" s="2"/>
      <c r="B29" s="198" t="s">
        <v>519</v>
      </c>
      <c r="C29" s="231"/>
      <c r="D29" s="303" t="s">
        <v>520</v>
      </c>
      <c r="E29" s="231"/>
      <c r="F29" s="198" t="s">
        <v>521</v>
      </c>
      <c r="G29" s="230"/>
      <c r="H29" s="230"/>
      <c r="I29" s="230"/>
      <c r="J29" s="230"/>
      <c r="K29" s="231"/>
      <c r="L29" s="198" t="s">
        <v>522</v>
      </c>
      <c r="M29" s="231"/>
    </row>
    <row r="30" spans="1:13" ht="112.7" hidden="1" customHeight="1" x14ac:dyDescent="0.25">
      <c r="A30" s="2"/>
      <c r="B30" s="304"/>
      <c r="C30" s="305"/>
      <c r="D30" s="304"/>
      <c r="E30" s="305"/>
      <c r="F30" s="304"/>
      <c r="G30" s="310"/>
      <c r="H30" s="310"/>
      <c r="I30" s="310"/>
      <c r="J30" s="310"/>
      <c r="K30" s="305"/>
      <c r="L30" s="304"/>
      <c r="M30" s="305"/>
    </row>
    <row r="31" spans="1:13" ht="74.45" hidden="1" customHeight="1" x14ac:dyDescent="0.25">
      <c r="A31" s="2"/>
      <c r="B31" s="304"/>
      <c r="C31" s="305"/>
      <c r="D31" s="304"/>
      <c r="E31" s="305"/>
      <c r="F31" s="304"/>
      <c r="G31" s="310"/>
      <c r="H31" s="310"/>
      <c r="I31" s="310"/>
      <c r="J31" s="310"/>
      <c r="K31" s="305"/>
      <c r="L31" s="304"/>
      <c r="M31" s="305"/>
    </row>
    <row r="32" spans="1:13" ht="1.35" customHeight="1" x14ac:dyDescent="0.25">
      <c r="A32" s="2"/>
      <c r="B32" s="232"/>
      <c r="C32" s="234"/>
      <c r="D32" s="232"/>
      <c r="E32" s="234"/>
      <c r="F32" s="232"/>
      <c r="G32" s="233"/>
      <c r="H32" s="233"/>
      <c r="I32" s="233"/>
      <c r="J32" s="233"/>
      <c r="K32" s="234"/>
      <c r="L32" s="232"/>
      <c r="M32" s="234"/>
    </row>
    <row r="33" spans="1:13" ht="14.45" customHeight="1" x14ac:dyDescent="0.25">
      <c r="A33" s="2"/>
      <c r="B33" s="330" t="s">
        <v>523</v>
      </c>
      <c r="C33" s="331"/>
      <c r="D33" s="331"/>
      <c r="E33" s="331"/>
      <c r="F33" s="331"/>
      <c r="G33" s="331"/>
      <c r="H33" s="331"/>
      <c r="I33" s="331"/>
      <c r="J33" s="331"/>
      <c r="K33" s="331"/>
      <c r="L33" s="331"/>
      <c r="M33" s="324"/>
    </row>
    <row r="34" spans="1:13" ht="120" customHeight="1" x14ac:dyDescent="0.25">
      <c r="A34" s="2"/>
      <c r="B34" s="332" t="s">
        <v>524</v>
      </c>
      <c r="C34" s="333"/>
      <c r="D34" s="303" t="s">
        <v>525</v>
      </c>
      <c r="E34" s="231"/>
      <c r="F34" s="198" t="s">
        <v>526</v>
      </c>
      <c r="G34" s="230"/>
      <c r="H34" s="230"/>
      <c r="I34" s="230"/>
      <c r="J34" s="230"/>
      <c r="K34" s="231"/>
      <c r="L34" s="198" t="s">
        <v>527</v>
      </c>
      <c r="M34" s="231"/>
    </row>
    <row r="35" spans="1:13" ht="10.35" customHeight="1" x14ac:dyDescent="0.25">
      <c r="A35" s="2"/>
      <c r="B35" s="334"/>
      <c r="C35" s="335"/>
      <c r="D35" s="304"/>
      <c r="E35" s="305"/>
      <c r="F35" s="304"/>
      <c r="G35" s="310"/>
      <c r="H35" s="310"/>
      <c r="I35" s="310"/>
      <c r="J35" s="310"/>
      <c r="K35" s="305"/>
      <c r="L35" s="304"/>
      <c r="M35" s="305"/>
    </row>
    <row r="36" spans="1:13" ht="18.600000000000001" customHeight="1" x14ac:dyDescent="0.25">
      <c r="A36" s="2"/>
      <c r="B36" s="334"/>
      <c r="C36" s="335"/>
      <c r="D36" s="304"/>
      <c r="E36" s="305"/>
      <c r="F36" s="304"/>
      <c r="G36" s="310"/>
      <c r="H36" s="310"/>
      <c r="I36" s="310"/>
      <c r="J36" s="310"/>
      <c r="K36" s="305"/>
      <c r="L36" s="304"/>
      <c r="M36" s="305"/>
    </row>
    <row r="37" spans="1:13" ht="96.6" hidden="1" customHeight="1" x14ac:dyDescent="0.25">
      <c r="A37" s="2"/>
      <c r="B37" s="336"/>
      <c r="C37" s="337"/>
      <c r="D37" s="232"/>
      <c r="E37" s="234"/>
      <c r="F37" s="232"/>
      <c r="G37" s="233"/>
      <c r="H37" s="233"/>
      <c r="I37" s="233"/>
      <c r="J37" s="233"/>
      <c r="K37" s="234"/>
      <c r="L37" s="232"/>
      <c r="M37" s="234"/>
    </row>
    <row r="38" spans="1:13" ht="69" customHeight="1" x14ac:dyDescent="0.25">
      <c r="A38" s="2"/>
      <c r="B38" s="332" t="s">
        <v>528</v>
      </c>
      <c r="C38" s="333"/>
      <c r="D38" s="303" t="s">
        <v>529</v>
      </c>
      <c r="E38" s="231"/>
      <c r="F38" s="198" t="s">
        <v>530</v>
      </c>
      <c r="G38" s="230"/>
      <c r="H38" s="230"/>
      <c r="I38" s="230"/>
      <c r="J38" s="230"/>
      <c r="K38" s="231"/>
      <c r="L38" s="198" t="s">
        <v>531</v>
      </c>
      <c r="M38" s="231"/>
    </row>
    <row r="39" spans="1:13" ht="69" customHeight="1" x14ac:dyDescent="0.25">
      <c r="A39" s="2"/>
      <c r="B39" s="334"/>
      <c r="C39" s="335"/>
      <c r="D39" s="304"/>
      <c r="E39" s="305"/>
      <c r="F39" s="304"/>
      <c r="G39" s="310"/>
      <c r="H39" s="310"/>
      <c r="I39" s="310"/>
      <c r="J39" s="310"/>
      <c r="K39" s="305"/>
      <c r="L39" s="304"/>
      <c r="M39" s="305"/>
    </row>
    <row r="40" spans="1:13" ht="69" customHeight="1" x14ac:dyDescent="0.25">
      <c r="A40" s="2"/>
      <c r="B40" s="334"/>
      <c r="C40" s="335"/>
      <c r="D40" s="304"/>
      <c r="E40" s="305"/>
      <c r="F40" s="304"/>
      <c r="G40" s="310"/>
      <c r="H40" s="310"/>
      <c r="I40" s="310"/>
      <c r="J40" s="310"/>
      <c r="K40" s="305"/>
      <c r="L40" s="304"/>
      <c r="M40" s="305"/>
    </row>
    <row r="41" spans="1:13" ht="69" customHeight="1" x14ac:dyDescent="0.25">
      <c r="A41" s="2"/>
      <c r="B41" s="336"/>
      <c r="C41" s="337"/>
      <c r="D41" s="232"/>
      <c r="E41" s="234"/>
      <c r="F41" s="232"/>
      <c r="G41" s="233"/>
      <c r="H41" s="233"/>
      <c r="I41" s="233"/>
      <c r="J41" s="233"/>
      <c r="K41" s="234"/>
      <c r="L41" s="232"/>
      <c r="M41" s="234"/>
    </row>
    <row r="42" spans="1:13" ht="93" customHeight="1" x14ac:dyDescent="0.25">
      <c r="A42" s="2"/>
      <c r="B42" s="198" t="s">
        <v>532</v>
      </c>
      <c r="C42" s="231"/>
      <c r="D42" s="303" t="s">
        <v>533</v>
      </c>
      <c r="E42" s="231"/>
      <c r="F42" s="198" t="s">
        <v>534</v>
      </c>
      <c r="G42" s="230"/>
      <c r="H42" s="230"/>
      <c r="I42" s="230"/>
      <c r="J42" s="230"/>
      <c r="K42" s="231"/>
      <c r="L42" s="198" t="s">
        <v>535</v>
      </c>
      <c r="M42" s="231"/>
    </row>
    <row r="43" spans="1:13" ht="18" customHeight="1" x14ac:dyDescent="0.25">
      <c r="A43" s="2"/>
      <c r="B43" s="304"/>
      <c r="C43" s="305"/>
      <c r="D43" s="304"/>
      <c r="E43" s="305"/>
      <c r="F43" s="304"/>
      <c r="G43" s="310"/>
      <c r="H43" s="310"/>
      <c r="I43" s="310"/>
      <c r="J43" s="310"/>
      <c r="K43" s="305"/>
      <c r="L43" s="304"/>
      <c r="M43" s="305"/>
    </row>
    <row r="44" spans="1:13" ht="9.6" customHeight="1" x14ac:dyDescent="0.25">
      <c r="A44" s="2"/>
      <c r="B44" s="304"/>
      <c r="C44" s="305"/>
      <c r="D44" s="304"/>
      <c r="E44" s="305"/>
      <c r="F44" s="304"/>
      <c r="G44" s="310"/>
      <c r="H44" s="310"/>
      <c r="I44" s="310"/>
      <c r="J44" s="310"/>
      <c r="K44" s="305"/>
      <c r="L44" s="304"/>
      <c r="M44" s="305"/>
    </row>
    <row r="45" spans="1:13" ht="106.7" hidden="1" customHeight="1" x14ac:dyDescent="0.25">
      <c r="A45" s="2"/>
      <c r="B45" s="232"/>
      <c r="C45" s="234"/>
      <c r="D45" s="232"/>
      <c r="E45" s="234"/>
      <c r="F45" s="232"/>
      <c r="G45" s="233"/>
      <c r="H45" s="233"/>
      <c r="I45" s="233"/>
      <c r="J45" s="233"/>
      <c r="K45" s="234"/>
      <c r="L45" s="232"/>
      <c r="M45" s="234"/>
    </row>
    <row r="46" spans="1:13" ht="23.45" customHeight="1" x14ac:dyDescent="0.25">
      <c r="A46" s="2"/>
      <c r="B46" s="345" t="s">
        <v>536</v>
      </c>
      <c r="C46" s="294"/>
      <c r="D46" s="294"/>
      <c r="E46" s="294"/>
      <c r="F46" s="294"/>
      <c r="G46" s="294"/>
      <c r="H46" s="294"/>
      <c r="I46" s="294"/>
      <c r="J46" s="294"/>
      <c r="K46" s="294"/>
      <c r="L46" s="294"/>
      <c r="M46" s="287"/>
    </row>
    <row r="47" spans="1:13" ht="136.35" customHeight="1" x14ac:dyDescent="0.25">
      <c r="A47" s="2"/>
      <c r="B47" s="319" t="s">
        <v>537</v>
      </c>
      <c r="C47" s="305"/>
      <c r="D47" s="329" t="s">
        <v>538</v>
      </c>
      <c r="E47" s="305"/>
      <c r="F47" s="319" t="s">
        <v>539</v>
      </c>
      <c r="G47" s="310"/>
      <c r="H47" s="310"/>
      <c r="I47" s="310"/>
      <c r="J47" s="310"/>
      <c r="K47" s="305"/>
      <c r="L47" s="319" t="s">
        <v>540</v>
      </c>
      <c r="M47" s="305"/>
    </row>
    <row r="48" spans="1:13" ht="80.45" customHeight="1" x14ac:dyDescent="0.25">
      <c r="A48" s="2"/>
      <c r="B48" s="304"/>
      <c r="C48" s="305"/>
      <c r="D48" s="304"/>
      <c r="E48" s="305"/>
      <c r="F48" s="304"/>
      <c r="G48" s="310"/>
      <c r="H48" s="310"/>
      <c r="I48" s="310"/>
      <c r="J48" s="310"/>
      <c r="K48" s="305"/>
      <c r="L48" s="304"/>
      <c r="M48" s="305"/>
    </row>
    <row r="49" spans="1:13" ht="16.350000000000001" customHeight="1" x14ac:dyDescent="0.25">
      <c r="A49" s="2"/>
      <c r="B49" s="304"/>
      <c r="C49" s="305"/>
      <c r="D49" s="304"/>
      <c r="E49" s="305"/>
      <c r="F49" s="304"/>
      <c r="G49" s="310"/>
      <c r="H49" s="310"/>
      <c r="I49" s="310"/>
      <c r="J49" s="310"/>
      <c r="K49" s="305"/>
      <c r="L49" s="304"/>
      <c r="M49" s="305"/>
    </row>
    <row r="50" spans="1:13" ht="9" customHeight="1" x14ac:dyDescent="0.25">
      <c r="A50" s="2"/>
      <c r="B50" s="232"/>
      <c r="C50" s="234"/>
      <c r="D50" s="232"/>
      <c r="E50" s="234"/>
      <c r="F50" s="232"/>
      <c r="G50" s="233"/>
      <c r="H50" s="233"/>
      <c r="I50" s="233"/>
      <c r="J50" s="233"/>
      <c r="K50" s="234"/>
      <c r="L50" s="232"/>
      <c r="M50" s="234"/>
    </row>
    <row r="51" spans="1:13" ht="54" customHeight="1" x14ac:dyDescent="0.25">
      <c r="A51" s="2"/>
      <c r="B51" s="198" t="s">
        <v>541</v>
      </c>
      <c r="C51" s="231"/>
      <c r="D51" s="303" t="s">
        <v>542</v>
      </c>
      <c r="E51" s="231"/>
      <c r="F51" s="198" t="s">
        <v>543</v>
      </c>
      <c r="G51" s="230"/>
      <c r="H51" s="230"/>
      <c r="I51" s="230"/>
      <c r="J51" s="230"/>
      <c r="K51" s="231"/>
      <c r="L51" s="198" t="s">
        <v>544</v>
      </c>
      <c r="M51" s="231"/>
    </row>
    <row r="52" spans="1:13" ht="54" customHeight="1" x14ac:dyDescent="0.25">
      <c r="A52" s="2"/>
      <c r="B52" s="304"/>
      <c r="C52" s="305"/>
      <c r="D52" s="304"/>
      <c r="E52" s="305"/>
      <c r="F52" s="304"/>
      <c r="G52" s="310"/>
      <c r="H52" s="310"/>
      <c r="I52" s="310"/>
      <c r="J52" s="310"/>
      <c r="K52" s="305"/>
      <c r="L52" s="304"/>
      <c r="M52" s="305"/>
    </row>
    <row r="53" spans="1:13" ht="54" customHeight="1" x14ac:dyDescent="0.25">
      <c r="A53" s="2"/>
      <c r="B53" s="304"/>
      <c r="C53" s="305"/>
      <c r="D53" s="304"/>
      <c r="E53" s="305"/>
      <c r="F53" s="304"/>
      <c r="G53" s="310"/>
      <c r="H53" s="310"/>
      <c r="I53" s="310"/>
      <c r="J53" s="310"/>
      <c r="K53" s="305"/>
      <c r="L53" s="304"/>
      <c r="M53" s="305"/>
    </row>
    <row r="54" spans="1:13" ht="15.6" customHeight="1" x14ac:dyDescent="0.25">
      <c r="A54" s="2"/>
      <c r="B54" s="232"/>
      <c r="C54" s="234"/>
      <c r="D54" s="232"/>
      <c r="E54" s="234"/>
      <c r="F54" s="232"/>
      <c r="G54" s="233"/>
      <c r="H54" s="233"/>
      <c r="I54" s="233"/>
      <c r="J54" s="233"/>
      <c r="K54" s="234"/>
      <c r="L54" s="232"/>
      <c r="M54" s="234"/>
    </row>
    <row r="55" spans="1:13" ht="41.1" customHeight="1" x14ac:dyDescent="0.25">
      <c r="A55" s="2"/>
      <c r="B55" s="198" t="s">
        <v>545</v>
      </c>
      <c r="C55" s="231"/>
      <c r="D55" s="303" t="s">
        <v>546</v>
      </c>
      <c r="E55" s="231"/>
      <c r="F55" s="198" t="s">
        <v>547</v>
      </c>
      <c r="G55" s="230"/>
      <c r="H55" s="230"/>
      <c r="I55" s="230"/>
      <c r="J55" s="230"/>
      <c r="K55" s="231"/>
      <c r="L55" s="198" t="s">
        <v>548</v>
      </c>
      <c r="M55" s="231"/>
    </row>
    <row r="56" spans="1:13" ht="41.1" customHeight="1" x14ac:dyDescent="0.25">
      <c r="A56" s="2"/>
      <c r="B56" s="304"/>
      <c r="C56" s="305"/>
      <c r="D56" s="304"/>
      <c r="E56" s="305"/>
      <c r="F56" s="304"/>
      <c r="G56" s="310"/>
      <c r="H56" s="310"/>
      <c r="I56" s="310"/>
      <c r="J56" s="310"/>
      <c r="K56" s="305"/>
      <c r="L56" s="304"/>
      <c r="M56" s="305"/>
    </row>
    <row r="57" spans="1:13" ht="41.1" customHeight="1" x14ac:dyDescent="0.25">
      <c r="A57" s="2"/>
      <c r="B57" s="304"/>
      <c r="C57" s="305"/>
      <c r="D57" s="304"/>
      <c r="E57" s="305"/>
      <c r="F57" s="304"/>
      <c r="G57" s="310"/>
      <c r="H57" s="310"/>
      <c r="I57" s="310"/>
      <c r="J57" s="310"/>
      <c r="K57" s="305"/>
      <c r="L57" s="304"/>
      <c r="M57" s="305"/>
    </row>
    <row r="58" spans="1:13" ht="41.1" customHeight="1" x14ac:dyDescent="0.25">
      <c r="A58" s="2"/>
      <c r="B58" s="232"/>
      <c r="C58" s="234"/>
      <c r="D58" s="232"/>
      <c r="E58" s="234"/>
      <c r="F58" s="232"/>
      <c r="G58" s="233"/>
      <c r="H58" s="233"/>
      <c r="I58" s="233"/>
      <c r="J58" s="233"/>
      <c r="K58" s="234"/>
      <c r="L58" s="232"/>
      <c r="M58" s="234"/>
    </row>
    <row r="59" spans="1:13" ht="15.6" customHeight="1" x14ac:dyDescent="0.25">
      <c r="A59" s="2"/>
      <c r="B59" s="330" t="s">
        <v>549</v>
      </c>
      <c r="C59" s="331"/>
      <c r="D59" s="331"/>
      <c r="E59" s="331"/>
      <c r="F59" s="331"/>
      <c r="G59" s="331"/>
      <c r="H59" s="331"/>
      <c r="I59" s="331"/>
      <c r="J59" s="331"/>
      <c r="K59" s="331"/>
      <c r="L59" s="331"/>
      <c r="M59" s="324"/>
    </row>
    <row r="60" spans="1:13" ht="72.599999999999994" customHeight="1" x14ac:dyDescent="0.25">
      <c r="A60" s="2"/>
      <c r="B60" s="272" t="s">
        <v>550</v>
      </c>
      <c r="C60" s="272"/>
      <c r="D60" s="303" t="s">
        <v>551</v>
      </c>
      <c r="E60" s="231"/>
      <c r="F60" s="198" t="s">
        <v>552</v>
      </c>
      <c r="G60" s="230"/>
      <c r="H60" s="230"/>
      <c r="I60" s="230"/>
      <c r="J60" s="230"/>
      <c r="K60" s="231"/>
      <c r="L60" s="198" t="s">
        <v>553</v>
      </c>
      <c r="M60" s="231"/>
    </row>
    <row r="61" spans="1:13" ht="72.599999999999994" customHeight="1" x14ac:dyDescent="0.25">
      <c r="A61" s="2"/>
      <c r="B61" s="272"/>
      <c r="C61" s="272"/>
      <c r="D61" s="304"/>
      <c r="E61" s="305"/>
      <c r="F61" s="304"/>
      <c r="G61" s="310"/>
      <c r="H61" s="310"/>
      <c r="I61" s="310"/>
      <c r="J61" s="310"/>
      <c r="K61" s="305"/>
      <c r="L61" s="304"/>
      <c r="M61" s="305"/>
    </row>
    <row r="62" spans="1:13" ht="7.35" customHeight="1" x14ac:dyDescent="0.25">
      <c r="A62" s="2"/>
      <c r="B62" s="272"/>
      <c r="C62" s="272"/>
      <c r="D62" s="304"/>
      <c r="E62" s="305"/>
      <c r="F62" s="304"/>
      <c r="G62" s="310"/>
      <c r="H62" s="310"/>
      <c r="I62" s="310"/>
      <c r="J62" s="310"/>
      <c r="K62" s="305"/>
      <c r="L62" s="304"/>
      <c r="M62" s="305"/>
    </row>
    <row r="63" spans="1:13" ht="72.599999999999994" hidden="1" customHeight="1" x14ac:dyDescent="0.25">
      <c r="A63" s="2"/>
      <c r="B63" s="272"/>
      <c r="C63" s="272"/>
      <c r="D63" s="232"/>
      <c r="E63" s="234"/>
      <c r="F63" s="232"/>
      <c r="G63" s="233"/>
      <c r="H63" s="233"/>
      <c r="I63" s="233"/>
      <c r="J63" s="233"/>
      <c r="K63" s="234"/>
      <c r="L63" s="232"/>
      <c r="M63" s="234"/>
    </row>
    <row r="64" spans="1:13" ht="62.1" customHeight="1" x14ac:dyDescent="0.25">
      <c r="A64" s="2"/>
      <c r="B64" s="332" t="s">
        <v>554</v>
      </c>
      <c r="C64" s="333"/>
      <c r="D64" s="303" t="s">
        <v>555</v>
      </c>
      <c r="E64" s="231"/>
      <c r="F64" s="198" t="s">
        <v>556</v>
      </c>
      <c r="G64" s="230"/>
      <c r="H64" s="230"/>
      <c r="I64" s="230"/>
      <c r="J64" s="230"/>
      <c r="K64" s="231"/>
      <c r="L64" s="198" t="s">
        <v>557</v>
      </c>
      <c r="M64" s="231"/>
    </row>
    <row r="65" spans="1:13" ht="62.1" customHeight="1" x14ac:dyDescent="0.25">
      <c r="A65" s="2"/>
      <c r="B65" s="334"/>
      <c r="C65" s="335"/>
      <c r="D65" s="304"/>
      <c r="E65" s="305"/>
      <c r="F65" s="304"/>
      <c r="G65" s="310"/>
      <c r="H65" s="310"/>
      <c r="I65" s="310"/>
      <c r="J65" s="310"/>
      <c r="K65" s="305"/>
      <c r="L65" s="304"/>
      <c r="M65" s="305"/>
    </row>
    <row r="66" spans="1:13" ht="62.1" customHeight="1" x14ac:dyDescent="0.25">
      <c r="A66" s="2"/>
      <c r="B66" s="334"/>
      <c r="C66" s="335"/>
      <c r="D66" s="304"/>
      <c r="E66" s="305"/>
      <c r="F66" s="304"/>
      <c r="G66" s="310"/>
      <c r="H66" s="310"/>
      <c r="I66" s="310"/>
      <c r="J66" s="310"/>
      <c r="K66" s="305"/>
      <c r="L66" s="304"/>
      <c r="M66" s="305"/>
    </row>
    <row r="67" spans="1:13" ht="66" customHeight="1" x14ac:dyDescent="0.25">
      <c r="A67" s="2"/>
      <c r="B67" s="336"/>
      <c r="C67" s="337"/>
      <c r="D67" s="232"/>
      <c r="E67" s="234"/>
      <c r="F67" s="232"/>
      <c r="G67" s="233"/>
      <c r="H67" s="233"/>
      <c r="I67" s="233"/>
      <c r="J67" s="233"/>
      <c r="K67" s="234"/>
      <c r="L67" s="232"/>
      <c r="M67" s="234"/>
    </row>
    <row r="68" spans="1:13" ht="55.35" customHeight="1" x14ac:dyDescent="0.25">
      <c r="A68" s="2"/>
      <c r="B68" s="332" t="s">
        <v>558</v>
      </c>
      <c r="C68" s="333"/>
      <c r="D68" s="303" t="s">
        <v>559</v>
      </c>
      <c r="E68" s="231"/>
      <c r="F68" s="198" t="s">
        <v>560</v>
      </c>
      <c r="G68" s="230"/>
      <c r="H68" s="230"/>
      <c r="I68" s="230"/>
      <c r="J68" s="230"/>
      <c r="K68" s="231"/>
      <c r="L68" s="198" t="s">
        <v>561</v>
      </c>
      <c r="M68" s="231"/>
    </row>
    <row r="69" spans="1:13" ht="55.35" customHeight="1" x14ac:dyDescent="0.25">
      <c r="A69" s="2"/>
      <c r="B69" s="334"/>
      <c r="C69" s="335"/>
      <c r="D69" s="304"/>
      <c r="E69" s="305"/>
      <c r="F69" s="304"/>
      <c r="G69" s="310"/>
      <c r="H69" s="310"/>
      <c r="I69" s="310"/>
      <c r="J69" s="310"/>
      <c r="K69" s="305"/>
      <c r="L69" s="304"/>
      <c r="M69" s="305"/>
    </row>
    <row r="70" spans="1:13" ht="55.35" customHeight="1" x14ac:dyDescent="0.25">
      <c r="A70" s="2"/>
      <c r="B70" s="334"/>
      <c r="C70" s="335"/>
      <c r="D70" s="304"/>
      <c r="E70" s="305"/>
      <c r="F70" s="304"/>
      <c r="G70" s="310"/>
      <c r="H70" s="310"/>
      <c r="I70" s="310"/>
      <c r="J70" s="310"/>
      <c r="K70" s="305"/>
      <c r="L70" s="304"/>
      <c r="M70" s="305"/>
    </row>
    <row r="71" spans="1:13" ht="55.35" customHeight="1" x14ac:dyDescent="0.25">
      <c r="A71" s="2"/>
      <c r="B71" s="336"/>
      <c r="C71" s="337"/>
      <c r="D71" s="232"/>
      <c r="E71" s="234"/>
      <c r="F71" s="232"/>
      <c r="G71" s="233"/>
      <c r="H71" s="233"/>
      <c r="I71" s="233"/>
      <c r="J71" s="233"/>
      <c r="K71" s="234"/>
      <c r="L71" s="232"/>
      <c r="M71" s="234"/>
    </row>
    <row r="72" spans="1:13" ht="15.95" customHeight="1" x14ac:dyDescent="0.25">
      <c r="A72" s="2"/>
      <c r="B72" s="330" t="s">
        <v>562</v>
      </c>
      <c r="C72" s="331"/>
      <c r="D72" s="331"/>
      <c r="E72" s="331"/>
      <c r="F72" s="331"/>
      <c r="G72" s="331"/>
      <c r="H72" s="331"/>
      <c r="I72" s="331"/>
      <c r="J72" s="331"/>
      <c r="K72" s="331"/>
      <c r="L72" s="331"/>
      <c r="M72" s="324"/>
    </row>
    <row r="73" spans="1:13" ht="34.35" customHeight="1" x14ac:dyDescent="0.25">
      <c r="A73" s="2"/>
      <c r="B73" s="332" t="s">
        <v>563</v>
      </c>
      <c r="C73" s="333"/>
      <c r="D73" s="303" t="s">
        <v>564</v>
      </c>
      <c r="E73" s="231"/>
      <c r="F73" s="198" t="s">
        <v>565</v>
      </c>
      <c r="G73" s="230"/>
      <c r="H73" s="230"/>
      <c r="I73" s="230"/>
      <c r="J73" s="230"/>
      <c r="K73" s="231"/>
      <c r="L73" s="198" t="s">
        <v>566</v>
      </c>
      <c r="M73" s="231"/>
    </row>
    <row r="74" spans="1:13" ht="34.35" customHeight="1" x14ac:dyDescent="0.25">
      <c r="A74" s="2"/>
      <c r="B74" s="334"/>
      <c r="C74" s="335"/>
      <c r="D74" s="304"/>
      <c r="E74" s="305"/>
      <c r="F74" s="304"/>
      <c r="G74" s="310"/>
      <c r="H74" s="310"/>
      <c r="I74" s="310"/>
      <c r="J74" s="310"/>
      <c r="K74" s="305"/>
      <c r="L74" s="304"/>
      <c r="M74" s="305"/>
    </row>
    <row r="75" spans="1:13" ht="34.35" customHeight="1" x14ac:dyDescent="0.25">
      <c r="A75" s="2"/>
      <c r="B75" s="334"/>
      <c r="C75" s="335"/>
      <c r="D75" s="304"/>
      <c r="E75" s="305"/>
      <c r="F75" s="304"/>
      <c r="G75" s="310"/>
      <c r="H75" s="310"/>
      <c r="I75" s="310"/>
      <c r="J75" s="310"/>
      <c r="K75" s="305"/>
      <c r="L75" s="304"/>
      <c r="M75" s="305"/>
    </row>
    <row r="76" spans="1:13" ht="38.450000000000003" customHeight="1" x14ac:dyDescent="0.25">
      <c r="A76" s="2"/>
      <c r="B76" s="336"/>
      <c r="C76" s="337"/>
      <c r="D76" s="232"/>
      <c r="E76" s="234"/>
      <c r="F76" s="232"/>
      <c r="G76" s="233"/>
      <c r="H76" s="233"/>
      <c r="I76" s="233"/>
      <c r="J76" s="233"/>
      <c r="K76" s="234"/>
      <c r="L76" s="232"/>
      <c r="M76" s="234"/>
    </row>
    <row r="77" spans="1:13" ht="15.95" customHeight="1" x14ac:dyDescent="0.25">
      <c r="A77" s="2"/>
      <c r="B77" s="330" t="s">
        <v>567</v>
      </c>
      <c r="C77" s="331"/>
      <c r="D77" s="331"/>
      <c r="E77" s="331"/>
      <c r="F77" s="331"/>
      <c r="G77" s="331"/>
      <c r="H77" s="331"/>
      <c r="I77" s="331"/>
      <c r="J77" s="331"/>
      <c r="K77" s="331"/>
      <c r="L77" s="331"/>
      <c r="M77" s="324"/>
    </row>
    <row r="78" spans="1:13" ht="121.35" customHeight="1" x14ac:dyDescent="0.25">
      <c r="A78" s="2"/>
      <c r="B78" s="272" t="s">
        <v>568</v>
      </c>
      <c r="C78" s="272"/>
      <c r="D78" s="303" t="s">
        <v>569</v>
      </c>
      <c r="E78" s="231"/>
      <c r="F78" s="198" t="s">
        <v>570</v>
      </c>
      <c r="G78" s="230"/>
      <c r="H78" s="230"/>
      <c r="I78" s="230"/>
      <c r="J78" s="230"/>
      <c r="K78" s="231"/>
      <c r="L78" s="198" t="s">
        <v>571</v>
      </c>
      <c r="M78" s="231"/>
    </row>
    <row r="79" spans="1:13" ht="53.45" customHeight="1" x14ac:dyDescent="0.25">
      <c r="A79" s="2"/>
      <c r="B79" s="272"/>
      <c r="C79" s="272"/>
      <c r="D79" s="304"/>
      <c r="E79" s="305"/>
      <c r="F79" s="304"/>
      <c r="G79" s="310"/>
      <c r="H79" s="310"/>
      <c r="I79" s="310"/>
      <c r="J79" s="310"/>
      <c r="K79" s="305"/>
      <c r="L79" s="304"/>
      <c r="M79" s="305"/>
    </row>
    <row r="80" spans="1:13" ht="29.45" customHeight="1" x14ac:dyDescent="0.25">
      <c r="A80" s="2"/>
      <c r="B80" s="272"/>
      <c r="C80" s="272"/>
      <c r="D80" s="304"/>
      <c r="E80" s="305"/>
      <c r="F80" s="304"/>
      <c r="G80" s="310"/>
      <c r="H80" s="310"/>
      <c r="I80" s="310"/>
      <c r="J80" s="310"/>
      <c r="K80" s="305"/>
      <c r="L80" s="304"/>
      <c r="M80" s="305"/>
    </row>
    <row r="81" spans="1:13" ht="0.6" customHeight="1" x14ac:dyDescent="0.25">
      <c r="A81" s="2"/>
      <c r="B81" s="272"/>
      <c r="C81" s="272"/>
      <c r="D81" s="232"/>
      <c r="E81" s="234"/>
      <c r="F81" s="232"/>
      <c r="G81" s="233"/>
      <c r="H81" s="233"/>
      <c r="I81" s="233"/>
      <c r="J81" s="233"/>
      <c r="K81" s="234"/>
      <c r="L81" s="232"/>
      <c r="M81" s="234"/>
    </row>
    <row r="82" spans="1:13" ht="34.35" customHeight="1" x14ac:dyDescent="0.25">
      <c r="A82" s="2"/>
      <c r="B82" s="332" t="s">
        <v>572</v>
      </c>
      <c r="C82" s="333"/>
      <c r="D82" s="303" t="s">
        <v>573</v>
      </c>
      <c r="E82" s="231"/>
      <c r="F82" s="198" t="s">
        <v>574</v>
      </c>
      <c r="G82" s="230"/>
      <c r="H82" s="230"/>
      <c r="I82" s="230"/>
      <c r="J82" s="230"/>
      <c r="K82" s="231"/>
      <c r="L82" s="198" t="s">
        <v>575</v>
      </c>
      <c r="M82" s="231"/>
    </row>
    <row r="83" spans="1:13" ht="34.35" customHeight="1" x14ac:dyDescent="0.25">
      <c r="A83" s="2"/>
      <c r="B83" s="334"/>
      <c r="C83" s="335"/>
      <c r="D83" s="304"/>
      <c r="E83" s="305"/>
      <c r="F83" s="304"/>
      <c r="G83" s="310"/>
      <c r="H83" s="310"/>
      <c r="I83" s="310"/>
      <c r="J83" s="310"/>
      <c r="K83" s="305"/>
      <c r="L83" s="304"/>
      <c r="M83" s="305"/>
    </row>
    <row r="84" spans="1:13" ht="34.35" customHeight="1" x14ac:dyDescent="0.25">
      <c r="A84" s="2"/>
      <c r="B84" s="334"/>
      <c r="C84" s="335"/>
      <c r="D84" s="304"/>
      <c r="E84" s="305"/>
      <c r="F84" s="304"/>
      <c r="G84" s="310"/>
      <c r="H84" s="310"/>
      <c r="I84" s="310"/>
      <c r="J84" s="310"/>
      <c r="K84" s="305"/>
      <c r="L84" s="304"/>
      <c r="M84" s="305"/>
    </row>
    <row r="85" spans="1:13" ht="23.45" customHeight="1" x14ac:dyDescent="0.25">
      <c r="A85" s="2"/>
      <c r="B85" s="336"/>
      <c r="C85" s="337"/>
      <c r="D85" s="232"/>
      <c r="E85" s="234"/>
      <c r="F85" s="232"/>
      <c r="G85" s="233"/>
      <c r="H85" s="233"/>
      <c r="I85" s="233"/>
      <c r="J85" s="233"/>
      <c r="K85" s="234"/>
      <c r="L85" s="232"/>
      <c r="M85" s="234"/>
    </row>
    <row r="86" spans="1:13" ht="15.6" customHeight="1" x14ac:dyDescent="0.25">
      <c r="A86" s="2"/>
      <c r="B86" s="330" t="s">
        <v>576</v>
      </c>
      <c r="C86" s="331"/>
      <c r="D86" s="331"/>
      <c r="E86" s="331"/>
      <c r="F86" s="331"/>
      <c r="G86" s="331"/>
      <c r="H86" s="331"/>
      <c r="I86" s="331"/>
      <c r="J86" s="331"/>
      <c r="K86" s="331"/>
      <c r="L86" s="331"/>
      <c r="M86" s="324"/>
    </row>
    <row r="87" spans="1:13" ht="80.45" customHeight="1" x14ac:dyDescent="0.25">
      <c r="A87" s="2"/>
      <c r="B87" s="198" t="s">
        <v>577</v>
      </c>
      <c r="C87" s="231"/>
      <c r="D87" s="303" t="s">
        <v>578</v>
      </c>
      <c r="E87" s="231"/>
      <c r="F87" s="198" t="s">
        <v>579</v>
      </c>
      <c r="G87" s="230"/>
      <c r="H87" s="230"/>
      <c r="I87" s="230"/>
      <c r="J87" s="230"/>
      <c r="K87" s="231"/>
      <c r="L87" s="198" t="s">
        <v>580</v>
      </c>
      <c r="M87" s="231"/>
    </row>
    <row r="88" spans="1:13" ht="80.45" customHeight="1" x14ac:dyDescent="0.25">
      <c r="A88" s="2"/>
      <c r="B88" s="304"/>
      <c r="C88" s="305"/>
      <c r="D88" s="304"/>
      <c r="E88" s="305"/>
      <c r="F88" s="304"/>
      <c r="G88" s="310"/>
      <c r="H88" s="310"/>
      <c r="I88" s="310"/>
      <c r="J88" s="310"/>
      <c r="K88" s="305"/>
      <c r="L88" s="304"/>
      <c r="M88" s="305"/>
    </row>
    <row r="89" spans="1:13" ht="106.35" customHeight="1" x14ac:dyDescent="0.25">
      <c r="A89" s="2"/>
      <c r="B89" s="304"/>
      <c r="C89" s="305"/>
      <c r="D89" s="304"/>
      <c r="E89" s="305"/>
      <c r="F89" s="304"/>
      <c r="G89" s="310"/>
      <c r="H89" s="310"/>
      <c r="I89" s="310"/>
      <c r="J89" s="310"/>
      <c r="K89" s="305"/>
      <c r="L89" s="304"/>
      <c r="M89" s="305"/>
    </row>
    <row r="90" spans="1:13" ht="15" customHeight="1" x14ac:dyDescent="0.25">
      <c r="B90" s="232"/>
      <c r="C90" s="234"/>
      <c r="D90" s="232"/>
      <c r="E90" s="234"/>
      <c r="F90" s="232"/>
      <c r="G90" s="233"/>
      <c r="H90" s="233"/>
      <c r="I90" s="233"/>
      <c r="J90" s="233"/>
      <c r="K90" s="234"/>
      <c r="L90" s="232"/>
      <c r="M90" s="234"/>
    </row>
    <row r="91" spans="1:13" ht="15" customHeight="1" x14ac:dyDescent="0.25">
      <c r="B91" s="22"/>
      <c r="C91" s="22"/>
      <c r="D91" s="9"/>
      <c r="E91" s="9"/>
      <c r="F91" s="9"/>
      <c r="G91" s="9"/>
      <c r="H91" s="9"/>
      <c r="I91" s="9"/>
      <c r="J91" s="9"/>
      <c r="K91" s="9"/>
      <c r="L91" s="9"/>
      <c r="M91" s="9"/>
    </row>
    <row r="92" spans="1:13" ht="15" customHeight="1" x14ac:dyDescent="0.25">
      <c r="B92" s="22"/>
      <c r="C92" s="22"/>
      <c r="D92" s="9"/>
      <c r="E92" s="9"/>
      <c r="F92" s="9"/>
      <c r="G92" s="9"/>
      <c r="H92" s="9"/>
      <c r="I92" s="9"/>
      <c r="J92" s="9"/>
      <c r="K92" s="9"/>
      <c r="L92" s="9"/>
      <c r="M92" s="9"/>
    </row>
    <row r="93" spans="1:13" ht="15" customHeight="1" x14ac:dyDescent="0.25">
      <c r="B93" s="318" t="s">
        <v>581</v>
      </c>
      <c r="C93" s="201"/>
      <c r="D93" s="201"/>
      <c r="E93" s="201"/>
      <c r="F93" s="201"/>
      <c r="G93" s="201"/>
      <c r="H93" s="201"/>
      <c r="I93" s="201"/>
      <c r="J93" s="201"/>
      <c r="K93" s="201"/>
      <c r="L93" s="201"/>
      <c r="M93" s="201"/>
    </row>
    <row r="94" spans="1:13" x14ac:dyDescent="0.25">
      <c r="B94" s="201"/>
      <c r="C94" s="201"/>
      <c r="D94" s="201"/>
      <c r="E94" s="201"/>
      <c r="F94" s="201"/>
      <c r="G94" s="201"/>
      <c r="H94" s="201"/>
      <c r="I94" s="201"/>
      <c r="J94" s="201"/>
      <c r="K94" s="201"/>
      <c r="L94" s="201"/>
      <c r="M94" s="201"/>
    </row>
    <row r="95" spans="1:13" x14ac:dyDescent="0.25">
      <c r="B95" s="344" t="s">
        <v>582</v>
      </c>
      <c r="C95" s="201"/>
      <c r="D95" s="201"/>
      <c r="E95" s="201"/>
      <c r="F95" s="201"/>
      <c r="G95" s="201"/>
      <c r="H95" s="201"/>
      <c r="I95" s="201"/>
      <c r="J95" s="201"/>
      <c r="K95" s="201"/>
      <c r="L95" s="201"/>
      <c r="M95" s="201"/>
    </row>
    <row r="96" spans="1:13" x14ac:dyDescent="0.25">
      <c r="B96" s="12"/>
      <c r="C96" s="22"/>
      <c r="D96" s="323" t="s">
        <v>583</v>
      </c>
      <c r="E96" s="324"/>
      <c r="F96" s="323" t="s">
        <v>584</v>
      </c>
      <c r="G96" s="324"/>
      <c r="H96" s="320" t="s">
        <v>13</v>
      </c>
      <c r="I96" s="253"/>
      <c r="J96" s="323" t="s">
        <v>585</v>
      </c>
      <c r="K96" s="324"/>
      <c r="L96" s="323" t="s">
        <v>95</v>
      </c>
      <c r="M96" s="324"/>
    </row>
    <row r="97" spans="2:13" x14ac:dyDescent="0.25">
      <c r="B97" s="12"/>
      <c r="C97" s="22"/>
      <c r="D97" s="325"/>
      <c r="E97" s="326"/>
      <c r="F97" s="325"/>
      <c r="G97" s="326"/>
      <c r="H97" s="201"/>
      <c r="I97" s="321"/>
      <c r="J97" s="325"/>
      <c r="K97" s="326"/>
      <c r="L97" s="325"/>
      <c r="M97" s="326"/>
    </row>
    <row r="98" spans="2:13" x14ac:dyDescent="0.25">
      <c r="B98" s="12"/>
      <c r="C98" s="22"/>
      <c r="D98" s="327"/>
      <c r="E98" s="328"/>
      <c r="F98" s="327"/>
      <c r="G98" s="328"/>
      <c r="H98" s="255"/>
      <c r="I98" s="256"/>
      <c r="J98" s="327"/>
      <c r="K98" s="328"/>
      <c r="L98" s="327"/>
      <c r="M98" s="328"/>
    </row>
    <row r="99" spans="2:13" x14ac:dyDescent="0.25">
      <c r="B99" s="322" t="s">
        <v>586</v>
      </c>
      <c r="C99" s="253"/>
      <c r="D99" s="307" t="s">
        <v>5</v>
      </c>
      <c r="E99" s="305"/>
      <c r="F99" s="307" t="s">
        <v>5</v>
      </c>
      <c r="G99" s="305"/>
      <c r="H99" s="307" t="s">
        <v>5</v>
      </c>
      <c r="I99" s="305"/>
      <c r="J99" s="307" t="s">
        <v>5</v>
      </c>
      <c r="K99" s="308"/>
      <c r="L99" s="311" t="s">
        <v>5</v>
      </c>
      <c r="M99" s="312"/>
    </row>
    <row r="100" spans="2:13" x14ac:dyDescent="0.25">
      <c r="B100" s="216"/>
      <c r="C100" s="321"/>
      <c r="D100" s="304"/>
      <c r="E100" s="305"/>
      <c r="F100" s="304"/>
      <c r="G100" s="305"/>
      <c r="H100" s="304"/>
      <c r="I100" s="305"/>
      <c r="J100" s="309"/>
      <c r="K100" s="308"/>
      <c r="L100" s="304"/>
      <c r="M100" s="305"/>
    </row>
    <row r="101" spans="2:13" x14ac:dyDescent="0.25">
      <c r="B101" s="254"/>
      <c r="C101" s="256"/>
      <c r="D101" s="232"/>
      <c r="E101" s="234"/>
      <c r="F101" s="232"/>
      <c r="G101" s="234"/>
      <c r="H101" s="232"/>
      <c r="I101" s="234"/>
      <c r="J101" s="275"/>
      <c r="K101" s="277"/>
      <c r="L101" s="232"/>
      <c r="M101" s="234"/>
    </row>
    <row r="102" spans="2:13" x14ac:dyDescent="0.25">
      <c r="B102" s="322" t="s">
        <v>587</v>
      </c>
      <c r="C102" s="253"/>
      <c r="D102" s="272" t="s">
        <v>588</v>
      </c>
      <c r="E102" s="313"/>
      <c r="F102" s="272" t="s">
        <v>589</v>
      </c>
      <c r="G102" s="313"/>
      <c r="H102" s="272" t="s">
        <v>590</v>
      </c>
      <c r="I102" s="313"/>
      <c r="J102" s="272"/>
      <c r="K102" s="313"/>
      <c r="L102" s="297" t="s">
        <v>591</v>
      </c>
      <c r="M102" s="298"/>
    </row>
    <row r="103" spans="2:13" x14ac:dyDescent="0.25">
      <c r="B103" s="216"/>
      <c r="C103" s="321"/>
      <c r="D103" s="314"/>
      <c r="E103" s="315"/>
      <c r="F103" s="314"/>
      <c r="G103" s="315"/>
      <c r="H103" s="314"/>
      <c r="I103" s="315"/>
      <c r="J103" s="314"/>
      <c r="K103" s="315"/>
      <c r="L103" s="299"/>
      <c r="M103" s="300"/>
    </row>
    <row r="104" spans="2:13" x14ac:dyDescent="0.25">
      <c r="B104" s="216"/>
      <c r="C104" s="321"/>
      <c r="D104" s="314"/>
      <c r="E104" s="315"/>
      <c r="F104" s="314"/>
      <c r="G104" s="315"/>
      <c r="H104" s="314"/>
      <c r="I104" s="315"/>
      <c r="J104" s="314"/>
      <c r="K104" s="315"/>
      <c r="L104" s="299"/>
      <c r="M104" s="300"/>
    </row>
    <row r="105" spans="2:13" x14ac:dyDescent="0.25">
      <c r="B105" s="216"/>
      <c r="C105" s="321"/>
      <c r="D105" s="314"/>
      <c r="E105" s="315"/>
      <c r="F105" s="314"/>
      <c r="G105" s="315"/>
      <c r="H105" s="314"/>
      <c r="I105" s="315"/>
      <c r="J105" s="314"/>
      <c r="K105" s="315"/>
      <c r="L105" s="299"/>
      <c r="M105" s="300"/>
    </row>
    <row r="106" spans="2:13" x14ac:dyDescent="0.25">
      <c r="B106" s="216"/>
      <c r="C106" s="321"/>
      <c r="D106" s="314"/>
      <c r="E106" s="315"/>
      <c r="F106" s="314"/>
      <c r="G106" s="315"/>
      <c r="H106" s="314"/>
      <c r="I106" s="315"/>
      <c r="J106" s="314"/>
      <c r="K106" s="315"/>
      <c r="L106" s="299"/>
      <c r="M106" s="300"/>
    </row>
    <row r="107" spans="2:13" x14ac:dyDescent="0.25">
      <c r="B107" s="216"/>
      <c r="C107" s="321"/>
      <c r="D107" s="314"/>
      <c r="E107" s="315"/>
      <c r="F107" s="314"/>
      <c r="G107" s="315"/>
      <c r="H107" s="314"/>
      <c r="I107" s="315"/>
      <c r="J107" s="314"/>
      <c r="K107" s="315"/>
      <c r="L107" s="299"/>
      <c r="M107" s="300"/>
    </row>
    <row r="108" spans="2:13" x14ac:dyDescent="0.25">
      <c r="B108" s="216"/>
      <c r="C108" s="321"/>
      <c r="D108" s="314"/>
      <c r="E108" s="315"/>
      <c r="F108" s="314"/>
      <c r="G108" s="315"/>
      <c r="H108" s="314"/>
      <c r="I108" s="315"/>
      <c r="J108" s="314"/>
      <c r="K108" s="315"/>
      <c r="L108" s="299"/>
      <c r="M108" s="300"/>
    </row>
    <row r="109" spans="2:13" x14ac:dyDescent="0.25">
      <c r="B109" s="216"/>
      <c r="C109" s="321"/>
      <c r="D109" s="314"/>
      <c r="E109" s="315"/>
      <c r="F109" s="314"/>
      <c r="G109" s="315"/>
      <c r="H109" s="314"/>
      <c r="I109" s="315"/>
      <c r="J109" s="314"/>
      <c r="K109" s="315"/>
      <c r="L109" s="299"/>
      <c r="M109" s="300"/>
    </row>
    <row r="110" spans="2:13" x14ac:dyDescent="0.25">
      <c r="B110" s="216"/>
      <c r="C110" s="321"/>
      <c r="D110" s="314"/>
      <c r="E110" s="315"/>
      <c r="F110" s="314"/>
      <c r="G110" s="315"/>
      <c r="H110" s="314"/>
      <c r="I110" s="315"/>
      <c r="J110" s="314"/>
      <c r="K110" s="315"/>
      <c r="L110" s="299"/>
      <c r="M110" s="300"/>
    </row>
    <row r="111" spans="2:13" x14ac:dyDescent="0.25">
      <c r="B111" s="216"/>
      <c r="C111" s="321"/>
      <c r="D111" s="314"/>
      <c r="E111" s="315"/>
      <c r="F111" s="314"/>
      <c r="G111" s="315"/>
      <c r="H111" s="314"/>
      <c r="I111" s="315"/>
      <c r="J111" s="314"/>
      <c r="K111" s="315"/>
      <c r="L111" s="299"/>
      <c r="M111" s="300"/>
    </row>
    <row r="112" spans="2:13" x14ac:dyDescent="0.25">
      <c r="B112" s="216"/>
      <c r="C112" s="321"/>
      <c r="D112" s="314"/>
      <c r="E112" s="315"/>
      <c r="F112" s="314"/>
      <c r="G112" s="315"/>
      <c r="H112" s="314"/>
      <c r="I112" s="315"/>
      <c r="J112" s="314"/>
      <c r="K112" s="315"/>
      <c r="L112" s="299"/>
      <c r="M112" s="300"/>
    </row>
    <row r="113" spans="2:13" x14ac:dyDescent="0.25">
      <c r="B113" s="216"/>
      <c r="C113" s="321"/>
      <c r="D113" s="314"/>
      <c r="E113" s="315"/>
      <c r="F113" s="314"/>
      <c r="G113" s="315"/>
      <c r="H113" s="314"/>
      <c r="I113" s="315"/>
      <c r="J113" s="314"/>
      <c r="K113" s="315"/>
      <c r="L113" s="299"/>
      <c r="M113" s="300"/>
    </row>
    <row r="114" spans="2:13" x14ac:dyDescent="0.25">
      <c r="B114" s="216"/>
      <c r="C114" s="321"/>
      <c r="D114" s="314"/>
      <c r="E114" s="315"/>
      <c r="F114" s="314"/>
      <c r="G114" s="315"/>
      <c r="H114" s="314"/>
      <c r="I114" s="315"/>
      <c r="J114" s="314"/>
      <c r="K114" s="315"/>
      <c r="L114" s="299"/>
      <c r="M114" s="300"/>
    </row>
    <row r="115" spans="2:13" x14ac:dyDescent="0.25">
      <c r="B115" s="216"/>
      <c r="C115" s="321"/>
      <c r="D115" s="314"/>
      <c r="E115" s="315"/>
      <c r="F115" s="314"/>
      <c r="G115" s="315"/>
      <c r="H115" s="314"/>
      <c r="I115" s="315"/>
      <c r="J115" s="314"/>
      <c r="K115" s="315"/>
      <c r="L115" s="299"/>
      <c r="M115" s="300"/>
    </row>
    <row r="116" spans="2:13" x14ac:dyDescent="0.25">
      <c r="B116" s="216"/>
      <c r="C116" s="321"/>
      <c r="D116" s="314"/>
      <c r="E116" s="315"/>
      <c r="F116" s="314"/>
      <c r="G116" s="315"/>
      <c r="H116" s="314"/>
      <c r="I116" s="315"/>
      <c r="J116" s="314"/>
      <c r="K116" s="315"/>
      <c r="L116" s="299"/>
      <c r="M116" s="300"/>
    </row>
    <row r="117" spans="2:13" x14ac:dyDescent="0.25">
      <c r="B117" s="216"/>
      <c r="C117" s="321"/>
      <c r="D117" s="314"/>
      <c r="E117" s="315"/>
      <c r="F117" s="314"/>
      <c r="G117" s="315"/>
      <c r="H117" s="314"/>
      <c r="I117" s="315"/>
      <c r="J117" s="314"/>
      <c r="K117" s="315"/>
      <c r="L117" s="299"/>
      <c r="M117" s="300"/>
    </row>
    <row r="118" spans="2:13" ht="35.25" customHeight="1" x14ac:dyDescent="0.25">
      <c r="B118" s="254"/>
      <c r="C118" s="256"/>
      <c r="D118" s="316"/>
      <c r="E118" s="317"/>
      <c r="F118" s="316"/>
      <c r="G118" s="317"/>
      <c r="H118" s="316"/>
      <c r="I118" s="317"/>
      <c r="J118" s="316"/>
      <c r="K118" s="317"/>
      <c r="L118" s="301"/>
      <c r="M118" s="302"/>
    </row>
    <row r="119" spans="2:13" x14ac:dyDescent="0.25">
      <c r="B119" s="306" t="s">
        <v>592</v>
      </c>
      <c r="C119" s="201"/>
      <c r="D119" s="201"/>
      <c r="E119" s="201"/>
      <c r="F119" s="201"/>
      <c r="G119" s="201"/>
      <c r="H119" s="201"/>
      <c r="I119" s="201"/>
      <c r="J119" s="201"/>
      <c r="K119" s="201"/>
      <c r="L119" s="201"/>
      <c r="M119" s="201"/>
    </row>
    <row r="120" spans="2:13" x14ac:dyDescent="0.25">
      <c r="B120" s="201"/>
      <c r="C120" s="201"/>
      <c r="D120" s="201"/>
      <c r="E120" s="201"/>
      <c r="F120" s="201"/>
      <c r="G120" s="201"/>
      <c r="H120" s="201"/>
      <c r="I120" s="201"/>
      <c r="J120" s="201"/>
      <c r="K120" s="201"/>
      <c r="L120" s="201"/>
      <c r="M120" s="201"/>
    </row>
    <row r="121" spans="2:13" x14ac:dyDescent="0.25">
      <c r="B121" s="201"/>
      <c r="C121" s="201"/>
      <c r="D121" s="201"/>
      <c r="E121" s="201"/>
      <c r="F121" s="201"/>
      <c r="G121" s="201"/>
      <c r="H121" s="201"/>
      <c r="I121" s="201"/>
      <c r="J121" s="201"/>
      <c r="K121" s="201"/>
      <c r="L121" s="201"/>
      <c r="M121" s="201"/>
    </row>
    <row r="122" spans="2:13" x14ac:dyDescent="0.25">
      <c r="B122" s="201"/>
      <c r="C122" s="201"/>
      <c r="D122" s="201"/>
      <c r="E122" s="201"/>
      <c r="F122" s="201"/>
      <c r="G122" s="201"/>
      <c r="H122" s="201"/>
      <c r="I122" s="201"/>
      <c r="J122" s="201"/>
      <c r="K122" s="201"/>
      <c r="L122" s="201"/>
      <c r="M122" s="201"/>
    </row>
    <row r="123" spans="2:13" x14ac:dyDescent="0.25">
      <c r="B123" s="201"/>
      <c r="C123" s="201"/>
      <c r="D123" s="201"/>
      <c r="E123" s="201"/>
      <c r="F123" s="201"/>
      <c r="G123" s="201"/>
      <c r="H123" s="201"/>
      <c r="I123" s="201"/>
      <c r="J123" s="201"/>
      <c r="K123" s="201"/>
      <c r="L123" s="201"/>
      <c r="M123" s="201"/>
    </row>
    <row r="124" spans="2:13" x14ac:dyDescent="0.25">
      <c r="B124" s="201"/>
      <c r="C124" s="201"/>
      <c r="D124" s="201"/>
      <c r="E124" s="201"/>
      <c r="F124" s="201"/>
      <c r="G124" s="201"/>
      <c r="H124" s="201"/>
      <c r="I124" s="201"/>
      <c r="J124" s="201"/>
      <c r="K124" s="201"/>
      <c r="L124" s="201"/>
      <c r="M124" s="201"/>
    </row>
    <row r="125" spans="2:13" x14ac:dyDescent="0.25">
      <c r="B125" s="9"/>
      <c r="C125" s="9"/>
      <c r="D125" s="9"/>
      <c r="E125" s="9"/>
      <c r="F125" s="9"/>
      <c r="G125" s="9"/>
      <c r="H125" s="9"/>
      <c r="I125" s="9"/>
      <c r="J125" s="9"/>
      <c r="K125" s="9"/>
      <c r="L125" s="9"/>
      <c r="M125" s="9"/>
    </row>
  </sheetData>
  <sheetProtection sheet="1" formatCells="0" formatColumns="0" formatRows="0" insertColumns="0" insertRows="0" insertHyperlinks="0"/>
  <mergeCells count="110">
    <mergeCell ref="B82:C85"/>
    <mergeCell ref="D82:E85"/>
    <mergeCell ref="F82:K85"/>
    <mergeCell ref="L82:M85"/>
    <mergeCell ref="B7:M7"/>
    <mergeCell ref="L87:M90"/>
    <mergeCell ref="L55:M58"/>
    <mergeCell ref="B12:C15"/>
    <mergeCell ref="L12:M15"/>
    <mergeCell ref="D55:E58"/>
    <mergeCell ref="B87:C90"/>
    <mergeCell ref="F12:K15"/>
    <mergeCell ref="B55:C58"/>
    <mergeCell ref="B16:M16"/>
    <mergeCell ref="D38:E41"/>
    <mergeCell ref="B38:C41"/>
    <mergeCell ref="B59:M59"/>
    <mergeCell ref="B68:C71"/>
    <mergeCell ref="D68:E71"/>
    <mergeCell ref="B86:M86"/>
    <mergeCell ref="B73:C76"/>
    <mergeCell ref="D73:E76"/>
    <mergeCell ref="F73:K76"/>
    <mergeCell ref="L73:M76"/>
    <mergeCell ref="B78:C81"/>
    <mergeCell ref="D78:E81"/>
    <mergeCell ref="F78:K81"/>
    <mergeCell ref="L78:M81"/>
    <mergeCell ref="F8:K11"/>
    <mergeCell ref="F17:K20"/>
    <mergeCell ref="B95:M95"/>
    <mergeCell ref="F68:K71"/>
    <mergeCell ref="L68:M71"/>
    <mergeCell ref="B60:C63"/>
    <mergeCell ref="D60:E63"/>
    <mergeCell ref="F60:K63"/>
    <mergeCell ref="L60:M63"/>
    <mergeCell ref="B64:C67"/>
    <mergeCell ref="D64:E67"/>
    <mergeCell ref="F64:K67"/>
    <mergeCell ref="L64:M67"/>
    <mergeCell ref="B72:M72"/>
    <mergeCell ref="B77:M77"/>
    <mergeCell ref="L29:M32"/>
    <mergeCell ref="B46:M46"/>
    <mergeCell ref="L25:M28"/>
    <mergeCell ref="D25:E28"/>
    <mergeCell ref="F42:K45"/>
    <mergeCell ref="D47:E50"/>
    <mergeCell ref="B29:C32"/>
    <mergeCell ref="D42:E45"/>
    <mergeCell ref="F87:K90"/>
    <mergeCell ref="B1:M2"/>
    <mergeCell ref="B51:C54"/>
    <mergeCell ref="L42:M45"/>
    <mergeCell ref="L51:M54"/>
    <mergeCell ref="L21:M24"/>
    <mergeCell ref="B5:C6"/>
    <mergeCell ref="D5:E6"/>
    <mergeCell ref="F5:K6"/>
    <mergeCell ref="D29:E32"/>
    <mergeCell ref="D51:E54"/>
    <mergeCell ref="B3:M3"/>
    <mergeCell ref="L17:M20"/>
    <mergeCell ref="B8:C11"/>
    <mergeCell ref="L5:M6"/>
    <mergeCell ref="L8:M11"/>
    <mergeCell ref="F51:K54"/>
    <mergeCell ref="B47:C50"/>
    <mergeCell ref="L47:M50"/>
    <mergeCell ref="D8:E11"/>
    <mergeCell ref="F21:K24"/>
    <mergeCell ref="D12:E15"/>
    <mergeCell ref="B42:C45"/>
    <mergeCell ref="D17:E20"/>
    <mergeCell ref="B21:C24"/>
    <mergeCell ref="B17:C20"/>
    <mergeCell ref="B33:M33"/>
    <mergeCell ref="B34:C37"/>
    <mergeCell ref="D34:E37"/>
    <mergeCell ref="F34:K37"/>
    <mergeCell ref="L34:M37"/>
    <mergeCell ref="L38:M41"/>
    <mergeCell ref="F38:K41"/>
    <mergeCell ref="F29:K32"/>
    <mergeCell ref="B25:C28"/>
    <mergeCell ref="L102:M118"/>
    <mergeCell ref="D21:E24"/>
    <mergeCell ref="B119:M124"/>
    <mergeCell ref="J99:K101"/>
    <mergeCell ref="F25:K28"/>
    <mergeCell ref="L99:M101"/>
    <mergeCell ref="H102:I118"/>
    <mergeCell ref="B93:M94"/>
    <mergeCell ref="F47:K50"/>
    <mergeCell ref="F99:G101"/>
    <mergeCell ref="H99:I101"/>
    <mergeCell ref="H96:I98"/>
    <mergeCell ref="J102:K118"/>
    <mergeCell ref="B102:C118"/>
    <mergeCell ref="F55:K58"/>
    <mergeCell ref="D102:E118"/>
    <mergeCell ref="B99:C101"/>
    <mergeCell ref="J96:K98"/>
    <mergeCell ref="D99:E101"/>
    <mergeCell ref="L96:M98"/>
    <mergeCell ref="F102:G118"/>
    <mergeCell ref="F96:G98"/>
    <mergeCell ref="D87:E90"/>
    <mergeCell ref="D96:E98"/>
  </mergeCells>
  <dataValidations count="1">
    <dataValidation type="list" allowBlank="1" showInputMessage="1" showErrorMessage="1" prompt="Select Rating" sqref="D99:I101 J99 L99" xr:uid="{00000000-0002-0000-0700-000000000000}">
      <formula1>"Highly Satisfactory (HS), Satisfactory (S), Moderately Satisfactory (MS), Moderately Unsatisfactory (MU), Unsatisfactory (U), Highly Unsatisfactory (HU), Not Rated"</formula1>
    </dataValidation>
  </dataValidations>
  <pageMargins left="0.25" right="0.25" top="0.75" bottom="0.75" header="0.3" footer="0.3"/>
  <pageSetup paperSize="5" orientation="landscape" r:id="rId1"/>
  <rowBreaks count="1" manualBreakCount="1">
    <brk id="16"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3" tint="0.499984740745262"/>
  </sheetPr>
  <dimension ref="A2:N45"/>
  <sheetViews>
    <sheetView showGridLines="0" topLeftCell="A7" zoomScaleNormal="100" zoomScaleSheetLayoutView="130" workbookViewId="0">
      <selection activeCell="B19" sqref="B19:L25"/>
    </sheetView>
  </sheetViews>
  <sheetFormatPr defaultColWidth="8.5703125" defaultRowHeight="12" x14ac:dyDescent="0.2"/>
  <cols>
    <col min="1" max="1" width="1.5703125" style="2" customWidth="1"/>
    <col min="2" max="6" width="8.5703125" style="2" customWidth="1"/>
    <col min="7" max="7" width="7.5703125" style="2" customWidth="1"/>
    <col min="8" max="13" width="8.5703125" style="2" customWidth="1"/>
    <col min="14" max="16384" width="8.5703125" style="2"/>
  </cols>
  <sheetData>
    <row r="2" spans="2:14" ht="26.1" customHeight="1" x14ac:dyDescent="0.4">
      <c r="B2" s="338" t="s">
        <v>593</v>
      </c>
      <c r="C2" s="349"/>
      <c r="D2" s="349"/>
      <c r="E2" s="349"/>
      <c r="F2" s="349"/>
      <c r="G2" s="349"/>
      <c r="H2" s="349"/>
      <c r="I2" s="349"/>
      <c r="J2" s="349"/>
      <c r="K2" s="349"/>
      <c r="L2" s="349"/>
      <c r="N2" s="131"/>
    </row>
    <row r="3" spans="2:14" ht="18.95" customHeight="1" x14ac:dyDescent="0.3">
      <c r="B3" s="351" t="s">
        <v>594</v>
      </c>
      <c r="C3" s="352"/>
      <c r="D3" s="352"/>
      <c r="E3" s="352"/>
      <c r="F3" s="352"/>
      <c r="G3" s="352"/>
      <c r="H3" s="352"/>
      <c r="I3" s="352"/>
      <c r="J3" s="352"/>
      <c r="K3" s="352"/>
      <c r="L3" s="353"/>
      <c r="N3" s="132"/>
    </row>
    <row r="4" spans="2:14" ht="21.95" customHeight="1" x14ac:dyDescent="0.2">
      <c r="B4" s="354"/>
      <c r="C4" s="355"/>
      <c r="D4" s="355"/>
      <c r="E4" s="355"/>
      <c r="F4" s="355"/>
      <c r="G4" s="355"/>
      <c r="H4" s="355"/>
      <c r="I4" s="355"/>
      <c r="J4" s="355"/>
      <c r="K4" s="355"/>
      <c r="L4" s="356"/>
    </row>
    <row r="5" spans="2:14" ht="25.35" customHeight="1" x14ac:dyDescent="0.3">
      <c r="B5" s="279" t="s">
        <v>595</v>
      </c>
      <c r="C5" s="358"/>
      <c r="D5" s="358"/>
      <c r="E5" s="358"/>
      <c r="F5" s="358"/>
      <c r="G5" s="358"/>
      <c r="H5" s="358"/>
      <c r="I5" s="358"/>
      <c r="J5" s="358"/>
      <c r="K5" s="358"/>
      <c r="L5" s="359"/>
      <c r="N5" s="133"/>
    </row>
    <row r="6" spans="2:14" ht="25.35" customHeight="1" x14ac:dyDescent="0.4">
      <c r="B6" s="360"/>
      <c r="C6" s="310"/>
      <c r="D6" s="310"/>
      <c r="E6" s="310"/>
      <c r="F6" s="310"/>
      <c r="G6" s="310"/>
      <c r="H6" s="310"/>
      <c r="I6" s="310"/>
      <c r="J6" s="310"/>
      <c r="K6" s="310"/>
      <c r="L6" s="361"/>
      <c r="N6" s="134"/>
    </row>
    <row r="7" spans="2:14" ht="25.35" customHeight="1" x14ac:dyDescent="0.4">
      <c r="B7" s="360"/>
      <c r="C7" s="310"/>
      <c r="D7" s="310"/>
      <c r="E7" s="310"/>
      <c r="F7" s="310"/>
      <c r="G7" s="310"/>
      <c r="H7" s="310"/>
      <c r="I7" s="310"/>
      <c r="J7" s="310"/>
      <c r="K7" s="310"/>
      <c r="L7" s="361"/>
      <c r="N7" s="134"/>
    </row>
    <row r="8" spans="2:14" ht="25.35" customHeight="1" x14ac:dyDescent="0.4">
      <c r="B8" s="360"/>
      <c r="C8" s="310"/>
      <c r="D8" s="310"/>
      <c r="E8" s="310"/>
      <c r="F8" s="310"/>
      <c r="G8" s="310"/>
      <c r="H8" s="310"/>
      <c r="I8" s="310"/>
      <c r="J8" s="310"/>
      <c r="K8" s="310"/>
      <c r="L8" s="361"/>
      <c r="N8" s="134"/>
    </row>
    <row r="9" spans="2:14" ht="25.35" customHeight="1" x14ac:dyDescent="0.4">
      <c r="B9" s="360"/>
      <c r="C9" s="310"/>
      <c r="D9" s="310"/>
      <c r="E9" s="310"/>
      <c r="F9" s="310"/>
      <c r="G9" s="310"/>
      <c r="H9" s="310"/>
      <c r="I9" s="310"/>
      <c r="J9" s="310"/>
      <c r="K9" s="310"/>
      <c r="L9" s="361"/>
      <c r="N9" s="134"/>
    </row>
    <row r="10" spans="2:14" ht="25.35" customHeight="1" x14ac:dyDescent="0.4">
      <c r="B10" s="360"/>
      <c r="C10" s="310"/>
      <c r="D10" s="310"/>
      <c r="E10" s="310"/>
      <c r="F10" s="310"/>
      <c r="G10" s="310"/>
      <c r="H10" s="310"/>
      <c r="I10" s="310"/>
      <c r="J10" s="310"/>
      <c r="K10" s="310"/>
      <c r="L10" s="361"/>
      <c r="N10" s="134"/>
    </row>
    <row r="11" spans="2:14" ht="25.35" customHeight="1" x14ac:dyDescent="0.4">
      <c r="B11" s="360"/>
      <c r="C11" s="310"/>
      <c r="D11" s="310"/>
      <c r="E11" s="310"/>
      <c r="F11" s="310"/>
      <c r="G11" s="310"/>
      <c r="H11" s="310"/>
      <c r="I11" s="310"/>
      <c r="J11" s="310"/>
      <c r="K11" s="310"/>
      <c r="L11" s="361"/>
      <c r="N11" s="134"/>
    </row>
    <row r="12" spans="2:14" ht="25.35" customHeight="1" x14ac:dyDescent="0.4">
      <c r="B12" s="360"/>
      <c r="C12" s="310"/>
      <c r="D12" s="310"/>
      <c r="E12" s="310"/>
      <c r="F12" s="310"/>
      <c r="G12" s="310"/>
      <c r="H12" s="310"/>
      <c r="I12" s="310"/>
      <c r="J12" s="310"/>
      <c r="K12" s="310"/>
      <c r="L12" s="361"/>
      <c r="N12" s="134"/>
    </row>
    <row r="13" spans="2:14" ht="25.35" customHeight="1" x14ac:dyDescent="0.4">
      <c r="B13" s="360"/>
      <c r="C13" s="310"/>
      <c r="D13" s="310"/>
      <c r="E13" s="310"/>
      <c r="F13" s="310"/>
      <c r="G13" s="310"/>
      <c r="H13" s="310"/>
      <c r="I13" s="310"/>
      <c r="J13" s="310"/>
      <c r="K13" s="310"/>
      <c r="L13" s="361"/>
      <c r="N13" s="134"/>
    </row>
    <row r="14" spans="2:14" ht="25.35" customHeight="1" x14ac:dyDescent="0.4">
      <c r="B14" s="360"/>
      <c r="C14" s="310"/>
      <c r="D14" s="310"/>
      <c r="E14" s="310"/>
      <c r="F14" s="310"/>
      <c r="G14" s="310"/>
      <c r="H14" s="310"/>
      <c r="I14" s="310"/>
      <c r="J14" s="310"/>
      <c r="K14" s="310"/>
      <c r="L14" s="361"/>
      <c r="N14" s="134"/>
    </row>
    <row r="15" spans="2:14" ht="17.45" customHeight="1" x14ac:dyDescent="0.4">
      <c r="B15" s="362"/>
      <c r="C15" s="363"/>
      <c r="D15" s="363"/>
      <c r="E15" s="363"/>
      <c r="F15" s="363"/>
      <c r="G15" s="363"/>
      <c r="H15" s="363"/>
      <c r="I15" s="363"/>
      <c r="J15" s="363"/>
      <c r="K15" s="363"/>
      <c r="L15" s="364"/>
      <c r="N15" s="134"/>
    </row>
    <row r="16" spans="2:14" ht="21" customHeight="1" x14ac:dyDescent="0.4">
      <c r="N16" s="134"/>
    </row>
    <row r="17" spans="1:14" ht="15" customHeight="1" x14ac:dyDescent="0.4">
      <c r="B17" s="351" t="s">
        <v>596</v>
      </c>
      <c r="C17" s="352"/>
      <c r="D17" s="352"/>
      <c r="E17" s="352"/>
      <c r="F17" s="352"/>
      <c r="G17" s="352"/>
      <c r="H17" s="352"/>
      <c r="I17" s="352"/>
      <c r="J17" s="352"/>
      <c r="K17" s="352"/>
      <c r="L17" s="353"/>
      <c r="N17" s="134"/>
    </row>
    <row r="18" spans="1:14" ht="21" customHeight="1" x14ac:dyDescent="0.3">
      <c r="B18" s="354"/>
      <c r="C18" s="355"/>
      <c r="D18" s="355"/>
      <c r="E18" s="355"/>
      <c r="F18" s="355"/>
      <c r="G18" s="355"/>
      <c r="H18" s="355"/>
      <c r="I18" s="355"/>
      <c r="J18" s="355"/>
      <c r="K18" s="355"/>
      <c r="L18" s="356"/>
      <c r="N18" s="133"/>
    </row>
    <row r="19" spans="1:14" ht="43.35" customHeight="1" x14ac:dyDescent="0.4">
      <c r="B19" s="279" t="s">
        <v>597</v>
      </c>
      <c r="C19" s="358"/>
      <c r="D19" s="358"/>
      <c r="E19" s="358"/>
      <c r="F19" s="358"/>
      <c r="G19" s="358"/>
      <c r="H19" s="358"/>
      <c r="I19" s="358"/>
      <c r="J19" s="358"/>
      <c r="K19" s="358"/>
      <c r="L19" s="359"/>
      <c r="N19" s="134"/>
    </row>
    <row r="20" spans="1:14" ht="43.35" customHeight="1" x14ac:dyDescent="0.4">
      <c r="B20" s="360"/>
      <c r="C20" s="310"/>
      <c r="D20" s="310"/>
      <c r="E20" s="310"/>
      <c r="F20" s="310"/>
      <c r="G20" s="310"/>
      <c r="H20" s="310"/>
      <c r="I20" s="310"/>
      <c r="J20" s="310"/>
      <c r="K20" s="310"/>
      <c r="L20" s="361"/>
      <c r="N20" s="134"/>
    </row>
    <row r="21" spans="1:14" ht="43.35" customHeight="1" x14ac:dyDescent="0.4">
      <c r="B21" s="360"/>
      <c r="C21" s="310"/>
      <c r="D21" s="310"/>
      <c r="E21" s="310"/>
      <c r="F21" s="310"/>
      <c r="G21" s="310"/>
      <c r="H21" s="310"/>
      <c r="I21" s="310"/>
      <c r="J21" s="310"/>
      <c r="K21" s="310"/>
      <c r="L21" s="361"/>
      <c r="N21" s="131"/>
    </row>
    <row r="22" spans="1:14" ht="43.35" customHeight="1" x14ac:dyDescent="0.4">
      <c r="B22" s="360"/>
      <c r="C22" s="310"/>
      <c r="D22" s="310"/>
      <c r="E22" s="310"/>
      <c r="F22" s="310"/>
      <c r="G22" s="310"/>
      <c r="H22" s="310"/>
      <c r="I22" s="310"/>
      <c r="J22" s="310"/>
      <c r="K22" s="310"/>
      <c r="L22" s="361"/>
      <c r="N22" s="131"/>
    </row>
    <row r="23" spans="1:14" ht="43.35" customHeight="1" x14ac:dyDescent="0.4">
      <c r="B23" s="360"/>
      <c r="C23" s="310"/>
      <c r="D23" s="310"/>
      <c r="E23" s="310"/>
      <c r="F23" s="310"/>
      <c r="G23" s="310"/>
      <c r="H23" s="310"/>
      <c r="I23" s="310"/>
      <c r="J23" s="310"/>
      <c r="K23" s="310"/>
      <c r="L23" s="361"/>
      <c r="N23" s="131"/>
    </row>
    <row r="24" spans="1:14" ht="25.35" customHeight="1" x14ac:dyDescent="0.4">
      <c r="B24" s="360"/>
      <c r="C24" s="310"/>
      <c r="D24" s="310"/>
      <c r="E24" s="310"/>
      <c r="F24" s="310"/>
      <c r="G24" s="310"/>
      <c r="H24" s="310"/>
      <c r="I24" s="310"/>
      <c r="J24" s="310"/>
      <c r="K24" s="310"/>
      <c r="L24" s="361"/>
      <c r="N24" s="131"/>
    </row>
    <row r="25" spans="1:14" ht="118.15" customHeight="1" x14ac:dyDescent="0.4">
      <c r="B25" s="362"/>
      <c r="C25" s="363"/>
      <c r="D25" s="363"/>
      <c r="E25" s="363"/>
      <c r="F25" s="363"/>
      <c r="G25" s="363"/>
      <c r="H25" s="363"/>
      <c r="I25" s="363"/>
      <c r="J25" s="363"/>
      <c r="K25" s="363"/>
      <c r="L25" s="364"/>
      <c r="N25" s="131"/>
    </row>
    <row r="26" spans="1:14" ht="21" customHeight="1" x14ac:dyDescent="0.4">
      <c r="B26" s="348" t="s">
        <v>598</v>
      </c>
      <c r="C26" s="349"/>
      <c r="D26" s="349"/>
      <c r="E26" s="349"/>
      <c r="F26" s="349"/>
      <c r="G26" s="349"/>
      <c r="H26" s="349"/>
      <c r="I26" s="349"/>
      <c r="J26" s="349"/>
      <c r="K26" s="349"/>
      <c r="L26" s="349"/>
      <c r="N26" s="131"/>
    </row>
    <row r="27" spans="1:14" ht="21" customHeight="1" x14ac:dyDescent="0.4">
      <c r="N27" s="131"/>
    </row>
    <row r="28" spans="1:14" ht="69.599999999999994" customHeight="1" x14ac:dyDescent="0.3">
      <c r="A28" s="22"/>
      <c r="B28" s="357" t="s">
        <v>599</v>
      </c>
      <c r="C28" s="215"/>
      <c r="D28" s="215"/>
      <c r="E28" s="253"/>
      <c r="F28" s="365" t="s">
        <v>600</v>
      </c>
      <c r="G28" s="230"/>
      <c r="H28" s="230"/>
      <c r="I28" s="230"/>
      <c r="J28" s="230"/>
      <c r="K28" s="230"/>
      <c r="L28" s="231"/>
      <c r="N28" s="41"/>
    </row>
    <row r="29" spans="1:14" ht="69.599999999999994" customHeight="1" x14ac:dyDescent="0.3">
      <c r="A29" s="22"/>
      <c r="B29" s="216"/>
      <c r="C29" s="349"/>
      <c r="D29" s="349"/>
      <c r="E29" s="321"/>
      <c r="F29" s="304"/>
      <c r="G29" s="310"/>
      <c r="H29" s="310"/>
      <c r="I29" s="310"/>
      <c r="J29" s="310"/>
      <c r="K29" s="310"/>
      <c r="L29" s="305"/>
      <c r="M29" s="43"/>
      <c r="N29" s="40"/>
    </row>
    <row r="30" spans="1:14" ht="40.35" customHeight="1" x14ac:dyDescent="0.3">
      <c r="A30" s="22"/>
      <c r="B30" s="254"/>
      <c r="C30" s="255"/>
      <c r="D30" s="255"/>
      <c r="E30" s="256"/>
      <c r="F30" s="232"/>
      <c r="G30" s="233"/>
      <c r="H30" s="233"/>
      <c r="I30" s="233"/>
      <c r="J30" s="233"/>
      <c r="K30" s="233"/>
      <c r="L30" s="234"/>
      <c r="M30" s="40"/>
      <c r="N30" s="40"/>
    </row>
    <row r="31" spans="1:14" ht="113.45" customHeight="1" x14ac:dyDescent="0.2">
      <c r="B31" s="350" t="s">
        <v>601</v>
      </c>
      <c r="C31" s="215"/>
      <c r="D31" s="215"/>
      <c r="E31" s="253"/>
      <c r="F31" s="365" t="s">
        <v>602</v>
      </c>
      <c r="G31" s="230"/>
      <c r="H31" s="230"/>
      <c r="I31" s="230"/>
      <c r="J31" s="230"/>
      <c r="K31" s="230"/>
      <c r="L31" s="231"/>
      <c r="N31" s="135"/>
    </row>
    <row r="32" spans="1:14" ht="113.45" customHeight="1" x14ac:dyDescent="0.2">
      <c r="B32" s="216"/>
      <c r="C32" s="349"/>
      <c r="D32" s="349"/>
      <c r="E32" s="321"/>
      <c r="F32" s="304"/>
      <c r="G32" s="310"/>
      <c r="H32" s="310"/>
      <c r="I32" s="310"/>
      <c r="J32" s="310"/>
      <c r="K32" s="310"/>
      <c r="L32" s="305"/>
      <c r="N32" s="135"/>
    </row>
    <row r="33" spans="2:14" ht="57" customHeight="1" x14ac:dyDescent="0.3">
      <c r="B33" s="216"/>
      <c r="C33" s="349"/>
      <c r="D33" s="349"/>
      <c r="E33" s="321"/>
      <c r="F33" s="304"/>
      <c r="G33" s="310"/>
      <c r="H33" s="310"/>
      <c r="I33" s="310"/>
      <c r="J33" s="310"/>
      <c r="K33" s="310"/>
      <c r="L33" s="305"/>
      <c r="N33" s="40"/>
    </row>
    <row r="34" spans="2:14" ht="23.45" customHeight="1" x14ac:dyDescent="0.3">
      <c r="B34" s="254"/>
      <c r="C34" s="255"/>
      <c r="D34" s="255"/>
      <c r="E34" s="256"/>
      <c r="F34" s="232"/>
      <c r="G34" s="233"/>
      <c r="H34" s="233"/>
      <c r="I34" s="233"/>
      <c r="J34" s="233"/>
      <c r="K34" s="233"/>
      <c r="L34" s="234"/>
      <c r="N34" s="40"/>
    </row>
    <row r="35" spans="2:14" ht="15.75" customHeight="1" x14ac:dyDescent="0.2"/>
    <row r="36" spans="2:14" ht="15.75" customHeight="1" x14ac:dyDescent="0.2"/>
    <row r="37" spans="2:14" ht="15.75" customHeight="1" x14ac:dyDescent="0.2"/>
    <row r="38" spans="2:14" ht="15.75" customHeight="1" x14ac:dyDescent="0.2"/>
    <row r="39" spans="2:14" ht="15.75" customHeight="1" x14ac:dyDescent="0.2"/>
    <row r="40" spans="2:14" ht="15.75" customHeight="1" x14ac:dyDescent="0.2"/>
    <row r="41" spans="2:14" ht="15.75" customHeight="1" x14ac:dyDescent="0.2"/>
    <row r="42" spans="2:14" ht="15.75" customHeight="1" x14ac:dyDescent="0.2"/>
    <row r="43" spans="2:14" ht="15.75" customHeight="1" x14ac:dyDescent="0.2"/>
    <row r="44" spans="2:14" ht="15.75" customHeight="1" x14ac:dyDescent="0.2"/>
    <row r="45" spans="2:14" ht="15.75" customHeight="1" x14ac:dyDescent="0.3">
      <c r="N45" s="40"/>
    </row>
  </sheetData>
  <sheetProtection sheet="1" formatCells="0" formatColumns="0" formatRows="0" insertColumns="0" insertRows="0" insertHyperlinks="0"/>
  <mergeCells count="10">
    <mergeCell ref="B26:L26"/>
    <mergeCell ref="B31:E34"/>
    <mergeCell ref="B3:L4"/>
    <mergeCell ref="B17:L18"/>
    <mergeCell ref="B2:L2"/>
    <mergeCell ref="B28:E30"/>
    <mergeCell ref="B5:L15"/>
    <mergeCell ref="B19:L25"/>
    <mergeCell ref="F28:L30"/>
    <mergeCell ref="F31:L34"/>
  </mergeCells>
  <pageMargins left="0.25" right="0.25" top="0.75" bottom="0.75" header="0.3" footer="0.3"/>
  <pageSetup paperSize="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3" tint="0.499984740745262"/>
  </sheetPr>
  <dimension ref="A1:Y56"/>
  <sheetViews>
    <sheetView showGridLines="0" zoomScaleNormal="100" zoomScaleSheetLayoutView="120" workbookViewId="0">
      <selection activeCell="T19" sqref="T19"/>
    </sheetView>
  </sheetViews>
  <sheetFormatPr defaultColWidth="8.85546875" defaultRowHeight="15" x14ac:dyDescent="0.25"/>
  <cols>
    <col min="1" max="1" width="1.42578125" customWidth="1"/>
    <col min="13" max="13" width="8.85546875" style="117"/>
  </cols>
  <sheetData>
    <row r="1" spans="1:25" ht="19.5" customHeight="1" x14ac:dyDescent="0.3">
      <c r="A1" s="22"/>
      <c r="B1" s="22"/>
      <c r="C1" s="22"/>
      <c r="D1" s="22"/>
      <c r="E1" s="22"/>
      <c r="F1" s="22"/>
      <c r="G1" s="22"/>
      <c r="H1" s="22"/>
      <c r="I1" s="22"/>
      <c r="J1" s="22"/>
      <c r="K1" s="22"/>
      <c r="M1" s="112"/>
    </row>
    <row r="2" spans="1:25" ht="17.100000000000001" customHeight="1" x14ac:dyDescent="0.3">
      <c r="A2" s="22"/>
      <c r="B2" s="208" t="s">
        <v>603</v>
      </c>
      <c r="C2" s="201"/>
      <c r="D2" s="201"/>
      <c r="E2" s="201"/>
      <c r="F2" s="201"/>
      <c r="G2" s="201"/>
      <c r="H2" s="201"/>
      <c r="I2" s="201"/>
      <c r="J2" s="201"/>
      <c r="K2" s="201"/>
      <c r="M2" s="113"/>
    </row>
    <row r="3" spans="1:25" ht="17.100000000000001" customHeight="1" x14ac:dyDescent="0.3">
      <c r="A3" s="22"/>
      <c r="B3" s="22"/>
      <c r="C3" s="22"/>
      <c r="D3" s="22"/>
      <c r="E3" s="22"/>
      <c r="F3" s="22"/>
      <c r="G3" s="22"/>
      <c r="H3" s="22"/>
      <c r="I3" s="22"/>
      <c r="J3" s="22"/>
      <c r="K3" s="22"/>
      <c r="M3" s="114"/>
      <c r="N3" s="42"/>
      <c r="O3" s="42"/>
      <c r="P3" s="42"/>
      <c r="Q3" s="42"/>
      <c r="R3" s="42"/>
      <c r="S3" s="42"/>
      <c r="T3" s="42"/>
    </row>
    <row r="4" spans="1:25" ht="14.45" customHeight="1" x14ac:dyDescent="0.3">
      <c r="A4" s="22"/>
      <c r="B4" s="366" t="s">
        <v>604</v>
      </c>
      <c r="C4" s="215"/>
      <c r="D4" s="253"/>
      <c r="E4" s="188" t="s">
        <v>605</v>
      </c>
      <c r="F4" s="215"/>
      <c r="G4" s="215"/>
      <c r="H4" s="215"/>
      <c r="I4" s="215"/>
      <c r="J4" s="215"/>
      <c r="K4" s="253"/>
      <c r="M4" s="115"/>
    </row>
    <row r="5" spans="1:25" ht="14.45" customHeight="1" x14ac:dyDescent="0.3">
      <c r="A5" s="22"/>
      <c r="B5" s="216"/>
      <c r="C5" s="201"/>
      <c r="D5" s="321"/>
      <c r="E5" s="216"/>
      <c r="F5" s="201"/>
      <c r="G5" s="201"/>
      <c r="H5" s="201"/>
      <c r="I5" s="201"/>
      <c r="J5" s="201"/>
      <c r="K5" s="321"/>
      <c r="M5" s="115"/>
      <c r="N5" s="58"/>
      <c r="O5" s="58"/>
      <c r="P5" s="58"/>
      <c r="Q5" s="58"/>
      <c r="R5" s="58"/>
      <c r="S5" s="58"/>
      <c r="T5" s="58"/>
      <c r="U5" s="58"/>
      <c r="V5" s="58"/>
      <c r="W5" s="58"/>
      <c r="X5" s="58"/>
      <c r="Y5" s="58"/>
    </row>
    <row r="6" spans="1:25" ht="26.1" customHeight="1" x14ac:dyDescent="0.3">
      <c r="A6" s="22"/>
      <c r="B6" s="254"/>
      <c r="C6" s="255"/>
      <c r="D6" s="256"/>
      <c r="E6" s="254"/>
      <c r="F6" s="255"/>
      <c r="G6" s="255"/>
      <c r="H6" s="255"/>
      <c r="I6" s="255"/>
      <c r="J6" s="255"/>
      <c r="K6" s="256"/>
      <c r="M6" s="116"/>
    </row>
    <row r="7" spans="1:25" ht="14.45" customHeight="1" x14ac:dyDescent="0.3">
      <c r="A7" s="22"/>
      <c r="B7" s="366" t="s">
        <v>606</v>
      </c>
      <c r="C7" s="215"/>
      <c r="D7" s="253"/>
      <c r="E7" s="198" t="s">
        <v>607</v>
      </c>
      <c r="F7" s="230"/>
      <c r="G7" s="230"/>
      <c r="H7" s="230"/>
      <c r="I7" s="230"/>
      <c r="J7" s="230"/>
      <c r="K7" s="231"/>
      <c r="M7" s="116"/>
    </row>
    <row r="8" spans="1:25" ht="17.100000000000001" customHeight="1" x14ac:dyDescent="0.3">
      <c r="A8" s="22"/>
      <c r="B8" s="216"/>
      <c r="C8" s="201"/>
      <c r="D8" s="321"/>
      <c r="E8" s="304"/>
      <c r="F8" s="310"/>
      <c r="G8" s="310"/>
      <c r="H8" s="310"/>
      <c r="I8" s="310"/>
      <c r="J8" s="310"/>
      <c r="K8" s="305"/>
      <c r="M8" s="116"/>
    </row>
    <row r="9" spans="1:25" x14ac:dyDescent="0.25">
      <c r="A9" s="22"/>
      <c r="B9" s="216"/>
      <c r="C9" s="201"/>
      <c r="D9" s="321"/>
      <c r="E9" s="304"/>
      <c r="F9" s="310"/>
      <c r="G9" s="310"/>
      <c r="H9" s="310"/>
      <c r="I9" s="310"/>
      <c r="J9" s="310"/>
      <c r="K9" s="305"/>
    </row>
    <row r="10" spans="1:25" ht="17.100000000000001" customHeight="1" x14ac:dyDescent="0.3">
      <c r="A10" s="22"/>
      <c r="B10" s="216"/>
      <c r="C10" s="201"/>
      <c r="D10" s="321"/>
      <c r="E10" s="304"/>
      <c r="F10" s="310"/>
      <c r="G10" s="310"/>
      <c r="H10" s="310"/>
      <c r="I10" s="310"/>
      <c r="J10" s="310"/>
      <c r="K10" s="305"/>
      <c r="M10" s="118"/>
    </row>
    <row r="11" spans="1:25" ht="17.100000000000001" customHeight="1" x14ac:dyDescent="0.3">
      <c r="A11" s="22"/>
      <c r="B11" s="216"/>
      <c r="C11" s="201"/>
      <c r="D11" s="321"/>
      <c r="E11" s="304"/>
      <c r="F11" s="310"/>
      <c r="G11" s="310"/>
      <c r="H11" s="310"/>
      <c r="I11" s="310"/>
      <c r="J11" s="310"/>
      <c r="K11" s="305"/>
      <c r="M11" s="116"/>
    </row>
    <row r="12" spans="1:25" ht="17.100000000000001" customHeight="1" x14ac:dyDescent="0.3">
      <c r="A12" s="22"/>
      <c r="B12" s="216"/>
      <c r="C12" s="201"/>
      <c r="D12" s="321"/>
      <c r="E12" s="304"/>
      <c r="F12" s="310"/>
      <c r="G12" s="310"/>
      <c r="H12" s="310"/>
      <c r="I12" s="310"/>
      <c r="J12" s="310"/>
      <c r="K12" s="305"/>
      <c r="M12" s="116"/>
    </row>
    <row r="13" spans="1:25" x14ac:dyDescent="0.25">
      <c r="A13" s="22"/>
      <c r="B13" s="216"/>
      <c r="C13" s="201"/>
      <c r="D13" s="321"/>
      <c r="E13" s="304"/>
      <c r="F13" s="310"/>
      <c r="G13" s="310"/>
      <c r="H13" s="310"/>
      <c r="I13" s="310"/>
      <c r="J13" s="310"/>
      <c r="K13" s="305"/>
    </row>
    <row r="14" spans="1:25" x14ac:dyDescent="0.25">
      <c r="A14" s="22"/>
      <c r="B14" s="254"/>
      <c r="C14" s="255"/>
      <c r="D14" s="256"/>
      <c r="E14" s="232"/>
      <c r="F14" s="233"/>
      <c r="G14" s="233"/>
      <c r="H14" s="233"/>
      <c r="I14" s="233"/>
      <c r="J14" s="233"/>
      <c r="K14" s="234"/>
    </row>
    <row r="15" spans="1:25" ht="14.45" customHeight="1" x14ac:dyDescent="0.25">
      <c r="A15" s="22"/>
      <c r="B15" s="366" t="s">
        <v>608</v>
      </c>
      <c r="C15" s="215"/>
      <c r="D15" s="253"/>
      <c r="E15" s="198" t="s">
        <v>609</v>
      </c>
      <c r="F15" s="230"/>
      <c r="G15" s="230"/>
      <c r="H15" s="230"/>
      <c r="I15" s="230"/>
      <c r="J15" s="230"/>
      <c r="K15" s="231"/>
    </row>
    <row r="16" spans="1:25" ht="17.100000000000001" customHeight="1" x14ac:dyDescent="0.3">
      <c r="A16" s="22"/>
      <c r="B16" s="216"/>
      <c r="C16" s="201"/>
      <c r="D16" s="321"/>
      <c r="E16" s="304"/>
      <c r="F16" s="310"/>
      <c r="G16" s="310"/>
      <c r="H16" s="310"/>
      <c r="I16" s="310"/>
      <c r="J16" s="310"/>
      <c r="K16" s="305"/>
      <c r="M16" s="119"/>
    </row>
    <row r="17" spans="1:13" ht="17.100000000000001" customHeight="1" x14ac:dyDescent="0.3">
      <c r="A17" s="22"/>
      <c r="B17" s="216"/>
      <c r="C17" s="201"/>
      <c r="D17" s="321"/>
      <c r="E17" s="304"/>
      <c r="F17" s="310"/>
      <c r="G17" s="310"/>
      <c r="H17" s="310"/>
      <c r="I17" s="310"/>
      <c r="J17" s="310"/>
      <c r="K17" s="305"/>
      <c r="M17" s="116"/>
    </row>
    <row r="18" spans="1:13" ht="17.100000000000001" customHeight="1" x14ac:dyDescent="0.3">
      <c r="A18" s="22"/>
      <c r="B18" s="216"/>
      <c r="C18" s="201"/>
      <c r="D18" s="321"/>
      <c r="E18" s="304"/>
      <c r="F18" s="310"/>
      <c r="G18" s="310"/>
      <c r="H18" s="310"/>
      <c r="I18" s="310"/>
      <c r="J18" s="310"/>
      <c r="K18" s="305"/>
      <c r="M18" s="116"/>
    </row>
    <row r="19" spans="1:13" x14ac:dyDescent="0.25">
      <c r="A19" s="22"/>
      <c r="B19" s="216"/>
      <c r="C19" s="201"/>
      <c r="D19" s="321"/>
      <c r="E19" s="304"/>
      <c r="F19" s="310"/>
      <c r="G19" s="310"/>
      <c r="H19" s="310"/>
      <c r="I19" s="310"/>
      <c r="J19" s="310"/>
      <c r="K19" s="305"/>
    </row>
    <row r="20" spans="1:13" x14ac:dyDescent="0.25">
      <c r="A20" s="22"/>
      <c r="B20" s="216"/>
      <c r="C20" s="201"/>
      <c r="D20" s="321"/>
      <c r="E20" s="304"/>
      <c r="F20" s="310"/>
      <c r="G20" s="310"/>
      <c r="H20" s="310"/>
      <c r="I20" s="310"/>
      <c r="J20" s="310"/>
      <c r="K20" s="305"/>
    </row>
    <row r="21" spans="1:13" x14ac:dyDescent="0.25">
      <c r="A21" s="22"/>
      <c r="B21" s="216"/>
      <c r="C21" s="201"/>
      <c r="D21" s="321"/>
      <c r="E21" s="304"/>
      <c r="F21" s="310"/>
      <c r="G21" s="310"/>
      <c r="H21" s="310"/>
      <c r="I21" s="310"/>
      <c r="J21" s="310"/>
      <c r="K21" s="305"/>
    </row>
    <row r="22" spans="1:13" ht="32.1" customHeight="1" x14ac:dyDescent="0.25">
      <c r="A22" s="22"/>
      <c r="B22" s="254"/>
      <c r="C22" s="255"/>
      <c r="D22" s="256"/>
      <c r="E22" s="232"/>
      <c r="F22" s="233"/>
      <c r="G22" s="233"/>
      <c r="H22" s="233"/>
      <c r="I22" s="233"/>
      <c r="J22" s="233"/>
      <c r="K22" s="234"/>
    </row>
    <row r="23" spans="1:13" ht="14.45" customHeight="1" x14ac:dyDescent="0.25">
      <c r="A23" s="22"/>
      <c r="B23" s="366" t="s">
        <v>610</v>
      </c>
      <c r="C23" s="215"/>
      <c r="D23" s="253"/>
      <c r="E23" s="198" t="s">
        <v>611</v>
      </c>
      <c r="F23" s="230"/>
      <c r="G23" s="230"/>
      <c r="H23" s="230"/>
      <c r="I23" s="230"/>
      <c r="J23" s="230"/>
      <c r="K23" s="231"/>
    </row>
    <row r="24" spans="1:13" ht="14.45" customHeight="1" x14ac:dyDescent="0.3">
      <c r="A24" s="22"/>
      <c r="B24" s="216"/>
      <c r="C24" s="201"/>
      <c r="D24" s="321"/>
      <c r="E24" s="304"/>
      <c r="F24" s="310"/>
      <c r="G24" s="310"/>
      <c r="H24" s="310"/>
      <c r="I24" s="310"/>
      <c r="J24" s="310"/>
      <c r="K24" s="305"/>
      <c r="M24" s="120"/>
    </row>
    <row r="25" spans="1:13" ht="14.45" customHeight="1" x14ac:dyDescent="0.25">
      <c r="A25" s="22"/>
      <c r="B25" s="216"/>
      <c r="C25" s="201"/>
      <c r="D25" s="321"/>
      <c r="E25" s="304"/>
      <c r="F25" s="310"/>
      <c r="G25" s="310"/>
      <c r="H25" s="310"/>
      <c r="I25" s="310"/>
      <c r="J25" s="310"/>
      <c r="K25" s="305"/>
    </row>
    <row r="26" spans="1:13" ht="14.45" customHeight="1" x14ac:dyDescent="0.3">
      <c r="A26" s="22"/>
      <c r="B26" s="216"/>
      <c r="C26" s="201"/>
      <c r="D26" s="321"/>
      <c r="E26" s="304"/>
      <c r="F26" s="310"/>
      <c r="G26" s="310"/>
      <c r="H26" s="310"/>
      <c r="I26" s="310"/>
      <c r="J26" s="310"/>
      <c r="K26" s="305"/>
      <c r="M26" s="116"/>
    </row>
    <row r="27" spans="1:13" x14ac:dyDescent="0.25">
      <c r="A27" s="22"/>
      <c r="B27" s="216"/>
      <c r="C27" s="201"/>
      <c r="D27" s="321"/>
      <c r="E27" s="304"/>
      <c r="F27" s="310"/>
      <c r="G27" s="310"/>
      <c r="H27" s="310"/>
      <c r="I27" s="310"/>
      <c r="J27" s="310"/>
      <c r="K27" s="305"/>
    </row>
    <row r="28" spans="1:13" ht="17.100000000000001" customHeight="1" x14ac:dyDescent="0.3">
      <c r="A28" s="22"/>
      <c r="B28" s="216"/>
      <c r="C28" s="201"/>
      <c r="D28" s="321"/>
      <c r="E28" s="304"/>
      <c r="F28" s="310"/>
      <c r="G28" s="310"/>
      <c r="H28" s="310"/>
      <c r="I28" s="310"/>
      <c r="J28" s="310"/>
      <c r="K28" s="305"/>
      <c r="M28" s="116"/>
    </row>
    <row r="29" spans="1:13" x14ac:dyDescent="0.25">
      <c r="A29" s="22"/>
      <c r="B29" s="216"/>
      <c r="C29" s="201"/>
      <c r="D29" s="321"/>
      <c r="E29" s="304"/>
      <c r="F29" s="310"/>
      <c r="G29" s="310"/>
      <c r="H29" s="310"/>
      <c r="I29" s="310"/>
      <c r="J29" s="310"/>
      <c r="K29" s="305"/>
    </row>
    <row r="30" spans="1:13" ht="17.100000000000001" customHeight="1" x14ac:dyDescent="0.3">
      <c r="A30" s="22"/>
      <c r="B30" s="216"/>
      <c r="C30" s="201"/>
      <c r="D30" s="321"/>
      <c r="E30" s="304"/>
      <c r="F30" s="310"/>
      <c r="G30" s="310"/>
      <c r="H30" s="310"/>
      <c r="I30" s="310"/>
      <c r="J30" s="310"/>
      <c r="K30" s="305"/>
      <c r="M30" s="116"/>
    </row>
    <row r="31" spans="1:13" x14ac:dyDescent="0.25">
      <c r="A31" s="22"/>
      <c r="B31" s="254"/>
      <c r="C31" s="255"/>
      <c r="D31" s="256"/>
      <c r="E31" s="232"/>
      <c r="F31" s="233"/>
      <c r="G31" s="233"/>
      <c r="H31" s="233"/>
      <c r="I31" s="233"/>
      <c r="J31" s="233"/>
      <c r="K31" s="234"/>
    </row>
    <row r="32" spans="1:13" x14ac:dyDescent="0.25">
      <c r="A32" s="22"/>
      <c r="B32" s="22"/>
      <c r="C32" s="22"/>
      <c r="D32" s="22"/>
      <c r="E32" s="22"/>
      <c r="F32" s="22"/>
      <c r="G32" s="22"/>
      <c r="H32" s="22"/>
      <c r="I32" s="22"/>
      <c r="J32" s="22"/>
      <c r="K32" s="22"/>
    </row>
    <row r="33" spans="1:13" x14ac:dyDescent="0.25">
      <c r="A33" s="22"/>
      <c r="B33" s="22"/>
      <c r="C33" s="22"/>
      <c r="D33" s="22"/>
      <c r="E33" s="22"/>
      <c r="F33" s="22"/>
      <c r="G33" s="22"/>
      <c r="H33" s="22"/>
      <c r="I33" s="22"/>
      <c r="J33" s="22"/>
      <c r="K33" s="22"/>
    </row>
    <row r="34" spans="1:13" ht="19.5" customHeight="1" x14ac:dyDescent="0.3">
      <c r="A34" s="22"/>
      <c r="B34" s="22"/>
      <c r="C34" s="22"/>
      <c r="D34" s="22"/>
      <c r="E34" s="22"/>
      <c r="F34" s="22"/>
      <c r="G34" s="22"/>
      <c r="H34" s="22"/>
      <c r="I34" s="22"/>
      <c r="J34" s="22"/>
      <c r="K34" s="22"/>
      <c r="M34" s="121"/>
    </row>
    <row r="35" spans="1:13" x14ac:dyDescent="0.25">
      <c r="A35" s="22"/>
      <c r="B35" s="22"/>
      <c r="C35" s="22"/>
      <c r="D35" s="22"/>
      <c r="E35" s="22"/>
      <c r="F35" s="22"/>
      <c r="G35" s="22"/>
      <c r="H35" s="22"/>
      <c r="I35" s="22"/>
      <c r="J35" s="22"/>
      <c r="K35" s="22"/>
    </row>
    <row r="36" spans="1:13" x14ac:dyDescent="0.25">
      <c r="A36" s="22"/>
      <c r="B36" s="22"/>
      <c r="C36" s="22"/>
      <c r="D36" s="22"/>
      <c r="E36" s="22"/>
      <c r="F36" s="22"/>
      <c r="G36" s="22"/>
      <c r="H36" s="22"/>
      <c r="I36" s="22"/>
      <c r="J36" s="22"/>
      <c r="K36" s="22"/>
    </row>
    <row r="37" spans="1:13" x14ac:dyDescent="0.25">
      <c r="A37" s="22"/>
      <c r="B37" s="22"/>
      <c r="C37" s="22"/>
      <c r="D37" s="22"/>
      <c r="E37" s="22"/>
      <c r="F37" s="22"/>
      <c r="G37" s="22"/>
      <c r="H37" s="22"/>
      <c r="I37" s="22"/>
      <c r="J37" s="22"/>
      <c r="K37" s="22"/>
    </row>
    <row r="38" spans="1:13" x14ac:dyDescent="0.25">
      <c r="A38" s="22"/>
      <c r="B38" s="22"/>
      <c r="C38" s="22"/>
      <c r="D38" s="22"/>
      <c r="E38" s="22"/>
      <c r="F38" s="22"/>
      <c r="G38" s="22"/>
      <c r="H38" s="22"/>
      <c r="I38" s="22"/>
      <c r="J38" s="22"/>
      <c r="K38" s="22"/>
    </row>
    <row r="39" spans="1:13" x14ac:dyDescent="0.25">
      <c r="A39" s="22"/>
      <c r="B39" s="22"/>
      <c r="C39" s="22"/>
      <c r="D39" s="22"/>
      <c r="E39" s="22"/>
      <c r="F39" s="22"/>
      <c r="G39" s="22"/>
      <c r="H39" s="22"/>
      <c r="I39" s="22"/>
      <c r="J39" s="22"/>
      <c r="K39" s="22"/>
    </row>
    <row r="40" spans="1:13" x14ac:dyDescent="0.25">
      <c r="A40" s="22"/>
      <c r="B40" s="22"/>
      <c r="C40" s="22"/>
      <c r="D40" s="22"/>
      <c r="E40" s="22"/>
      <c r="F40" s="22"/>
      <c r="G40" s="22"/>
      <c r="H40" s="22"/>
      <c r="I40" s="22"/>
      <c r="J40" s="22"/>
      <c r="K40" s="22"/>
    </row>
    <row r="41" spans="1:13" x14ac:dyDescent="0.25">
      <c r="A41" s="22"/>
      <c r="B41" s="22"/>
      <c r="C41" s="22"/>
      <c r="D41" s="22"/>
      <c r="E41" s="22"/>
      <c r="F41" s="22"/>
      <c r="G41" s="22"/>
      <c r="H41" s="22"/>
      <c r="I41" s="22"/>
      <c r="J41" s="22"/>
      <c r="K41" s="22"/>
    </row>
    <row r="42" spans="1:13" x14ac:dyDescent="0.25">
      <c r="A42" s="22"/>
      <c r="B42" s="22"/>
      <c r="C42" s="22"/>
      <c r="D42" s="22"/>
      <c r="E42" s="22"/>
      <c r="F42" s="22"/>
      <c r="G42" s="22"/>
      <c r="H42" s="22"/>
      <c r="I42" s="22"/>
      <c r="J42" s="22"/>
      <c r="K42" s="22"/>
    </row>
    <row r="43" spans="1:13" x14ac:dyDescent="0.25">
      <c r="A43" s="22"/>
      <c r="B43" s="22"/>
      <c r="C43" s="22"/>
      <c r="D43" s="22"/>
      <c r="E43" s="22"/>
      <c r="F43" s="22"/>
      <c r="G43" s="22"/>
      <c r="H43" s="22"/>
      <c r="I43" s="22"/>
      <c r="J43" s="22"/>
      <c r="K43" s="22"/>
    </row>
    <row r="44" spans="1:13" x14ac:dyDescent="0.25">
      <c r="A44" s="22"/>
      <c r="B44" s="22"/>
      <c r="C44" s="22"/>
      <c r="D44" s="22"/>
      <c r="E44" s="22"/>
      <c r="F44" s="22"/>
      <c r="G44" s="22"/>
      <c r="H44" s="22"/>
      <c r="I44" s="22"/>
      <c r="J44" s="22"/>
      <c r="K44" s="22"/>
    </row>
    <row r="45" spans="1:13" x14ac:dyDescent="0.25">
      <c r="A45" s="22"/>
      <c r="B45" s="22"/>
      <c r="C45" s="22"/>
      <c r="D45" s="22"/>
      <c r="E45" s="22"/>
      <c r="F45" s="22"/>
      <c r="G45" s="22"/>
      <c r="H45" s="22"/>
      <c r="I45" s="22"/>
      <c r="J45" s="22"/>
      <c r="K45" s="22"/>
    </row>
    <row r="46" spans="1:13" x14ac:dyDescent="0.25">
      <c r="A46" s="22"/>
      <c r="B46" s="22"/>
      <c r="C46" s="22"/>
      <c r="D46" s="22"/>
      <c r="E46" s="22"/>
      <c r="F46" s="22"/>
      <c r="G46" s="22"/>
      <c r="H46" s="22"/>
      <c r="I46" s="22"/>
      <c r="J46" s="22"/>
      <c r="K46" s="22"/>
    </row>
    <row r="47" spans="1:13" x14ac:dyDescent="0.25">
      <c r="A47" s="22"/>
      <c r="B47" s="22"/>
      <c r="C47" s="22"/>
      <c r="D47" s="22"/>
      <c r="E47" s="22"/>
      <c r="F47" s="22"/>
      <c r="G47" s="22"/>
      <c r="H47" s="22"/>
      <c r="I47" s="22"/>
      <c r="J47" s="22"/>
      <c r="K47" s="22"/>
    </row>
    <row r="48" spans="1:13" x14ac:dyDescent="0.25">
      <c r="A48" s="22"/>
      <c r="B48" s="22"/>
      <c r="C48" s="22"/>
      <c r="D48" s="22"/>
      <c r="E48" s="22"/>
      <c r="F48" s="22"/>
      <c r="G48" s="22"/>
      <c r="H48" s="22"/>
      <c r="I48" s="22"/>
      <c r="J48" s="22"/>
      <c r="K48" s="22"/>
    </row>
    <row r="49" spans="1:13" ht="14.45" customHeight="1" x14ac:dyDescent="0.25">
      <c r="A49" s="22"/>
      <c r="B49" s="306"/>
      <c r="C49" s="201"/>
      <c r="D49" s="201"/>
      <c r="E49" s="201"/>
      <c r="F49" s="201"/>
      <c r="G49" s="201"/>
      <c r="H49" s="201"/>
      <c r="I49" s="201"/>
      <c r="J49" s="201"/>
      <c r="K49" s="201"/>
    </row>
    <row r="50" spans="1:13" x14ac:dyDescent="0.25">
      <c r="A50" s="22"/>
      <c r="B50" s="201"/>
      <c r="C50" s="201"/>
      <c r="D50" s="201"/>
      <c r="E50" s="201"/>
      <c r="F50" s="201"/>
      <c r="G50" s="201"/>
      <c r="H50" s="201"/>
      <c r="I50" s="201"/>
      <c r="J50" s="201"/>
      <c r="K50" s="201"/>
    </row>
    <row r="51" spans="1:13" x14ac:dyDescent="0.25">
      <c r="A51" s="22"/>
      <c r="B51" s="201"/>
      <c r="C51" s="201"/>
      <c r="D51" s="201"/>
      <c r="E51" s="201"/>
      <c r="F51" s="201"/>
      <c r="G51" s="201"/>
      <c r="H51" s="201"/>
      <c r="I51" s="201"/>
      <c r="J51" s="201"/>
      <c r="K51" s="201"/>
    </row>
    <row r="52" spans="1:13" x14ac:dyDescent="0.25">
      <c r="A52" s="22"/>
      <c r="B52" s="201"/>
      <c r="C52" s="201"/>
      <c r="D52" s="201"/>
      <c r="E52" s="201"/>
      <c r="F52" s="201"/>
      <c r="G52" s="201"/>
      <c r="H52" s="201"/>
      <c r="I52" s="201"/>
      <c r="J52" s="201"/>
      <c r="K52" s="201"/>
    </row>
    <row r="53" spans="1:13" x14ac:dyDescent="0.25">
      <c r="A53" s="22"/>
      <c r="B53" s="201"/>
      <c r="C53" s="201"/>
      <c r="D53" s="201"/>
      <c r="E53" s="201"/>
      <c r="F53" s="201"/>
      <c r="G53" s="201"/>
      <c r="H53" s="201"/>
      <c r="I53" s="201"/>
      <c r="J53" s="201"/>
      <c r="K53" s="201"/>
    </row>
    <row r="54" spans="1:13" ht="15.6" customHeight="1" x14ac:dyDescent="0.25">
      <c r="A54" s="22"/>
      <c r="B54" s="201"/>
      <c r="C54" s="201"/>
      <c r="D54" s="201"/>
      <c r="E54" s="201"/>
      <c r="F54" s="201"/>
      <c r="G54" s="201"/>
      <c r="H54" s="201"/>
      <c r="I54" s="201"/>
      <c r="J54" s="201"/>
      <c r="K54" s="201"/>
      <c r="M54" s="122"/>
    </row>
    <row r="55" spans="1:13" x14ac:dyDescent="0.25">
      <c r="A55" s="22"/>
      <c r="B55" s="201"/>
      <c r="C55" s="201"/>
      <c r="D55" s="201"/>
      <c r="E55" s="201"/>
      <c r="F55" s="201"/>
      <c r="G55" s="201"/>
      <c r="H55" s="201"/>
      <c r="I55" s="201"/>
      <c r="J55" s="201"/>
      <c r="K55" s="201"/>
    </row>
    <row r="56" spans="1:13" x14ac:dyDescent="0.25">
      <c r="A56" s="22"/>
      <c r="B56" s="201"/>
      <c r="C56" s="201"/>
      <c r="D56" s="201"/>
      <c r="E56" s="201"/>
      <c r="F56" s="201"/>
      <c r="G56" s="201"/>
      <c r="H56" s="201"/>
      <c r="I56" s="201"/>
      <c r="J56" s="201"/>
      <c r="K56" s="201"/>
    </row>
  </sheetData>
  <sheetProtection sheet="1" formatCells="0" formatColumns="0" formatRows="0" insertColumns="0" insertRows="0" insertHyperlinks="0"/>
  <mergeCells count="10">
    <mergeCell ref="B49:K56"/>
    <mergeCell ref="E7:K14"/>
    <mergeCell ref="B23:D31"/>
    <mergeCell ref="B4:D6"/>
    <mergeCell ref="E15:K22"/>
    <mergeCell ref="B2:K2"/>
    <mergeCell ref="E23:K31"/>
    <mergeCell ref="E4:K6"/>
    <mergeCell ref="B15:D22"/>
    <mergeCell ref="B7:D14"/>
  </mergeCells>
  <pageMargins left="0.25" right="0.25" top="0.75" bottom="0.75" header="0.3" footer="0.3"/>
  <pageSetup paperSize="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theme="3" tint="0.499984740745262"/>
  </sheetPr>
  <dimension ref="A1:P79"/>
  <sheetViews>
    <sheetView showGridLines="0" zoomScaleNormal="100" zoomScaleSheetLayoutView="115" workbookViewId="0">
      <selection activeCell="V52" sqref="V52"/>
    </sheetView>
  </sheetViews>
  <sheetFormatPr defaultColWidth="8.85546875" defaultRowHeight="15" x14ac:dyDescent="0.25"/>
  <cols>
    <col min="1" max="1" width="1.42578125" customWidth="1"/>
    <col min="2" max="2" width="7.42578125" customWidth="1"/>
    <col min="6" max="6" width="10.42578125" customWidth="1"/>
  </cols>
  <sheetData>
    <row r="1" spans="1:16" ht="19.5" customHeight="1" x14ac:dyDescent="0.25">
      <c r="A1" s="22"/>
      <c r="B1" s="22"/>
      <c r="C1" s="22"/>
      <c r="D1" s="22"/>
      <c r="E1" s="22"/>
      <c r="F1" s="22"/>
      <c r="G1" s="22"/>
      <c r="H1" s="22"/>
      <c r="I1" s="22"/>
      <c r="J1" s="22"/>
      <c r="K1" s="22"/>
      <c r="L1" s="22"/>
      <c r="M1" s="22"/>
      <c r="N1" s="22"/>
      <c r="O1" s="22"/>
      <c r="P1" s="22"/>
    </row>
    <row r="2" spans="1:16" ht="17.100000000000001" customHeight="1" x14ac:dyDescent="0.25">
      <c r="A2" s="22"/>
      <c r="B2" s="208" t="s">
        <v>612</v>
      </c>
      <c r="C2" s="201"/>
      <c r="D2" s="201"/>
      <c r="E2" s="201"/>
      <c r="F2" s="201"/>
      <c r="G2" s="201"/>
      <c r="H2" s="201"/>
      <c r="I2" s="201"/>
      <c r="J2" s="201"/>
      <c r="K2" s="201"/>
      <c r="L2" s="201"/>
      <c r="M2" s="201"/>
      <c r="N2" s="201"/>
      <c r="O2" s="201"/>
      <c r="P2" s="201"/>
    </row>
    <row r="3" spans="1:16" ht="17.100000000000001" customHeight="1" x14ac:dyDescent="0.25">
      <c r="A3" s="22"/>
      <c r="B3" s="25"/>
      <c r="C3" s="25"/>
      <c r="D3" s="25"/>
      <c r="E3" s="25"/>
      <c r="F3" s="25"/>
      <c r="G3" s="25"/>
      <c r="H3" s="25"/>
      <c r="I3" s="25"/>
      <c r="J3" s="25"/>
      <c r="K3" s="25"/>
      <c r="L3" s="25"/>
      <c r="M3" s="25"/>
      <c r="N3" s="25"/>
      <c r="O3" s="25"/>
      <c r="P3" s="25"/>
    </row>
    <row r="4" spans="1:16" ht="15" customHeight="1" x14ac:dyDescent="0.25">
      <c r="A4" s="22"/>
      <c r="B4" s="376" t="s">
        <v>613</v>
      </c>
      <c r="C4" s="215"/>
      <c r="D4" s="215"/>
      <c r="E4" s="215"/>
      <c r="F4" s="215"/>
      <c r="G4" s="215"/>
      <c r="H4" s="215"/>
      <c r="I4" s="215"/>
      <c r="J4" s="215"/>
      <c r="K4" s="215"/>
      <c r="L4" s="215"/>
      <c r="M4" s="215"/>
      <c r="N4" s="215"/>
      <c r="O4" s="215"/>
      <c r="P4" s="215"/>
    </row>
    <row r="5" spans="1:16" ht="17.100000000000001" customHeight="1" x14ac:dyDescent="0.25">
      <c r="A5" s="22"/>
      <c r="B5" s="254"/>
      <c r="C5" s="255"/>
      <c r="D5" s="255"/>
      <c r="E5" s="255"/>
      <c r="F5" s="255"/>
      <c r="G5" s="255"/>
      <c r="H5" s="255"/>
      <c r="I5" s="255"/>
      <c r="J5" s="255"/>
      <c r="K5" s="255"/>
      <c r="L5" s="255"/>
      <c r="M5" s="255"/>
      <c r="N5" s="255"/>
      <c r="O5" s="255"/>
      <c r="P5" s="255"/>
    </row>
    <row r="6" spans="1:16" ht="17.100000000000001" customHeight="1" x14ac:dyDescent="0.25">
      <c r="A6" s="22"/>
      <c r="B6" s="278"/>
      <c r="C6" s="375"/>
      <c r="D6" s="255"/>
      <c r="E6" s="255"/>
      <c r="F6" s="255"/>
      <c r="G6" s="255"/>
      <c r="H6" s="255"/>
      <c r="I6" s="255"/>
      <c r="J6" s="255"/>
      <c r="K6" s="255"/>
      <c r="L6" s="255"/>
      <c r="M6" s="255"/>
      <c r="N6" s="255"/>
      <c r="O6" s="255"/>
      <c r="P6" s="255"/>
    </row>
    <row r="7" spans="1:16" ht="14.45" customHeight="1" x14ac:dyDescent="0.25">
      <c r="A7" s="22"/>
      <c r="B7" s="216"/>
      <c r="C7" s="372" t="s">
        <v>614</v>
      </c>
      <c r="D7" s="253"/>
      <c r="E7" s="373" t="s">
        <v>615</v>
      </c>
      <c r="F7" s="372" t="s">
        <v>616</v>
      </c>
      <c r="G7" s="374" t="s">
        <v>617</v>
      </c>
      <c r="H7" s="215"/>
      <c r="I7" s="215"/>
      <c r="J7" s="215"/>
      <c r="K7" s="253"/>
      <c r="L7" s="372" t="s">
        <v>618</v>
      </c>
      <c r="M7" s="215"/>
      <c r="N7" s="215"/>
      <c r="O7" s="215"/>
      <c r="P7" s="253"/>
    </row>
    <row r="8" spans="1:16" ht="38.25" customHeight="1" x14ac:dyDescent="0.25">
      <c r="A8" s="22"/>
      <c r="B8" s="254"/>
      <c r="C8" s="254"/>
      <c r="D8" s="256"/>
      <c r="E8" s="263"/>
      <c r="F8" s="263"/>
      <c r="G8" s="254"/>
      <c r="H8" s="255"/>
      <c r="I8" s="255"/>
      <c r="J8" s="255"/>
      <c r="K8" s="256"/>
      <c r="L8" s="254"/>
      <c r="M8" s="255"/>
      <c r="N8" s="255"/>
      <c r="O8" s="255"/>
      <c r="P8" s="256"/>
    </row>
    <row r="9" spans="1:16" ht="17.100000000000001" customHeight="1" x14ac:dyDescent="0.25">
      <c r="A9" s="22"/>
      <c r="B9" s="297"/>
      <c r="C9" s="198" t="s">
        <v>619</v>
      </c>
      <c r="D9" s="231"/>
      <c r="E9" s="198" t="s">
        <v>620</v>
      </c>
      <c r="F9" s="198" t="s">
        <v>621</v>
      </c>
      <c r="G9" s="198" t="s">
        <v>622</v>
      </c>
      <c r="H9" s="230"/>
      <c r="I9" s="230"/>
      <c r="J9" s="230"/>
      <c r="K9" s="231"/>
      <c r="L9" s="198" t="s">
        <v>623</v>
      </c>
      <c r="M9" s="230"/>
      <c r="N9" s="230"/>
      <c r="O9" s="230"/>
      <c r="P9" s="231"/>
    </row>
    <row r="10" spans="1:16" ht="17.100000000000001" customHeight="1" x14ac:dyDescent="0.25">
      <c r="A10" s="22"/>
      <c r="B10" s="367"/>
      <c r="C10" s="304"/>
      <c r="D10" s="305"/>
      <c r="E10" s="367"/>
      <c r="F10" s="367"/>
      <c r="G10" s="304"/>
      <c r="H10" s="310"/>
      <c r="I10" s="310"/>
      <c r="J10" s="310"/>
      <c r="K10" s="305"/>
      <c r="L10" s="304"/>
      <c r="M10" s="310"/>
      <c r="N10" s="310"/>
      <c r="O10" s="310"/>
      <c r="P10" s="305"/>
    </row>
    <row r="11" spans="1:16" ht="17.100000000000001" customHeight="1" x14ac:dyDescent="0.25">
      <c r="A11" s="22"/>
      <c r="B11" s="367"/>
      <c r="C11" s="304"/>
      <c r="D11" s="305"/>
      <c r="E11" s="367"/>
      <c r="F11" s="367"/>
      <c r="G11" s="304"/>
      <c r="H11" s="310"/>
      <c r="I11" s="310"/>
      <c r="J11" s="310"/>
      <c r="K11" s="305"/>
      <c r="L11" s="304"/>
      <c r="M11" s="310"/>
      <c r="N11" s="310"/>
      <c r="O11" s="310"/>
      <c r="P11" s="305"/>
    </row>
    <row r="12" spans="1:16" ht="17.100000000000001" customHeight="1" x14ac:dyDescent="0.25">
      <c r="A12" s="22"/>
      <c r="B12" s="260"/>
      <c r="C12" s="232"/>
      <c r="D12" s="234"/>
      <c r="E12" s="260"/>
      <c r="F12" s="260"/>
      <c r="G12" s="232"/>
      <c r="H12" s="233"/>
      <c r="I12" s="233"/>
      <c r="J12" s="233"/>
      <c r="K12" s="234"/>
      <c r="L12" s="232"/>
      <c r="M12" s="233"/>
      <c r="N12" s="233"/>
      <c r="O12" s="233"/>
      <c r="P12" s="234"/>
    </row>
    <row r="13" spans="1:16" ht="17.100000000000001" customHeight="1" x14ac:dyDescent="0.25">
      <c r="A13" s="22"/>
      <c r="B13" s="297"/>
      <c r="C13" s="198" t="s">
        <v>619</v>
      </c>
      <c r="D13" s="231"/>
      <c r="E13" s="198" t="s">
        <v>620</v>
      </c>
      <c r="F13" s="198" t="s">
        <v>621</v>
      </c>
      <c r="G13" s="198" t="s">
        <v>624</v>
      </c>
      <c r="H13" s="230"/>
      <c r="I13" s="230"/>
      <c r="J13" s="230"/>
      <c r="K13" s="231"/>
      <c r="L13" s="198" t="s">
        <v>625</v>
      </c>
      <c r="M13" s="230"/>
      <c r="N13" s="230"/>
      <c r="O13" s="230"/>
      <c r="P13" s="231"/>
    </row>
    <row r="14" spans="1:16" ht="17.100000000000001" customHeight="1" x14ac:dyDescent="0.25">
      <c r="A14" s="22"/>
      <c r="B14" s="367"/>
      <c r="C14" s="304"/>
      <c r="D14" s="305"/>
      <c r="E14" s="367"/>
      <c r="F14" s="367"/>
      <c r="G14" s="304"/>
      <c r="H14" s="310"/>
      <c r="I14" s="310"/>
      <c r="J14" s="310"/>
      <c r="K14" s="305"/>
      <c r="L14" s="304"/>
      <c r="M14" s="310"/>
      <c r="N14" s="310"/>
      <c r="O14" s="310"/>
      <c r="P14" s="305"/>
    </row>
    <row r="15" spans="1:16" ht="17.100000000000001" customHeight="1" x14ac:dyDescent="0.25">
      <c r="A15" s="22"/>
      <c r="B15" s="367"/>
      <c r="C15" s="304"/>
      <c r="D15" s="305"/>
      <c r="E15" s="367"/>
      <c r="F15" s="367"/>
      <c r="G15" s="304"/>
      <c r="H15" s="310"/>
      <c r="I15" s="310"/>
      <c r="J15" s="310"/>
      <c r="K15" s="305"/>
      <c r="L15" s="304"/>
      <c r="M15" s="310"/>
      <c r="N15" s="310"/>
      <c r="O15" s="310"/>
      <c r="P15" s="305"/>
    </row>
    <row r="16" spans="1:16" ht="17.100000000000001" customHeight="1" x14ac:dyDescent="0.25">
      <c r="A16" s="22"/>
      <c r="B16" s="260"/>
      <c r="C16" s="232"/>
      <c r="D16" s="234"/>
      <c r="E16" s="260"/>
      <c r="F16" s="260"/>
      <c r="G16" s="232"/>
      <c r="H16" s="233"/>
      <c r="I16" s="233"/>
      <c r="J16" s="233"/>
      <c r="K16" s="234"/>
      <c r="L16" s="232"/>
      <c r="M16" s="233"/>
      <c r="N16" s="233"/>
      <c r="O16" s="233"/>
      <c r="P16" s="234"/>
    </row>
    <row r="17" spans="1:16" ht="17.100000000000001" customHeight="1" x14ac:dyDescent="0.25">
      <c r="A17" s="22"/>
      <c r="B17" s="297"/>
      <c r="C17" s="198" t="s">
        <v>626</v>
      </c>
      <c r="D17" s="231"/>
      <c r="E17" s="198" t="s">
        <v>620</v>
      </c>
      <c r="F17" s="198" t="s">
        <v>621</v>
      </c>
      <c r="G17" s="198" t="s">
        <v>627</v>
      </c>
      <c r="H17" s="230"/>
      <c r="I17" s="230"/>
      <c r="J17" s="230"/>
      <c r="K17" s="231"/>
      <c r="L17" s="198" t="s">
        <v>628</v>
      </c>
      <c r="M17" s="230"/>
      <c r="N17" s="230"/>
      <c r="O17" s="230"/>
      <c r="P17" s="231"/>
    </row>
    <row r="18" spans="1:16" ht="17.100000000000001" customHeight="1" x14ac:dyDescent="0.25">
      <c r="A18" s="22"/>
      <c r="B18" s="367"/>
      <c r="C18" s="304"/>
      <c r="D18" s="305"/>
      <c r="E18" s="367"/>
      <c r="F18" s="367"/>
      <c r="G18" s="304"/>
      <c r="H18" s="310"/>
      <c r="I18" s="310"/>
      <c r="J18" s="310"/>
      <c r="K18" s="305"/>
      <c r="L18" s="304"/>
      <c r="M18" s="310"/>
      <c r="N18" s="310"/>
      <c r="O18" s="310"/>
      <c r="P18" s="305"/>
    </row>
    <row r="19" spans="1:16" ht="17.100000000000001" customHeight="1" x14ac:dyDescent="0.25">
      <c r="A19" s="22"/>
      <c r="B19" s="367"/>
      <c r="C19" s="304"/>
      <c r="D19" s="305"/>
      <c r="E19" s="367"/>
      <c r="F19" s="367"/>
      <c r="G19" s="304"/>
      <c r="H19" s="310"/>
      <c r="I19" s="310"/>
      <c r="J19" s="310"/>
      <c r="K19" s="305"/>
      <c r="L19" s="304"/>
      <c r="M19" s="310"/>
      <c r="N19" s="310"/>
      <c r="O19" s="310"/>
      <c r="P19" s="305"/>
    </row>
    <row r="20" spans="1:16" ht="17.100000000000001" customHeight="1" x14ac:dyDescent="0.25">
      <c r="A20" s="22"/>
      <c r="B20" s="260"/>
      <c r="C20" s="232"/>
      <c r="D20" s="234"/>
      <c r="E20" s="260"/>
      <c r="F20" s="260"/>
      <c r="G20" s="232"/>
      <c r="H20" s="233"/>
      <c r="I20" s="233"/>
      <c r="J20" s="233"/>
      <c r="K20" s="234"/>
      <c r="L20" s="232"/>
      <c r="M20" s="233"/>
      <c r="N20" s="233"/>
      <c r="O20" s="233"/>
      <c r="P20" s="234"/>
    </row>
    <row r="21" spans="1:16" ht="17.100000000000001" customHeight="1" x14ac:dyDescent="0.25">
      <c r="A21" s="22"/>
      <c r="B21" s="297"/>
      <c r="C21" s="198" t="s">
        <v>626</v>
      </c>
      <c r="D21" s="231"/>
      <c r="E21" s="198" t="s">
        <v>629</v>
      </c>
      <c r="F21" s="199" t="s">
        <v>621</v>
      </c>
      <c r="G21" s="198" t="s">
        <v>630</v>
      </c>
      <c r="H21" s="230"/>
      <c r="I21" s="230"/>
      <c r="J21" s="230"/>
      <c r="K21" s="231"/>
      <c r="L21" s="198" t="s">
        <v>631</v>
      </c>
      <c r="M21" s="230"/>
      <c r="N21" s="230"/>
      <c r="O21" s="230"/>
      <c r="P21" s="231"/>
    </row>
    <row r="22" spans="1:16" ht="17.100000000000001" customHeight="1" x14ac:dyDescent="0.25">
      <c r="A22" s="22"/>
      <c r="B22" s="367"/>
      <c r="C22" s="304"/>
      <c r="D22" s="305"/>
      <c r="E22" s="367"/>
      <c r="F22" s="304"/>
      <c r="G22" s="304"/>
      <c r="H22" s="310"/>
      <c r="I22" s="310"/>
      <c r="J22" s="310"/>
      <c r="K22" s="305"/>
      <c r="L22" s="304"/>
      <c r="M22" s="310"/>
      <c r="N22" s="310"/>
      <c r="O22" s="310"/>
      <c r="P22" s="305"/>
    </row>
    <row r="23" spans="1:16" ht="17.100000000000001" customHeight="1" x14ac:dyDescent="0.25">
      <c r="A23" s="22"/>
      <c r="B23" s="367"/>
      <c r="C23" s="304"/>
      <c r="D23" s="305"/>
      <c r="E23" s="367"/>
      <c r="F23" s="304"/>
      <c r="G23" s="304"/>
      <c r="H23" s="310"/>
      <c r="I23" s="310"/>
      <c r="J23" s="310"/>
      <c r="K23" s="305"/>
      <c r="L23" s="304"/>
      <c r="M23" s="310"/>
      <c r="N23" s="310"/>
      <c r="O23" s="310"/>
      <c r="P23" s="305"/>
    </row>
    <row r="24" spans="1:16" ht="17.100000000000001" customHeight="1" x14ac:dyDescent="0.25">
      <c r="A24" s="22"/>
      <c r="B24" s="260"/>
      <c r="C24" s="232"/>
      <c r="D24" s="234"/>
      <c r="E24" s="260"/>
      <c r="F24" s="232"/>
      <c r="G24" s="232"/>
      <c r="H24" s="233"/>
      <c r="I24" s="233"/>
      <c r="J24" s="233"/>
      <c r="K24" s="234"/>
      <c r="L24" s="232"/>
      <c r="M24" s="233"/>
      <c r="N24" s="233"/>
      <c r="O24" s="233"/>
      <c r="P24" s="234"/>
    </row>
    <row r="25" spans="1:16" ht="17.100000000000001" customHeight="1" x14ac:dyDescent="0.25">
      <c r="A25" s="22"/>
      <c r="B25" s="297"/>
      <c r="C25" s="198" t="s">
        <v>626</v>
      </c>
      <c r="D25" s="231"/>
      <c r="E25" s="198" t="s">
        <v>632</v>
      </c>
      <c r="F25" s="199" t="s">
        <v>621</v>
      </c>
      <c r="G25" s="198" t="s">
        <v>633</v>
      </c>
      <c r="H25" s="230"/>
      <c r="I25" s="230"/>
      <c r="J25" s="230"/>
      <c r="K25" s="231"/>
      <c r="L25" s="198" t="s">
        <v>634</v>
      </c>
      <c r="M25" s="230"/>
      <c r="N25" s="230"/>
      <c r="O25" s="230"/>
      <c r="P25" s="231"/>
    </row>
    <row r="26" spans="1:16" ht="17.100000000000001" customHeight="1" x14ac:dyDescent="0.25">
      <c r="A26" s="22"/>
      <c r="B26" s="367"/>
      <c r="C26" s="304"/>
      <c r="D26" s="305"/>
      <c r="E26" s="367"/>
      <c r="F26" s="304"/>
      <c r="G26" s="304"/>
      <c r="H26" s="310"/>
      <c r="I26" s="310"/>
      <c r="J26" s="310"/>
      <c r="K26" s="305"/>
      <c r="L26" s="304"/>
      <c r="M26" s="310"/>
      <c r="N26" s="310"/>
      <c r="O26" s="310"/>
      <c r="P26" s="305"/>
    </row>
    <row r="27" spans="1:16" ht="17.100000000000001" customHeight="1" x14ac:dyDescent="0.25">
      <c r="A27" s="22"/>
      <c r="B27" s="367"/>
      <c r="C27" s="304"/>
      <c r="D27" s="305"/>
      <c r="E27" s="367"/>
      <c r="F27" s="304"/>
      <c r="G27" s="304"/>
      <c r="H27" s="310"/>
      <c r="I27" s="310"/>
      <c r="J27" s="310"/>
      <c r="K27" s="305"/>
      <c r="L27" s="304"/>
      <c r="M27" s="310"/>
      <c r="N27" s="310"/>
      <c r="O27" s="310"/>
      <c r="P27" s="305"/>
    </row>
    <row r="28" spans="1:16" ht="17.100000000000001" customHeight="1" x14ac:dyDescent="0.25">
      <c r="A28" s="22"/>
      <c r="B28" s="260"/>
      <c r="C28" s="232"/>
      <c r="D28" s="234"/>
      <c r="E28" s="260"/>
      <c r="F28" s="232"/>
      <c r="G28" s="232"/>
      <c r="H28" s="233"/>
      <c r="I28" s="233"/>
      <c r="J28" s="233"/>
      <c r="K28" s="234"/>
      <c r="L28" s="232"/>
      <c r="M28" s="233"/>
      <c r="N28" s="233"/>
      <c r="O28" s="233"/>
      <c r="P28" s="234"/>
    </row>
    <row r="29" spans="1:16" ht="17.100000000000001" customHeight="1" x14ac:dyDescent="0.25">
      <c r="A29" s="22"/>
      <c r="B29" s="297"/>
      <c r="C29" s="198" t="s">
        <v>626</v>
      </c>
      <c r="D29" s="231"/>
      <c r="E29" s="198" t="s">
        <v>620</v>
      </c>
      <c r="F29" s="199" t="s">
        <v>621</v>
      </c>
      <c r="G29" s="198" t="s">
        <v>635</v>
      </c>
      <c r="H29" s="230"/>
      <c r="I29" s="230"/>
      <c r="J29" s="230"/>
      <c r="K29" s="231"/>
      <c r="L29" s="198" t="s">
        <v>636</v>
      </c>
      <c r="M29" s="230"/>
      <c r="N29" s="230"/>
      <c r="O29" s="230"/>
      <c r="P29" s="231"/>
    </row>
    <row r="30" spans="1:16" ht="17.100000000000001" customHeight="1" x14ac:dyDescent="0.25">
      <c r="A30" s="22"/>
      <c r="B30" s="367"/>
      <c r="C30" s="304"/>
      <c r="D30" s="305"/>
      <c r="E30" s="367"/>
      <c r="F30" s="304"/>
      <c r="G30" s="304"/>
      <c r="H30" s="310"/>
      <c r="I30" s="310"/>
      <c r="J30" s="310"/>
      <c r="K30" s="305"/>
      <c r="L30" s="304"/>
      <c r="M30" s="310"/>
      <c r="N30" s="310"/>
      <c r="O30" s="310"/>
      <c r="P30" s="305"/>
    </row>
    <row r="31" spans="1:16" x14ac:dyDescent="0.25">
      <c r="A31" s="22"/>
      <c r="B31" s="367"/>
      <c r="C31" s="304"/>
      <c r="D31" s="305"/>
      <c r="E31" s="367"/>
      <c r="F31" s="304"/>
      <c r="G31" s="304"/>
      <c r="H31" s="310"/>
      <c r="I31" s="310"/>
      <c r="J31" s="310"/>
      <c r="K31" s="305"/>
      <c r="L31" s="304"/>
      <c r="M31" s="310"/>
      <c r="N31" s="310"/>
      <c r="O31" s="310"/>
      <c r="P31" s="305"/>
    </row>
    <row r="32" spans="1:16" x14ac:dyDescent="0.25">
      <c r="A32" s="22"/>
      <c r="B32" s="260"/>
      <c r="C32" s="232"/>
      <c r="D32" s="234"/>
      <c r="E32" s="260"/>
      <c r="F32" s="232"/>
      <c r="G32" s="232"/>
      <c r="H32" s="233"/>
      <c r="I32" s="233"/>
      <c r="J32" s="233"/>
      <c r="K32" s="234"/>
      <c r="L32" s="232"/>
      <c r="M32" s="233"/>
      <c r="N32" s="233"/>
      <c r="O32" s="233"/>
      <c r="P32" s="234"/>
    </row>
    <row r="33" spans="1:16" x14ac:dyDescent="0.25">
      <c r="A33" s="22"/>
      <c r="B33" s="297"/>
      <c r="C33" s="198" t="s">
        <v>626</v>
      </c>
      <c r="D33" s="231"/>
      <c r="E33" s="198" t="s">
        <v>629</v>
      </c>
      <c r="F33" s="199" t="s">
        <v>621</v>
      </c>
      <c r="G33" s="198" t="s">
        <v>637</v>
      </c>
      <c r="H33" s="230"/>
      <c r="I33" s="230"/>
      <c r="J33" s="230"/>
      <c r="K33" s="231"/>
      <c r="L33" s="198" t="s">
        <v>638</v>
      </c>
      <c r="M33" s="230"/>
      <c r="N33" s="230"/>
      <c r="O33" s="230"/>
      <c r="P33" s="231"/>
    </row>
    <row r="34" spans="1:16" x14ac:dyDescent="0.25">
      <c r="A34" s="22"/>
      <c r="B34" s="367"/>
      <c r="C34" s="304"/>
      <c r="D34" s="305"/>
      <c r="E34" s="367"/>
      <c r="F34" s="304"/>
      <c r="G34" s="304"/>
      <c r="H34" s="310"/>
      <c r="I34" s="310"/>
      <c r="J34" s="310"/>
      <c r="K34" s="305"/>
      <c r="L34" s="304"/>
      <c r="M34" s="310"/>
      <c r="N34" s="310"/>
      <c r="O34" s="310"/>
      <c r="P34" s="305"/>
    </row>
    <row r="35" spans="1:16" x14ac:dyDescent="0.25">
      <c r="A35" s="22"/>
      <c r="B35" s="367"/>
      <c r="C35" s="304"/>
      <c r="D35" s="305"/>
      <c r="E35" s="367"/>
      <c r="F35" s="304"/>
      <c r="G35" s="304"/>
      <c r="H35" s="310"/>
      <c r="I35" s="310"/>
      <c r="J35" s="310"/>
      <c r="K35" s="305"/>
      <c r="L35" s="304"/>
      <c r="M35" s="310"/>
      <c r="N35" s="310"/>
      <c r="O35" s="310"/>
      <c r="P35" s="305"/>
    </row>
    <row r="36" spans="1:16" x14ac:dyDescent="0.25">
      <c r="A36" s="22"/>
      <c r="B36" s="260"/>
      <c r="C36" s="232"/>
      <c r="D36" s="234"/>
      <c r="E36" s="260"/>
      <c r="F36" s="232"/>
      <c r="G36" s="232"/>
      <c r="H36" s="233"/>
      <c r="I36" s="233"/>
      <c r="J36" s="233"/>
      <c r="K36" s="234"/>
      <c r="L36" s="232"/>
      <c r="M36" s="233"/>
      <c r="N36" s="233"/>
      <c r="O36" s="233"/>
      <c r="P36" s="234"/>
    </row>
    <row r="37" spans="1:16" x14ac:dyDescent="0.25">
      <c r="A37" s="22"/>
      <c r="B37" s="297"/>
      <c r="C37" s="198" t="s">
        <v>639</v>
      </c>
      <c r="D37" s="231"/>
      <c r="E37" s="198" t="s">
        <v>620</v>
      </c>
      <c r="F37" s="199" t="s">
        <v>621</v>
      </c>
      <c r="G37" s="198" t="s">
        <v>640</v>
      </c>
      <c r="H37" s="230"/>
      <c r="I37" s="230"/>
      <c r="J37" s="230"/>
      <c r="K37" s="231"/>
      <c r="L37" s="198" t="s">
        <v>641</v>
      </c>
      <c r="M37" s="230"/>
      <c r="N37" s="230"/>
      <c r="O37" s="230"/>
      <c r="P37" s="231"/>
    </row>
    <row r="38" spans="1:16" x14ac:dyDescent="0.25">
      <c r="A38" s="22"/>
      <c r="B38" s="367"/>
      <c r="C38" s="304"/>
      <c r="D38" s="305"/>
      <c r="E38" s="367"/>
      <c r="F38" s="304"/>
      <c r="G38" s="304"/>
      <c r="H38" s="310"/>
      <c r="I38" s="310"/>
      <c r="J38" s="310"/>
      <c r="K38" s="305"/>
      <c r="L38" s="304"/>
      <c r="M38" s="310"/>
      <c r="N38" s="310"/>
      <c r="O38" s="310"/>
      <c r="P38" s="305"/>
    </row>
    <row r="39" spans="1:16" x14ac:dyDescent="0.25">
      <c r="A39" s="22"/>
      <c r="B39" s="367"/>
      <c r="C39" s="304"/>
      <c r="D39" s="305"/>
      <c r="E39" s="367"/>
      <c r="F39" s="304"/>
      <c r="G39" s="304"/>
      <c r="H39" s="310"/>
      <c r="I39" s="310"/>
      <c r="J39" s="310"/>
      <c r="K39" s="305"/>
      <c r="L39" s="304"/>
      <c r="M39" s="310"/>
      <c r="N39" s="310"/>
      <c r="O39" s="310"/>
      <c r="P39" s="305"/>
    </row>
    <row r="40" spans="1:16" ht="32.1" customHeight="1" x14ac:dyDescent="0.25">
      <c r="A40" s="22"/>
      <c r="B40" s="260"/>
      <c r="C40" s="232"/>
      <c r="D40" s="234"/>
      <c r="E40" s="260"/>
      <c r="F40" s="232"/>
      <c r="G40" s="232"/>
      <c r="H40" s="233"/>
      <c r="I40" s="233"/>
      <c r="J40" s="233"/>
      <c r="K40" s="234"/>
      <c r="L40" s="232"/>
      <c r="M40" s="233"/>
      <c r="N40" s="233"/>
      <c r="O40" s="233"/>
      <c r="P40" s="234"/>
    </row>
    <row r="41" spans="1:16" ht="14.45" customHeight="1" x14ac:dyDescent="0.25">
      <c r="A41" s="22"/>
      <c r="B41" s="297"/>
      <c r="C41" s="198" t="s">
        <v>642</v>
      </c>
      <c r="D41" s="231"/>
      <c r="E41" s="198" t="s">
        <v>629</v>
      </c>
      <c r="F41" s="199" t="s">
        <v>621</v>
      </c>
      <c r="G41" s="198" t="s">
        <v>643</v>
      </c>
      <c r="H41" s="230"/>
      <c r="I41" s="230"/>
      <c r="J41" s="230"/>
      <c r="K41" s="231"/>
      <c r="L41" s="198" t="s">
        <v>644</v>
      </c>
      <c r="M41" s="230"/>
      <c r="N41" s="230"/>
      <c r="O41" s="230"/>
      <c r="P41" s="231"/>
    </row>
    <row r="42" spans="1:16" x14ac:dyDescent="0.25">
      <c r="A42" s="22"/>
      <c r="B42" s="367"/>
      <c r="C42" s="304"/>
      <c r="D42" s="305"/>
      <c r="E42" s="367"/>
      <c r="F42" s="304"/>
      <c r="G42" s="304"/>
      <c r="H42" s="310"/>
      <c r="I42" s="310"/>
      <c r="J42" s="310"/>
      <c r="K42" s="305"/>
      <c r="L42" s="304"/>
      <c r="M42" s="310"/>
      <c r="N42" s="310"/>
      <c r="O42" s="310"/>
      <c r="P42" s="305"/>
    </row>
    <row r="43" spans="1:16" x14ac:dyDescent="0.25">
      <c r="A43" s="22"/>
      <c r="B43" s="367"/>
      <c r="C43" s="304"/>
      <c r="D43" s="305"/>
      <c r="E43" s="367"/>
      <c r="F43" s="304"/>
      <c r="G43" s="304"/>
      <c r="H43" s="310"/>
      <c r="I43" s="310"/>
      <c r="J43" s="310"/>
      <c r="K43" s="305"/>
      <c r="L43" s="304"/>
      <c r="M43" s="310"/>
      <c r="N43" s="310"/>
      <c r="O43" s="310"/>
      <c r="P43" s="305"/>
    </row>
    <row r="44" spans="1:16" x14ac:dyDescent="0.25">
      <c r="A44" s="22"/>
      <c r="B44" s="260"/>
      <c r="C44" s="232"/>
      <c r="D44" s="234"/>
      <c r="E44" s="260"/>
      <c r="F44" s="232"/>
      <c r="G44" s="232"/>
      <c r="H44" s="233"/>
      <c r="I44" s="233"/>
      <c r="J44" s="233"/>
      <c r="K44" s="234"/>
      <c r="L44" s="232"/>
      <c r="M44" s="233"/>
      <c r="N44" s="233"/>
      <c r="O44" s="233"/>
      <c r="P44" s="234"/>
    </row>
    <row r="45" spans="1:16" ht="14.45" customHeight="1" x14ac:dyDescent="0.25">
      <c r="A45" s="22"/>
      <c r="B45" s="297"/>
      <c r="C45" s="198" t="s">
        <v>645</v>
      </c>
      <c r="D45" s="231"/>
      <c r="E45" s="198" t="s">
        <v>629</v>
      </c>
      <c r="F45" s="199" t="s">
        <v>621</v>
      </c>
      <c r="G45" s="198" t="s">
        <v>646</v>
      </c>
      <c r="H45" s="230"/>
      <c r="I45" s="230"/>
      <c r="J45" s="230"/>
      <c r="K45" s="231"/>
      <c r="L45" s="198" t="s">
        <v>647</v>
      </c>
      <c r="M45" s="230"/>
      <c r="N45" s="230"/>
      <c r="O45" s="230"/>
      <c r="P45" s="231"/>
    </row>
    <row r="46" spans="1:16" x14ac:dyDescent="0.25">
      <c r="A46" s="22"/>
      <c r="B46" s="367"/>
      <c r="C46" s="304"/>
      <c r="D46" s="305"/>
      <c r="E46" s="367"/>
      <c r="F46" s="304"/>
      <c r="G46" s="304"/>
      <c r="H46" s="310"/>
      <c r="I46" s="310"/>
      <c r="J46" s="310"/>
      <c r="K46" s="305"/>
      <c r="L46" s="304"/>
      <c r="M46" s="310"/>
      <c r="N46" s="310"/>
      <c r="O46" s="310"/>
      <c r="P46" s="305"/>
    </row>
    <row r="47" spans="1:16" x14ac:dyDescent="0.25">
      <c r="A47" s="22"/>
      <c r="B47" s="367"/>
      <c r="C47" s="304"/>
      <c r="D47" s="305"/>
      <c r="E47" s="367"/>
      <c r="F47" s="304"/>
      <c r="G47" s="304"/>
      <c r="H47" s="310"/>
      <c r="I47" s="310"/>
      <c r="J47" s="310"/>
      <c r="K47" s="305"/>
      <c r="L47" s="304"/>
      <c r="M47" s="310"/>
      <c r="N47" s="310"/>
      <c r="O47" s="310"/>
      <c r="P47" s="305"/>
    </row>
    <row r="48" spans="1:16" x14ac:dyDescent="0.25">
      <c r="A48" s="22"/>
      <c r="B48" s="260"/>
      <c r="C48" s="232"/>
      <c r="D48" s="234"/>
      <c r="E48" s="260"/>
      <c r="F48" s="232"/>
      <c r="G48" s="232"/>
      <c r="H48" s="233"/>
      <c r="I48" s="233"/>
      <c r="J48" s="233"/>
      <c r="K48" s="234"/>
      <c r="L48" s="232"/>
      <c r="M48" s="233"/>
      <c r="N48" s="233"/>
      <c r="O48" s="233"/>
      <c r="P48" s="234"/>
    </row>
    <row r="49" spans="1:16" ht="14.45" customHeight="1" x14ac:dyDescent="0.25">
      <c r="A49" s="22"/>
      <c r="B49" s="297"/>
      <c r="C49" s="198" t="s">
        <v>642</v>
      </c>
      <c r="D49" s="231"/>
      <c r="E49" s="198" t="s">
        <v>620</v>
      </c>
      <c r="F49" s="199" t="s">
        <v>621</v>
      </c>
      <c r="G49" s="198" t="s">
        <v>648</v>
      </c>
      <c r="H49" s="230"/>
      <c r="I49" s="230"/>
      <c r="J49" s="230"/>
      <c r="K49" s="231"/>
      <c r="L49" s="198" t="s">
        <v>649</v>
      </c>
      <c r="M49" s="230"/>
      <c r="N49" s="230"/>
      <c r="O49" s="230"/>
      <c r="P49" s="231"/>
    </row>
    <row r="50" spans="1:16" x14ac:dyDescent="0.25">
      <c r="A50" s="22"/>
      <c r="B50" s="367"/>
      <c r="C50" s="304"/>
      <c r="D50" s="305"/>
      <c r="E50" s="367"/>
      <c r="F50" s="304"/>
      <c r="G50" s="304"/>
      <c r="H50" s="310"/>
      <c r="I50" s="310"/>
      <c r="J50" s="310"/>
      <c r="K50" s="305"/>
      <c r="L50" s="304"/>
      <c r="M50" s="310"/>
      <c r="N50" s="310"/>
      <c r="O50" s="310"/>
      <c r="P50" s="305"/>
    </row>
    <row r="51" spans="1:16" x14ac:dyDescent="0.25">
      <c r="A51" s="22"/>
      <c r="B51" s="367"/>
      <c r="C51" s="304"/>
      <c r="D51" s="305"/>
      <c r="E51" s="367"/>
      <c r="F51" s="304"/>
      <c r="G51" s="304"/>
      <c r="H51" s="310"/>
      <c r="I51" s="310"/>
      <c r="J51" s="310"/>
      <c r="K51" s="305"/>
      <c r="L51" s="304"/>
      <c r="M51" s="310"/>
      <c r="N51" s="310"/>
      <c r="O51" s="310"/>
      <c r="P51" s="305"/>
    </row>
    <row r="52" spans="1:16" ht="52.35" customHeight="1" x14ac:dyDescent="0.25">
      <c r="B52" s="260"/>
      <c r="C52" s="232"/>
      <c r="D52" s="234"/>
      <c r="E52" s="260"/>
      <c r="F52" s="232"/>
      <c r="G52" s="232"/>
      <c r="H52" s="233"/>
      <c r="I52" s="233"/>
      <c r="J52" s="233"/>
      <c r="K52" s="234"/>
      <c r="L52" s="232"/>
      <c r="M52" s="233"/>
      <c r="N52" s="233"/>
      <c r="O52" s="233"/>
      <c r="P52" s="234"/>
    </row>
    <row r="53" spans="1:16" x14ac:dyDescent="0.25">
      <c r="A53" s="22"/>
      <c r="B53" s="370"/>
      <c r="C53" s="215"/>
      <c r="D53" s="215"/>
      <c r="E53" s="215"/>
      <c r="F53" s="215"/>
      <c r="G53" s="215"/>
      <c r="H53" s="215"/>
      <c r="I53" s="215"/>
      <c r="J53" s="215"/>
      <c r="K53" s="215"/>
      <c r="L53" s="215"/>
      <c r="M53" s="215"/>
      <c r="N53" s="215"/>
      <c r="O53" s="215"/>
      <c r="P53" s="215"/>
    </row>
    <row r="54" spans="1:16" x14ac:dyDescent="0.25">
      <c r="A54" s="22"/>
      <c r="B54" s="254"/>
      <c r="C54" s="255"/>
      <c r="D54" s="255"/>
      <c r="E54" s="255"/>
      <c r="F54" s="255"/>
      <c r="G54" s="255"/>
      <c r="H54" s="255"/>
      <c r="I54" s="255"/>
      <c r="J54" s="255"/>
      <c r="K54" s="255"/>
      <c r="L54" s="255"/>
      <c r="M54" s="255"/>
      <c r="N54" s="255"/>
      <c r="O54" s="255"/>
      <c r="P54" s="255"/>
    </row>
    <row r="55" spans="1:16" x14ac:dyDescent="0.25">
      <c r="A55" s="22"/>
      <c r="B55" s="369" t="s">
        <v>650</v>
      </c>
      <c r="C55" s="197"/>
      <c r="D55" s="197"/>
      <c r="E55" s="197"/>
      <c r="F55" s="197"/>
      <c r="G55" s="197"/>
      <c r="H55" s="197"/>
      <c r="I55" s="197"/>
      <c r="J55" s="197"/>
      <c r="K55" s="197"/>
      <c r="L55" s="197"/>
      <c r="M55" s="197"/>
      <c r="N55" s="197"/>
      <c r="O55" s="197"/>
      <c r="P55" s="189"/>
    </row>
    <row r="56" spans="1:16" ht="14.45" customHeight="1" x14ac:dyDescent="0.25">
      <c r="A56" s="22"/>
      <c r="B56" s="366" t="s">
        <v>651</v>
      </c>
      <c r="C56" s="366" t="s">
        <v>652</v>
      </c>
      <c r="D56" s="366" t="s">
        <v>653</v>
      </c>
      <c r="E56" s="215"/>
      <c r="F56" s="215"/>
      <c r="G56" s="215"/>
      <c r="H56" s="215"/>
      <c r="I56" s="215"/>
      <c r="J56" s="215"/>
      <c r="K56" s="215"/>
      <c r="L56" s="215"/>
      <c r="M56" s="215"/>
      <c r="N56" s="215"/>
      <c r="O56" s="215"/>
      <c r="P56" s="253"/>
    </row>
    <row r="57" spans="1:16" ht="17.100000000000001" customHeight="1" x14ac:dyDescent="0.25">
      <c r="A57" s="22"/>
      <c r="B57" s="263"/>
      <c r="C57" s="263"/>
      <c r="D57" s="254"/>
      <c r="E57" s="255"/>
      <c r="F57" s="255"/>
      <c r="G57" s="255"/>
      <c r="H57" s="255"/>
      <c r="I57" s="255"/>
      <c r="J57" s="255"/>
      <c r="K57" s="255"/>
      <c r="L57" s="255"/>
      <c r="M57" s="255"/>
      <c r="N57" s="255"/>
      <c r="O57" s="255"/>
      <c r="P57" s="256"/>
    </row>
    <row r="58" spans="1:16" ht="17.100000000000001" customHeight="1" x14ac:dyDescent="0.25">
      <c r="A58" s="22"/>
      <c r="B58" s="188" t="s">
        <v>620</v>
      </c>
      <c r="C58" s="371" t="s">
        <v>620</v>
      </c>
      <c r="D58" s="198" t="s">
        <v>654</v>
      </c>
      <c r="E58" s="230"/>
      <c r="F58" s="230"/>
      <c r="G58" s="230"/>
      <c r="H58" s="230"/>
      <c r="I58" s="230"/>
      <c r="J58" s="230"/>
      <c r="K58" s="230"/>
      <c r="L58" s="230"/>
      <c r="M58" s="230"/>
      <c r="N58" s="230"/>
      <c r="O58" s="230"/>
      <c r="P58" s="231"/>
    </row>
    <row r="59" spans="1:16" ht="17.100000000000001" customHeight="1" x14ac:dyDescent="0.25">
      <c r="A59" s="22"/>
      <c r="B59" s="368"/>
      <c r="C59" s="367"/>
      <c r="D59" s="304"/>
      <c r="E59" s="310"/>
      <c r="F59" s="310"/>
      <c r="G59" s="310"/>
      <c r="H59" s="310"/>
      <c r="I59" s="310"/>
      <c r="J59" s="310"/>
      <c r="K59" s="310"/>
      <c r="L59" s="310"/>
      <c r="M59" s="310"/>
      <c r="N59" s="310"/>
      <c r="O59" s="310"/>
      <c r="P59" s="305"/>
    </row>
    <row r="60" spans="1:16" ht="17.100000000000001" customHeight="1" x14ac:dyDescent="0.25">
      <c r="A60" s="22"/>
      <c r="B60" s="263"/>
      <c r="C60" s="260"/>
      <c r="D60" s="232"/>
      <c r="E60" s="233"/>
      <c r="F60" s="233"/>
      <c r="G60" s="233"/>
      <c r="H60" s="233"/>
      <c r="I60" s="233"/>
      <c r="J60" s="233"/>
      <c r="K60" s="233"/>
      <c r="L60" s="233"/>
      <c r="M60" s="233"/>
      <c r="N60" s="233"/>
      <c r="O60" s="233"/>
      <c r="P60" s="234"/>
    </row>
    <row r="61" spans="1:16" ht="17.100000000000001" customHeight="1" x14ac:dyDescent="0.25">
      <c r="A61" s="22"/>
      <c r="B61" s="22"/>
      <c r="C61" s="22"/>
      <c r="D61" s="22"/>
      <c r="E61" s="22"/>
      <c r="F61" s="22"/>
      <c r="G61" s="22"/>
      <c r="H61" s="22"/>
      <c r="I61" s="22"/>
      <c r="J61" s="22"/>
      <c r="K61" s="22"/>
      <c r="L61" s="22"/>
      <c r="M61" s="22"/>
      <c r="N61" s="22"/>
      <c r="O61" s="22"/>
      <c r="P61" s="22"/>
    </row>
    <row r="62" spans="1:16" ht="17.100000000000001" customHeight="1" x14ac:dyDescent="0.25">
      <c r="A62" s="22"/>
      <c r="B62" s="22"/>
      <c r="C62" s="22"/>
      <c r="D62" s="22"/>
      <c r="E62" s="22"/>
      <c r="F62" s="22"/>
      <c r="G62" s="22"/>
      <c r="H62" s="22"/>
      <c r="I62" s="22"/>
      <c r="J62" s="22"/>
      <c r="K62" s="22"/>
      <c r="L62" s="22"/>
      <c r="M62" s="22"/>
      <c r="N62" s="22"/>
      <c r="O62" s="22"/>
      <c r="P62" s="22"/>
    </row>
    <row r="63" spans="1:16" ht="17.100000000000001" customHeight="1" x14ac:dyDescent="0.25">
      <c r="A63" s="22"/>
      <c r="B63" s="22"/>
      <c r="C63" s="22"/>
      <c r="D63" s="22"/>
      <c r="E63" s="22"/>
      <c r="F63" s="22"/>
      <c r="G63" s="22"/>
      <c r="H63" s="22"/>
      <c r="I63" s="22"/>
      <c r="J63" s="22"/>
      <c r="K63" s="22"/>
      <c r="L63" s="22"/>
      <c r="M63" s="22"/>
      <c r="N63" s="22"/>
      <c r="O63" s="11"/>
      <c r="P63" s="22"/>
    </row>
    <row r="64" spans="1:16" ht="17.100000000000001" customHeight="1" x14ac:dyDescent="0.25">
      <c r="A64" s="22"/>
      <c r="B64" s="22"/>
      <c r="C64" s="22"/>
      <c r="D64" s="22"/>
      <c r="E64" s="22"/>
      <c r="F64" s="22"/>
      <c r="G64" s="22"/>
      <c r="H64" s="22"/>
      <c r="I64" s="22"/>
      <c r="J64" s="22"/>
      <c r="K64" s="22"/>
      <c r="L64" s="22"/>
      <c r="M64" s="22"/>
      <c r="N64" s="22"/>
      <c r="O64" s="22"/>
      <c r="P64" s="22"/>
    </row>
    <row r="65" spans="1:16" ht="34.5" customHeight="1" x14ac:dyDescent="0.25">
      <c r="A65" s="22"/>
      <c r="B65" s="22"/>
      <c r="C65" s="22"/>
      <c r="D65" s="22"/>
      <c r="E65" s="22"/>
      <c r="F65" s="22"/>
      <c r="G65" s="22"/>
      <c r="H65" s="22"/>
      <c r="I65" s="22"/>
      <c r="J65" s="22"/>
      <c r="K65" s="22"/>
      <c r="L65" s="22"/>
      <c r="M65" s="22"/>
      <c r="N65" s="22"/>
      <c r="O65" s="22"/>
      <c r="P65" s="22"/>
    </row>
    <row r="66" spans="1:16" ht="15" customHeight="1" x14ac:dyDescent="0.25">
      <c r="A66" s="22"/>
      <c r="B66" s="22"/>
      <c r="C66" s="22"/>
      <c r="D66" s="22"/>
      <c r="E66" s="22"/>
      <c r="F66" s="22"/>
      <c r="G66" s="22"/>
      <c r="H66" s="22"/>
      <c r="I66" s="22"/>
      <c r="J66" s="22"/>
      <c r="K66" s="22"/>
      <c r="L66" s="22"/>
      <c r="M66" s="22"/>
      <c r="N66" s="22"/>
      <c r="O66" s="22"/>
      <c r="P66" s="22"/>
    </row>
    <row r="67" spans="1:16" ht="15" customHeight="1" x14ac:dyDescent="0.25">
      <c r="A67" s="22"/>
      <c r="B67" s="22"/>
      <c r="C67" s="22"/>
      <c r="D67" s="22"/>
      <c r="E67" s="22"/>
      <c r="F67" s="22"/>
      <c r="G67" s="22"/>
      <c r="H67" s="22"/>
      <c r="I67" s="22"/>
      <c r="J67" s="22"/>
      <c r="K67" s="22"/>
      <c r="L67" s="22"/>
      <c r="M67" s="22"/>
      <c r="N67" s="22"/>
      <c r="O67" s="22"/>
      <c r="P67" s="22"/>
    </row>
    <row r="68" spans="1:16" ht="15" customHeight="1" x14ac:dyDescent="0.25">
      <c r="A68" s="22"/>
      <c r="B68" s="22"/>
      <c r="C68" s="22"/>
      <c r="D68" s="22"/>
      <c r="E68" s="22"/>
      <c r="F68" s="22"/>
      <c r="G68" s="22"/>
      <c r="H68" s="22"/>
      <c r="I68" s="22"/>
      <c r="J68" s="22"/>
      <c r="K68" s="22"/>
      <c r="L68" s="22"/>
      <c r="M68" s="22"/>
      <c r="N68" s="22"/>
      <c r="O68" s="22"/>
      <c r="P68" s="22"/>
    </row>
    <row r="69" spans="1:16" ht="15" customHeight="1" x14ac:dyDescent="0.25">
      <c r="A69" s="22"/>
      <c r="B69" s="22"/>
      <c r="C69" s="22"/>
      <c r="D69" s="22"/>
      <c r="E69" s="22"/>
      <c r="F69" s="22"/>
      <c r="G69" s="22"/>
      <c r="H69" s="22"/>
      <c r="I69" s="22"/>
      <c r="J69" s="22"/>
      <c r="K69" s="22"/>
      <c r="L69" s="22"/>
      <c r="M69" s="22"/>
      <c r="N69" s="22"/>
      <c r="O69" s="22"/>
      <c r="P69" s="22"/>
    </row>
    <row r="70" spans="1:16" ht="14.45" customHeight="1" x14ac:dyDescent="0.25">
      <c r="A70" s="22"/>
      <c r="B70" s="306" t="s">
        <v>655</v>
      </c>
      <c r="C70" s="201"/>
      <c r="D70" s="201"/>
      <c r="E70" s="201"/>
      <c r="F70" s="201"/>
      <c r="G70" s="201"/>
      <c r="H70" s="201"/>
      <c r="I70" s="201"/>
      <c r="J70" s="201"/>
      <c r="K70" s="201"/>
      <c r="L70" s="201"/>
      <c r="M70" s="201"/>
      <c r="N70" s="201"/>
      <c r="O70" s="201"/>
      <c r="P70" s="201"/>
    </row>
    <row r="71" spans="1:16" x14ac:dyDescent="0.25">
      <c r="A71" s="22"/>
      <c r="B71" s="201"/>
      <c r="C71" s="201"/>
      <c r="D71" s="201"/>
      <c r="E71" s="201"/>
      <c r="F71" s="201"/>
      <c r="G71" s="201"/>
      <c r="H71" s="201"/>
      <c r="I71" s="201"/>
      <c r="J71" s="201"/>
      <c r="K71" s="201"/>
      <c r="L71" s="201"/>
      <c r="M71" s="201"/>
      <c r="N71" s="201"/>
      <c r="O71" s="201"/>
      <c r="P71" s="201"/>
    </row>
    <row r="72" spans="1:16" x14ac:dyDescent="0.25">
      <c r="A72" s="22"/>
      <c r="B72" s="201"/>
      <c r="C72" s="201"/>
      <c r="D72" s="201"/>
      <c r="E72" s="201"/>
      <c r="F72" s="201"/>
      <c r="G72" s="201"/>
      <c r="H72" s="201"/>
      <c r="I72" s="201"/>
      <c r="J72" s="201"/>
      <c r="K72" s="201"/>
      <c r="L72" s="201"/>
      <c r="M72" s="201"/>
      <c r="N72" s="201"/>
      <c r="O72" s="201"/>
      <c r="P72" s="201"/>
    </row>
    <row r="73" spans="1:16" x14ac:dyDescent="0.25">
      <c r="A73" s="22"/>
      <c r="B73" s="201"/>
      <c r="C73" s="201"/>
      <c r="D73" s="201"/>
      <c r="E73" s="201"/>
      <c r="F73" s="201"/>
      <c r="G73" s="201"/>
      <c r="H73" s="201"/>
      <c r="I73" s="201"/>
      <c r="J73" s="201"/>
      <c r="K73" s="201"/>
      <c r="L73" s="201"/>
      <c r="M73" s="201"/>
      <c r="N73" s="201"/>
      <c r="O73" s="201"/>
      <c r="P73" s="201"/>
    </row>
    <row r="74" spans="1:16" x14ac:dyDescent="0.25">
      <c r="A74" s="22"/>
      <c r="B74" s="201"/>
      <c r="C74" s="201"/>
      <c r="D74" s="201"/>
      <c r="E74" s="201"/>
      <c r="F74" s="201"/>
      <c r="G74" s="201"/>
      <c r="H74" s="201"/>
      <c r="I74" s="201"/>
      <c r="J74" s="201"/>
      <c r="K74" s="201"/>
      <c r="L74" s="201"/>
      <c r="M74" s="201"/>
      <c r="N74" s="201"/>
      <c r="O74" s="201"/>
      <c r="P74" s="201"/>
    </row>
    <row r="75" spans="1:16" x14ac:dyDescent="0.25">
      <c r="A75" s="22"/>
      <c r="B75" s="201"/>
      <c r="C75" s="201"/>
      <c r="D75" s="201"/>
      <c r="E75" s="201"/>
      <c r="F75" s="201"/>
      <c r="G75" s="201"/>
      <c r="H75" s="201"/>
      <c r="I75" s="201"/>
      <c r="J75" s="201"/>
      <c r="K75" s="201"/>
      <c r="L75" s="201"/>
      <c r="M75" s="201"/>
      <c r="N75" s="201"/>
      <c r="O75" s="201"/>
      <c r="P75" s="201"/>
    </row>
    <row r="76" spans="1:16" x14ac:dyDescent="0.25">
      <c r="A76" s="22"/>
      <c r="B76" s="201"/>
      <c r="C76" s="201"/>
      <c r="D76" s="201"/>
      <c r="E76" s="201"/>
      <c r="F76" s="201"/>
      <c r="G76" s="201"/>
      <c r="H76" s="201"/>
      <c r="I76" s="201"/>
      <c r="J76" s="201"/>
      <c r="K76" s="201"/>
      <c r="L76" s="201"/>
      <c r="M76" s="201"/>
      <c r="N76" s="201"/>
      <c r="O76" s="201"/>
      <c r="P76" s="201"/>
    </row>
    <row r="77" spans="1:16" x14ac:dyDescent="0.25">
      <c r="A77" s="22"/>
      <c r="B77" s="201"/>
      <c r="C77" s="201"/>
      <c r="D77" s="201"/>
      <c r="E77" s="201"/>
      <c r="F77" s="201"/>
      <c r="G77" s="201"/>
      <c r="H77" s="201"/>
      <c r="I77" s="201"/>
      <c r="J77" s="201"/>
      <c r="K77" s="201"/>
      <c r="L77" s="201"/>
      <c r="M77" s="201"/>
      <c r="N77" s="201"/>
      <c r="O77" s="201"/>
      <c r="P77" s="201"/>
    </row>
    <row r="78" spans="1:16" ht="17.100000000000001" customHeight="1" x14ac:dyDescent="0.25">
      <c r="A78" s="22"/>
      <c r="B78" s="201"/>
      <c r="C78" s="201"/>
      <c r="D78" s="201"/>
      <c r="E78" s="201"/>
      <c r="F78" s="201"/>
      <c r="G78" s="201"/>
      <c r="H78" s="201"/>
      <c r="I78" s="201"/>
      <c r="J78" s="201"/>
      <c r="K78" s="201"/>
      <c r="L78" s="201"/>
      <c r="M78" s="201"/>
      <c r="N78" s="201"/>
      <c r="O78" s="201"/>
      <c r="P78" s="201"/>
    </row>
    <row r="79" spans="1:16" x14ac:dyDescent="0.25">
      <c r="A79" s="22"/>
      <c r="B79" s="22"/>
      <c r="C79" s="22"/>
      <c r="D79" s="22"/>
      <c r="E79" s="22"/>
      <c r="F79" s="22"/>
      <c r="G79" s="22"/>
      <c r="H79" s="22"/>
      <c r="I79" s="22"/>
      <c r="J79" s="22"/>
      <c r="K79" s="22"/>
      <c r="L79" s="22"/>
      <c r="M79" s="22"/>
      <c r="N79" s="22"/>
      <c r="O79" s="22"/>
      <c r="P79" s="22"/>
    </row>
  </sheetData>
  <sheetProtection sheet="1" formatCells="0" formatColumns="0" formatRows="0" insertColumns="0" insertRows="0" insertHyperlinks="0"/>
  <mergeCells count="84">
    <mergeCell ref="B2:P2"/>
    <mergeCell ref="E21:E24"/>
    <mergeCell ref="C25:D28"/>
    <mergeCell ref="B25:B28"/>
    <mergeCell ref="B6:B8"/>
    <mergeCell ref="L7:P8"/>
    <mergeCell ref="E7:E8"/>
    <mergeCell ref="G7:K8"/>
    <mergeCell ref="F7:F8"/>
    <mergeCell ref="C6:P6"/>
    <mergeCell ref="B4:P5"/>
    <mergeCell ref="C7:D8"/>
    <mergeCell ref="F21:F24"/>
    <mergeCell ref="G21:K24"/>
    <mergeCell ref="L9:P12"/>
    <mergeCell ref="E25:E28"/>
    <mergeCell ref="E9:E12"/>
    <mergeCell ref="C17:D20"/>
    <mergeCell ref="B56:B57"/>
    <mergeCell ref="C9:D12"/>
    <mergeCell ref="D56:P57"/>
    <mergeCell ref="G9:K12"/>
    <mergeCell ref="C41:D44"/>
    <mergeCell ref="L21:P24"/>
    <mergeCell ref="F9:F12"/>
    <mergeCell ref="F17:F20"/>
    <mergeCell ref="B9:B12"/>
    <mergeCell ref="C29:D32"/>
    <mergeCell ref="L25:P28"/>
    <mergeCell ref="C56:C57"/>
    <mergeCell ref="C21:D24"/>
    <mergeCell ref="E17:E20"/>
    <mergeCell ref="B21:B24"/>
    <mergeCell ref="L45:P48"/>
    <mergeCell ref="C45:D48"/>
    <mergeCell ref="E45:E48"/>
    <mergeCell ref="F45:F48"/>
    <mergeCell ref="E37:E40"/>
    <mergeCell ref="L37:P40"/>
    <mergeCell ref="G41:K44"/>
    <mergeCell ref="G25:K28"/>
    <mergeCell ref="L41:P44"/>
    <mergeCell ref="F29:F32"/>
    <mergeCell ref="F25:F28"/>
    <mergeCell ref="G33:K36"/>
    <mergeCell ref="L33:P36"/>
    <mergeCell ref="L17:P20"/>
    <mergeCell ref="G17:K20"/>
    <mergeCell ref="B70:P78"/>
    <mergeCell ref="B37:B40"/>
    <mergeCell ref="F41:F44"/>
    <mergeCell ref="C58:C60"/>
    <mergeCell ref="E41:E44"/>
    <mergeCell ref="F37:F40"/>
    <mergeCell ref="C49:D52"/>
    <mergeCell ref="E49:E52"/>
    <mergeCell ref="F49:F52"/>
    <mergeCell ref="G49:K52"/>
    <mergeCell ref="L49:P52"/>
    <mergeCell ref="B29:B32"/>
    <mergeCell ref="B17:B20"/>
    <mergeCell ref="G37:K40"/>
    <mergeCell ref="B58:B60"/>
    <mergeCell ref="B41:B44"/>
    <mergeCell ref="E29:E32"/>
    <mergeCell ref="B55:P55"/>
    <mergeCell ref="G45:K48"/>
    <mergeCell ref="D58:P60"/>
    <mergeCell ref="B53:P54"/>
    <mergeCell ref="L29:P32"/>
    <mergeCell ref="G29:K32"/>
    <mergeCell ref="C37:D40"/>
    <mergeCell ref="B45:B48"/>
    <mergeCell ref="B49:B52"/>
    <mergeCell ref="B33:B36"/>
    <mergeCell ref="C33:D36"/>
    <mergeCell ref="E33:E36"/>
    <mergeCell ref="F33:F36"/>
    <mergeCell ref="L13:P16"/>
    <mergeCell ref="B13:B16"/>
    <mergeCell ref="C13:D16"/>
    <mergeCell ref="E13:E16"/>
    <mergeCell ref="F13:F16"/>
    <mergeCell ref="G13:K16"/>
  </mergeCells>
  <phoneticPr fontId="78" type="noConversion"/>
  <dataValidations count="3">
    <dataValidation type="list" allowBlank="1" showInputMessage="1" showErrorMessage="1" prompt="Select Rating" sqref="B58:C60 E9:E23 E25:E27 E29:E31 E37:E39 E41:E43 E45:E47" xr:uid="{00000000-0002-0000-0A00-000000000000}">
      <formula1>"Low, Moderate, Substantial, High"</formula1>
    </dataValidation>
    <dataValidation type="list" allowBlank="1" showInputMessage="1" showErrorMessage="1" prompt="Select Response" sqref="F9:F23 F25:F27 F29:F31 F37:F39 F41:F43 F45:F47" xr:uid="{00000000-0002-0000-0A00-000001000000}">
      <formula1>"Yes, No"</formula1>
    </dataValidation>
    <dataValidation type="list" allowBlank="1" showInputMessage="1" showErrorMessage="1" prompt="Select type of risk" sqref="D9:D48 C9:C45" xr:uid="{00000000-0002-0000-0A00-000002000000}">
      <formula1>"Political, Economic, Legal &amp; Regulatory, Environmental, Social, Institutional, Operational &amp; Logistical, Reputational, Partnership &amp; Coordination, Strategic, Safety &amp; Security"</formula1>
    </dataValidation>
  </dataValidations>
  <pageMargins left="0.25" right="0.25" top="0.75" bottom="0.7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3" tint="0.499984740745262"/>
  </sheetPr>
  <dimension ref="A1:AB63"/>
  <sheetViews>
    <sheetView showGridLines="0" topLeftCell="A43" zoomScaleNormal="100" zoomScaleSheetLayoutView="100" workbookViewId="0">
      <selection activeCell="N11" sqref="N11"/>
    </sheetView>
  </sheetViews>
  <sheetFormatPr defaultColWidth="8.85546875" defaultRowHeight="15" x14ac:dyDescent="0.25"/>
  <cols>
    <col min="1" max="1" width="1.42578125" customWidth="1"/>
  </cols>
  <sheetData>
    <row r="1" spans="1:28" x14ac:dyDescent="0.25">
      <c r="A1" s="22"/>
      <c r="B1" s="22"/>
      <c r="C1" s="22"/>
      <c r="D1" s="22"/>
      <c r="E1" s="22"/>
      <c r="F1" s="22"/>
      <c r="G1" s="22"/>
      <c r="H1" s="22"/>
      <c r="I1" s="22"/>
      <c r="J1" s="22"/>
      <c r="K1" s="22"/>
    </row>
    <row r="2" spans="1:28" ht="15.95" customHeight="1" x14ac:dyDescent="0.3">
      <c r="A2" s="22"/>
      <c r="B2" s="208" t="s">
        <v>656</v>
      </c>
      <c r="C2" s="201"/>
      <c r="D2" s="201"/>
      <c r="E2" s="201"/>
      <c r="F2" s="201"/>
      <c r="G2" s="201"/>
      <c r="H2" s="201"/>
      <c r="I2" s="201"/>
      <c r="J2" s="201"/>
      <c r="K2" s="201"/>
      <c r="M2" s="60"/>
      <c r="N2" s="40"/>
      <c r="O2" s="40"/>
      <c r="P2" s="40"/>
      <c r="Q2" s="40"/>
      <c r="R2" s="40"/>
      <c r="S2" s="40"/>
      <c r="T2" s="40"/>
      <c r="U2" s="40"/>
      <c r="V2" s="40"/>
      <c r="W2" s="40"/>
      <c r="X2" s="40"/>
      <c r="Y2" s="40"/>
      <c r="Z2" s="40"/>
      <c r="AA2" s="40"/>
      <c r="AB2" s="40"/>
    </row>
    <row r="3" spans="1:28" ht="15.95" customHeight="1" x14ac:dyDescent="0.3">
      <c r="A3" s="22"/>
      <c r="B3" s="25"/>
      <c r="C3" s="25"/>
      <c r="D3" s="25"/>
      <c r="E3" s="25"/>
      <c r="F3" s="25"/>
      <c r="G3" s="25"/>
      <c r="H3" s="25"/>
      <c r="I3" s="25"/>
      <c r="J3" s="25"/>
      <c r="K3" s="25"/>
      <c r="M3" s="40"/>
      <c r="N3" s="40"/>
      <c r="O3" s="40"/>
      <c r="P3" s="40"/>
      <c r="Q3" s="40"/>
      <c r="R3" s="40"/>
      <c r="S3" s="40"/>
      <c r="T3" s="40"/>
      <c r="U3" s="40"/>
      <c r="V3" s="40"/>
      <c r="W3" s="40"/>
      <c r="X3" s="40"/>
      <c r="Y3" s="40"/>
      <c r="Z3" s="40"/>
      <c r="AA3" s="40"/>
      <c r="AB3" s="40"/>
    </row>
    <row r="4" spans="1:28" ht="15.95" customHeight="1" x14ac:dyDescent="0.3">
      <c r="A4" s="22"/>
      <c r="B4" s="188" t="s">
        <v>657</v>
      </c>
      <c r="C4" s="215"/>
      <c r="D4" s="215"/>
      <c r="E4" s="215"/>
      <c r="F4" s="215"/>
      <c r="G4" s="215"/>
      <c r="H4" s="215"/>
      <c r="I4" s="215"/>
      <c r="J4" s="215"/>
      <c r="K4" s="253"/>
      <c r="M4" s="39"/>
      <c r="N4" s="40"/>
      <c r="O4" s="40"/>
      <c r="P4" s="40"/>
      <c r="Q4" s="40"/>
      <c r="R4" s="40"/>
      <c r="S4" s="40"/>
      <c r="T4" s="40"/>
      <c r="U4" s="40"/>
      <c r="V4" s="40"/>
      <c r="W4" s="40"/>
      <c r="X4" s="40"/>
      <c r="Y4" s="40"/>
      <c r="Z4" s="40"/>
      <c r="AA4" s="40"/>
      <c r="AB4" s="40"/>
    </row>
    <row r="5" spans="1:28" ht="24.95" customHeight="1" x14ac:dyDescent="0.3">
      <c r="A5" s="22"/>
      <c r="B5" s="254"/>
      <c r="C5" s="255"/>
      <c r="D5" s="255"/>
      <c r="E5" s="255"/>
      <c r="F5" s="255"/>
      <c r="G5" s="255"/>
      <c r="H5" s="255"/>
      <c r="I5" s="255"/>
      <c r="J5" s="255"/>
      <c r="K5" s="256"/>
      <c r="M5" s="40"/>
      <c r="N5" s="40"/>
      <c r="O5" s="40"/>
      <c r="P5" s="40"/>
      <c r="Q5" s="40"/>
      <c r="R5" s="40"/>
      <c r="S5" s="40"/>
      <c r="T5" s="40"/>
      <c r="U5" s="40"/>
      <c r="V5" s="40"/>
      <c r="W5" s="40"/>
      <c r="X5" s="40"/>
      <c r="Y5" s="40"/>
      <c r="Z5" s="40"/>
      <c r="AA5" s="40"/>
      <c r="AB5" s="40"/>
    </row>
    <row r="6" spans="1:28" ht="36.6" customHeight="1" x14ac:dyDescent="0.3">
      <c r="A6" s="22"/>
      <c r="B6" s="377"/>
      <c r="C6" s="378"/>
      <c r="D6" s="378"/>
      <c r="E6" s="378"/>
      <c r="F6" s="378"/>
      <c r="G6" s="378"/>
      <c r="H6" s="378"/>
      <c r="I6" s="378"/>
      <c r="J6" s="378"/>
      <c r="K6" s="379"/>
      <c r="M6" s="40"/>
      <c r="N6" s="40"/>
      <c r="O6" s="40"/>
      <c r="P6" s="40"/>
      <c r="Q6" s="40"/>
      <c r="R6" s="40"/>
      <c r="S6" s="40"/>
      <c r="T6" s="40"/>
      <c r="U6" s="40"/>
      <c r="V6" s="40"/>
      <c r="W6" s="40"/>
      <c r="X6" s="40"/>
      <c r="Y6" s="40"/>
      <c r="Z6" s="40"/>
      <c r="AA6" s="40"/>
      <c r="AB6" s="40"/>
    </row>
    <row r="7" spans="1:28" ht="14.45" customHeight="1" x14ac:dyDescent="0.3">
      <c r="A7" s="22"/>
      <c r="B7" s="366" t="s">
        <v>658</v>
      </c>
      <c r="C7" s="215"/>
      <c r="D7" s="215"/>
      <c r="E7" s="253"/>
      <c r="F7" s="374" t="s">
        <v>659</v>
      </c>
      <c r="G7" s="215"/>
      <c r="H7" s="215"/>
      <c r="I7" s="215"/>
      <c r="J7" s="215"/>
      <c r="K7" s="253"/>
      <c r="M7" s="40"/>
      <c r="N7" s="40"/>
      <c r="O7" s="40"/>
      <c r="P7" s="40"/>
      <c r="Q7" s="40"/>
      <c r="R7" s="40"/>
      <c r="S7" s="40"/>
      <c r="T7" s="40"/>
      <c r="U7" s="40"/>
      <c r="V7" s="40"/>
      <c r="W7" s="40"/>
      <c r="X7" s="40"/>
      <c r="Y7" s="40"/>
      <c r="Z7" s="40"/>
      <c r="AA7" s="40"/>
      <c r="AB7" s="40"/>
    </row>
    <row r="8" spans="1:28" ht="17.100000000000001" customHeight="1" x14ac:dyDescent="0.3">
      <c r="A8" s="22"/>
      <c r="B8" s="254"/>
      <c r="C8" s="255"/>
      <c r="D8" s="255"/>
      <c r="E8" s="256"/>
      <c r="F8" s="254"/>
      <c r="G8" s="255"/>
      <c r="H8" s="255"/>
      <c r="I8" s="255"/>
      <c r="J8" s="255"/>
      <c r="K8" s="256"/>
      <c r="M8" s="40"/>
      <c r="N8" s="40"/>
      <c r="O8" s="40"/>
      <c r="P8" s="40"/>
      <c r="Q8" s="40"/>
      <c r="R8" s="40"/>
      <c r="S8" s="40"/>
      <c r="T8" s="40"/>
      <c r="U8" s="40"/>
      <c r="V8" s="40"/>
      <c r="W8" s="40"/>
      <c r="X8" s="40"/>
      <c r="Y8" s="40"/>
      <c r="Z8" s="40"/>
      <c r="AA8" s="40"/>
      <c r="AB8" s="40"/>
    </row>
    <row r="9" spans="1:28" ht="34.15" customHeight="1" x14ac:dyDescent="0.3">
      <c r="A9" s="22"/>
      <c r="B9" s="380" t="s">
        <v>660</v>
      </c>
      <c r="C9" s="230"/>
      <c r="D9" s="230"/>
      <c r="E9" s="231"/>
      <c r="F9" s="371" t="s">
        <v>661</v>
      </c>
      <c r="G9" s="230"/>
      <c r="H9" s="230"/>
      <c r="I9" s="230"/>
      <c r="J9" s="230"/>
      <c r="K9" s="231"/>
      <c r="M9" s="40"/>
      <c r="N9" s="40"/>
      <c r="O9" s="40"/>
      <c r="P9" s="40"/>
      <c r="Q9" s="40"/>
      <c r="R9" s="40"/>
      <c r="S9" s="40"/>
      <c r="T9" s="40"/>
      <c r="U9" s="40"/>
      <c r="V9" s="40"/>
      <c r="W9" s="40"/>
      <c r="X9" s="40"/>
      <c r="Y9" s="40"/>
      <c r="Z9" s="40"/>
      <c r="AA9" s="40"/>
      <c r="AB9" s="40"/>
    </row>
    <row r="10" spans="1:28" ht="40.9" customHeight="1" x14ac:dyDescent="0.3">
      <c r="A10" s="22"/>
      <c r="B10" s="232"/>
      <c r="C10" s="233"/>
      <c r="D10" s="233"/>
      <c r="E10" s="234"/>
      <c r="F10" s="232"/>
      <c r="G10" s="233"/>
      <c r="H10" s="233"/>
      <c r="I10" s="233"/>
      <c r="J10" s="233"/>
      <c r="K10" s="234"/>
      <c r="M10" s="40"/>
      <c r="N10" s="40"/>
      <c r="O10" s="40"/>
      <c r="P10" s="40"/>
      <c r="Q10" s="40"/>
      <c r="R10" s="40"/>
      <c r="S10" s="40"/>
      <c r="T10" s="40"/>
      <c r="U10" s="40"/>
      <c r="V10" s="40"/>
      <c r="W10" s="40"/>
      <c r="X10" s="40"/>
      <c r="Y10" s="40"/>
      <c r="Z10" s="40"/>
      <c r="AA10" s="40"/>
      <c r="AB10" s="40"/>
    </row>
    <row r="11" spans="1:28" ht="60" customHeight="1" x14ac:dyDescent="0.3">
      <c r="A11" s="22"/>
      <c r="B11" s="380" t="s">
        <v>662</v>
      </c>
      <c r="C11" s="230"/>
      <c r="D11" s="230"/>
      <c r="E11" s="231"/>
      <c r="F11" s="371" t="s">
        <v>663</v>
      </c>
      <c r="G11" s="230"/>
      <c r="H11" s="230"/>
      <c r="I11" s="230"/>
      <c r="J11" s="230"/>
      <c r="K11" s="231"/>
      <c r="M11" s="40"/>
      <c r="N11" s="40"/>
      <c r="O11" s="40"/>
      <c r="P11" s="40"/>
      <c r="Q11" s="40"/>
      <c r="R11" s="40"/>
      <c r="S11" s="40"/>
      <c r="T11" s="40"/>
      <c r="U11" s="40"/>
      <c r="V11" s="40"/>
      <c r="W11" s="40"/>
      <c r="X11" s="40"/>
      <c r="Y11" s="40"/>
      <c r="Z11" s="40"/>
      <c r="AA11" s="40"/>
      <c r="AB11" s="40"/>
    </row>
    <row r="12" spans="1:28" ht="61.9" customHeight="1" x14ac:dyDescent="0.3">
      <c r="A12" s="22"/>
      <c r="B12" s="232"/>
      <c r="C12" s="233"/>
      <c r="D12" s="233"/>
      <c r="E12" s="234"/>
      <c r="F12" s="232"/>
      <c r="G12" s="233"/>
      <c r="H12" s="233"/>
      <c r="I12" s="233"/>
      <c r="J12" s="233"/>
      <c r="K12" s="234"/>
      <c r="M12" s="40"/>
      <c r="N12" s="40"/>
      <c r="O12" s="40"/>
      <c r="P12" s="40"/>
      <c r="Q12" s="40"/>
      <c r="R12" s="40"/>
      <c r="S12" s="40"/>
      <c r="T12" s="40"/>
      <c r="U12" s="40"/>
      <c r="V12" s="40"/>
      <c r="W12" s="40"/>
      <c r="X12" s="40"/>
      <c r="Y12" s="40"/>
      <c r="Z12" s="40"/>
      <c r="AA12" s="40"/>
      <c r="AB12" s="40"/>
    </row>
    <row r="13" spans="1:28" ht="17.100000000000001" customHeight="1" x14ac:dyDescent="0.3">
      <c r="A13" s="22"/>
      <c r="B13" s="380" t="s">
        <v>664</v>
      </c>
      <c r="C13" s="230"/>
      <c r="D13" s="230"/>
      <c r="E13" s="231"/>
      <c r="F13" s="371" t="s">
        <v>665</v>
      </c>
      <c r="G13" s="230"/>
      <c r="H13" s="230"/>
      <c r="I13" s="230"/>
      <c r="J13" s="230"/>
      <c r="K13" s="231"/>
      <c r="M13" s="40"/>
    </row>
    <row r="14" spans="1:28" ht="17.100000000000001" customHeight="1" x14ac:dyDescent="0.3">
      <c r="A14" s="22"/>
      <c r="B14" s="232"/>
      <c r="C14" s="233"/>
      <c r="D14" s="233"/>
      <c r="E14" s="234"/>
      <c r="F14" s="232"/>
      <c r="G14" s="233"/>
      <c r="H14" s="233"/>
      <c r="I14" s="233"/>
      <c r="J14" s="233"/>
      <c r="K14" s="234"/>
      <c r="M14" s="40"/>
    </row>
    <row r="15" spans="1:28" ht="17.100000000000001" customHeight="1" x14ac:dyDescent="0.3">
      <c r="A15" s="22"/>
      <c r="B15" s="380" t="s">
        <v>666</v>
      </c>
      <c r="C15" s="230"/>
      <c r="D15" s="230"/>
      <c r="E15" s="231"/>
      <c r="F15" s="371" t="s">
        <v>667</v>
      </c>
      <c r="G15" s="230"/>
      <c r="H15" s="230"/>
      <c r="I15" s="230"/>
      <c r="J15" s="230"/>
      <c r="K15" s="231"/>
      <c r="M15" s="40"/>
    </row>
    <row r="16" spans="1:28" ht="17.100000000000001" customHeight="1" x14ac:dyDescent="0.3">
      <c r="A16" s="22"/>
      <c r="B16" s="232"/>
      <c r="C16" s="233"/>
      <c r="D16" s="233"/>
      <c r="E16" s="234"/>
      <c r="F16" s="232"/>
      <c r="G16" s="233"/>
      <c r="H16" s="233"/>
      <c r="I16" s="233"/>
      <c r="J16" s="233"/>
      <c r="K16" s="234"/>
      <c r="M16" s="40"/>
    </row>
    <row r="17" spans="1:13" ht="94.15" customHeight="1" x14ac:dyDescent="0.3">
      <c r="A17" s="22"/>
      <c r="B17" s="380" t="s">
        <v>668</v>
      </c>
      <c r="C17" s="230"/>
      <c r="D17" s="230"/>
      <c r="E17" s="231"/>
      <c r="F17" s="371" t="s">
        <v>669</v>
      </c>
      <c r="G17" s="230"/>
      <c r="H17" s="230"/>
      <c r="I17" s="230"/>
      <c r="J17" s="230"/>
      <c r="K17" s="231"/>
      <c r="M17" s="40"/>
    </row>
    <row r="18" spans="1:13" ht="82.9" customHeight="1" x14ac:dyDescent="0.3">
      <c r="A18" s="22"/>
      <c r="B18" s="232"/>
      <c r="C18" s="233"/>
      <c r="D18" s="233"/>
      <c r="E18" s="234"/>
      <c r="F18" s="232"/>
      <c r="G18" s="233"/>
      <c r="H18" s="233"/>
      <c r="I18" s="233"/>
      <c r="J18" s="233"/>
      <c r="K18" s="234"/>
      <c r="M18" s="40"/>
    </row>
    <row r="19" spans="1:13" ht="17.100000000000001" customHeight="1" x14ac:dyDescent="0.3">
      <c r="A19" s="22"/>
      <c r="B19" s="380" t="s">
        <v>670</v>
      </c>
      <c r="C19" s="230"/>
      <c r="D19" s="230"/>
      <c r="E19" s="231"/>
      <c r="F19" s="371" t="s">
        <v>671</v>
      </c>
      <c r="G19" s="230"/>
      <c r="H19" s="230"/>
      <c r="I19" s="230"/>
      <c r="J19" s="230"/>
      <c r="K19" s="231"/>
      <c r="M19" s="40"/>
    </row>
    <row r="20" spans="1:13" ht="17.100000000000001" customHeight="1" x14ac:dyDescent="0.3">
      <c r="A20" s="22"/>
      <c r="B20" s="232"/>
      <c r="C20" s="233"/>
      <c r="D20" s="233"/>
      <c r="E20" s="234"/>
      <c r="F20" s="232"/>
      <c r="G20" s="233"/>
      <c r="H20" s="233"/>
      <c r="I20" s="233"/>
      <c r="J20" s="233"/>
      <c r="K20" s="234"/>
      <c r="M20" s="40"/>
    </row>
    <row r="21" spans="1:13" ht="17.100000000000001" customHeight="1" x14ac:dyDescent="0.3">
      <c r="A21" s="22"/>
      <c r="B21" s="380" t="s">
        <v>672</v>
      </c>
      <c r="C21" s="230"/>
      <c r="D21" s="230"/>
      <c r="E21" s="231"/>
      <c r="F21" s="371" t="s">
        <v>673</v>
      </c>
      <c r="G21" s="230"/>
      <c r="H21" s="230"/>
      <c r="I21" s="230"/>
      <c r="J21" s="230"/>
      <c r="K21" s="231"/>
      <c r="M21" s="40"/>
    </row>
    <row r="22" spans="1:13" ht="17.100000000000001" customHeight="1" x14ac:dyDescent="0.3">
      <c r="A22" s="22"/>
      <c r="B22" s="232"/>
      <c r="C22" s="233"/>
      <c r="D22" s="233"/>
      <c r="E22" s="234"/>
      <c r="F22" s="232"/>
      <c r="G22" s="233"/>
      <c r="H22" s="233"/>
      <c r="I22" s="233"/>
      <c r="J22" s="233"/>
      <c r="K22" s="234"/>
      <c r="M22" s="40"/>
    </row>
    <row r="23" spans="1:13" ht="17.100000000000001" customHeight="1" x14ac:dyDescent="0.3">
      <c r="A23" s="22"/>
      <c r="B23" s="380" t="s">
        <v>674</v>
      </c>
      <c r="C23" s="230"/>
      <c r="D23" s="230"/>
      <c r="E23" s="231"/>
      <c r="F23" s="371" t="s">
        <v>675</v>
      </c>
      <c r="G23" s="230"/>
      <c r="H23" s="230"/>
      <c r="I23" s="230"/>
      <c r="J23" s="230"/>
      <c r="K23" s="231"/>
      <c r="M23" s="40"/>
    </row>
    <row r="24" spans="1:13" ht="17.100000000000001" customHeight="1" x14ac:dyDescent="0.3">
      <c r="A24" s="22"/>
      <c r="B24" s="232"/>
      <c r="C24" s="233"/>
      <c r="D24" s="233"/>
      <c r="E24" s="234"/>
      <c r="F24" s="232"/>
      <c r="G24" s="233"/>
      <c r="H24" s="233"/>
      <c r="I24" s="233"/>
      <c r="J24" s="233"/>
      <c r="K24" s="234"/>
      <c r="M24" s="40"/>
    </row>
    <row r="25" spans="1:13" ht="17.100000000000001" customHeight="1" x14ac:dyDescent="0.3">
      <c r="A25" s="22"/>
      <c r="B25" s="380" t="s">
        <v>676</v>
      </c>
      <c r="C25" s="230"/>
      <c r="D25" s="230"/>
      <c r="E25" s="231"/>
      <c r="F25" s="371" t="s">
        <v>677</v>
      </c>
      <c r="G25" s="230"/>
      <c r="H25" s="230"/>
      <c r="I25" s="230"/>
      <c r="J25" s="230"/>
      <c r="K25" s="231"/>
      <c r="M25" s="40"/>
    </row>
    <row r="26" spans="1:13" ht="17.100000000000001" customHeight="1" x14ac:dyDescent="0.3">
      <c r="A26" s="22"/>
      <c r="B26" s="232"/>
      <c r="C26" s="233"/>
      <c r="D26" s="233"/>
      <c r="E26" s="234"/>
      <c r="F26" s="232"/>
      <c r="G26" s="233"/>
      <c r="H26" s="233"/>
      <c r="I26" s="233"/>
      <c r="J26" s="233"/>
      <c r="K26" s="234"/>
      <c r="M26" s="40"/>
    </row>
    <row r="27" spans="1:13" ht="17.100000000000001" customHeight="1" x14ac:dyDescent="0.3">
      <c r="A27" s="22"/>
      <c r="B27" s="198"/>
      <c r="C27" s="230"/>
      <c r="D27" s="230"/>
      <c r="E27" s="230"/>
      <c r="F27" s="230"/>
      <c r="G27" s="230"/>
      <c r="H27" s="230"/>
      <c r="I27" s="230"/>
      <c r="J27" s="230"/>
      <c r="K27" s="231"/>
      <c r="M27" s="40"/>
    </row>
    <row r="28" spans="1:13" ht="17.100000000000001" customHeight="1" x14ac:dyDescent="0.3">
      <c r="A28" s="22"/>
      <c r="B28" s="232"/>
      <c r="C28" s="233"/>
      <c r="D28" s="233"/>
      <c r="E28" s="233"/>
      <c r="F28" s="233"/>
      <c r="G28" s="233"/>
      <c r="H28" s="233"/>
      <c r="I28" s="233"/>
      <c r="J28" s="233"/>
      <c r="K28" s="234"/>
      <c r="M28" s="40"/>
    </row>
    <row r="32" spans="1:13" ht="17.100000000000001" customHeight="1" x14ac:dyDescent="0.3">
      <c r="A32" s="22"/>
      <c r="B32" s="22"/>
      <c r="C32" s="22"/>
      <c r="D32" s="22"/>
      <c r="E32" s="22"/>
      <c r="F32" s="22"/>
      <c r="G32" s="22"/>
      <c r="H32" s="22"/>
      <c r="I32" s="22"/>
      <c r="J32" s="22"/>
      <c r="K32" s="22"/>
      <c r="M32" s="40"/>
    </row>
    <row r="33" spans="1:13" ht="17.100000000000001" customHeight="1" x14ac:dyDescent="0.3">
      <c r="A33" s="22"/>
      <c r="B33" s="22"/>
      <c r="C33" s="22"/>
      <c r="D33" s="22"/>
      <c r="E33" s="22"/>
      <c r="F33" s="22"/>
      <c r="G33" s="22"/>
      <c r="H33" s="22"/>
      <c r="I33" s="22"/>
      <c r="J33" s="22"/>
      <c r="K33" s="22"/>
      <c r="M33" s="40"/>
    </row>
    <row r="34" spans="1:13" ht="17.100000000000001" customHeight="1" x14ac:dyDescent="0.3">
      <c r="A34" s="22"/>
      <c r="B34" s="22"/>
      <c r="C34" s="22"/>
      <c r="D34" s="22"/>
      <c r="E34" s="22"/>
      <c r="F34" s="22"/>
      <c r="G34" s="22"/>
      <c r="H34" s="22"/>
      <c r="I34" s="22"/>
      <c r="J34" s="22"/>
      <c r="K34" s="22"/>
      <c r="M34" s="40"/>
    </row>
    <row r="35" spans="1:13" ht="17.100000000000001" customHeight="1" x14ac:dyDescent="0.3">
      <c r="A35" s="22"/>
      <c r="B35" s="22"/>
      <c r="C35" s="22"/>
      <c r="D35" s="22"/>
      <c r="E35" s="22"/>
      <c r="F35" s="22"/>
      <c r="G35" s="22"/>
      <c r="H35" s="22"/>
      <c r="I35" s="22"/>
      <c r="J35" s="22"/>
      <c r="K35" s="22"/>
      <c r="M35" s="40"/>
    </row>
    <row r="36" spans="1:13" ht="17.100000000000001" customHeight="1" x14ac:dyDescent="0.3">
      <c r="A36" s="22"/>
      <c r="B36" s="22"/>
      <c r="C36" s="22"/>
      <c r="D36" s="22"/>
      <c r="E36" s="22"/>
      <c r="F36" s="22"/>
      <c r="G36" s="22"/>
      <c r="H36" s="22"/>
      <c r="I36" s="22"/>
      <c r="J36" s="22"/>
      <c r="K36" s="22"/>
      <c r="M36" s="40"/>
    </row>
    <row r="37" spans="1:13" ht="17.100000000000001" customHeight="1" x14ac:dyDescent="0.3">
      <c r="A37" s="22"/>
      <c r="B37" s="22"/>
      <c r="C37" s="22"/>
      <c r="D37" s="22"/>
      <c r="E37" s="22"/>
      <c r="F37" s="22"/>
      <c r="G37" s="22"/>
      <c r="H37" s="22"/>
      <c r="I37" s="22"/>
      <c r="J37" s="22"/>
      <c r="K37" s="22"/>
      <c r="M37" s="40"/>
    </row>
    <row r="38" spans="1:13" ht="17.100000000000001" customHeight="1" x14ac:dyDescent="0.3">
      <c r="A38" s="22"/>
      <c r="B38" s="22"/>
      <c r="C38" s="22"/>
      <c r="D38" s="22"/>
      <c r="E38" s="22"/>
      <c r="F38" s="22"/>
      <c r="G38" s="22"/>
      <c r="H38" s="22"/>
      <c r="I38" s="22"/>
      <c r="J38" s="22"/>
      <c r="K38" s="22"/>
      <c r="M38" s="40"/>
    </row>
    <row r="39" spans="1:13" ht="17.100000000000001" customHeight="1" x14ac:dyDescent="0.3">
      <c r="A39" s="22"/>
      <c r="B39" s="22"/>
      <c r="C39" s="22"/>
      <c r="D39" s="22"/>
      <c r="E39" s="22"/>
      <c r="F39" s="22"/>
      <c r="G39" s="22"/>
      <c r="H39" s="22"/>
      <c r="I39" s="22"/>
      <c r="J39" s="22"/>
      <c r="K39" s="22"/>
      <c r="M39" s="40"/>
    </row>
    <row r="40" spans="1:13" ht="17.100000000000001" customHeight="1" x14ac:dyDescent="0.3">
      <c r="A40" s="22"/>
      <c r="B40" s="22"/>
      <c r="C40" s="22"/>
      <c r="D40" s="22"/>
      <c r="E40" s="22"/>
      <c r="F40" s="22"/>
      <c r="G40" s="22"/>
      <c r="H40" s="22"/>
      <c r="I40" s="22"/>
      <c r="J40" s="22"/>
      <c r="K40" s="22"/>
      <c r="M40" s="40"/>
    </row>
    <row r="41" spans="1:13" ht="17.100000000000001" customHeight="1" x14ac:dyDescent="0.3">
      <c r="A41" s="22"/>
      <c r="B41" s="22"/>
      <c r="C41" s="22"/>
      <c r="D41" s="22"/>
      <c r="E41" s="22"/>
      <c r="F41" s="22"/>
      <c r="G41" s="22"/>
      <c r="H41" s="22"/>
      <c r="I41" s="22"/>
      <c r="J41" s="22"/>
      <c r="K41" s="22"/>
      <c r="M41" s="40"/>
    </row>
    <row r="42" spans="1:13" ht="17.100000000000001" customHeight="1" x14ac:dyDescent="0.3">
      <c r="A42" s="22"/>
      <c r="B42" s="22"/>
      <c r="C42" s="22"/>
      <c r="D42" s="22"/>
      <c r="E42" s="22"/>
      <c r="F42" s="22"/>
      <c r="G42" s="22"/>
      <c r="H42" s="22"/>
      <c r="I42" s="22"/>
      <c r="J42" s="22"/>
      <c r="K42" s="22"/>
      <c r="M42" s="40"/>
    </row>
    <row r="43" spans="1:13" ht="17.100000000000001" customHeight="1" x14ac:dyDescent="0.3">
      <c r="A43" s="22"/>
      <c r="B43" s="22"/>
      <c r="C43" s="22"/>
      <c r="D43" s="22"/>
      <c r="E43" s="22"/>
      <c r="F43" s="22"/>
      <c r="G43" s="22"/>
      <c r="H43" s="22"/>
      <c r="I43" s="22"/>
      <c r="J43" s="22"/>
      <c r="K43" s="22"/>
      <c r="M43" s="40"/>
    </row>
    <row r="44" spans="1:13" ht="17.100000000000001" customHeight="1" x14ac:dyDescent="0.3">
      <c r="A44" s="22"/>
      <c r="B44" s="22"/>
      <c r="C44" s="22"/>
      <c r="D44" s="22"/>
      <c r="E44" s="22"/>
      <c r="F44" s="22"/>
      <c r="G44" s="22"/>
      <c r="H44" s="22"/>
      <c r="I44" s="22"/>
      <c r="J44" s="22"/>
      <c r="K44" s="22"/>
      <c r="M44" s="40"/>
    </row>
    <row r="45" spans="1:13" ht="17.100000000000001" customHeight="1" x14ac:dyDescent="0.3">
      <c r="A45" s="22"/>
      <c r="B45" s="22"/>
      <c r="C45" s="22"/>
      <c r="D45" s="22"/>
      <c r="E45" s="22"/>
      <c r="F45" s="22"/>
      <c r="G45" s="22"/>
      <c r="H45" s="22"/>
      <c r="I45" s="22"/>
      <c r="J45" s="22"/>
      <c r="K45" s="22"/>
      <c r="M45" s="40"/>
    </row>
    <row r="46" spans="1:13" ht="17.100000000000001" customHeight="1" x14ac:dyDescent="0.3">
      <c r="A46" s="22"/>
      <c r="B46" s="22"/>
      <c r="C46" s="22"/>
      <c r="D46" s="22"/>
      <c r="E46" s="22"/>
      <c r="F46" s="22"/>
      <c r="G46" s="22"/>
      <c r="H46" s="22"/>
      <c r="I46" s="22"/>
      <c r="J46" s="22"/>
      <c r="K46" s="22"/>
      <c r="M46" s="40"/>
    </row>
    <row r="47" spans="1:13" ht="17.100000000000001" customHeight="1" x14ac:dyDescent="0.3">
      <c r="A47" s="22"/>
      <c r="B47" s="22"/>
      <c r="C47" s="22"/>
      <c r="D47" s="22"/>
      <c r="E47" s="22"/>
      <c r="F47" s="22"/>
      <c r="G47" s="22"/>
      <c r="H47" s="22"/>
      <c r="I47" s="22"/>
      <c r="J47" s="22"/>
      <c r="K47" s="22"/>
      <c r="M47" s="40"/>
    </row>
    <row r="48" spans="1:13" ht="17.100000000000001" customHeight="1" x14ac:dyDescent="0.3">
      <c r="A48" s="22"/>
      <c r="B48" s="22"/>
      <c r="C48" s="22"/>
      <c r="D48" s="22"/>
      <c r="E48" s="22"/>
      <c r="F48" s="22"/>
      <c r="G48" s="22"/>
      <c r="H48" s="22"/>
      <c r="I48" s="22"/>
      <c r="J48" s="22"/>
      <c r="K48" s="22"/>
      <c r="M48" s="40"/>
    </row>
    <row r="49" spans="1:13" ht="17.100000000000001" customHeight="1" x14ac:dyDescent="0.3">
      <c r="A49" s="22"/>
      <c r="B49" s="22"/>
      <c r="C49" s="22"/>
      <c r="D49" s="22"/>
      <c r="E49" s="22"/>
      <c r="F49" s="22"/>
      <c r="G49" s="22"/>
      <c r="H49" s="22"/>
      <c r="I49" s="22"/>
      <c r="J49" s="22"/>
      <c r="K49" s="22"/>
      <c r="M49" s="40"/>
    </row>
    <row r="50" spans="1:13" ht="17.100000000000001" customHeight="1" x14ac:dyDescent="0.3">
      <c r="A50" s="22"/>
      <c r="B50" s="22"/>
      <c r="C50" s="22"/>
      <c r="D50" s="22"/>
      <c r="E50" s="22"/>
      <c r="F50" s="22"/>
      <c r="G50" s="22"/>
      <c r="H50" s="22"/>
      <c r="I50" s="22"/>
      <c r="J50" s="22"/>
      <c r="K50" s="22"/>
      <c r="M50" s="40"/>
    </row>
    <row r="51" spans="1:13" ht="17.100000000000001" customHeight="1" x14ac:dyDescent="0.3">
      <c r="A51" s="22"/>
      <c r="B51" s="22"/>
      <c r="C51" s="22"/>
      <c r="D51" s="22"/>
      <c r="E51" s="22"/>
      <c r="F51" s="22"/>
      <c r="G51" s="22"/>
      <c r="H51" s="22"/>
      <c r="I51" s="22"/>
      <c r="J51" s="22"/>
      <c r="K51" s="22"/>
      <c r="M51" s="40"/>
    </row>
    <row r="52" spans="1:13" ht="17.100000000000001" customHeight="1" x14ac:dyDescent="0.3">
      <c r="A52" s="22"/>
      <c r="B52" s="22"/>
      <c r="C52" s="22"/>
      <c r="D52" s="22"/>
      <c r="E52" s="22"/>
      <c r="F52" s="22"/>
      <c r="G52" s="22"/>
      <c r="H52" s="22"/>
      <c r="I52" s="22"/>
      <c r="J52" s="22"/>
      <c r="K52" s="22"/>
      <c r="M52" s="40"/>
    </row>
    <row r="53" spans="1:13" ht="17.100000000000001" customHeight="1" x14ac:dyDescent="0.3">
      <c r="A53" s="22"/>
      <c r="B53" s="22"/>
      <c r="C53" s="22"/>
      <c r="D53" s="22"/>
      <c r="E53" s="22"/>
      <c r="F53" s="22"/>
      <c r="G53" s="22"/>
      <c r="H53" s="22"/>
      <c r="I53" s="22"/>
      <c r="J53" s="22"/>
      <c r="K53" s="22"/>
      <c r="M53" s="40"/>
    </row>
    <row r="54" spans="1:13" ht="17.100000000000001" customHeight="1" x14ac:dyDescent="0.3">
      <c r="A54" s="22"/>
      <c r="B54" s="22"/>
      <c r="C54" s="22"/>
      <c r="D54" s="22"/>
      <c r="E54" s="22"/>
      <c r="F54" s="22"/>
      <c r="G54" s="22"/>
      <c r="H54" s="22"/>
      <c r="I54" s="22"/>
      <c r="J54" s="22"/>
      <c r="K54" s="22"/>
      <c r="M54" s="40"/>
    </row>
    <row r="55" spans="1:13" ht="17.100000000000001" customHeight="1" x14ac:dyDescent="0.3">
      <c r="A55" s="22"/>
      <c r="B55" s="22"/>
      <c r="C55" s="22"/>
      <c r="D55" s="22"/>
      <c r="E55" s="22"/>
      <c r="F55" s="22"/>
      <c r="G55" s="22"/>
      <c r="H55" s="22"/>
      <c r="I55" s="22"/>
      <c r="J55" s="22"/>
      <c r="K55" s="22"/>
      <c r="M55" s="40"/>
    </row>
    <row r="56" spans="1:13" ht="17.100000000000001" customHeight="1" x14ac:dyDescent="0.3">
      <c r="A56" s="22"/>
      <c r="B56" s="22"/>
      <c r="C56" s="22"/>
      <c r="D56" s="22"/>
      <c r="E56" s="22"/>
      <c r="F56" s="22"/>
      <c r="G56" s="22"/>
      <c r="H56" s="22"/>
      <c r="I56" s="22"/>
      <c r="J56" s="22"/>
      <c r="K56" s="22"/>
      <c r="M56" s="40"/>
    </row>
    <row r="57" spans="1:13" ht="17.100000000000001" customHeight="1" x14ac:dyDescent="0.3">
      <c r="A57" s="22"/>
      <c r="B57" s="22"/>
      <c r="C57" s="22"/>
      <c r="D57" s="22"/>
      <c r="E57" s="22"/>
      <c r="F57" s="22"/>
      <c r="G57" s="22"/>
      <c r="H57" s="22"/>
      <c r="I57" s="22"/>
      <c r="J57" s="22"/>
      <c r="K57" s="22"/>
      <c r="M57" s="40"/>
    </row>
    <row r="58" spans="1:13" ht="17.100000000000001" customHeight="1" x14ac:dyDescent="0.3">
      <c r="A58" s="22"/>
      <c r="B58" s="22"/>
      <c r="C58" s="22"/>
      <c r="D58" s="22"/>
      <c r="E58" s="22"/>
      <c r="F58" s="22"/>
      <c r="G58" s="22"/>
      <c r="H58" s="22"/>
      <c r="I58" s="22"/>
      <c r="J58" s="22"/>
      <c r="K58" s="22"/>
      <c r="M58" s="40"/>
    </row>
    <row r="59" spans="1:13" ht="17.100000000000001" customHeight="1" x14ac:dyDescent="0.3">
      <c r="A59" s="22"/>
      <c r="B59" s="22"/>
      <c r="C59" s="22"/>
      <c r="D59" s="22"/>
      <c r="E59" s="22"/>
      <c r="F59" s="22"/>
      <c r="G59" s="22"/>
      <c r="H59" s="22"/>
      <c r="I59" s="22"/>
      <c r="J59" s="22"/>
      <c r="K59" s="22"/>
      <c r="M59" s="40"/>
    </row>
    <row r="60" spans="1:13" ht="17.100000000000001" customHeight="1" x14ac:dyDescent="0.3">
      <c r="A60" s="22"/>
      <c r="B60" s="22"/>
      <c r="C60" s="22"/>
      <c r="D60" s="22"/>
      <c r="E60" s="22"/>
      <c r="F60" s="22"/>
      <c r="G60" s="22"/>
      <c r="H60" s="22"/>
      <c r="I60" s="22"/>
      <c r="J60" s="22"/>
      <c r="K60" s="22"/>
      <c r="M60" s="40"/>
    </row>
    <row r="61" spans="1:13" ht="17.100000000000001" customHeight="1" x14ac:dyDescent="0.3">
      <c r="A61" s="22"/>
      <c r="B61" s="22"/>
      <c r="C61" s="22"/>
      <c r="D61" s="22"/>
      <c r="E61" s="22"/>
      <c r="F61" s="22"/>
      <c r="G61" s="22"/>
      <c r="H61" s="22"/>
      <c r="I61" s="22"/>
      <c r="J61" s="22"/>
      <c r="K61" s="22"/>
      <c r="M61" s="40"/>
    </row>
    <row r="62" spans="1:13" ht="17.100000000000001" customHeight="1" x14ac:dyDescent="0.25">
      <c r="A62" s="22"/>
      <c r="B62" s="22"/>
      <c r="C62" s="22"/>
      <c r="D62" s="22"/>
      <c r="E62" s="22"/>
      <c r="F62" s="22"/>
      <c r="G62" s="22"/>
      <c r="H62" s="22"/>
      <c r="I62" s="22"/>
      <c r="J62" s="22"/>
      <c r="K62" s="22"/>
      <c r="M62" s="43"/>
    </row>
    <row r="63" spans="1:13" x14ac:dyDescent="0.25">
      <c r="A63" s="22"/>
      <c r="B63" s="22"/>
      <c r="C63" s="22"/>
      <c r="D63" s="22"/>
      <c r="E63" s="22"/>
      <c r="F63" s="22"/>
      <c r="G63" s="22"/>
      <c r="H63" s="22"/>
      <c r="I63" s="22"/>
      <c r="J63" s="22"/>
      <c r="K63" s="22"/>
    </row>
  </sheetData>
  <sheetProtection sheet="1" formatCells="0" formatColumns="0" formatRows="0" insertColumns="0" insertRows="0" insertHyperlinks="0"/>
  <mergeCells count="24">
    <mergeCell ref="B27:K28"/>
    <mergeCell ref="B15:E16"/>
    <mergeCell ref="F7:K8"/>
    <mergeCell ref="B9:E10"/>
    <mergeCell ref="F11:K12"/>
    <mergeCell ref="F19:K20"/>
    <mergeCell ref="F21:K22"/>
    <mergeCell ref="F23:K24"/>
    <mergeCell ref="B2:K2"/>
    <mergeCell ref="B6:K6"/>
    <mergeCell ref="F9:K10"/>
    <mergeCell ref="F25:K26"/>
    <mergeCell ref="B4:K5"/>
    <mergeCell ref="B13:E14"/>
    <mergeCell ref="F15:K16"/>
    <mergeCell ref="F13:K14"/>
    <mergeCell ref="B25:E26"/>
    <mergeCell ref="B7:E8"/>
    <mergeCell ref="B11:E12"/>
    <mergeCell ref="B17:E18"/>
    <mergeCell ref="B19:E20"/>
    <mergeCell ref="B21:E22"/>
    <mergeCell ref="B23:E24"/>
    <mergeCell ref="F17:K18"/>
  </mergeCells>
  <pageMargins left="0.25" right="0.25" top="0.75" bottom="0.75" header="0.3" footer="0.3"/>
  <pageSetup paperSize="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3" tint="0.499984740745262"/>
  </sheetPr>
  <dimension ref="A1:M58"/>
  <sheetViews>
    <sheetView showGridLines="0" zoomScaleNormal="100" zoomScaleSheetLayoutView="100" workbookViewId="0">
      <selection activeCell="O31" sqref="O31"/>
    </sheetView>
  </sheetViews>
  <sheetFormatPr defaultColWidth="8.85546875" defaultRowHeight="15" x14ac:dyDescent="0.25"/>
  <cols>
    <col min="1" max="1" width="1.42578125" customWidth="1"/>
    <col min="2" max="2" width="9.140625" customWidth="1"/>
    <col min="13" max="13" width="2.85546875" customWidth="1"/>
    <col min="14" max="14" width="10.42578125" customWidth="1"/>
  </cols>
  <sheetData>
    <row r="1" spans="1:13" x14ac:dyDescent="0.25">
      <c r="A1" s="2"/>
      <c r="B1" s="2"/>
      <c r="C1" s="2"/>
      <c r="D1" s="2"/>
      <c r="E1" s="2"/>
      <c r="F1" s="2"/>
      <c r="G1" s="2"/>
      <c r="H1" s="2"/>
      <c r="I1" s="2"/>
      <c r="J1" s="2"/>
      <c r="K1" s="2"/>
    </row>
    <row r="2" spans="1:13" ht="19.5" customHeight="1" x14ac:dyDescent="0.3">
      <c r="A2" s="2"/>
      <c r="B2" s="348" t="s">
        <v>678</v>
      </c>
      <c r="C2" s="201"/>
      <c r="D2" s="201"/>
      <c r="E2" s="201"/>
      <c r="F2" s="201"/>
      <c r="G2" s="201"/>
      <c r="H2" s="201"/>
      <c r="I2" s="201"/>
      <c r="J2" s="201"/>
      <c r="K2" s="201"/>
      <c r="M2" s="106"/>
    </row>
    <row r="3" spans="1:13" x14ac:dyDescent="0.25">
      <c r="A3" s="2"/>
      <c r="B3" s="24"/>
      <c r="C3" s="24"/>
      <c r="D3" s="24"/>
      <c r="E3" s="24"/>
      <c r="F3" s="24"/>
      <c r="G3" s="24"/>
      <c r="H3" s="24"/>
      <c r="I3" s="24"/>
      <c r="J3" s="24"/>
      <c r="K3" s="24"/>
    </row>
    <row r="4" spans="1:13" s="4" customFormat="1" ht="14.45" customHeight="1" x14ac:dyDescent="0.25">
      <c r="A4" s="12"/>
      <c r="B4" s="236" t="s">
        <v>679</v>
      </c>
      <c r="C4" s="215"/>
      <c r="D4" s="215"/>
      <c r="E4" s="215"/>
      <c r="F4" s="215"/>
      <c r="G4" s="215"/>
      <c r="H4" s="215"/>
      <c r="I4" s="215"/>
      <c r="J4" s="215"/>
      <c r="K4" s="253"/>
      <c r="M4" s="123"/>
    </row>
    <row r="5" spans="1:13" ht="15.95" customHeight="1" x14ac:dyDescent="0.25">
      <c r="A5" s="2"/>
      <c r="B5" s="216"/>
      <c r="C5" s="201"/>
      <c r="D5" s="201"/>
      <c r="E5" s="201"/>
      <c r="F5" s="201"/>
      <c r="G5" s="201"/>
      <c r="H5" s="201"/>
      <c r="I5" s="201"/>
      <c r="J5" s="201"/>
      <c r="K5" s="321"/>
      <c r="M5" s="69"/>
    </row>
    <row r="6" spans="1:13" ht="15.95" customHeight="1" x14ac:dyDescent="0.25">
      <c r="A6" s="2"/>
      <c r="B6" s="216"/>
      <c r="C6" s="201"/>
      <c r="D6" s="201"/>
      <c r="E6" s="201"/>
      <c r="F6" s="201"/>
      <c r="G6" s="201"/>
      <c r="H6" s="201"/>
      <c r="I6" s="201"/>
      <c r="J6" s="201"/>
      <c r="K6" s="321"/>
      <c r="M6" s="124"/>
    </row>
    <row r="7" spans="1:13" ht="15.95" customHeight="1" x14ac:dyDescent="0.25">
      <c r="A7" s="2"/>
      <c r="B7" s="216"/>
      <c r="C7" s="201"/>
      <c r="D7" s="201"/>
      <c r="E7" s="201"/>
      <c r="F7" s="201"/>
      <c r="G7" s="201"/>
      <c r="H7" s="201"/>
      <c r="I7" s="201"/>
      <c r="J7" s="201"/>
      <c r="K7" s="321"/>
      <c r="M7" s="124"/>
    </row>
    <row r="8" spans="1:13" ht="15.95" customHeight="1" x14ac:dyDescent="0.25">
      <c r="A8" s="2"/>
      <c r="B8" s="254"/>
      <c r="C8" s="255"/>
      <c r="D8" s="255"/>
      <c r="E8" s="255"/>
      <c r="F8" s="255"/>
      <c r="G8" s="255"/>
      <c r="H8" s="255"/>
      <c r="I8" s="255"/>
      <c r="J8" s="255"/>
      <c r="K8" s="256"/>
      <c r="M8" s="124"/>
    </row>
    <row r="9" spans="1:13" ht="14.45" customHeight="1" x14ac:dyDescent="0.25">
      <c r="A9" s="2"/>
      <c r="B9" s="374" t="s">
        <v>680</v>
      </c>
      <c r="C9" s="253"/>
      <c r="D9" s="374" t="s">
        <v>681</v>
      </c>
      <c r="E9" s="215"/>
      <c r="F9" s="215"/>
      <c r="G9" s="215"/>
      <c r="H9" s="253"/>
      <c r="I9" s="398" t="s">
        <v>682</v>
      </c>
      <c r="J9" s="374" t="s">
        <v>683</v>
      </c>
      <c r="K9" s="253"/>
      <c r="M9" s="69"/>
    </row>
    <row r="10" spans="1:13" ht="14.45" customHeight="1" x14ac:dyDescent="0.25">
      <c r="A10" s="2"/>
      <c r="B10" s="216"/>
      <c r="C10" s="321"/>
      <c r="D10" s="216"/>
      <c r="E10" s="201"/>
      <c r="F10" s="201"/>
      <c r="G10" s="201"/>
      <c r="H10" s="321"/>
      <c r="I10" s="368"/>
      <c r="J10" s="216"/>
      <c r="K10" s="321"/>
      <c r="M10" s="69"/>
    </row>
    <row r="11" spans="1:13" ht="15.95" customHeight="1" x14ac:dyDescent="0.25">
      <c r="A11" s="2"/>
      <c r="B11" s="254"/>
      <c r="C11" s="256"/>
      <c r="D11" s="254"/>
      <c r="E11" s="255"/>
      <c r="F11" s="255"/>
      <c r="G11" s="255"/>
      <c r="H11" s="256"/>
      <c r="I11" s="263"/>
      <c r="J11" s="254"/>
      <c r="K11" s="256"/>
      <c r="M11" s="69"/>
    </row>
    <row r="12" spans="1:13" ht="62.45" customHeight="1" x14ac:dyDescent="0.25">
      <c r="A12" s="2"/>
      <c r="B12" s="236" t="s">
        <v>684</v>
      </c>
      <c r="C12" s="253"/>
      <c r="D12" s="303"/>
      <c r="E12" s="230"/>
      <c r="F12" s="230"/>
      <c r="G12" s="230"/>
      <c r="H12" s="231"/>
      <c r="I12" s="395"/>
      <c r="J12" s="297"/>
      <c r="K12" s="383"/>
      <c r="M12" s="124"/>
    </row>
    <row r="13" spans="1:13" ht="102.6" customHeight="1" x14ac:dyDescent="0.25">
      <c r="A13" s="2"/>
      <c r="B13" s="254"/>
      <c r="C13" s="256"/>
      <c r="D13" s="232"/>
      <c r="E13" s="233"/>
      <c r="F13" s="233"/>
      <c r="G13" s="233"/>
      <c r="H13" s="234"/>
      <c r="I13" s="382"/>
      <c r="J13" s="386"/>
      <c r="K13" s="387"/>
      <c r="M13" s="124"/>
    </row>
    <row r="14" spans="1:13" ht="22.9" customHeight="1" x14ac:dyDescent="0.25">
      <c r="A14" s="2"/>
      <c r="B14" s="236" t="s">
        <v>685</v>
      </c>
      <c r="C14" s="253"/>
      <c r="D14" s="303" t="s">
        <v>686</v>
      </c>
      <c r="E14" s="230"/>
      <c r="F14" s="230"/>
      <c r="G14" s="230"/>
      <c r="H14" s="231"/>
      <c r="I14" s="381" t="s">
        <v>687</v>
      </c>
      <c r="J14" s="297" t="s">
        <v>688</v>
      </c>
      <c r="K14" s="383"/>
      <c r="M14" s="69"/>
    </row>
    <row r="15" spans="1:13" ht="41.45" customHeight="1" x14ac:dyDescent="0.25">
      <c r="A15" s="2"/>
      <c r="B15" s="254"/>
      <c r="C15" s="256"/>
      <c r="D15" s="232"/>
      <c r="E15" s="233"/>
      <c r="F15" s="233"/>
      <c r="G15" s="233"/>
      <c r="H15" s="234"/>
      <c r="I15" s="382"/>
      <c r="J15" s="386"/>
      <c r="K15" s="387"/>
      <c r="M15" s="69"/>
    </row>
    <row r="16" spans="1:13" ht="14.45" customHeight="1" x14ac:dyDescent="0.25">
      <c r="A16" s="2"/>
      <c r="B16" s="236" t="s">
        <v>689</v>
      </c>
      <c r="C16" s="253"/>
      <c r="D16" s="303" t="s">
        <v>690</v>
      </c>
      <c r="E16" s="230"/>
      <c r="F16" s="230"/>
      <c r="G16" s="230"/>
      <c r="H16" s="231"/>
      <c r="I16" s="395" t="s">
        <v>691</v>
      </c>
      <c r="J16" s="297" t="s">
        <v>692</v>
      </c>
      <c r="K16" s="383"/>
      <c r="M16" s="69"/>
    </row>
    <row r="17" spans="1:13" ht="15.95" customHeight="1" x14ac:dyDescent="0.25">
      <c r="A17" s="2"/>
      <c r="B17" s="216"/>
      <c r="C17" s="321"/>
      <c r="D17" s="304"/>
      <c r="E17" s="310"/>
      <c r="F17" s="310"/>
      <c r="G17" s="310"/>
      <c r="H17" s="305"/>
      <c r="I17" s="396"/>
      <c r="J17" s="384"/>
      <c r="K17" s="385"/>
      <c r="M17" s="69"/>
    </row>
    <row r="18" spans="1:13" ht="15.95" customHeight="1" x14ac:dyDescent="0.25">
      <c r="A18" s="2"/>
      <c r="B18" s="254"/>
      <c r="C18" s="256"/>
      <c r="D18" s="232"/>
      <c r="E18" s="233"/>
      <c r="F18" s="233"/>
      <c r="G18" s="233"/>
      <c r="H18" s="234"/>
      <c r="I18" s="382"/>
      <c r="J18" s="386"/>
      <c r="K18" s="387"/>
      <c r="M18" s="69"/>
    </row>
    <row r="19" spans="1:13" ht="14.45" customHeight="1" x14ac:dyDescent="0.25">
      <c r="A19" s="2"/>
      <c r="B19" s="236" t="s">
        <v>693</v>
      </c>
      <c r="C19" s="253"/>
      <c r="D19" s="303" t="s">
        <v>694</v>
      </c>
      <c r="E19" s="230"/>
      <c r="F19" s="230"/>
      <c r="G19" s="230"/>
      <c r="H19" s="231"/>
      <c r="I19" s="381" t="s">
        <v>695</v>
      </c>
      <c r="J19" s="297" t="s">
        <v>696</v>
      </c>
      <c r="K19" s="383"/>
      <c r="M19" s="69"/>
    </row>
    <row r="20" spans="1:13" ht="15.95" customHeight="1" x14ac:dyDescent="0.25">
      <c r="A20" s="2"/>
      <c r="B20" s="254"/>
      <c r="C20" s="256"/>
      <c r="D20" s="232"/>
      <c r="E20" s="233"/>
      <c r="F20" s="233"/>
      <c r="G20" s="233"/>
      <c r="H20" s="234"/>
      <c r="I20" s="382"/>
      <c r="J20" s="386"/>
      <c r="K20" s="387"/>
      <c r="M20" s="69"/>
    </row>
    <row r="21" spans="1:13" ht="14.45" customHeight="1" x14ac:dyDescent="0.25">
      <c r="A21" s="2"/>
      <c r="B21" s="236" t="s">
        <v>697</v>
      </c>
      <c r="C21" s="253"/>
      <c r="D21" s="303" t="s">
        <v>698</v>
      </c>
      <c r="E21" s="230"/>
      <c r="F21" s="230"/>
      <c r="G21" s="230"/>
      <c r="H21" s="231"/>
      <c r="I21" s="381" t="s">
        <v>699</v>
      </c>
      <c r="J21" s="297" t="s">
        <v>700</v>
      </c>
      <c r="K21" s="383"/>
      <c r="M21" s="125"/>
    </row>
    <row r="22" spans="1:13" ht="15.95" customHeight="1" x14ac:dyDescent="0.25">
      <c r="A22" s="2"/>
      <c r="B22" s="254"/>
      <c r="C22" s="256"/>
      <c r="D22" s="232"/>
      <c r="E22" s="233"/>
      <c r="F22" s="233"/>
      <c r="G22" s="233"/>
      <c r="H22" s="234"/>
      <c r="I22" s="382"/>
      <c r="J22" s="386"/>
      <c r="K22" s="387"/>
      <c r="M22" s="69"/>
    </row>
    <row r="23" spans="1:13" ht="14.45" customHeight="1" x14ac:dyDescent="0.25">
      <c r="A23" s="2"/>
      <c r="B23" s="236" t="s">
        <v>701</v>
      </c>
      <c r="C23" s="253"/>
      <c r="D23" s="303"/>
      <c r="E23" s="230"/>
      <c r="F23" s="230"/>
      <c r="G23" s="230"/>
      <c r="H23" s="231"/>
      <c r="I23" s="395"/>
      <c r="J23" s="297"/>
      <c r="K23" s="383"/>
      <c r="M23" s="69"/>
    </row>
    <row r="24" spans="1:13" ht="56.45" customHeight="1" x14ac:dyDescent="0.25">
      <c r="A24" s="2"/>
      <c r="B24" s="254"/>
      <c r="C24" s="256"/>
      <c r="D24" s="232"/>
      <c r="E24" s="233"/>
      <c r="F24" s="233"/>
      <c r="G24" s="233"/>
      <c r="H24" s="234"/>
      <c r="I24" s="382"/>
      <c r="J24" s="386"/>
      <c r="K24" s="387"/>
      <c r="M24" s="69"/>
    </row>
    <row r="25" spans="1:13" ht="14.45" customHeight="1" x14ac:dyDescent="0.25">
      <c r="A25" s="2"/>
      <c r="B25" s="236" t="s">
        <v>702</v>
      </c>
      <c r="C25" s="253"/>
      <c r="D25" s="303"/>
      <c r="E25" s="230"/>
      <c r="F25" s="230"/>
      <c r="G25" s="230"/>
      <c r="H25" s="231"/>
      <c r="I25" s="184"/>
      <c r="J25" s="184"/>
      <c r="K25" s="184"/>
      <c r="M25" s="69"/>
    </row>
    <row r="26" spans="1:13" ht="15.95" customHeight="1" x14ac:dyDescent="0.25">
      <c r="A26" s="2"/>
      <c r="B26" s="254"/>
      <c r="C26" s="256"/>
      <c r="D26" s="232"/>
      <c r="E26" s="233"/>
      <c r="F26" s="233"/>
      <c r="G26" s="233"/>
      <c r="H26" s="234"/>
      <c r="I26" s="184"/>
      <c r="J26" s="184"/>
      <c r="K26" s="184"/>
      <c r="M26" s="69"/>
    </row>
    <row r="27" spans="1:13" ht="14.45" customHeight="1" x14ac:dyDescent="0.25">
      <c r="A27" s="2"/>
      <c r="B27" s="236" t="s">
        <v>703</v>
      </c>
      <c r="C27" s="253"/>
      <c r="D27" s="388" t="s">
        <v>704</v>
      </c>
      <c r="E27" s="389"/>
      <c r="F27" s="389"/>
      <c r="G27" s="389"/>
      <c r="H27" s="390"/>
      <c r="I27" s="395">
        <v>45992</v>
      </c>
      <c r="J27" s="297" t="s">
        <v>705</v>
      </c>
      <c r="K27" s="383"/>
      <c r="M27" s="69"/>
    </row>
    <row r="28" spans="1:13" ht="15.95" customHeight="1" x14ac:dyDescent="0.25">
      <c r="A28" s="2"/>
      <c r="B28" s="254"/>
      <c r="C28" s="256"/>
      <c r="D28" s="391"/>
      <c r="E28" s="392"/>
      <c r="F28" s="392"/>
      <c r="G28" s="392"/>
      <c r="H28" s="393"/>
      <c r="I28" s="382"/>
      <c r="J28" s="386"/>
      <c r="K28" s="387"/>
      <c r="M28" s="69"/>
    </row>
    <row r="29" spans="1:13" ht="14.45" customHeight="1" x14ac:dyDescent="0.25">
      <c r="A29" s="2"/>
      <c r="B29" s="236" t="s">
        <v>706</v>
      </c>
      <c r="C29" s="253"/>
      <c r="D29" s="303"/>
      <c r="E29" s="230"/>
      <c r="F29" s="230"/>
      <c r="G29" s="230"/>
      <c r="H29" s="231"/>
      <c r="I29" s="303"/>
      <c r="J29" s="198"/>
      <c r="K29" s="231"/>
    </row>
    <row r="30" spans="1:13" x14ac:dyDescent="0.25">
      <c r="A30" s="2"/>
      <c r="B30" s="254"/>
      <c r="C30" s="256"/>
      <c r="D30" s="232"/>
      <c r="E30" s="233"/>
      <c r="F30" s="233"/>
      <c r="G30" s="233"/>
      <c r="H30" s="234"/>
      <c r="I30" s="260"/>
      <c r="J30" s="232"/>
      <c r="K30" s="234"/>
    </row>
    <row r="31" spans="1:13" ht="14.45" customHeight="1" x14ac:dyDescent="0.25">
      <c r="A31" s="2"/>
      <c r="B31" s="236" t="s">
        <v>707</v>
      </c>
      <c r="C31" s="253"/>
      <c r="D31" s="303" t="s">
        <v>708</v>
      </c>
      <c r="E31" s="230"/>
      <c r="F31" s="230"/>
      <c r="G31" s="230"/>
      <c r="H31" s="231"/>
      <c r="I31" s="394">
        <v>45931</v>
      </c>
      <c r="J31" s="297" t="s">
        <v>709</v>
      </c>
      <c r="K31" s="383"/>
    </row>
    <row r="32" spans="1:13" ht="23.1" customHeight="1" x14ac:dyDescent="0.25">
      <c r="A32" s="2"/>
      <c r="B32" s="254"/>
      <c r="C32" s="256"/>
      <c r="D32" s="232"/>
      <c r="E32" s="233"/>
      <c r="F32" s="233"/>
      <c r="G32" s="233"/>
      <c r="H32" s="234"/>
      <c r="I32" s="260"/>
      <c r="J32" s="386"/>
      <c r="K32" s="387"/>
    </row>
    <row r="33" spans="1:11" ht="14.45" customHeight="1" x14ac:dyDescent="0.25">
      <c r="A33" s="2"/>
      <c r="B33" s="236" t="s">
        <v>710</v>
      </c>
      <c r="C33" s="253"/>
      <c r="D33" s="303"/>
      <c r="E33" s="230"/>
      <c r="F33" s="230"/>
      <c r="G33" s="230"/>
      <c r="H33" s="231"/>
      <c r="I33" s="303"/>
      <c r="J33" s="198"/>
      <c r="K33" s="231"/>
    </row>
    <row r="34" spans="1:11" x14ac:dyDescent="0.25">
      <c r="A34" s="2"/>
      <c r="B34" s="216"/>
      <c r="C34" s="321"/>
      <c r="D34" s="304"/>
      <c r="E34" s="397"/>
      <c r="F34" s="397"/>
      <c r="G34" s="397"/>
      <c r="H34" s="305"/>
      <c r="I34" s="367"/>
      <c r="J34" s="304"/>
      <c r="K34" s="305"/>
    </row>
    <row r="35" spans="1:11" x14ac:dyDescent="0.25">
      <c r="A35" s="2"/>
      <c r="B35" s="254"/>
      <c r="C35" s="256"/>
      <c r="D35" s="232"/>
      <c r="E35" s="233"/>
      <c r="F35" s="233"/>
      <c r="G35" s="233"/>
      <c r="H35" s="234"/>
      <c r="I35" s="260"/>
      <c r="J35" s="232"/>
      <c r="K35" s="234"/>
    </row>
    <row r="36" spans="1:11" ht="78" customHeight="1" x14ac:dyDescent="0.25">
      <c r="A36" s="2"/>
      <c r="B36" s="401" t="s">
        <v>711</v>
      </c>
      <c r="C36" s="253"/>
      <c r="D36" s="509" t="s">
        <v>961</v>
      </c>
      <c r="E36" s="440"/>
      <c r="F36" s="440"/>
      <c r="G36" s="440"/>
      <c r="H36" s="441"/>
      <c r="I36" s="303"/>
      <c r="J36" s="198"/>
      <c r="K36" s="231"/>
    </row>
    <row r="37" spans="1:11" ht="78" customHeight="1" x14ac:dyDescent="0.25">
      <c r="A37" s="2"/>
      <c r="B37" s="254"/>
      <c r="C37" s="256"/>
      <c r="D37" s="445"/>
      <c r="E37" s="446"/>
      <c r="F37" s="446"/>
      <c r="G37" s="446"/>
      <c r="H37" s="447"/>
      <c r="I37" s="260"/>
      <c r="J37" s="232"/>
      <c r="K37" s="234"/>
    </row>
    <row r="38" spans="1:11" ht="14.45" customHeight="1" x14ac:dyDescent="0.25">
      <c r="A38" s="2"/>
      <c r="B38" s="236" t="s">
        <v>712</v>
      </c>
      <c r="C38" s="253"/>
      <c r="D38" s="303"/>
      <c r="E38" s="230"/>
      <c r="F38" s="230"/>
      <c r="G38" s="230"/>
      <c r="H38" s="231"/>
      <c r="I38" s="394"/>
      <c r="J38" s="198"/>
      <c r="K38" s="231"/>
    </row>
    <row r="39" spans="1:11" x14ac:dyDescent="0.25">
      <c r="A39" s="2"/>
      <c r="B39" s="254"/>
      <c r="C39" s="256"/>
      <c r="D39" s="232"/>
      <c r="E39" s="233"/>
      <c r="F39" s="233"/>
      <c r="G39" s="233"/>
      <c r="H39" s="234"/>
      <c r="I39" s="260"/>
      <c r="J39" s="232"/>
      <c r="K39" s="234"/>
    </row>
    <row r="40" spans="1:11" ht="14.45" customHeight="1" x14ac:dyDescent="0.25">
      <c r="A40" s="2"/>
      <c r="B40" s="236" t="s">
        <v>713</v>
      </c>
      <c r="C40" s="253"/>
      <c r="D40" s="303"/>
      <c r="E40" s="230"/>
      <c r="F40" s="230"/>
      <c r="G40" s="230"/>
      <c r="H40" s="231"/>
      <c r="I40" s="394"/>
      <c r="J40" s="198"/>
      <c r="K40" s="231"/>
    </row>
    <row r="41" spans="1:11" x14ac:dyDescent="0.25">
      <c r="A41" s="2"/>
      <c r="B41" s="254"/>
      <c r="C41" s="256"/>
      <c r="D41" s="232"/>
      <c r="E41" s="233"/>
      <c r="F41" s="233"/>
      <c r="G41" s="233"/>
      <c r="H41" s="234"/>
      <c r="I41" s="260"/>
      <c r="J41" s="232"/>
      <c r="K41" s="234"/>
    </row>
    <row r="42" spans="1:11" x14ac:dyDescent="0.25">
      <c r="A42" s="2"/>
      <c r="B42" s="2"/>
      <c r="C42" s="2"/>
      <c r="D42" s="2"/>
      <c r="E42" s="2"/>
      <c r="F42" s="2"/>
      <c r="G42" s="2"/>
      <c r="H42" s="2"/>
      <c r="I42" s="2"/>
      <c r="J42" s="2"/>
      <c r="K42" s="2"/>
    </row>
    <row r="43" spans="1:11" x14ac:dyDescent="0.25">
      <c r="A43" s="2"/>
      <c r="B43" s="2"/>
      <c r="C43" s="2"/>
      <c r="D43" s="2"/>
      <c r="E43" s="2"/>
      <c r="F43" s="2"/>
      <c r="G43" s="2"/>
      <c r="H43" s="2"/>
      <c r="I43" s="2"/>
      <c r="J43" s="2"/>
      <c r="K43" s="2"/>
    </row>
    <row r="44" spans="1:11" x14ac:dyDescent="0.25">
      <c r="A44" s="2"/>
      <c r="B44" s="2"/>
      <c r="C44" s="2"/>
      <c r="D44" s="2"/>
      <c r="E44" s="2"/>
      <c r="F44" s="2"/>
      <c r="G44" s="2"/>
      <c r="H44" s="2"/>
      <c r="I44" s="2"/>
      <c r="J44" s="2"/>
      <c r="K44" s="2"/>
    </row>
    <row r="45" spans="1:11" x14ac:dyDescent="0.25">
      <c r="A45" s="2"/>
      <c r="B45" s="2"/>
      <c r="C45" s="2"/>
      <c r="D45" s="2"/>
      <c r="E45" s="2"/>
      <c r="F45" s="2"/>
      <c r="G45" s="2"/>
      <c r="H45" s="2"/>
      <c r="I45" s="2"/>
      <c r="J45" s="2"/>
      <c r="K45" s="2"/>
    </row>
    <row r="46" spans="1:11" x14ac:dyDescent="0.25">
      <c r="A46" s="2"/>
      <c r="B46" s="2"/>
      <c r="C46" s="2"/>
      <c r="D46" s="2"/>
      <c r="E46" s="2"/>
      <c r="G46" s="2"/>
      <c r="H46" s="2"/>
      <c r="I46" s="2"/>
      <c r="J46" s="2"/>
      <c r="K46" s="2"/>
    </row>
    <row r="47" spans="1:11" x14ac:dyDescent="0.25">
      <c r="A47" s="2"/>
      <c r="B47" s="2"/>
      <c r="C47" s="2"/>
      <c r="D47" s="2"/>
      <c r="E47" s="2"/>
      <c r="F47" s="2"/>
      <c r="G47" s="2"/>
      <c r="H47" s="2"/>
      <c r="I47" s="2"/>
      <c r="J47" s="2"/>
      <c r="K47" s="2"/>
    </row>
    <row r="48" spans="1:11" x14ac:dyDescent="0.25">
      <c r="A48" s="2"/>
      <c r="B48" s="2"/>
      <c r="C48" s="2"/>
      <c r="D48" s="2"/>
      <c r="E48" s="2"/>
      <c r="F48" s="2"/>
      <c r="G48" s="2"/>
      <c r="H48" s="2"/>
      <c r="I48" s="2"/>
      <c r="J48" s="2"/>
      <c r="K48" s="2"/>
    </row>
    <row r="49" spans="1:13" s="37" customFormat="1" ht="13.5" customHeight="1" x14ac:dyDescent="0.25">
      <c r="A49" s="38"/>
      <c r="B49" s="399" t="s">
        <v>714</v>
      </c>
      <c r="C49" s="400"/>
      <c r="D49" s="400"/>
      <c r="E49" s="400"/>
      <c r="F49" s="400"/>
      <c r="G49" s="400"/>
      <c r="H49" s="400"/>
      <c r="I49" s="400"/>
      <c r="J49" s="400"/>
      <c r="K49" s="400"/>
    </row>
    <row r="50" spans="1:13" x14ac:dyDescent="0.25">
      <c r="A50" s="2"/>
      <c r="B50" s="9"/>
      <c r="C50" s="9"/>
      <c r="D50" s="9"/>
      <c r="E50" s="9"/>
      <c r="F50" s="9"/>
      <c r="G50" s="9"/>
      <c r="H50" s="9"/>
      <c r="I50" s="9"/>
      <c r="J50" s="9"/>
      <c r="K50" s="9"/>
    </row>
    <row r="51" spans="1:13" x14ac:dyDescent="0.25">
      <c r="A51" s="2"/>
      <c r="B51" s="9"/>
      <c r="C51" s="9"/>
      <c r="D51" s="9"/>
      <c r="E51" s="9"/>
      <c r="F51" s="9"/>
      <c r="G51" s="9"/>
      <c r="H51" s="9"/>
      <c r="I51" s="9"/>
      <c r="J51" s="9"/>
      <c r="K51" s="9"/>
    </row>
    <row r="52" spans="1:13" x14ac:dyDescent="0.25">
      <c r="A52" s="2"/>
      <c r="B52" s="9"/>
      <c r="C52" s="9"/>
      <c r="D52" s="9"/>
      <c r="E52" s="9"/>
      <c r="F52" s="9"/>
      <c r="G52" s="9"/>
      <c r="H52" s="9"/>
      <c r="I52" s="9"/>
      <c r="J52" s="9"/>
      <c r="K52" s="9"/>
    </row>
    <row r="53" spans="1:13" x14ac:dyDescent="0.25">
      <c r="A53" s="2"/>
      <c r="B53" s="9"/>
      <c r="C53" s="9"/>
      <c r="D53" s="9"/>
      <c r="E53" s="9"/>
      <c r="F53" s="9"/>
      <c r="G53" s="9"/>
      <c r="H53" s="9"/>
      <c r="I53" s="9"/>
      <c r="J53" s="9"/>
      <c r="K53" s="9"/>
    </row>
    <row r="54" spans="1:13" x14ac:dyDescent="0.25">
      <c r="A54" s="2"/>
      <c r="B54" s="9"/>
      <c r="C54" s="9"/>
      <c r="D54" s="9"/>
      <c r="E54" s="9"/>
      <c r="F54" s="9"/>
      <c r="G54" s="9"/>
      <c r="H54" s="9"/>
      <c r="I54" s="9"/>
      <c r="J54" s="9"/>
      <c r="K54" s="9"/>
    </row>
    <row r="55" spans="1:13" x14ac:dyDescent="0.25">
      <c r="A55" s="2"/>
      <c r="B55" s="9"/>
      <c r="C55" s="9"/>
      <c r="D55" s="9"/>
      <c r="E55" s="9"/>
      <c r="F55" s="9"/>
      <c r="G55" s="9"/>
      <c r="H55" s="9"/>
      <c r="I55" s="9"/>
      <c r="J55" s="9"/>
      <c r="K55" s="9"/>
    </row>
    <row r="56" spans="1:13" x14ac:dyDescent="0.25">
      <c r="A56" s="2"/>
      <c r="B56" s="9"/>
      <c r="C56" s="9"/>
      <c r="D56" s="9"/>
      <c r="E56" s="9"/>
      <c r="F56" s="9"/>
      <c r="G56" s="9"/>
      <c r="H56" s="9"/>
      <c r="I56" s="9"/>
      <c r="J56" s="9"/>
      <c r="K56" s="9"/>
    </row>
    <row r="57" spans="1:13" x14ac:dyDescent="0.25">
      <c r="A57" s="2"/>
      <c r="B57" s="9"/>
      <c r="C57" s="9"/>
      <c r="D57" s="9"/>
      <c r="E57" s="9"/>
      <c r="F57" s="9"/>
      <c r="G57" s="9"/>
      <c r="H57" s="9"/>
      <c r="I57" s="9"/>
      <c r="J57" s="9"/>
      <c r="K57" s="9"/>
    </row>
    <row r="58" spans="1:13" ht="15.6" customHeight="1" x14ac:dyDescent="0.25">
      <c r="A58" s="2"/>
      <c r="B58" s="9"/>
      <c r="C58" s="9"/>
      <c r="D58" s="9"/>
      <c r="E58" s="9"/>
      <c r="F58" s="9"/>
      <c r="G58" s="9"/>
      <c r="H58" s="9"/>
      <c r="I58" s="9"/>
      <c r="J58" s="9"/>
      <c r="K58" s="9"/>
      <c r="M58" s="111"/>
    </row>
  </sheetData>
  <sheetProtection sheet="1" formatCells="0" formatColumns="0" formatRows="0" insertColumns="0" insertRows="0" insertHyperlinks="0"/>
  <mergeCells count="61">
    <mergeCell ref="B49:K49"/>
    <mergeCell ref="B16:C18"/>
    <mergeCell ref="J33:K35"/>
    <mergeCell ref="D12:H13"/>
    <mergeCell ref="J36:K37"/>
    <mergeCell ref="B19:C20"/>
    <mergeCell ref="I36:I37"/>
    <mergeCell ref="J27:K28"/>
    <mergeCell ref="B36:C37"/>
    <mergeCell ref="J21:K22"/>
    <mergeCell ref="D25:H26"/>
    <mergeCell ref="I27:I28"/>
    <mergeCell ref="J12:K13"/>
    <mergeCell ref="B40:C41"/>
    <mergeCell ref="I12:I13"/>
    <mergeCell ref="I21:I22"/>
    <mergeCell ref="B9:C11"/>
    <mergeCell ref="B21:C22"/>
    <mergeCell ref="D16:H18"/>
    <mergeCell ref="B25:C26"/>
    <mergeCell ref="B4:K8"/>
    <mergeCell ref="J9:K11"/>
    <mergeCell ref="D19:H20"/>
    <mergeCell ref="I9:I11"/>
    <mergeCell ref="J14:K15"/>
    <mergeCell ref="I14:I15"/>
    <mergeCell ref="D23:H24"/>
    <mergeCell ref="J19:K20"/>
    <mergeCell ref="I23:I24"/>
    <mergeCell ref="D9:H11"/>
    <mergeCell ref="B14:C15"/>
    <mergeCell ref="D14:H15"/>
    <mergeCell ref="B31:C32"/>
    <mergeCell ref="I29:I30"/>
    <mergeCell ref="B38:C39"/>
    <mergeCell ref="D36:H37"/>
    <mergeCell ref="D33:H35"/>
    <mergeCell ref="D29:H30"/>
    <mergeCell ref="D31:H32"/>
    <mergeCell ref="J23:K24"/>
    <mergeCell ref="I33:I35"/>
    <mergeCell ref="I40:I41"/>
    <mergeCell ref="I38:I39"/>
    <mergeCell ref="J31:K32"/>
    <mergeCell ref="J29:K30"/>
    <mergeCell ref="B2:K2"/>
    <mergeCell ref="I19:I20"/>
    <mergeCell ref="B27:C28"/>
    <mergeCell ref="D40:H41"/>
    <mergeCell ref="J38:K39"/>
    <mergeCell ref="B12:C13"/>
    <mergeCell ref="J16:K18"/>
    <mergeCell ref="D27:H28"/>
    <mergeCell ref="D21:H22"/>
    <mergeCell ref="I31:I32"/>
    <mergeCell ref="B33:C35"/>
    <mergeCell ref="I16:I18"/>
    <mergeCell ref="B29:C30"/>
    <mergeCell ref="J40:K41"/>
    <mergeCell ref="B23:C24"/>
    <mergeCell ref="D38:H39"/>
  </mergeCells>
  <hyperlinks>
    <hyperlink ref="B49" r:id="rId1" display="24 GEF Council meeting documents, guidelines, project and program cycle policy 2020 update" xr:uid="{00000000-0004-0000-0C00-000000000000}"/>
  </hyperlinks>
  <pageMargins left="0.25" right="0.25" top="0.75" bottom="0.75" header="0.3" footer="0.3"/>
  <pageSetup paperSize="5"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3" tint="0.499984740745262"/>
  </sheetPr>
  <dimension ref="A1:W55"/>
  <sheetViews>
    <sheetView showGridLines="0" topLeftCell="A29" zoomScaleNormal="100" zoomScaleSheetLayoutView="120" workbookViewId="0">
      <selection activeCell="P41" sqref="P41"/>
    </sheetView>
  </sheetViews>
  <sheetFormatPr defaultColWidth="8.85546875" defaultRowHeight="15" x14ac:dyDescent="0.25"/>
  <cols>
    <col min="1" max="2" width="1.42578125" customWidth="1"/>
    <col min="6" max="6" width="8.42578125" customWidth="1"/>
    <col min="7" max="7" width="10.5703125" customWidth="1"/>
    <col min="14" max="14" width="8.85546875" style="117"/>
    <col min="22" max="22" width="17.85546875" customWidth="1"/>
  </cols>
  <sheetData>
    <row r="1" spans="1:23" x14ac:dyDescent="0.25">
      <c r="A1" s="22"/>
      <c r="B1" s="22"/>
      <c r="C1" s="22"/>
      <c r="D1" s="22"/>
      <c r="E1" s="22"/>
      <c r="F1" s="22"/>
      <c r="G1" s="22"/>
      <c r="H1" s="22"/>
      <c r="I1" s="22"/>
      <c r="J1" s="22"/>
      <c r="K1" s="22"/>
      <c r="L1" s="22"/>
    </row>
    <row r="2" spans="1:23" ht="19.5" customHeight="1" x14ac:dyDescent="0.3">
      <c r="A2" s="22"/>
      <c r="B2" s="22"/>
      <c r="C2" s="208" t="s">
        <v>715</v>
      </c>
      <c r="D2" s="201"/>
      <c r="E2" s="201"/>
      <c r="F2" s="201"/>
      <c r="G2" s="201"/>
      <c r="H2" s="201"/>
      <c r="I2" s="201"/>
      <c r="J2" s="201"/>
      <c r="K2" s="201"/>
      <c r="L2" s="201"/>
      <c r="N2" s="112"/>
    </row>
    <row r="3" spans="1:23" x14ac:dyDescent="0.25">
      <c r="A3" s="22"/>
      <c r="B3" s="22"/>
      <c r="C3" s="25"/>
      <c r="D3" s="25"/>
      <c r="E3" s="25"/>
      <c r="F3" s="25"/>
      <c r="G3" s="25"/>
      <c r="H3" s="25"/>
      <c r="I3" s="25"/>
      <c r="J3" s="25"/>
      <c r="K3" s="25"/>
      <c r="L3" s="25"/>
    </row>
    <row r="4" spans="1:23" ht="14.45" customHeight="1" x14ac:dyDescent="0.25">
      <c r="A4" s="22"/>
      <c r="B4" s="22"/>
      <c r="C4" s="411" t="s">
        <v>716</v>
      </c>
      <c r="D4" s="215"/>
      <c r="E4" s="215"/>
      <c r="F4" s="215"/>
      <c r="G4" s="215"/>
      <c r="H4" s="215"/>
      <c r="I4" s="215"/>
      <c r="J4" s="215"/>
      <c r="K4" s="215"/>
      <c r="L4" s="215"/>
    </row>
    <row r="5" spans="1:23" ht="14.45" customHeight="1" x14ac:dyDescent="0.3">
      <c r="A5" s="22"/>
      <c r="B5" s="22"/>
      <c r="C5" s="216"/>
      <c r="D5" s="201"/>
      <c r="E5" s="201"/>
      <c r="F5" s="201"/>
      <c r="G5" s="201"/>
      <c r="H5" s="201"/>
      <c r="I5" s="201"/>
      <c r="J5" s="201"/>
      <c r="K5" s="201"/>
      <c r="L5" s="201"/>
      <c r="N5" s="113"/>
      <c r="O5" s="40"/>
    </row>
    <row r="6" spans="1:23" ht="17.100000000000001" customHeight="1" x14ac:dyDescent="0.3">
      <c r="A6" s="22"/>
      <c r="B6" s="22"/>
      <c r="C6" s="254"/>
      <c r="D6" s="255"/>
      <c r="E6" s="255"/>
      <c r="F6" s="255"/>
      <c r="G6" s="255"/>
      <c r="H6" s="255"/>
      <c r="I6" s="255"/>
      <c r="J6" s="255"/>
      <c r="K6" s="255"/>
      <c r="L6" s="255"/>
      <c r="N6" s="116"/>
      <c r="O6" s="40"/>
    </row>
    <row r="7" spans="1:23" ht="17.100000000000001" customHeight="1" x14ac:dyDescent="0.3">
      <c r="A7" s="22"/>
      <c r="B7" s="22"/>
      <c r="C7" s="278"/>
      <c r="D7" s="197"/>
      <c r="E7" s="197"/>
      <c r="F7" s="197"/>
      <c r="G7" s="197"/>
      <c r="H7" s="197"/>
      <c r="I7" s="197"/>
      <c r="J7" s="197"/>
      <c r="K7" s="197"/>
      <c r="L7" s="197"/>
      <c r="N7" s="116"/>
      <c r="O7" s="40"/>
      <c r="W7" s="40"/>
    </row>
    <row r="8" spans="1:23" ht="34.5" customHeight="1" x14ac:dyDescent="0.3">
      <c r="A8" s="22"/>
      <c r="B8" s="22"/>
      <c r="C8" s="419" t="s">
        <v>717</v>
      </c>
      <c r="D8" s="253"/>
      <c r="E8" s="418" t="s">
        <v>718</v>
      </c>
      <c r="F8" s="189"/>
      <c r="G8" s="59" t="s">
        <v>719</v>
      </c>
      <c r="H8" s="422" t="s">
        <v>720</v>
      </c>
      <c r="I8" s="215"/>
      <c r="J8" s="215"/>
      <c r="K8" s="215"/>
      <c r="L8" s="423"/>
      <c r="N8" s="116"/>
      <c r="O8" s="40"/>
    </row>
    <row r="9" spans="1:23" ht="173.45" customHeight="1" x14ac:dyDescent="0.3">
      <c r="A9" s="22"/>
      <c r="B9" s="22"/>
      <c r="C9" s="402" t="s">
        <v>721</v>
      </c>
      <c r="D9" s="228"/>
      <c r="E9" s="402" t="s">
        <v>722</v>
      </c>
      <c r="F9" s="228"/>
      <c r="G9" s="182" t="s">
        <v>723</v>
      </c>
      <c r="H9" s="424" t="s">
        <v>724</v>
      </c>
      <c r="I9" s="416"/>
      <c r="J9" s="416"/>
      <c r="K9" s="416"/>
      <c r="L9" s="417"/>
      <c r="N9" s="116"/>
      <c r="O9" s="40"/>
    </row>
    <row r="10" spans="1:23" ht="119.45" customHeight="1" x14ac:dyDescent="0.3">
      <c r="A10" s="22"/>
      <c r="B10" s="22"/>
      <c r="C10" s="402" t="s">
        <v>721</v>
      </c>
      <c r="D10" s="228"/>
      <c r="E10" s="402" t="s">
        <v>725</v>
      </c>
      <c r="F10" s="228"/>
      <c r="G10" s="182" t="s">
        <v>726</v>
      </c>
      <c r="H10" s="415" t="s">
        <v>727</v>
      </c>
      <c r="I10" s="416"/>
      <c r="J10" s="416"/>
      <c r="K10" s="416"/>
      <c r="L10" s="417"/>
      <c r="N10" s="116"/>
      <c r="O10" s="40"/>
    </row>
    <row r="11" spans="1:23" ht="124.35" customHeight="1" x14ac:dyDescent="0.3">
      <c r="A11" s="22"/>
      <c r="B11" s="22"/>
      <c r="C11" s="402" t="s">
        <v>721</v>
      </c>
      <c r="D11" s="228"/>
      <c r="E11" s="402" t="s">
        <v>728</v>
      </c>
      <c r="F11" s="228"/>
      <c r="G11" s="182" t="s">
        <v>726</v>
      </c>
      <c r="H11" s="415" t="s">
        <v>729</v>
      </c>
      <c r="I11" s="416"/>
      <c r="J11" s="416"/>
      <c r="K11" s="416"/>
      <c r="L11" s="417"/>
      <c r="N11" s="116"/>
      <c r="O11" s="40"/>
    </row>
    <row r="12" spans="1:23" ht="353.1" customHeight="1" x14ac:dyDescent="0.3">
      <c r="A12" s="22"/>
      <c r="B12" s="22"/>
      <c r="C12" s="402" t="s">
        <v>721</v>
      </c>
      <c r="D12" s="228"/>
      <c r="E12" s="402" t="s">
        <v>730</v>
      </c>
      <c r="F12" s="228"/>
      <c r="G12" s="182" t="s">
        <v>723</v>
      </c>
      <c r="H12" s="415" t="s">
        <v>731</v>
      </c>
      <c r="I12" s="416"/>
      <c r="J12" s="416"/>
      <c r="K12" s="416"/>
      <c r="L12" s="417"/>
      <c r="N12" s="114"/>
      <c r="O12" s="40"/>
    </row>
    <row r="13" spans="1:23" ht="216.6" customHeight="1" x14ac:dyDescent="0.3">
      <c r="A13" s="22"/>
      <c r="B13" s="22"/>
      <c r="C13" s="402" t="s">
        <v>721</v>
      </c>
      <c r="D13" s="228"/>
      <c r="E13" s="406" t="s">
        <v>732</v>
      </c>
      <c r="F13" s="407"/>
      <c r="G13" s="182" t="s">
        <v>723</v>
      </c>
      <c r="H13" s="412" t="s">
        <v>733</v>
      </c>
      <c r="I13" s="413"/>
      <c r="J13" s="413"/>
      <c r="K13" s="413"/>
      <c r="L13" s="414"/>
      <c r="N13" s="114"/>
      <c r="O13" s="40"/>
    </row>
    <row r="14" spans="1:23" ht="165" customHeight="1" x14ac:dyDescent="0.3">
      <c r="A14" s="22"/>
      <c r="B14" s="22"/>
      <c r="C14" s="402" t="s">
        <v>721</v>
      </c>
      <c r="D14" s="228"/>
      <c r="E14" s="406" t="s">
        <v>734</v>
      </c>
      <c r="F14" s="407"/>
      <c r="G14" s="182" t="s">
        <v>723</v>
      </c>
      <c r="H14" s="415" t="s">
        <v>735</v>
      </c>
      <c r="I14" s="416"/>
      <c r="J14" s="416"/>
      <c r="K14" s="416"/>
      <c r="L14" s="417"/>
      <c r="N14" s="116"/>
      <c r="O14" s="40"/>
    </row>
    <row r="15" spans="1:23" ht="346.35" customHeight="1" x14ac:dyDescent="0.3">
      <c r="A15" s="22"/>
      <c r="B15" s="22"/>
      <c r="C15" s="402" t="s">
        <v>721</v>
      </c>
      <c r="D15" s="228"/>
      <c r="E15" s="406" t="s">
        <v>736</v>
      </c>
      <c r="F15" s="407"/>
      <c r="G15" s="182" t="s">
        <v>723</v>
      </c>
      <c r="H15" s="412" t="s">
        <v>733</v>
      </c>
      <c r="I15" s="413"/>
      <c r="J15" s="413"/>
      <c r="K15" s="413"/>
      <c r="L15" s="414"/>
      <c r="N15" s="126"/>
      <c r="O15" s="40"/>
    </row>
    <row r="16" spans="1:23" ht="77.45" customHeight="1" x14ac:dyDescent="0.3">
      <c r="A16" s="22"/>
      <c r="B16" s="22"/>
      <c r="C16" s="406" t="s">
        <v>721</v>
      </c>
      <c r="D16" s="407"/>
      <c r="E16" s="406" t="s">
        <v>737</v>
      </c>
      <c r="F16" s="407"/>
      <c r="G16" s="182" t="s">
        <v>723</v>
      </c>
      <c r="H16" s="408" t="s">
        <v>738</v>
      </c>
      <c r="I16" s="409"/>
      <c r="J16" s="409"/>
      <c r="K16" s="409"/>
      <c r="L16" s="410"/>
      <c r="N16" s="126"/>
      <c r="O16" s="40"/>
    </row>
    <row r="17" spans="1:15" ht="155.1" customHeight="1" x14ac:dyDescent="0.3">
      <c r="A17" s="22"/>
      <c r="B17" s="22"/>
      <c r="C17" s="402" t="s">
        <v>721</v>
      </c>
      <c r="D17" s="228"/>
      <c r="E17" s="402" t="s">
        <v>739</v>
      </c>
      <c r="F17" s="228"/>
      <c r="G17" s="182" t="s">
        <v>723</v>
      </c>
      <c r="H17" s="403" t="s">
        <v>740</v>
      </c>
      <c r="I17" s="404"/>
      <c r="J17" s="404"/>
      <c r="K17" s="404"/>
      <c r="L17" s="405"/>
      <c r="N17" s="116"/>
      <c r="O17" s="40"/>
    </row>
    <row r="18" spans="1:15" ht="169.35" customHeight="1" x14ac:dyDescent="0.3">
      <c r="A18" s="22"/>
      <c r="B18" s="22"/>
      <c r="C18" s="406" t="s">
        <v>721</v>
      </c>
      <c r="D18" s="407"/>
      <c r="E18" s="406" t="s">
        <v>741</v>
      </c>
      <c r="F18" s="407"/>
      <c r="G18" s="182" t="s">
        <v>723</v>
      </c>
      <c r="H18" s="408" t="s">
        <v>742</v>
      </c>
      <c r="I18" s="409"/>
      <c r="J18" s="409"/>
      <c r="K18" s="409"/>
      <c r="L18" s="410"/>
      <c r="N18" s="116"/>
      <c r="O18" s="40"/>
    </row>
    <row r="19" spans="1:15" ht="71.45" customHeight="1" x14ac:dyDescent="0.3">
      <c r="A19" s="22"/>
      <c r="B19" s="22"/>
      <c r="C19" s="406" t="s">
        <v>721</v>
      </c>
      <c r="D19" s="407"/>
      <c r="E19" s="406" t="s">
        <v>743</v>
      </c>
      <c r="F19" s="407"/>
      <c r="G19" s="182" t="s">
        <v>723</v>
      </c>
      <c r="H19" s="408" t="s">
        <v>742</v>
      </c>
      <c r="I19" s="409"/>
      <c r="J19" s="409"/>
      <c r="K19" s="409"/>
      <c r="L19" s="410"/>
      <c r="N19" s="116"/>
      <c r="O19" s="40"/>
    </row>
    <row r="20" spans="1:15" ht="98.1" customHeight="1" x14ac:dyDescent="0.3">
      <c r="A20" s="22"/>
      <c r="B20" s="22"/>
      <c r="C20" s="402" t="s">
        <v>744</v>
      </c>
      <c r="D20" s="228"/>
      <c r="E20" s="402" t="s">
        <v>745</v>
      </c>
      <c r="F20" s="228"/>
      <c r="G20" s="182" t="s">
        <v>746</v>
      </c>
      <c r="H20" s="403" t="s">
        <v>747</v>
      </c>
      <c r="I20" s="404"/>
      <c r="J20" s="404"/>
      <c r="K20" s="404"/>
      <c r="L20" s="405"/>
      <c r="N20" s="116"/>
      <c r="O20" s="40"/>
    </row>
    <row r="21" spans="1:15" ht="81" customHeight="1" x14ac:dyDescent="0.3">
      <c r="A21" s="22"/>
      <c r="B21" s="22"/>
      <c r="C21" s="402" t="s">
        <v>744</v>
      </c>
      <c r="D21" s="228"/>
      <c r="E21" s="402" t="s">
        <v>748</v>
      </c>
      <c r="F21" s="228"/>
      <c r="G21" s="182" t="s">
        <v>746</v>
      </c>
      <c r="H21" s="403" t="s">
        <v>749</v>
      </c>
      <c r="I21" s="404"/>
      <c r="J21" s="404"/>
      <c r="K21" s="404"/>
      <c r="L21" s="405"/>
      <c r="N21" s="126"/>
      <c r="O21" s="40"/>
    </row>
    <row r="22" spans="1:15" ht="81" customHeight="1" x14ac:dyDescent="0.3">
      <c r="A22" s="22"/>
      <c r="B22" s="22"/>
      <c r="C22" s="406" t="s">
        <v>744</v>
      </c>
      <c r="D22" s="407"/>
      <c r="E22" s="406" t="s">
        <v>750</v>
      </c>
      <c r="F22" s="407"/>
      <c r="G22" s="182" t="s">
        <v>751</v>
      </c>
      <c r="H22" s="408" t="s">
        <v>752</v>
      </c>
      <c r="I22" s="409"/>
      <c r="J22" s="409"/>
      <c r="K22" s="409"/>
      <c r="L22" s="410"/>
      <c r="N22" s="126"/>
      <c r="O22" s="40"/>
    </row>
    <row r="23" spans="1:15" ht="60.6" customHeight="1" x14ac:dyDescent="0.3">
      <c r="A23" s="22"/>
      <c r="B23" s="22"/>
      <c r="C23" s="402" t="s">
        <v>721</v>
      </c>
      <c r="D23" s="228"/>
      <c r="E23" s="402" t="s">
        <v>753</v>
      </c>
      <c r="F23" s="228"/>
      <c r="G23" s="182" t="s">
        <v>746</v>
      </c>
      <c r="H23" s="403" t="s">
        <v>754</v>
      </c>
      <c r="I23" s="404"/>
      <c r="J23" s="404"/>
      <c r="K23" s="404"/>
      <c r="L23" s="405"/>
      <c r="N23" s="116"/>
      <c r="O23" s="40"/>
    </row>
    <row r="24" spans="1:15" ht="59.45" customHeight="1" x14ac:dyDescent="0.3">
      <c r="A24" s="22"/>
      <c r="B24" s="22"/>
      <c r="C24" s="402" t="s">
        <v>755</v>
      </c>
      <c r="D24" s="228"/>
      <c r="E24" s="402" t="s">
        <v>756</v>
      </c>
      <c r="F24" s="228"/>
      <c r="G24" s="182" t="s">
        <v>746</v>
      </c>
      <c r="H24" s="403" t="s">
        <v>757</v>
      </c>
      <c r="I24" s="404"/>
      <c r="J24" s="404"/>
      <c r="K24" s="404"/>
      <c r="L24" s="405"/>
      <c r="N24" s="115"/>
      <c r="O24" s="40"/>
    </row>
    <row r="25" spans="1:15" ht="70.349999999999994" customHeight="1" x14ac:dyDescent="0.3">
      <c r="A25" s="22"/>
      <c r="B25" s="22"/>
      <c r="C25" s="402" t="s">
        <v>755</v>
      </c>
      <c r="D25" s="228"/>
      <c r="E25" s="402" t="s">
        <v>758</v>
      </c>
      <c r="F25" s="228"/>
      <c r="G25" s="182" t="s">
        <v>746</v>
      </c>
      <c r="H25" s="403" t="s">
        <v>759</v>
      </c>
      <c r="I25" s="404"/>
      <c r="J25" s="404"/>
      <c r="K25" s="404"/>
      <c r="L25" s="405"/>
      <c r="O25" s="40"/>
    </row>
    <row r="26" spans="1:15" ht="78.599999999999994" customHeight="1" x14ac:dyDescent="0.3">
      <c r="A26" s="22"/>
      <c r="B26" s="22"/>
      <c r="C26" s="402" t="s">
        <v>755</v>
      </c>
      <c r="D26" s="228"/>
      <c r="E26" s="402" t="s">
        <v>760</v>
      </c>
      <c r="F26" s="228"/>
      <c r="G26" s="182" t="s">
        <v>746</v>
      </c>
      <c r="H26" s="403" t="s">
        <v>761</v>
      </c>
      <c r="I26" s="404"/>
      <c r="J26" s="404"/>
      <c r="K26" s="404"/>
      <c r="L26" s="405"/>
      <c r="O26" s="40"/>
    </row>
    <row r="27" spans="1:15" ht="77.45" customHeight="1" x14ac:dyDescent="0.3">
      <c r="A27" s="22"/>
      <c r="B27" s="22"/>
      <c r="C27" s="402" t="s">
        <v>721</v>
      </c>
      <c r="D27" s="228"/>
      <c r="E27" s="402" t="s">
        <v>762</v>
      </c>
      <c r="F27" s="228"/>
      <c r="G27" s="182" t="s">
        <v>723</v>
      </c>
      <c r="H27" s="403" t="s">
        <v>763</v>
      </c>
      <c r="I27" s="404"/>
      <c r="J27" s="404"/>
      <c r="K27" s="404"/>
      <c r="L27" s="405"/>
      <c r="O27" s="40"/>
    </row>
    <row r="28" spans="1:15" ht="118.35" customHeight="1" x14ac:dyDescent="0.3">
      <c r="A28" s="22"/>
      <c r="B28" s="22"/>
      <c r="C28" s="402" t="s">
        <v>721</v>
      </c>
      <c r="D28" s="228"/>
      <c r="E28" s="402" t="s">
        <v>764</v>
      </c>
      <c r="F28" s="228"/>
      <c r="G28" s="182" t="s">
        <v>746</v>
      </c>
      <c r="H28" s="403" t="s">
        <v>765</v>
      </c>
      <c r="I28" s="404"/>
      <c r="J28" s="404"/>
      <c r="K28" s="404"/>
      <c r="L28" s="405"/>
      <c r="O28" s="40"/>
    </row>
    <row r="29" spans="1:15" ht="113.1" customHeight="1" x14ac:dyDescent="0.3">
      <c r="A29" s="22"/>
      <c r="B29" s="22"/>
      <c r="C29" s="402" t="s">
        <v>755</v>
      </c>
      <c r="D29" s="228"/>
      <c r="E29" s="402" t="s">
        <v>766</v>
      </c>
      <c r="F29" s="228"/>
      <c r="G29" s="138" t="s">
        <v>751</v>
      </c>
      <c r="H29" s="403" t="s">
        <v>767</v>
      </c>
      <c r="I29" s="404"/>
      <c r="J29" s="404"/>
      <c r="K29" s="404"/>
      <c r="L29" s="405"/>
      <c r="N29" s="116"/>
      <c r="O29" s="40"/>
    </row>
    <row r="30" spans="1:15" ht="102" customHeight="1" x14ac:dyDescent="0.3">
      <c r="A30" s="22"/>
      <c r="B30" s="22"/>
      <c r="C30" s="402" t="s">
        <v>755</v>
      </c>
      <c r="D30" s="228"/>
      <c r="E30" s="402" t="s">
        <v>768</v>
      </c>
      <c r="F30" s="228"/>
      <c r="G30" s="182" t="s">
        <v>751</v>
      </c>
      <c r="H30" s="403" t="s">
        <v>769</v>
      </c>
      <c r="I30" s="404"/>
      <c r="J30" s="404"/>
      <c r="K30" s="404"/>
      <c r="L30" s="405"/>
      <c r="N30" s="116"/>
      <c r="O30" s="40"/>
    </row>
    <row r="31" spans="1:15" ht="56.1" customHeight="1" x14ac:dyDescent="0.3">
      <c r="A31" s="22"/>
      <c r="B31" s="22"/>
      <c r="C31" s="420" t="s">
        <v>744</v>
      </c>
      <c r="D31" s="421"/>
      <c r="E31" s="420" t="s">
        <v>770</v>
      </c>
      <c r="F31" s="421"/>
      <c r="G31" s="183" t="s">
        <v>771</v>
      </c>
      <c r="H31" s="415" t="s">
        <v>772</v>
      </c>
      <c r="I31" s="416"/>
      <c r="J31" s="416"/>
      <c r="K31" s="416"/>
      <c r="L31" s="417"/>
      <c r="N31" s="116"/>
      <c r="O31" s="40"/>
    </row>
    <row r="32" spans="1:15" ht="80.099999999999994" customHeight="1" x14ac:dyDescent="0.3">
      <c r="A32" s="22"/>
      <c r="B32" s="22"/>
      <c r="C32" s="420" t="s">
        <v>755</v>
      </c>
      <c r="D32" s="421"/>
      <c r="E32" s="420" t="s">
        <v>773</v>
      </c>
      <c r="F32" s="421"/>
      <c r="G32" s="183" t="s">
        <v>774</v>
      </c>
      <c r="H32" s="415" t="s">
        <v>775</v>
      </c>
      <c r="I32" s="416"/>
      <c r="J32" s="416"/>
      <c r="K32" s="416"/>
      <c r="L32" s="417"/>
      <c r="N32" s="116"/>
      <c r="O32" s="40"/>
    </row>
    <row r="33" spans="1:15" ht="83.1" customHeight="1" x14ac:dyDescent="0.3">
      <c r="A33" s="22"/>
      <c r="B33" s="22"/>
      <c r="C33" s="420" t="s">
        <v>755</v>
      </c>
      <c r="D33" s="421"/>
      <c r="E33" s="420" t="s">
        <v>776</v>
      </c>
      <c r="F33" s="421"/>
      <c r="G33" s="183" t="s">
        <v>751</v>
      </c>
      <c r="H33" s="415" t="s">
        <v>777</v>
      </c>
      <c r="I33" s="416"/>
      <c r="J33" s="416"/>
      <c r="K33" s="416"/>
      <c r="L33" s="417"/>
      <c r="N33" s="116"/>
      <c r="O33" s="40"/>
    </row>
    <row r="34" spans="1:15" ht="81.599999999999994" customHeight="1" x14ac:dyDescent="0.3">
      <c r="A34" s="22"/>
      <c r="B34" s="22"/>
      <c r="C34" s="420" t="s">
        <v>755</v>
      </c>
      <c r="D34" s="421"/>
      <c r="E34" s="420" t="s">
        <v>778</v>
      </c>
      <c r="F34" s="421"/>
      <c r="G34" s="183" t="s">
        <v>751</v>
      </c>
      <c r="H34" s="415" t="s">
        <v>777</v>
      </c>
      <c r="I34" s="416"/>
      <c r="J34" s="416"/>
      <c r="K34" s="416"/>
      <c r="L34" s="417"/>
      <c r="N34" s="116"/>
      <c r="O34" s="40"/>
    </row>
    <row r="35" spans="1:15" ht="108" customHeight="1" x14ac:dyDescent="0.3">
      <c r="A35" s="22"/>
      <c r="B35" s="22"/>
      <c r="C35" s="420" t="s">
        <v>744</v>
      </c>
      <c r="D35" s="421"/>
      <c r="E35" s="420" t="s">
        <v>779</v>
      </c>
      <c r="F35" s="421"/>
      <c r="G35" s="183" t="s">
        <v>751</v>
      </c>
      <c r="H35" s="415" t="s">
        <v>780</v>
      </c>
      <c r="I35" s="416"/>
      <c r="J35" s="416"/>
      <c r="K35" s="416"/>
      <c r="L35" s="417"/>
      <c r="N35" s="116"/>
      <c r="O35" s="40"/>
    </row>
    <row r="36" spans="1:15" ht="51" customHeight="1" x14ac:dyDescent="0.3">
      <c r="A36" s="22"/>
      <c r="B36" s="22"/>
      <c r="C36" s="420" t="s">
        <v>755</v>
      </c>
      <c r="D36" s="421"/>
      <c r="E36" s="420" t="s">
        <v>781</v>
      </c>
      <c r="F36" s="421"/>
      <c r="G36" s="183" t="s">
        <v>746</v>
      </c>
      <c r="H36" s="415" t="s">
        <v>782</v>
      </c>
      <c r="I36" s="416"/>
      <c r="J36" s="416"/>
      <c r="K36" s="416"/>
      <c r="L36" s="417"/>
      <c r="N36" s="116"/>
      <c r="O36" s="40"/>
    </row>
    <row r="37" spans="1:15" ht="55.35" customHeight="1" x14ac:dyDescent="0.3">
      <c r="A37" s="22"/>
      <c r="B37" s="22"/>
      <c r="C37" s="402" t="s">
        <v>755</v>
      </c>
      <c r="D37" s="228"/>
      <c r="E37" s="402" t="s">
        <v>783</v>
      </c>
      <c r="F37" s="228"/>
      <c r="G37" s="182" t="s">
        <v>784</v>
      </c>
      <c r="H37" s="403" t="s">
        <v>785</v>
      </c>
      <c r="I37" s="404"/>
      <c r="J37" s="404"/>
      <c r="K37" s="404"/>
      <c r="L37" s="405"/>
      <c r="N37" s="116"/>
      <c r="O37" s="40"/>
    </row>
    <row r="38" spans="1:15" ht="133.35" customHeight="1" x14ac:dyDescent="0.3">
      <c r="A38" s="22"/>
      <c r="B38" s="22"/>
      <c r="C38" s="402" t="s">
        <v>755</v>
      </c>
      <c r="D38" s="228"/>
      <c r="E38" s="402" t="s">
        <v>786</v>
      </c>
      <c r="F38" s="228"/>
      <c r="G38" s="182" t="s">
        <v>784</v>
      </c>
      <c r="H38" s="403" t="s">
        <v>787</v>
      </c>
      <c r="I38" s="404"/>
      <c r="J38" s="404"/>
      <c r="K38" s="404"/>
      <c r="L38" s="405"/>
      <c r="N38" s="116"/>
      <c r="O38" s="40"/>
    </row>
    <row r="39" spans="1:15" ht="133.35" customHeight="1" x14ac:dyDescent="0.3">
      <c r="A39" s="22"/>
      <c r="B39" s="22"/>
      <c r="C39" s="406" t="s">
        <v>755</v>
      </c>
      <c r="D39" s="407"/>
      <c r="E39" s="406" t="s">
        <v>788</v>
      </c>
      <c r="F39" s="407"/>
      <c r="G39" s="182" t="s">
        <v>751</v>
      </c>
      <c r="H39" s="408" t="s">
        <v>789</v>
      </c>
      <c r="I39" s="409"/>
      <c r="J39" s="409"/>
      <c r="K39" s="409"/>
      <c r="L39" s="410"/>
      <c r="N39" s="116"/>
      <c r="O39" s="40"/>
    </row>
    <row r="40" spans="1:15" ht="90" customHeight="1" x14ac:dyDescent="0.3">
      <c r="A40" s="22"/>
      <c r="B40" s="22"/>
      <c r="C40" s="402" t="s">
        <v>755</v>
      </c>
      <c r="D40" s="228"/>
      <c r="E40" s="402" t="s">
        <v>790</v>
      </c>
      <c r="F40" s="228"/>
      <c r="G40" s="182" t="s">
        <v>784</v>
      </c>
      <c r="H40" s="403" t="s">
        <v>791</v>
      </c>
      <c r="I40" s="404"/>
      <c r="J40" s="404"/>
      <c r="K40" s="404"/>
      <c r="L40" s="405"/>
      <c r="N40" s="116"/>
      <c r="O40" s="40"/>
    </row>
    <row r="41" spans="1:15" ht="17.100000000000001" customHeight="1" x14ac:dyDescent="0.3">
      <c r="A41" s="22"/>
      <c r="B41" s="22"/>
      <c r="C41" s="22"/>
      <c r="D41" s="22"/>
      <c r="E41" s="22"/>
      <c r="F41" s="22"/>
      <c r="G41" s="22"/>
      <c r="H41" s="22"/>
      <c r="I41" s="22"/>
      <c r="J41" s="22"/>
      <c r="K41" s="22"/>
      <c r="L41" s="22"/>
      <c r="N41" s="116"/>
      <c r="O41" s="40"/>
    </row>
    <row r="42" spans="1:15" ht="17.100000000000001" customHeight="1" x14ac:dyDescent="0.3">
      <c r="A42" s="22"/>
      <c r="B42" s="22"/>
      <c r="C42" s="22"/>
      <c r="D42" s="22"/>
      <c r="E42" s="22"/>
      <c r="F42" s="22"/>
      <c r="G42" s="22"/>
      <c r="H42" s="22"/>
      <c r="I42" s="22"/>
      <c r="J42" s="22"/>
      <c r="K42" s="22"/>
      <c r="L42" s="22"/>
      <c r="N42" s="116"/>
      <c r="O42" s="40"/>
    </row>
    <row r="43" spans="1:15" ht="17.100000000000001" customHeight="1" x14ac:dyDescent="0.3">
      <c r="A43" s="22"/>
      <c r="B43" s="22"/>
      <c r="C43" s="22"/>
      <c r="D43" s="22"/>
      <c r="E43" s="22"/>
      <c r="F43" s="22"/>
      <c r="G43" s="22"/>
      <c r="H43" s="22"/>
      <c r="I43" s="22"/>
      <c r="J43" s="22"/>
      <c r="K43" s="22"/>
      <c r="L43" s="22"/>
      <c r="N43" s="116"/>
      <c r="O43" s="40"/>
    </row>
    <row r="44" spans="1:15" ht="17.100000000000001" customHeight="1" x14ac:dyDescent="0.3">
      <c r="A44" s="22"/>
      <c r="B44" s="22"/>
      <c r="C44" s="22"/>
      <c r="D44" s="22"/>
      <c r="E44" s="22"/>
      <c r="F44" s="22"/>
      <c r="G44" s="22"/>
      <c r="H44" s="22"/>
      <c r="I44" s="22"/>
      <c r="J44" s="22"/>
      <c r="K44" s="22"/>
      <c r="L44" s="22"/>
      <c r="N44" s="116"/>
      <c r="O44" s="40"/>
    </row>
    <row r="45" spans="1:15" ht="17.100000000000001" customHeight="1" x14ac:dyDescent="0.3">
      <c r="A45" s="22"/>
      <c r="B45" s="22"/>
      <c r="C45" s="22"/>
      <c r="D45" s="22"/>
      <c r="E45" s="22"/>
      <c r="F45" s="22"/>
      <c r="G45" s="22"/>
      <c r="H45" s="22"/>
      <c r="I45" s="22"/>
      <c r="J45" s="22"/>
      <c r="K45" s="22"/>
      <c r="L45" s="22"/>
      <c r="N45" s="116"/>
      <c r="O45" s="40"/>
    </row>
    <row r="46" spans="1:15" ht="17.100000000000001" customHeight="1" x14ac:dyDescent="0.3">
      <c r="A46" s="22"/>
      <c r="B46" s="22"/>
      <c r="C46" s="22"/>
      <c r="D46" s="22"/>
      <c r="E46" s="22"/>
      <c r="F46" s="22"/>
      <c r="G46" s="22"/>
      <c r="H46" s="22"/>
      <c r="I46" s="22"/>
      <c r="J46" s="22"/>
      <c r="K46" s="22"/>
      <c r="L46" s="22"/>
      <c r="N46" s="116"/>
      <c r="O46" s="40"/>
    </row>
    <row r="47" spans="1:15" ht="17.100000000000001" customHeight="1" x14ac:dyDescent="0.3">
      <c r="A47" s="22"/>
      <c r="B47" s="22"/>
      <c r="C47" s="306"/>
      <c r="D47" s="201"/>
      <c r="E47" s="201"/>
      <c r="F47" s="201"/>
      <c r="G47" s="201"/>
      <c r="H47" s="201"/>
      <c r="I47" s="201"/>
      <c r="J47" s="201"/>
      <c r="K47" s="201"/>
      <c r="L47" s="201"/>
      <c r="N47" s="116"/>
      <c r="O47" s="40"/>
    </row>
    <row r="48" spans="1:15" ht="17.100000000000001" customHeight="1" x14ac:dyDescent="0.3">
      <c r="A48" s="22"/>
      <c r="B48" s="22"/>
      <c r="C48" s="201"/>
      <c r="D48" s="201"/>
      <c r="E48" s="201"/>
      <c r="F48" s="201"/>
      <c r="G48" s="201"/>
      <c r="H48" s="201"/>
      <c r="I48" s="201"/>
      <c r="J48" s="201"/>
      <c r="K48" s="201"/>
      <c r="L48" s="201"/>
      <c r="N48" s="116"/>
      <c r="O48" s="40"/>
    </row>
    <row r="49" spans="1:15" ht="17.100000000000001" customHeight="1" x14ac:dyDescent="0.3">
      <c r="A49" s="22"/>
      <c r="B49" s="22"/>
      <c r="C49" s="201"/>
      <c r="D49" s="201"/>
      <c r="E49" s="201"/>
      <c r="F49" s="201"/>
      <c r="G49" s="201"/>
      <c r="H49" s="201"/>
      <c r="I49" s="201"/>
      <c r="J49" s="201"/>
      <c r="K49" s="201"/>
      <c r="L49" s="201"/>
      <c r="N49" s="116"/>
      <c r="O49" s="40"/>
    </row>
    <row r="50" spans="1:15" ht="17.100000000000001" customHeight="1" x14ac:dyDescent="0.3">
      <c r="A50" s="22"/>
      <c r="B50" s="22"/>
      <c r="C50" s="201"/>
      <c r="D50" s="201"/>
      <c r="E50" s="201"/>
      <c r="F50" s="201"/>
      <c r="G50" s="201"/>
      <c r="H50" s="201"/>
      <c r="I50" s="201"/>
      <c r="J50" s="201"/>
      <c r="K50" s="201"/>
      <c r="L50" s="201"/>
      <c r="N50" s="116"/>
      <c r="O50" s="40"/>
    </row>
    <row r="51" spans="1:15" ht="17.100000000000001" customHeight="1" x14ac:dyDescent="0.3">
      <c r="A51" s="22"/>
      <c r="B51" s="22"/>
      <c r="C51" s="201"/>
      <c r="D51" s="201"/>
      <c r="E51" s="201"/>
      <c r="F51" s="201"/>
      <c r="G51" s="201"/>
      <c r="H51" s="201"/>
      <c r="I51" s="201"/>
      <c r="J51" s="201"/>
      <c r="K51" s="201"/>
      <c r="L51" s="201"/>
      <c r="N51" s="116"/>
      <c r="O51" s="40"/>
    </row>
    <row r="52" spans="1:15" ht="17.100000000000001" customHeight="1" x14ac:dyDescent="0.3">
      <c r="A52" s="22"/>
      <c r="B52" s="22"/>
      <c r="C52" s="201"/>
      <c r="D52" s="201"/>
      <c r="E52" s="201"/>
      <c r="F52" s="201"/>
      <c r="G52" s="201"/>
      <c r="H52" s="201"/>
      <c r="I52" s="201"/>
      <c r="J52" s="201"/>
      <c r="K52" s="201"/>
      <c r="L52" s="201"/>
      <c r="N52" s="116"/>
      <c r="O52" s="40"/>
    </row>
    <row r="53" spans="1:15" ht="17.100000000000001" customHeight="1" x14ac:dyDescent="0.3">
      <c r="A53" s="22"/>
      <c r="B53" s="22"/>
      <c r="C53" s="201"/>
      <c r="D53" s="201"/>
      <c r="E53" s="201"/>
      <c r="F53" s="201"/>
      <c r="G53" s="201"/>
      <c r="H53" s="201"/>
      <c r="I53" s="201"/>
      <c r="J53" s="201"/>
      <c r="K53" s="201"/>
      <c r="L53" s="201"/>
      <c r="N53" s="116"/>
      <c r="O53" s="40"/>
    </row>
    <row r="54" spans="1:15" ht="17.100000000000001" customHeight="1" x14ac:dyDescent="0.3">
      <c r="A54" s="22"/>
      <c r="B54" s="22"/>
      <c r="C54" s="201"/>
      <c r="D54" s="201"/>
      <c r="E54" s="201"/>
      <c r="F54" s="201"/>
      <c r="G54" s="201"/>
      <c r="H54" s="201"/>
      <c r="I54" s="201"/>
      <c r="J54" s="201"/>
      <c r="K54" s="201"/>
      <c r="L54" s="201"/>
      <c r="N54" s="116"/>
      <c r="O54" s="40"/>
    </row>
    <row r="55" spans="1:15" ht="17.100000000000001" customHeight="1" x14ac:dyDescent="0.3">
      <c r="A55" s="22"/>
      <c r="B55" s="22"/>
      <c r="C55" s="201"/>
      <c r="D55" s="201"/>
      <c r="E55" s="201"/>
      <c r="F55" s="201"/>
      <c r="G55" s="201"/>
      <c r="H55" s="201"/>
      <c r="I55" s="201"/>
      <c r="J55" s="201"/>
      <c r="K55" s="201"/>
      <c r="L55" s="201"/>
      <c r="N55" s="127"/>
      <c r="O55" s="40"/>
    </row>
  </sheetData>
  <sheetProtection sheet="1" formatCells="0" formatColumns="0" formatRows="0" insertColumns="0" insertRows="0" insertHyperlinks="0"/>
  <mergeCells count="103">
    <mergeCell ref="C34:D34"/>
    <mergeCell ref="E34:F34"/>
    <mergeCell ref="H24:L24"/>
    <mergeCell ref="E18:F18"/>
    <mergeCell ref="C23:D23"/>
    <mergeCell ref="H9:L9"/>
    <mergeCell ref="C10:D10"/>
    <mergeCell ref="C20:D20"/>
    <mergeCell ref="E10:F10"/>
    <mergeCell ref="C13:D13"/>
    <mergeCell ref="E13:F13"/>
    <mergeCell ref="H13:L13"/>
    <mergeCell ref="C16:D16"/>
    <mergeCell ref="H18:L18"/>
    <mergeCell ref="E27:F27"/>
    <mergeCell ref="H19:L19"/>
    <mergeCell ref="H21:L21"/>
    <mergeCell ref="H22:L22"/>
    <mergeCell ref="C2:L2"/>
    <mergeCell ref="E23:F23"/>
    <mergeCell ref="H33:L33"/>
    <mergeCell ref="H25:L25"/>
    <mergeCell ref="E14:F14"/>
    <mergeCell ref="C12:D12"/>
    <mergeCell ref="E17:F17"/>
    <mergeCell ref="H14:L14"/>
    <mergeCell ref="H17:L17"/>
    <mergeCell ref="H23:L23"/>
    <mergeCell ref="E33:F33"/>
    <mergeCell ref="H31:L31"/>
    <mergeCell ref="C28:D28"/>
    <mergeCell ref="H30:L30"/>
    <mergeCell ref="E28:F28"/>
    <mergeCell ref="C18:D18"/>
    <mergeCell ref="H8:L8"/>
    <mergeCell ref="H32:L32"/>
    <mergeCell ref="C27:D27"/>
    <mergeCell ref="C17:D17"/>
    <mergeCell ref="C21:D21"/>
    <mergeCell ref="C24:D24"/>
    <mergeCell ref="E16:F16"/>
    <mergeCell ref="H16:L16"/>
    <mergeCell ref="C36:D36"/>
    <mergeCell ref="E36:F36"/>
    <mergeCell ref="H10:L10"/>
    <mergeCell ref="E21:F21"/>
    <mergeCell ref="C29:D29"/>
    <mergeCell ref="H34:L34"/>
    <mergeCell ref="H26:L26"/>
    <mergeCell ref="H20:L20"/>
    <mergeCell ref="E29:F29"/>
    <mergeCell ref="H36:L36"/>
    <mergeCell ref="H29:L29"/>
    <mergeCell ref="E12:F12"/>
    <mergeCell ref="C33:D33"/>
    <mergeCell ref="E15:F15"/>
    <mergeCell ref="C15:D15"/>
    <mergeCell ref="H35:L35"/>
    <mergeCell ref="C35:D35"/>
    <mergeCell ref="E35:F35"/>
    <mergeCell ref="E31:F31"/>
    <mergeCell ref="C31:D31"/>
    <mergeCell ref="C30:D30"/>
    <mergeCell ref="E30:F30"/>
    <mergeCell ref="C32:D32"/>
    <mergeCell ref="E32:F32"/>
    <mergeCell ref="C4:L6"/>
    <mergeCell ref="H15:L15"/>
    <mergeCell ref="C14:D14"/>
    <mergeCell ref="H28:L28"/>
    <mergeCell ref="E26:F26"/>
    <mergeCell ref="H27:L27"/>
    <mergeCell ref="E20:F20"/>
    <mergeCell ref="H12:L12"/>
    <mergeCell ref="C7:L7"/>
    <mergeCell ref="E8:F8"/>
    <mergeCell ref="H11:L11"/>
    <mergeCell ref="C8:D8"/>
    <mergeCell ref="C9:D9"/>
    <mergeCell ref="E9:F9"/>
    <mergeCell ref="C11:D11"/>
    <mergeCell ref="E11:F11"/>
    <mergeCell ref="C25:D25"/>
    <mergeCell ref="E25:F25"/>
    <mergeCell ref="C26:D26"/>
    <mergeCell ref="C22:D22"/>
    <mergeCell ref="E22:F22"/>
    <mergeCell ref="C19:D19"/>
    <mergeCell ref="E19:F19"/>
    <mergeCell ref="E24:F24"/>
    <mergeCell ref="C40:D40"/>
    <mergeCell ref="E40:F40"/>
    <mergeCell ref="H40:L40"/>
    <mergeCell ref="C47:L55"/>
    <mergeCell ref="C37:D37"/>
    <mergeCell ref="E37:F37"/>
    <mergeCell ref="H37:L37"/>
    <mergeCell ref="C38:D38"/>
    <mergeCell ref="E38:F38"/>
    <mergeCell ref="H38:L38"/>
    <mergeCell ref="C39:D39"/>
    <mergeCell ref="E39:F39"/>
    <mergeCell ref="H39:L39"/>
  </mergeCells>
  <dataValidations count="1">
    <dataValidation type="list" allowBlank="1" showInputMessage="1" showErrorMessage="1" prompt="Select Profile" sqref="D12:D15 D20:D21 D17 C12:C40 D23:D38 D40" xr:uid="{41F1D091-FFE5-4B64-9AA6-E22F1DD17D52}">
      <formula1>"Government Institutions, IGOs, NGOs, Private Sector entities, Others "</formula1>
    </dataValidation>
  </dataValidations>
  <pageMargins left="0.25" right="0.25" top="0.75" bottom="0.75" header="0.3" footer="0.3"/>
  <pageSetup paperSize="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theme="3" tint="0.499984740745262"/>
  </sheetPr>
  <dimension ref="A1:O39"/>
  <sheetViews>
    <sheetView showGridLines="0" topLeftCell="A16" zoomScaleNormal="100" zoomScaleSheetLayoutView="100" workbookViewId="0">
      <selection activeCell="B6" sqref="B6:K23"/>
    </sheetView>
  </sheetViews>
  <sheetFormatPr defaultColWidth="8.85546875" defaultRowHeight="15" x14ac:dyDescent="0.25"/>
  <cols>
    <col min="1" max="1" width="1.42578125" customWidth="1"/>
    <col min="13" max="13" width="8.85546875" style="117"/>
  </cols>
  <sheetData>
    <row r="1" spans="1:15" x14ac:dyDescent="0.25">
      <c r="A1" s="22"/>
      <c r="B1" s="22"/>
      <c r="C1" s="22"/>
      <c r="D1" s="22"/>
      <c r="E1" s="22"/>
      <c r="F1" s="22"/>
      <c r="G1" s="22"/>
      <c r="H1" s="22"/>
      <c r="I1" s="22"/>
      <c r="J1" s="22"/>
      <c r="K1" s="22"/>
    </row>
    <row r="2" spans="1:15" ht="19.5" customHeight="1" x14ac:dyDescent="0.3">
      <c r="A2" s="22"/>
      <c r="B2" s="208" t="s">
        <v>792</v>
      </c>
      <c r="C2" s="201"/>
      <c r="D2" s="201"/>
      <c r="E2" s="201"/>
      <c r="F2" s="201"/>
      <c r="G2" s="201"/>
      <c r="H2" s="201"/>
      <c r="I2" s="201"/>
      <c r="J2" s="201"/>
      <c r="K2" s="201"/>
      <c r="M2" s="112"/>
    </row>
    <row r="3" spans="1:15" x14ac:dyDescent="0.25">
      <c r="A3" s="22"/>
      <c r="B3" s="25"/>
      <c r="C3" s="25"/>
      <c r="D3" s="25"/>
      <c r="E3" s="25"/>
      <c r="F3" s="25"/>
      <c r="G3" s="25"/>
      <c r="H3" s="25"/>
      <c r="I3" s="25"/>
      <c r="J3" s="25"/>
      <c r="K3" s="25"/>
    </row>
    <row r="4" spans="1:15" ht="14.45" customHeight="1" x14ac:dyDescent="0.3">
      <c r="A4" s="22"/>
      <c r="B4" s="427" t="s">
        <v>793</v>
      </c>
      <c r="C4" s="215"/>
      <c r="D4" s="215"/>
      <c r="E4" s="215"/>
      <c r="F4" s="215"/>
      <c r="G4" s="215"/>
      <c r="H4" s="215"/>
      <c r="I4" s="215"/>
      <c r="J4" s="215"/>
      <c r="K4" s="253"/>
      <c r="M4" s="113"/>
      <c r="N4" s="40"/>
      <c r="O4" s="40"/>
    </row>
    <row r="5" spans="1:15" ht="25.5" customHeight="1" x14ac:dyDescent="0.3">
      <c r="A5" s="22"/>
      <c r="B5" s="254"/>
      <c r="C5" s="255"/>
      <c r="D5" s="255"/>
      <c r="E5" s="255"/>
      <c r="F5" s="255"/>
      <c r="G5" s="255"/>
      <c r="H5" s="255"/>
      <c r="I5" s="255"/>
      <c r="J5" s="255"/>
      <c r="K5" s="256"/>
      <c r="M5" s="116"/>
      <c r="N5" s="40"/>
      <c r="O5" s="40"/>
    </row>
    <row r="6" spans="1:15" ht="17.100000000000001" customHeight="1" x14ac:dyDescent="0.3">
      <c r="A6" s="22"/>
      <c r="B6" s="425" t="s">
        <v>794</v>
      </c>
      <c r="C6" s="215"/>
      <c r="D6" s="253"/>
      <c r="E6" s="425" t="s">
        <v>795</v>
      </c>
      <c r="F6" s="425" t="s">
        <v>796</v>
      </c>
      <c r="G6" s="215"/>
      <c r="H6" s="215"/>
      <c r="I6" s="215"/>
      <c r="J6" s="215"/>
      <c r="K6" s="253"/>
      <c r="N6" s="40"/>
      <c r="O6" s="40"/>
    </row>
    <row r="7" spans="1:15" ht="17.100000000000001" customHeight="1" x14ac:dyDescent="0.3">
      <c r="A7" s="22"/>
      <c r="B7" s="254"/>
      <c r="C7" s="255"/>
      <c r="D7" s="256"/>
      <c r="E7" s="263"/>
      <c r="F7" s="254"/>
      <c r="G7" s="255"/>
      <c r="H7" s="255"/>
      <c r="I7" s="255"/>
      <c r="J7" s="255"/>
      <c r="K7" s="256"/>
      <c r="M7" s="116"/>
      <c r="N7" s="40"/>
      <c r="O7" s="40"/>
    </row>
    <row r="8" spans="1:15" ht="14.45" customHeight="1" x14ac:dyDescent="0.3">
      <c r="A8" s="22"/>
      <c r="B8" s="426" t="s">
        <v>797</v>
      </c>
      <c r="C8" s="215"/>
      <c r="D8" s="253"/>
      <c r="E8" s="198" t="s">
        <v>105</v>
      </c>
      <c r="F8" s="198" t="s">
        <v>798</v>
      </c>
      <c r="G8" s="230"/>
      <c r="H8" s="230"/>
      <c r="I8" s="230"/>
      <c r="J8" s="230"/>
      <c r="K8" s="231"/>
      <c r="N8" s="40"/>
      <c r="O8" s="40"/>
    </row>
    <row r="9" spans="1:15" ht="17.100000000000001" customHeight="1" x14ac:dyDescent="0.3">
      <c r="A9" s="22"/>
      <c r="B9" s="216"/>
      <c r="C9" s="201"/>
      <c r="D9" s="321"/>
      <c r="E9" s="367"/>
      <c r="F9" s="304"/>
      <c r="G9" s="397"/>
      <c r="H9" s="397"/>
      <c r="I9" s="397"/>
      <c r="J9" s="397"/>
      <c r="K9" s="305"/>
      <c r="M9" s="126"/>
      <c r="N9" s="40"/>
      <c r="O9" s="40"/>
    </row>
    <row r="10" spans="1:15" ht="17.100000000000001" customHeight="1" x14ac:dyDescent="0.3">
      <c r="A10" s="22"/>
      <c r="B10" s="216"/>
      <c r="C10" s="201"/>
      <c r="D10" s="321"/>
      <c r="E10" s="367"/>
      <c r="F10" s="304"/>
      <c r="G10" s="397"/>
      <c r="H10" s="397"/>
      <c r="I10" s="397"/>
      <c r="J10" s="397"/>
      <c r="K10" s="305"/>
      <c r="M10" s="116"/>
      <c r="N10" s="40"/>
      <c r="O10" s="40"/>
    </row>
    <row r="11" spans="1:15" ht="409.35" customHeight="1" x14ac:dyDescent="0.3">
      <c r="A11" s="22"/>
      <c r="B11" s="254"/>
      <c r="C11" s="255"/>
      <c r="D11" s="256"/>
      <c r="E11" s="260"/>
      <c r="F11" s="232"/>
      <c r="G11" s="233"/>
      <c r="H11" s="233"/>
      <c r="I11" s="233"/>
      <c r="J11" s="233"/>
      <c r="K11" s="234"/>
      <c r="M11" s="116"/>
      <c r="N11" s="40"/>
      <c r="O11" s="40"/>
    </row>
    <row r="12" spans="1:15" ht="14.45" customHeight="1" x14ac:dyDescent="0.3">
      <c r="A12" s="22"/>
      <c r="B12" s="426" t="s">
        <v>799</v>
      </c>
      <c r="C12" s="215"/>
      <c r="D12" s="253"/>
      <c r="E12" s="198" t="s">
        <v>105</v>
      </c>
      <c r="F12" s="198" t="s">
        <v>800</v>
      </c>
      <c r="G12" s="230"/>
      <c r="H12" s="230"/>
      <c r="I12" s="230"/>
      <c r="J12" s="230"/>
      <c r="K12" s="231"/>
      <c r="M12" s="116"/>
      <c r="N12" s="40"/>
      <c r="O12" s="40"/>
    </row>
    <row r="13" spans="1:15" ht="17.100000000000001" customHeight="1" x14ac:dyDescent="0.3">
      <c r="A13" s="22"/>
      <c r="B13" s="216"/>
      <c r="C13" s="201"/>
      <c r="D13" s="321"/>
      <c r="E13" s="367"/>
      <c r="F13" s="304"/>
      <c r="G13" s="397"/>
      <c r="H13" s="397"/>
      <c r="I13" s="397"/>
      <c r="J13" s="397"/>
      <c r="K13" s="305"/>
      <c r="M13" s="116"/>
      <c r="N13" s="40"/>
      <c r="O13" s="40"/>
    </row>
    <row r="14" spans="1:15" ht="17.100000000000001" customHeight="1" x14ac:dyDescent="0.3">
      <c r="A14" s="22"/>
      <c r="B14" s="216"/>
      <c r="C14" s="201"/>
      <c r="D14" s="321"/>
      <c r="E14" s="367"/>
      <c r="F14" s="304"/>
      <c r="G14" s="397"/>
      <c r="H14" s="397"/>
      <c r="I14" s="397"/>
      <c r="J14" s="397"/>
      <c r="K14" s="305"/>
      <c r="M14" s="116"/>
      <c r="N14" s="40"/>
      <c r="O14" s="40"/>
    </row>
    <row r="15" spans="1:15" ht="216" customHeight="1" x14ac:dyDescent="0.3">
      <c r="A15" s="22"/>
      <c r="B15" s="254"/>
      <c r="C15" s="255"/>
      <c r="D15" s="256"/>
      <c r="E15" s="260"/>
      <c r="F15" s="232"/>
      <c r="G15" s="233"/>
      <c r="H15" s="233"/>
      <c r="I15" s="233"/>
      <c r="J15" s="233"/>
      <c r="K15" s="234"/>
      <c r="M15" s="116"/>
      <c r="N15" s="40"/>
      <c r="O15" s="40"/>
    </row>
    <row r="16" spans="1:15" ht="14.45" customHeight="1" x14ac:dyDescent="0.3">
      <c r="A16" s="22"/>
      <c r="B16" s="426" t="s">
        <v>801</v>
      </c>
      <c r="C16" s="215"/>
      <c r="D16" s="253"/>
      <c r="E16" s="198" t="s">
        <v>105</v>
      </c>
      <c r="F16" s="198" t="s">
        <v>802</v>
      </c>
      <c r="G16" s="230"/>
      <c r="H16" s="230"/>
      <c r="I16" s="230"/>
      <c r="J16" s="230"/>
      <c r="K16" s="231"/>
      <c r="M16" s="116"/>
      <c r="N16" s="40"/>
      <c r="O16" s="40"/>
    </row>
    <row r="17" spans="1:15" ht="17.100000000000001" customHeight="1" x14ac:dyDescent="0.3">
      <c r="A17" s="22"/>
      <c r="B17" s="216"/>
      <c r="C17" s="201"/>
      <c r="D17" s="321"/>
      <c r="E17" s="367"/>
      <c r="F17" s="304"/>
      <c r="G17" s="397"/>
      <c r="H17" s="397"/>
      <c r="I17" s="397"/>
      <c r="J17" s="397"/>
      <c r="K17" s="305"/>
      <c r="M17" s="115"/>
      <c r="N17" s="40"/>
      <c r="O17" s="40"/>
    </row>
    <row r="18" spans="1:15" ht="17.100000000000001" customHeight="1" x14ac:dyDescent="0.3">
      <c r="A18" s="22"/>
      <c r="B18" s="216"/>
      <c r="C18" s="201"/>
      <c r="D18" s="321"/>
      <c r="E18" s="367"/>
      <c r="F18" s="304"/>
      <c r="G18" s="397"/>
      <c r="H18" s="397"/>
      <c r="I18" s="397"/>
      <c r="J18" s="397"/>
      <c r="K18" s="305"/>
      <c r="M18" s="116"/>
      <c r="N18" s="40"/>
      <c r="O18" s="40"/>
    </row>
    <row r="19" spans="1:15" ht="168" customHeight="1" x14ac:dyDescent="0.3">
      <c r="A19" s="22"/>
      <c r="B19" s="254"/>
      <c r="C19" s="255"/>
      <c r="D19" s="256"/>
      <c r="E19" s="260"/>
      <c r="F19" s="232"/>
      <c r="G19" s="233"/>
      <c r="H19" s="233"/>
      <c r="I19" s="233"/>
      <c r="J19" s="233"/>
      <c r="K19" s="234"/>
      <c r="M19" s="115"/>
      <c r="N19" s="40"/>
      <c r="O19" s="40"/>
    </row>
    <row r="20" spans="1:15" ht="14.45" customHeight="1" x14ac:dyDescent="0.3">
      <c r="A20" s="22"/>
      <c r="B20" s="236" t="s">
        <v>803</v>
      </c>
      <c r="C20" s="215"/>
      <c r="D20" s="253"/>
      <c r="E20" s="198" t="s">
        <v>105</v>
      </c>
      <c r="F20" s="198" t="s">
        <v>804</v>
      </c>
      <c r="G20" s="230"/>
      <c r="H20" s="230"/>
      <c r="I20" s="230"/>
      <c r="J20" s="230"/>
      <c r="K20" s="231"/>
      <c r="M20" s="128"/>
      <c r="N20" s="40"/>
      <c r="O20" s="40"/>
    </row>
    <row r="21" spans="1:15" ht="17.100000000000001" customHeight="1" x14ac:dyDescent="0.3">
      <c r="A21" s="22"/>
      <c r="B21" s="216"/>
      <c r="C21" s="201"/>
      <c r="D21" s="321"/>
      <c r="E21" s="367"/>
      <c r="F21" s="304"/>
      <c r="G21" s="397"/>
      <c r="H21" s="397"/>
      <c r="I21" s="397"/>
      <c r="J21" s="397"/>
      <c r="K21" s="305"/>
      <c r="M21" s="116"/>
      <c r="N21" s="40"/>
      <c r="O21" s="40"/>
    </row>
    <row r="22" spans="1:15" ht="17.100000000000001" customHeight="1" x14ac:dyDescent="0.3">
      <c r="A22" s="22"/>
      <c r="B22" s="216"/>
      <c r="C22" s="201"/>
      <c r="D22" s="321"/>
      <c r="E22" s="367"/>
      <c r="F22" s="304"/>
      <c r="G22" s="397"/>
      <c r="H22" s="397"/>
      <c r="I22" s="397"/>
      <c r="J22" s="397"/>
      <c r="K22" s="305"/>
      <c r="M22" s="116"/>
      <c r="N22" s="40"/>
      <c r="O22" s="40"/>
    </row>
    <row r="23" spans="1:15" ht="66" customHeight="1" x14ac:dyDescent="0.3">
      <c r="A23" s="22"/>
      <c r="B23" s="254"/>
      <c r="C23" s="255"/>
      <c r="D23" s="256"/>
      <c r="E23" s="260"/>
      <c r="F23" s="232"/>
      <c r="G23" s="233"/>
      <c r="H23" s="233"/>
      <c r="I23" s="233"/>
      <c r="J23" s="233"/>
      <c r="K23" s="234"/>
      <c r="M23" s="116"/>
      <c r="N23" s="40"/>
      <c r="O23" s="40"/>
    </row>
    <row r="24" spans="1:15" ht="17.100000000000001" customHeight="1" x14ac:dyDescent="0.3">
      <c r="A24" s="22"/>
      <c r="B24" s="22"/>
      <c r="C24" s="22"/>
      <c r="D24" s="22"/>
      <c r="E24" s="22"/>
      <c r="F24" s="22"/>
      <c r="G24" s="22"/>
      <c r="H24" s="22"/>
      <c r="I24" s="22"/>
      <c r="J24" s="22"/>
      <c r="K24" s="22"/>
      <c r="M24" s="116"/>
      <c r="N24" s="40"/>
      <c r="O24" s="40"/>
    </row>
    <row r="25" spans="1:15" ht="17.100000000000001" customHeight="1" x14ac:dyDescent="0.3">
      <c r="A25" s="22"/>
      <c r="B25" s="22"/>
      <c r="C25" s="22"/>
      <c r="D25" s="22"/>
      <c r="E25" s="22"/>
      <c r="F25" s="22"/>
      <c r="G25" s="22"/>
      <c r="H25" s="22"/>
      <c r="I25" s="22"/>
      <c r="J25" s="22"/>
      <c r="K25" s="22"/>
      <c r="M25" s="116"/>
      <c r="N25" s="40"/>
      <c r="O25" s="40"/>
    </row>
    <row r="26" spans="1:15" ht="17.100000000000001" customHeight="1" x14ac:dyDescent="0.3">
      <c r="A26" s="22"/>
      <c r="B26" s="22"/>
      <c r="C26" s="22"/>
      <c r="D26" s="22"/>
      <c r="E26" s="22"/>
      <c r="F26" s="22"/>
      <c r="G26" s="22"/>
      <c r="H26" s="22"/>
      <c r="I26" s="22"/>
      <c r="J26" s="22"/>
      <c r="K26" s="22"/>
      <c r="M26" s="116"/>
      <c r="N26" s="40"/>
      <c r="O26" s="40"/>
    </row>
    <row r="27" spans="1:15" ht="17.100000000000001" customHeight="1" x14ac:dyDescent="0.3">
      <c r="A27" s="22"/>
      <c r="B27" s="22"/>
      <c r="C27" s="22"/>
      <c r="D27" s="22"/>
      <c r="E27" s="22"/>
      <c r="F27" s="22"/>
      <c r="G27" s="22"/>
      <c r="H27" s="22"/>
      <c r="I27" s="22"/>
      <c r="J27" s="22"/>
      <c r="K27" s="22"/>
      <c r="M27" s="116"/>
      <c r="N27" s="40"/>
      <c r="O27" s="40"/>
    </row>
    <row r="28" spans="1:15" ht="17.100000000000001" customHeight="1" x14ac:dyDescent="0.3">
      <c r="A28" s="22"/>
      <c r="B28" s="22"/>
      <c r="C28" s="22"/>
      <c r="D28" s="22"/>
      <c r="E28" s="22"/>
      <c r="F28" s="22"/>
      <c r="G28" s="22"/>
      <c r="H28" s="22"/>
      <c r="I28" s="22"/>
      <c r="J28" s="22"/>
      <c r="K28" s="22"/>
      <c r="M28" s="116"/>
      <c r="N28" s="40"/>
      <c r="O28" s="40"/>
    </row>
    <row r="29" spans="1:15" ht="17.100000000000001" customHeight="1" x14ac:dyDescent="0.3">
      <c r="A29" s="22"/>
      <c r="B29" s="22"/>
      <c r="C29" s="22"/>
      <c r="D29" s="22"/>
      <c r="E29" s="22"/>
      <c r="F29" s="22"/>
      <c r="G29" s="22"/>
      <c r="H29" s="22"/>
      <c r="I29" s="22"/>
      <c r="J29" s="22"/>
      <c r="K29" s="22"/>
      <c r="M29" s="116"/>
      <c r="N29" s="40"/>
      <c r="O29" s="40"/>
    </row>
    <row r="30" spans="1:15" ht="17.100000000000001" customHeight="1" x14ac:dyDescent="0.3">
      <c r="A30" s="22"/>
      <c r="B30" s="22"/>
      <c r="C30" s="22"/>
      <c r="D30" s="22"/>
      <c r="E30" s="22"/>
      <c r="F30" s="22"/>
      <c r="G30" s="22"/>
      <c r="H30" s="22"/>
      <c r="I30" s="22"/>
      <c r="J30" s="22"/>
      <c r="K30" s="22"/>
      <c r="M30" s="116"/>
      <c r="N30" s="40"/>
      <c r="O30" s="40"/>
    </row>
    <row r="31" spans="1:15" ht="17.100000000000001" customHeight="1" x14ac:dyDescent="0.3">
      <c r="A31" s="22"/>
      <c r="B31" s="22"/>
      <c r="C31" s="22"/>
      <c r="D31" s="22"/>
      <c r="E31" s="22"/>
      <c r="F31" s="22"/>
      <c r="G31" s="22"/>
      <c r="H31" s="22"/>
      <c r="I31" s="22"/>
      <c r="J31" s="22"/>
      <c r="K31" s="22"/>
      <c r="M31" s="116"/>
      <c r="N31" s="40"/>
      <c r="O31" s="40"/>
    </row>
    <row r="32" spans="1:15" ht="17.100000000000001" customHeight="1" x14ac:dyDescent="0.3">
      <c r="A32" s="22"/>
      <c r="B32" s="22"/>
      <c r="C32" s="22"/>
      <c r="D32" s="22"/>
      <c r="E32" s="22"/>
      <c r="F32" s="22"/>
      <c r="G32" s="22"/>
      <c r="H32" s="22"/>
      <c r="I32" s="22"/>
      <c r="J32" s="22"/>
      <c r="K32" s="22"/>
      <c r="M32" s="116"/>
      <c r="N32" s="40"/>
      <c r="O32" s="40"/>
    </row>
    <row r="33" spans="1:15" ht="17.100000000000001" customHeight="1" x14ac:dyDescent="0.3">
      <c r="A33" s="22"/>
      <c r="B33" s="22"/>
      <c r="C33" s="22"/>
      <c r="D33" s="22"/>
      <c r="E33" s="22"/>
      <c r="F33" s="22"/>
      <c r="G33" s="22"/>
      <c r="H33" s="22"/>
      <c r="I33" s="22"/>
      <c r="J33" s="22"/>
      <c r="K33" s="22"/>
      <c r="M33" s="116"/>
      <c r="N33" s="40"/>
      <c r="O33" s="40"/>
    </row>
    <row r="34" spans="1:15" ht="17.100000000000001" customHeight="1" x14ac:dyDescent="0.3">
      <c r="A34" s="22"/>
      <c r="B34" s="22"/>
      <c r="C34" s="22"/>
      <c r="D34" s="22"/>
      <c r="E34" s="22"/>
      <c r="F34" s="22"/>
      <c r="G34" s="22"/>
      <c r="H34" s="22"/>
      <c r="I34" s="22"/>
      <c r="J34" s="22"/>
      <c r="K34" s="22"/>
      <c r="M34" s="116"/>
      <c r="N34" s="40"/>
      <c r="O34" s="40"/>
    </row>
    <row r="35" spans="1:15" ht="17.100000000000001" customHeight="1" x14ac:dyDescent="0.3">
      <c r="A35" s="22"/>
      <c r="B35" s="22"/>
      <c r="C35" s="22"/>
      <c r="D35" s="22"/>
      <c r="E35" s="22"/>
      <c r="F35" s="22"/>
      <c r="G35" s="22"/>
      <c r="H35" s="22"/>
      <c r="I35" s="22"/>
      <c r="J35" s="22"/>
      <c r="K35" s="22"/>
      <c r="M35" s="116"/>
      <c r="N35" s="40"/>
      <c r="O35" s="40"/>
    </row>
    <row r="36" spans="1:15" ht="17.100000000000001" customHeight="1" x14ac:dyDescent="0.3">
      <c r="A36" s="22"/>
      <c r="B36" s="22"/>
      <c r="C36" s="22"/>
      <c r="D36" s="22"/>
      <c r="E36" s="22"/>
      <c r="F36" s="22"/>
      <c r="G36" s="22"/>
      <c r="H36" s="22"/>
      <c r="I36" s="22"/>
      <c r="J36" s="22"/>
      <c r="K36" s="22"/>
      <c r="M36" s="116"/>
      <c r="N36" s="40"/>
      <c r="O36" s="40"/>
    </row>
    <row r="37" spans="1:15" ht="17.100000000000001" customHeight="1" x14ac:dyDescent="0.3">
      <c r="A37" s="22"/>
      <c r="B37" s="22"/>
      <c r="C37" s="22"/>
      <c r="D37" s="22"/>
      <c r="E37" s="22"/>
      <c r="F37" s="22"/>
      <c r="G37" s="22"/>
      <c r="H37" s="22"/>
      <c r="I37" s="22"/>
      <c r="J37" s="22"/>
      <c r="K37" s="22"/>
      <c r="M37" s="116"/>
      <c r="N37" s="40"/>
      <c r="O37" s="40"/>
    </row>
    <row r="38" spans="1:15" ht="17.100000000000001" customHeight="1" x14ac:dyDescent="0.3">
      <c r="A38" s="22"/>
      <c r="B38" s="22"/>
      <c r="C38" s="22"/>
      <c r="D38" s="22"/>
      <c r="E38" s="22"/>
      <c r="F38" s="22"/>
      <c r="G38" s="22"/>
      <c r="H38" s="22"/>
      <c r="I38" s="22"/>
      <c r="J38" s="22"/>
      <c r="K38" s="22"/>
      <c r="M38" s="116"/>
      <c r="N38" s="40"/>
      <c r="O38" s="40"/>
    </row>
    <row r="39" spans="1:15" ht="17.100000000000001" customHeight="1" x14ac:dyDescent="0.3">
      <c r="A39" s="22"/>
      <c r="B39" s="22"/>
      <c r="C39" s="22"/>
      <c r="D39" s="22"/>
      <c r="E39" s="22"/>
      <c r="F39" s="22"/>
      <c r="G39" s="22"/>
      <c r="H39" s="22"/>
      <c r="I39" s="22"/>
      <c r="J39" s="22"/>
      <c r="K39" s="22"/>
      <c r="M39" s="127"/>
      <c r="N39" s="40"/>
      <c r="O39" s="40"/>
    </row>
  </sheetData>
  <sheetProtection sheet="1" formatCells="0" formatColumns="0" formatRows="0" insertColumns="0" insertRows="0" insertHyperlinks="0"/>
  <mergeCells count="17">
    <mergeCell ref="E12:E15"/>
    <mergeCell ref="E20:E23"/>
    <mergeCell ref="F12:K15"/>
    <mergeCell ref="E6:E7"/>
    <mergeCell ref="E16:E19"/>
    <mergeCell ref="B2:K2"/>
    <mergeCell ref="B20:D23"/>
    <mergeCell ref="B12:D15"/>
    <mergeCell ref="B8:D11"/>
    <mergeCell ref="F8:K11"/>
    <mergeCell ref="F20:K23"/>
    <mergeCell ref="F16:K19"/>
    <mergeCell ref="B6:D7"/>
    <mergeCell ref="B16:D19"/>
    <mergeCell ref="F6:K7"/>
    <mergeCell ref="B4:K5"/>
    <mergeCell ref="E8:E11"/>
  </mergeCells>
  <dataValidations count="1">
    <dataValidation type="list" allowBlank="1" showInputMessage="1" showErrorMessage="1" prompt="Select Yes or No" sqref="E8:E23" xr:uid="{578BCDFE-69A8-49DA-8413-F4364EFA5A37}">
      <formula1>"Yes, No"</formula1>
    </dataValidation>
  </dataValidations>
  <pageMargins left="0.25" right="0.25" top="0.75" bottom="0.75" header="0.3" footer="0.3"/>
  <pageSetup paperSize="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3" tint="0.499984740745262"/>
  </sheetPr>
  <dimension ref="A1:N60"/>
  <sheetViews>
    <sheetView showGridLines="0" topLeftCell="A8" zoomScaleNormal="100" zoomScaleSheetLayoutView="100" workbookViewId="0">
      <selection activeCell="O14" sqref="O14"/>
    </sheetView>
  </sheetViews>
  <sheetFormatPr defaultColWidth="8.85546875" defaultRowHeight="15" x14ac:dyDescent="0.25"/>
  <cols>
    <col min="1" max="1" width="1.85546875" customWidth="1"/>
  </cols>
  <sheetData>
    <row r="1" spans="1:11" x14ac:dyDescent="0.25">
      <c r="A1" s="22"/>
      <c r="B1" s="22"/>
      <c r="C1" s="22"/>
      <c r="D1" s="22"/>
      <c r="E1" s="22"/>
      <c r="F1" s="22"/>
      <c r="G1" s="22"/>
      <c r="H1" s="22"/>
      <c r="I1" s="22"/>
      <c r="J1" s="22"/>
      <c r="K1" s="22"/>
    </row>
    <row r="2" spans="1:11" ht="19.5" customHeight="1" x14ac:dyDescent="0.25">
      <c r="A2" s="22"/>
      <c r="B2" s="208" t="s">
        <v>805</v>
      </c>
      <c r="C2" s="201"/>
      <c r="D2" s="201"/>
      <c r="E2" s="201"/>
      <c r="F2" s="201"/>
      <c r="G2" s="201"/>
      <c r="H2" s="201"/>
      <c r="I2" s="201"/>
      <c r="J2" s="201"/>
      <c r="K2" s="201"/>
    </row>
    <row r="3" spans="1:11" ht="17.100000000000001" customHeight="1" x14ac:dyDescent="0.25">
      <c r="A3" s="22"/>
      <c r="B3" s="25"/>
      <c r="C3" s="25"/>
      <c r="D3" s="25"/>
      <c r="E3" s="25"/>
      <c r="F3" s="25"/>
      <c r="G3" s="25"/>
      <c r="H3" s="25"/>
      <c r="I3" s="25"/>
      <c r="J3" s="25"/>
      <c r="K3" s="25"/>
    </row>
    <row r="4" spans="1:11" ht="14.45" customHeight="1" x14ac:dyDescent="0.25">
      <c r="A4" s="22"/>
      <c r="B4" s="431" t="s">
        <v>806</v>
      </c>
      <c r="C4" s="432"/>
      <c r="D4" s="432"/>
      <c r="E4" s="432"/>
      <c r="F4" s="432"/>
      <c r="G4" s="432"/>
      <c r="H4" s="432"/>
      <c r="I4" s="432"/>
      <c r="J4" s="432"/>
      <c r="K4" s="433"/>
    </row>
    <row r="5" spans="1:11" ht="24" customHeight="1" x14ac:dyDescent="0.25">
      <c r="A5" s="22"/>
      <c r="B5" s="434"/>
      <c r="C5" s="435"/>
      <c r="D5" s="435"/>
      <c r="E5" s="435"/>
      <c r="F5" s="435"/>
      <c r="G5" s="435"/>
      <c r="H5" s="435"/>
      <c r="I5" s="435"/>
      <c r="J5" s="435"/>
      <c r="K5" s="436"/>
    </row>
    <row r="6" spans="1:11" ht="17.25" customHeight="1" x14ac:dyDescent="0.25">
      <c r="A6" s="22"/>
      <c r="B6" s="188" t="s">
        <v>807</v>
      </c>
      <c r="C6" s="215"/>
      <c r="D6" s="253"/>
      <c r="E6" s="198" t="s">
        <v>105</v>
      </c>
      <c r="F6" s="230"/>
      <c r="G6" s="230"/>
      <c r="H6" s="230"/>
      <c r="I6" s="230"/>
      <c r="J6" s="230"/>
      <c r="K6" s="231"/>
    </row>
    <row r="7" spans="1:11" ht="35.25" customHeight="1" x14ac:dyDescent="0.25">
      <c r="A7" s="22"/>
      <c r="B7" s="254"/>
      <c r="C7" s="255"/>
      <c r="D7" s="256"/>
      <c r="E7" s="232"/>
      <c r="F7" s="233"/>
      <c r="G7" s="233"/>
      <c r="H7" s="233"/>
      <c r="I7" s="233"/>
      <c r="J7" s="233"/>
      <c r="K7" s="234"/>
    </row>
    <row r="8" spans="1:11" ht="96" customHeight="1" x14ac:dyDescent="0.25">
      <c r="A8" s="22"/>
      <c r="B8" s="437" t="s">
        <v>808</v>
      </c>
      <c r="C8" s="215"/>
      <c r="D8" s="253"/>
      <c r="E8" s="448" t="s">
        <v>809</v>
      </c>
      <c r="F8" s="273"/>
      <c r="G8" s="273"/>
      <c r="H8" s="273"/>
      <c r="I8" s="273"/>
      <c r="J8" s="273"/>
      <c r="K8" s="273"/>
    </row>
    <row r="9" spans="1:11" ht="73.5" customHeight="1" x14ac:dyDescent="0.25">
      <c r="A9" s="22"/>
      <c r="B9" s="254"/>
      <c r="C9" s="255"/>
      <c r="D9" s="256"/>
      <c r="E9" s="275"/>
      <c r="F9" s="276"/>
      <c r="G9" s="276"/>
      <c r="H9" s="276"/>
      <c r="I9" s="276"/>
      <c r="J9" s="276"/>
      <c r="K9" s="276"/>
    </row>
    <row r="10" spans="1:11" ht="14.45" customHeight="1" x14ac:dyDescent="0.25">
      <c r="A10" s="22"/>
      <c r="B10" s="430" t="s">
        <v>810</v>
      </c>
      <c r="C10" s="215"/>
      <c r="D10" s="253"/>
      <c r="E10" s="428"/>
      <c r="F10" s="230"/>
      <c r="G10" s="230"/>
      <c r="H10" s="230"/>
      <c r="I10" s="230"/>
      <c r="J10" s="230"/>
      <c r="K10" s="230"/>
    </row>
    <row r="11" spans="1:11" ht="14.45" customHeight="1" x14ac:dyDescent="0.25">
      <c r="A11" s="22"/>
      <c r="B11" s="216"/>
      <c r="C11" s="201"/>
      <c r="D11" s="321"/>
      <c r="E11" s="304"/>
      <c r="F11" s="397"/>
      <c r="G11" s="397"/>
      <c r="H11" s="397"/>
      <c r="I11" s="397"/>
      <c r="J11" s="397"/>
      <c r="K11" s="397"/>
    </row>
    <row r="12" spans="1:11" ht="17.100000000000001" customHeight="1" x14ac:dyDescent="0.25">
      <c r="A12" s="22"/>
      <c r="B12" s="216"/>
      <c r="C12" s="201"/>
      <c r="D12" s="321"/>
      <c r="E12" s="304"/>
      <c r="F12" s="397"/>
      <c r="G12" s="397"/>
      <c r="H12" s="397"/>
      <c r="I12" s="397"/>
      <c r="J12" s="397"/>
      <c r="K12" s="397"/>
    </row>
    <row r="13" spans="1:11" ht="17.100000000000001" customHeight="1" x14ac:dyDescent="0.25">
      <c r="A13" s="22"/>
      <c r="B13" s="254"/>
      <c r="C13" s="255"/>
      <c r="D13" s="256"/>
      <c r="E13" s="304"/>
      <c r="F13" s="397"/>
      <c r="G13" s="397"/>
      <c r="H13" s="397"/>
      <c r="I13" s="397"/>
      <c r="J13" s="397"/>
      <c r="K13" s="397"/>
    </row>
    <row r="14" spans="1:11" ht="68.25" customHeight="1" x14ac:dyDescent="0.25">
      <c r="A14" s="22"/>
      <c r="B14" s="429" t="s">
        <v>811</v>
      </c>
      <c r="C14" s="215"/>
      <c r="D14" s="253"/>
      <c r="E14" s="448" t="s">
        <v>812</v>
      </c>
      <c r="F14" s="230"/>
      <c r="G14" s="230"/>
      <c r="H14" s="230"/>
      <c r="I14" s="230"/>
      <c r="J14" s="230"/>
      <c r="K14" s="230"/>
    </row>
    <row r="15" spans="1:11" ht="17.100000000000001" customHeight="1" x14ac:dyDescent="0.25">
      <c r="A15" s="22"/>
      <c r="B15" s="216"/>
      <c r="C15" s="201"/>
      <c r="D15" s="321"/>
      <c r="E15" s="304"/>
      <c r="F15" s="310"/>
      <c r="G15" s="310"/>
      <c r="H15" s="310"/>
      <c r="I15" s="310"/>
      <c r="J15" s="310"/>
      <c r="K15" s="310"/>
    </row>
    <row r="16" spans="1:11" ht="17.100000000000001" customHeight="1" x14ac:dyDescent="0.25">
      <c r="A16" s="22"/>
      <c r="B16" s="216"/>
      <c r="C16" s="201"/>
      <c r="D16" s="321"/>
      <c r="E16" s="304"/>
      <c r="F16" s="310"/>
      <c r="G16" s="310"/>
      <c r="H16" s="310"/>
      <c r="I16" s="310"/>
      <c r="J16" s="310"/>
      <c r="K16" s="310"/>
    </row>
    <row r="17" spans="1:11" ht="17.100000000000001" customHeight="1" x14ac:dyDescent="0.25">
      <c r="A17" s="22"/>
      <c r="B17" s="216"/>
      <c r="C17" s="201"/>
      <c r="D17" s="321"/>
      <c r="E17" s="304"/>
      <c r="F17" s="310"/>
      <c r="G17" s="310"/>
      <c r="H17" s="310"/>
      <c r="I17" s="310"/>
      <c r="J17" s="310"/>
      <c r="K17" s="310"/>
    </row>
    <row r="18" spans="1:11" ht="17.100000000000001" customHeight="1" x14ac:dyDescent="0.25">
      <c r="A18" s="22"/>
      <c r="B18" s="216"/>
      <c r="C18" s="201"/>
      <c r="D18" s="321"/>
      <c r="E18" s="304"/>
      <c r="F18" s="310"/>
      <c r="G18" s="310"/>
      <c r="H18" s="310"/>
      <c r="I18" s="310"/>
      <c r="J18" s="310"/>
      <c r="K18" s="310"/>
    </row>
    <row r="19" spans="1:11" ht="17.100000000000001" customHeight="1" x14ac:dyDescent="0.25">
      <c r="A19" s="22"/>
      <c r="B19" s="254"/>
      <c r="C19" s="255"/>
      <c r="D19" s="256"/>
      <c r="E19" s="232"/>
      <c r="F19" s="233"/>
      <c r="G19" s="233"/>
      <c r="H19" s="233"/>
      <c r="I19" s="233"/>
      <c r="J19" s="233"/>
      <c r="K19" s="233"/>
    </row>
    <row r="20" spans="1:11" ht="14.45" customHeight="1" x14ac:dyDescent="0.25">
      <c r="A20" s="22"/>
      <c r="B20" s="438" t="s">
        <v>813</v>
      </c>
      <c r="C20" s="215"/>
      <c r="D20" s="215"/>
      <c r="E20" s="428" t="s">
        <v>105</v>
      </c>
      <c r="F20" s="230"/>
      <c r="G20" s="230"/>
      <c r="H20" s="230"/>
      <c r="I20" s="230"/>
      <c r="J20" s="230"/>
      <c r="K20" s="230"/>
    </row>
    <row r="21" spans="1:11" ht="17.100000000000001" customHeight="1" x14ac:dyDescent="0.25">
      <c r="A21" s="22"/>
      <c r="B21" s="216"/>
      <c r="C21" s="201"/>
      <c r="D21" s="201"/>
      <c r="E21" s="304"/>
      <c r="F21" s="397"/>
      <c r="G21" s="397"/>
      <c r="H21" s="397"/>
      <c r="I21" s="397"/>
      <c r="J21" s="397"/>
      <c r="K21" s="397"/>
    </row>
    <row r="22" spans="1:11" ht="17.100000000000001" customHeight="1" x14ac:dyDescent="0.25">
      <c r="A22" s="22"/>
      <c r="B22" s="216"/>
      <c r="C22" s="201"/>
      <c r="D22" s="201"/>
      <c r="E22" s="304"/>
      <c r="F22" s="397"/>
      <c r="G22" s="397"/>
      <c r="H22" s="397"/>
      <c r="I22" s="397"/>
      <c r="J22" s="397"/>
      <c r="K22" s="397"/>
    </row>
    <row r="23" spans="1:11" ht="57.95" customHeight="1" x14ac:dyDescent="0.25">
      <c r="A23" s="22"/>
      <c r="B23" s="214" t="s">
        <v>814</v>
      </c>
      <c r="C23" s="215"/>
      <c r="D23" s="215"/>
      <c r="E23" s="428" t="s">
        <v>815</v>
      </c>
      <c r="F23" s="230"/>
      <c r="G23" s="230"/>
      <c r="H23" s="230"/>
      <c r="I23" s="230"/>
      <c r="J23" s="230"/>
      <c r="K23" s="230"/>
    </row>
    <row r="24" spans="1:11" ht="17.100000000000001" customHeight="1" x14ac:dyDescent="0.25">
      <c r="A24" s="22"/>
      <c r="B24" s="216"/>
      <c r="C24" s="201"/>
      <c r="D24" s="201"/>
      <c r="E24" s="304"/>
      <c r="F24" s="310"/>
      <c r="G24" s="310"/>
      <c r="H24" s="310"/>
      <c r="I24" s="310"/>
      <c r="J24" s="310"/>
      <c r="K24" s="310"/>
    </row>
    <row r="25" spans="1:11" ht="17.100000000000001" customHeight="1" x14ac:dyDescent="0.25">
      <c r="A25" s="22"/>
      <c r="B25" s="216"/>
      <c r="C25" s="201"/>
      <c r="D25" s="201"/>
      <c r="E25" s="304"/>
      <c r="F25" s="310"/>
      <c r="G25" s="310"/>
      <c r="H25" s="310"/>
      <c r="I25" s="310"/>
      <c r="J25" s="310"/>
      <c r="K25" s="310"/>
    </row>
    <row r="26" spans="1:11" ht="17.100000000000001" customHeight="1" x14ac:dyDescent="0.25">
      <c r="A26" s="22"/>
      <c r="B26" s="216"/>
      <c r="C26" s="201"/>
      <c r="D26" s="201"/>
      <c r="E26" s="304"/>
      <c r="F26" s="310"/>
      <c r="G26" s="310"/>
      <c r="H26" s="310"/>
      <c r="I26" s="310"/>
      <c r="J26" s="310"/>
      <c r="K26" s="310"/>
    </row>
    <row r="27" spans="1:11" ht="17.100000000000001" customHeight="1" x14ac:dyDescent="0.25">
      <c r="A27" s="22"/>
      <c r="B27" s="216"/>
      <c r="C27" s="201"/>
      <c r="D27" s="201"/>
      <c r="E27" s="304"/>
      <c r="F27" s="310"/>
      <c r="G27" s="310"/>
      <c r="H27" s="310"/>
      <c r="I27" s="310"/>
      <c r="J27" s="310"/>
      <c r="K27" s="310"/>
    </row>
    <row r="28" spans="1:11" ht="51.6" customHeight="1" x14ac:dyDescent="0.25">
      <c r="A28" s="22"/>
      <c r="B28" s="216"/>
      <c r="C28" s="201"/>
      <c r="D28" s="201"/>
      <c r="E28" s="304"/>
      <c r="F28" s="310"/>
      <c r="G28" s="310"/>
      <c r="H28" s="310"/>
      <c r="I28" s="310"/>
      <c r="J28" s="310"/>
      <c r="K28" s="310"/>
    </row>
    <row r="29" spans="1:11" ht="14.45" customHeight="1" x14ac:dyDescent="0.25">
      <c r="A29" s="22"/>
      <c r="B29" s="188" t="s">
        <v>816</v>
      </c>
      <c r="C29" s="215"/>
      <c r="D29" s="253"/>
      <c r="E29" s="198" t="s">
        <v>817</v>
      </c>
      <c r="F29" s="230"/>
      <c r="G29" s="230"/>
      <c r="H29" s="230"/>
      <c r="I29" s="230"/>
      <c r="J29" s="230"/>
      <c r="K29" s="231"/>
    </row>
    <row r="30" spans="1:11" ht="14.45" customHeight="1" x14ac:dyDescent="0.25">
      <c r="A30" s="22"/>
      <c r="B30" s="216"/>
      <c r="C30" s="201"/>
      <c r="D30" s="321"/>
      <c r="E30" s="304"/>
      <c r="F30" s="397"/>
      <c r="G30" s="397"/>
      <c r="H30" s="397"/>
      <c r="I30" s="397"/>
      <c r="J30" s="397"/>
      <c r="K30" s="305"/>
    </row>
    <row r="31" spans="1:11" ht="14.45" customHeight="1" x14ac:dyDescent="0.25">
      <c r="A31" s="22"/>
      <c r="B31" s="216"/>
      <c r="C31" s="201"/>
      <c r="D31" s="321"/>
      <c r="E31" s="304"/>
      <c r="F31" s="397"/>
      <c r="G31" s="397"/>
      <c r="H31" s="397"/>
      <c r="I31" s="397"/>
      <c r="J31" s="397"/>
      <c r="K31" s="305"/>
    </row>
    <row r="32" spans="1:11" ht="14.45" customHeight="1" x14ac:dyDescent="0.25">
      <c r="A32" s="22"/>
      <c r="B32" s="216"/>
      <c r="C32" s="201"/>
      <c r="D32" s="321"/>
      <c r="E32" s="304"/>
      <c r="F32" s="397"/>
      <c r="G32" s="397"/>
      <c r="H32" s="397"/>
      <c r="I32" s="397"/>
      <c r="J32" s="397"/>
      <c r="K32" s="305"/>
    </row>
    <row r="33" spans="1:11" ht="14.45" customHeight="1" x14ac:dyDescent="0.25">
      <c r="A33" s="22"/>
      <c r="B33" s="216"/>
      <c r="C33" s="201"/>
      <c r="D33" s="321"/>
      <c r="E33" s="304"/>
      <c r="F33" s="397"/>
      <c r="G33" s="397"/>
      <c r="H33" s="397"/>
      <c r="I33" s="397"/>
      <c r="J33" s="397"/>
      <c r="K33" s="305"/>
    </row>
    <row r="34" spans="1:11" ht="14.45" customHeight="1" x14ac:dyDescent="0.25">
      <c r="A34" s="22"/>
      <c r="B34" s="216"/>
      <c r="C34" s="201"/>
      <c r="D34" s="321"/>
      <c r="E34" s="304"/>
      <c r="F34" s="397"/>
      <c r="G34" s="397"/>
      <c r="H34" s="397"/>
      <c r="I34" s="397"/>
      <c r="J34" s="397"/>
      <c r="K34" s="305"/>
    </row>
    <row r="35" spans="1:11" ht="14.45" customHeight="1" x14ac:dyDescent="0.25">
      <c r="A35" s="22"/>
      <c r="B35" s="216"/>
      <c r="C35" s="201"/>
      <c r="D35" s="321"/>
      <c r="E35" s="304"/>
      <c r="F35" s="397"/>
      <c r="G35" s="397"/>
      <c r="H35" s="397"/>
      <c r="I35" s="397"/>
      <c r="J35" s="397"/>
      <c r="K35" s="305"/>
    </row>
    <row r="36" spans="1:11" ht="14.45" customHeight="1" x14ac:dyDescent="0.25">
      <c r="A36" s="22"/>
      <c r="B36" s="216"/>
      <c r="C36" s="201"/>
      <c r="D36" s="321"/>
      <c r="E36" s="304"/>
      <c r="F36" s="397"/>
      <c r="G36" s="397"/>
      <c r="H36" s="397"/>
      <c r="I36" s="397"/>
      <c r="J36" s="397"/>
      <c r="K36" s="305"/>
    </row>
    <row r="37" spans="1:11" ht="17.100000000000001" customHeight="1" x14ac:dyDescent="0.25">
      <c r="A37" s="22"/>
      <c r="B37" s="216"/>
      <c r="C37" s="201"/>
      <c r="D37" s="321"/>
      <c r="E37" s="304"/>
      <c r="F37" s="397"/>
      <c r="G37" s="397"/>
      <c r="H37" s="397"/>
      <c r="I37" s="397"/>
      <c r="J37" s="397"/>
      <c r="K37" s="305"/>
    </row>
    <row r="38" spans="1:11" ht="17.100000000000001" customHeight="1" x14ac:dyDescent="0.25">
      <c r="A38" s="22"/>
      <c r="B38" s="216"/>
      <c r="C38" s="201"/>
      <c r="D38" s="321"/>
      <c r="E38" s="304"/>
      <c r="F38" s="397"/>
      <c r="G38" s="397"/>
      <c r="H38" s="397"/>
      <c r="I38" s="397"/>
      <c r="J38" s="397"/>
      <c r="K38" s="305"/>
    </row>
    <row r="39" spans="1:11" ht="17.100000000000001" customHeight="1" x14ac:dyDescent="0.25">
      <c r="A39" s="22"/>
      <c r="B39" s="216"/>
      <c r="C39" s="201"/>
      <c r="D39" s="321"/>
      <c r="E39" s="304"/>
      <c r="F39" s="397"/>
      <c r="G39" s="397"/>
      <c r="H39" s="397"/>
      <c r="I39" s="397"/>
      <c r="J39" s="397"/>
      <c r="K39" s="305"/>
    </row>
    <row r="40" spans="1:11" ht="17.100000000000001" customHeight="1" x14ac:dyDescent="0.25">
      <c r="A40" s="22"/>
      <c r="B40" s="216"/>
      <c r="C40" s="201"/>
      <c r="D40" s="321"/>
      <c r="E40" s="304"/>
      <c r="F40" s="397"/>
      <c r="G40" s="397"/>
      <c r="H40" s="397"/>
      <c r="I40" s="397"/>
      <c r="J40" s="397"/>
      <c r="K40" s="305"/>
    </row>
    <row r="41" spans="1:11" x14ac:dyDescent="0.25">
      <c r="A41" s="22"/>
      <c r="B41" s="216"/>
      <c r="C41" s="201"/>
      <c r="D41" s="321"/>
      <c r="E41" s="304"/>
      <c r="F41" s="397"/>
      <c r="G41" s="397"/>
      <c r="H41" s="397"/>
      <c r="I41" s="397"/>
      <c r="J41" s="397"/>
      <c r="K41" s="305"/>
    </row>
    <row r="42" spans="1:11" ht="105" customHeight="1" x14ac:dyDescent="0.25">
      <c r="A42" s="22"/>
      <c r="B42" s="254"/>
      <c r="C42" s="255"/>
      <c r="D42" s="256"/>
      <c r="E42" s="232"/>
      <c r="F42" s="233"/>
      <c r="G42" s="233"/>
      <c r="H42" s="233"/>
      <c r="I42" s="233"/>
      <c r="J42" s="233"/>
      <c r="K42" s="234"/>
    </row>
    <row r="43" spans="1:11" ht="14.45" customHeight="1" x14ac:dyDescent="0.25">
      <c r="A43" s="22"/>
      <c r="B43" s="188" t="s">
        <v>818</v>
      </c>
      <c r="C43" s="215"/>
      <c r="D43" s="253"/>
      <c r="E43" s="439" t="s">
        <v>819</v>
      </c>
      <c r="F43" s="440"/>
      <c r="G43" s="440"/>
      <c r="H43" s="440"/>
      <c r="I43" s="440"/>
      <c r="J43" s="440"/>
      <c r="K43" s="441"/>
    </row>
    <row r="44" spans="1:11" ht="17.100000000000001" customHeight="1" x14ac:dyDescent="0.25">
      <c r="A44" s="22"/>
      <c r="B44" s="216"/>
      <c r="C44" s="201"/>
      <c r="D44" s="321"/>
      <c r="E44" s="442"/>
      <c r="F44" s="443"/>
      <c r="G44" s="443"/>
      <c r="H44" s="443"/>
      <c r="I44" s="443"/>
      <c r="J44" s="443"/>
      <c r="K44" s="444"/>
    </row>
    <row r="45" spans="1:11" ht="17.100000000000001" customHeight="1" x14ac:dyDescent="0.25">
      <c r="A45" s="22"/>
      <c r="B45" s="216"/>
      <c r="C45" s="201"/>
      <c r="D45" s="321"/>
      <c r="E45" s="442"/>
      <c r="F45" s="443"/>
      <c r="G45" s="443"/>
      <c r="H45" s="443"/>
      <c r="I45" s="443"/>
      <c r="J45" s="443"/>
      <c r="K45" s="444"/>
    </row>
    <row r="46" spans="1:11" ht="86.45" customHeight="1" x14ac:dyDescent="0.25">
      <c r="A46" s="22"/>
      <c r="B46" s="254"/>
      <c r="C46" s="255"/>
      <c r="D46" s="256"/>
      <c r="E46" s="445"/>
      <c r="F46" s="446"/>
      <c r="G46" s="446"/>
      <c r="H46" s="446"/>
      <c r="I46" s="446"/>
      <c r="J46" s="446"/>
      <c r="K46" s="447"/>
    </row>
    <row r="47" spans="1:11" ht="14.45" customHeight="1" x14ac:dyDescent="0.25">
      <c r="A47" s="22"/>
      <c r="B47" s="188" t="s">
        <v>820</v>
      </c>
      <c r="C47" s="215"/>
      <c r="D47" s="253"/>
      <c r="E47" s="439" t="s">
        <v>821</v>
      </c>
      <c r="F47" s="440"/>
      <c r="G47" s="440"/>
      <c r="H47" s="440"/>
      <c r="I47" s="440"/>
      <c r="J47" s="440"/>
      <c r="K47" s="441"/>
    </row>
    <row r="48" spans="1:11" ht="17.100000000000001" customHeight="1" x14ac:dyDescent="0.25">
      <c r="A48" s="22"/>
      <c r="B48" s="216"/>
      <c r="C48" s="201"/>
      <c r="D48" s="321"/>
      <c r="E48" s="442"/>
      <c r="F48" s="443"/>
      <c r="G48" s="443"/>
      <c r="H48" s="443"/>
      <c r="I48" s="443"/>
      <c r="J48" s="443"/>
      <c r="K48" s="444"/>
    </row>
    <row r="49" spans="1:14" ht="17.100000000000001" customHeight="1" x14ac:dyDescent="0.25">
      <c r="A49" s="22"/>
      <c r="B49" s="216"/>
      <c r="C49" s="201"/>
      <c r="D49" s="321"/>
      <c r="E49" s="442"/>
      <c r="F49" s="443"/>
      <c r="G49" s="443"/>
      <c r="H49" s="443"/>
      <c r="I49" s="443"/>
      <c r="J49" s="443"/>
      <c r="K49" s="444"/>
    </row>
    <row r="50" spans="1:14" ht="119.1" customHeight="1" x14ac:dyDescent="0.25">
      <c r="A50" s="22"/>
      <c r="B50" s="254"/>
      <c r="C50" s="255"/>
      <c r="D50" s="256"/>
      <c r="E50" s="445"/>
      <c r="F50" s="446"/>
      <c r="G50" s="446"/>
      <c r="H50" s="446"/>
      <c r="I50" s="446"/>
      <c r="J50" s="446"/>
      <c r="K50" s="447"/>
    </row>
    <row r="51" spans="1:14" ht="14.45" customHeight="1" x14ac:dyDescent="0.25">
      <c r="A51" s="22"/>
      <c r="B51" s="188" t="s">
        <v>822</v>
      </c>
      <c r="C51" s="215"/>
      <c r="D51" s="253"/>
      <c r="E51" s="198" t="s">
        <v>823</v>
      </c>
      <c r="F51" s="230"/>
      <c r="G51" s="230"/>
      <c r="H51" s="230"/>
      <c r="I51" s="230"/>
      <c r="J51" s="230"/>
      <c r="K51" s="231"/>
    </row>
    <row r="52" spans="1:14" ht="17.100000000000001" customHeight="1" x14ac:dyDescent="0.25">
      <c r="A52" s="22"/>
      <c r="B52" s="216"/>
      <c r="C52" s="201"/>
      <c r="D52" s="321"/>
      <c r="E52" s="304"/>
      <c r="F52" s="397"/>
      <c r="G52" s="397"/>
      <c r="H52" s="397"/>
      <c r="I52" s="397"/>
      <c r="J52" s="397"/>
      <c r="K52" s="305"/>
    </row>
    <row r="53" spans="1:14" ht="17.100000000000001" customHeight="1" x14ac:dyDescent="0.25">
      <c r="A53" s="22"/>
      <c r="B53" s="216"/>
      <c r="C53" s="201"/>
      <c r="D53" s="321"/>
      <c r="E53" s="304"/>
      <c r="F53" s="397"/>
      <c r="G53" s="397"/>
      <c r="H53" s="397"/>
      <c r="I53" s="397"/>
      <c r="J53" s="397"/>
      <c r="K53" s="305"/>
    </row>
    <row r="54" spans="1:14" ht="17.100000000000001" customHeight="1" x14ac:dyDescent="0.25">
      <c r="A54" s="22"/>
      <c r="B54" s="254"/>
      <c r="C54" s="255"/>
      <c r="D54" s="256"/>
      <c r="E54" s="232"/>
      <c r="F54" s="233"/>
      <c r="G54" s="233"/>
      <c r="H54" s="233"/>
      <c r="I54" s="233"/>
      <c r="J54" s="233"/>
      <c r="K54" s="234"/>
    </row>
    <row r="55" spans="1:14" ht="17.100000000000001" customHeight="1" x14ac:dyDescent="0.25"/>
    <row r="56" spans="1:14" ht="17.100000000000001" customHeight="1" x14ac:dyDescent="0.25"/>
    <row r="58" spans="1:14" x14ac:dyDescent="0.25">
      <c r="N58" s="110"/>
    </row>
    <row r="60" spans="1:14" ht="15.6" customHeight="1" x14ac:dyDescent="0.25"/>
  </sheetData>
  <sheetProtection sheet="1" formatCells="0" formatColumns="0" formatRows="0" insertColumns="0" insertRows="0" insertHyperlinks="0"/>
  <mergeCells count="22">
    <mergeCell ref="E51:K54"/>
    <mergeCell ref="B51:D54"/>
    <mergeCell ref="B47:D50"/>
    <mergeCell ref="E6:K7"/>
    <mergeCell ref="B8:D9"/>
    <mergeCell ref="B43:D46"/>
    <mergeCell ref="B20:D22"/>
    <mergeCell ref="E29:K42"/>
    <mergeCell ref="E47:K50"/>
    <mergeCell ref="E8:K9"/>
    <mergeCell ref="E43:K46"/>
    <mergeCell ref="B29:D42"/>
    <mergeCell ref="E10:K13"/>
    <mergeCell ref="E23:K28"/>
    <mergeCell ref="E14:K19"/>
    <mergeCell ref="B2:K2"/>
    <mergeCell ref="E20:K22"/>
    <mergeCell ref="B14:D19"/>
    <mergeCell ref="B6:D7"/>
    <mergeCell ref="B23:D28"/>
    <mergeCell ref="B10:D13"/>
    <mergeCell ref="B4:K5"/>
  </mergeCells>
  <dataValidations count="1">
    <dataValidation type="list" allowBlank="1" showInputMessage="1" showErrorMessage="1" prompt="Select Yes or No" sqref="E20:K22 E6:K7" xr:uid="{41105974-48AA-47B0-8356-8A7549776DED}">
      <formula1>"Yes, No"</formula1>
    </dataValidation>
  </dataValidations>
  <hyperlinks>
    <hyperlink ref="E43" r:id="rId1" display="https://meastt.gov.tt/mea-focal-areas/biodiversity/bioreach_project/_x000a_" xr:uid="{A28A6BAA-9353-44E3-A948-3EFAFC59E54A}"/>
  </hyperlinks>
  <pageMargins left="0.25" right="0.25" top="0.75" bottom="0.75" header="0.3" footer="0.3"/>
  <pageSetup paperSize="5"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3" tint="0.499984740745262"/>
  </sheetPr>
  <dimension ref="A1:M58"/>
  <sheetViews>
    <sheetView showGridLines="0" zoomScaleNormal="100" zoomScaleSheetLayoutView="100" workbookViewId="0">
      <selection activeCell="T17" sqref="T17"/>
    </sheetView>
  </sheetViews>
  <sheetFormatPr defaultColWidth="8.85546875" defaultRowHeight="15" x14ac:dyDescent="0.25"/>
  <cols>
    <col min="1" max="1" width="1.42578125" customWidth="1"/>
  </cols>
  <sheetData>
    <row r="1" spans="1:13" x14ac:dyDescent="0.25">
      <c r="A1" s="22"/>
      <c r="B1" s="22"/>
      <c r="C1" s="22"/>
      <c r="D1" s="22"/>
      <c r="E1" s="22"/>
      <c r="F1" s="22"/>
      <c r="G1" s="22"/>
      <c r="H1" s="22"/>
      <c r="I1" s="22"/>
      <c r="J1" s="22"/>
      <c r="K1" s="22"/>
    </row>
    <row r="2" spans="1:13" ht="19.5" customHeight="1" x14ac:dyDescent="0.3">
      <c r="A2" s="22"/>
      <c r="B2" s="208" t="s">
        <v>824</v>
      </c>
      <c r="C2" s="201"/>
      <c r="D2" s="201"/>
      <c r="E2" s="201"/>
      <c r="F2" s="201"/>
      <c r="G2" s="201"/>
      <c r="H2" s="201"/>
      <c r="I2" s="201"/>
      <c r="J2" s="201"/>
      <c r="K2" s="201"/>
      <c r="M2" s="106"/>
    </row>
    <row r="3" spans="1:13" x14ac:dyDescent="0.25">
      <c r="A3" s="22"/>
      <c r="B3" s="22"/>
      <c r="C3" s="22"/>
      <c r="D3" s="22"/>
      <c r="E3" s="22"/>
      <c r="F3" s="22"/>
      <c r="G3" s="22"/>
      <c r="H3" s="22"/>
      <c r="I3" s="22"/>
      <c r="J3" s="22"/>
      <c r="K3" s="22"/>
    </row>
    <row r="4" spans="1:13" ht="14.45" customHeight="1" x14ac:dyDescent="0.3">
      <c r="A4" s="22"/>
      <c r="B4" s="449" t="s">
        <v>825</v>
      </c>
      <c r="C4" s="215"/>
      <c r="D4" s="215"/>
      <c r="E4" s="215"/>
      <c r="F4" s="215"/>
      <c r="G4" s="215"/>
      <c r="H4" s="215"/>
      <c r="I4" s="215"/>
      <c r="J4" s="215"/>
      <c r="K4" s="253"/>
      <c r="M4" s="39"/>
    </row>
    <row r="5" spans="1:13" ht="17.100000000000001" customHeight="1" x14ac:dyDescent="0.3">
      <c r="A5" s="22"/>
      <c r="B5" s="254"/>
      <c r="C5" s="255"/>
      <c r="D5" s="255"/>
      <c r="E5" s="255"/>
      <c r="F5" s="255"/>
      <c r="G5" s="255"/>
      <c r="H5" s="255"/>
      <c r="I5" s="255"/>
      <c r="J5" s="255"/>
      <c r="K5" s="256"/>
      <c r="M5" s="40"/>
    </row>
    <row r="6" spans="1:13" ht="14.45" customHeight="1" x14ac:dyDescent="0.3">
      <c r="A6" s="22"/>
      <c r="B6" s="198" t="s">
        <v>826</v>
      </c>
      <c r="C6" s="230"/>
      <c r="D6" s="230"/>
      <c r="E6" s="230"/>
      <c r="F6" s="230"/>
      <c r="G6" s="230"/>
      <c r="H6" s="230"/>
      <c r="I6" s="230"/>
      <c r="J6" s="230"/>
      <c r="K6" s="231"/>
      <c r="M6" s="40"/>
    </row>
    <row r="7" spans="1:13" ht="17.100000000000001" customHeight="1" x14ac:dyDescent="0.3">
      <c r="A7" s="22"/>
      <c r="B7" s="304"/>
      <c r="C7" s="397"/>
      <c r="D7" s="397"/>
      <c r="E7" s="397"/>
      <c r="F7" s="397"/>
      <c r="G7" s="397"/>
      <c r="H7" s="397"/>
      <c r="I7" s="397"/>
      <c r="J7" s="397"/>
      <c r="K7" s="305"/>
      <c r="M7" s="40"/>
    </row>
    <row r="8" spans="1:13" ht="17.100000000000001" customHeight="1" x14ac:dyDescent="0.3">
      <c r="A8" s="22"/>
      <c r="B8" s="304"/>
      <c r="C8" s="397"/>
      <c r="D8" s="397"/>
      <c r="E8" s="397"/>
      <c r="F8" s="397"/>
      <c r="G8" s="397"/>
      <c r="H8" s="397"/>
      <c r="I8" s="397"/>
      <c r="J8" s="397"/>
      <c r="K8" s="305"/>
      <c r="M8" s="40"/>
    </row>
    <row r="9" spans="1:13" ht="17.100000000000001" customHeight="1" x14ac:dyDescent="0.3">
      <c r="A9" s="22"/>
      <c r="B9" s="304"/>
      <c r="C9" s="397"/>
      <c r="D9" s="397"/>
      <c r="E9" s="397"/>
      <c r="F9" s="397"/>
      <c r="G9" s="397"/>
      <c r="H9" s="397"/>
      <c r="I9" s="397"/>
      <c r="J9" s="397"/>
      <c r="K9" s="305"/>
      <c r="M9" s="40"/>
    </row>
    <row r="10" spans="1:13" ht="17.100000000000001" customHeight="1" x14ac:dyDescent="0.3">
      <c r="A10" s="22"/>
      <c r="B10" s="304"/>
      <c r="C10" s="397"/>
      <c r="D10" s="397"/>
      <c r="E10" s="397"/>
      <c r="F10" s="397"/>
      <c r="G10" s="397"/>
      <c r="H10" s="397"/>
      <c r="I10" s="397"/>
      <c r="J10" s="397"/>
      <c r="K10" s="305"/>
      <c r="M10" s="40"/>
    </row>
    <row r="11" spans="1:13" ht="17.100000000000001" customHeight="1" x14ac:dyDescent="0.3">
      <c r="A11" s="22"/>
      <c r="B11" s="304"/>
      <c r="C11" s="397"/>
      <c r="D11" s="397"/>
      <c r="E11" s="397"/>
      <c r="F11" s="397"/>
      <c r="G11" s="397"/>
      <c r="H11" s="397"/>
      <c r="I11" s="397"/>
      <c r="J11" s="397"/>
      <c r="K11" s="305"/>
      <c r="M11" s="40"/>
    </row>
    <row r="12" spans="1:13" ht="17.100000000000001" customHeight="1" x14ac:dyDescent="0.3">
      <c r="A12" s="22"/>
      <c r="B12" s="304"/>
      <c r="C12" s="397"/>
      <c r="D12" s="397"/>
      <c r="E12" s="397"/>
      <c r="F12" s="397"/>
      <c r="G12" s="397"/>
      <c r="H12" s="397"/>
      <c r="I12" s="397"/>
      <c r="J12" s="397"/>
      <c r="K12" s="305"/>
      <c r="M12" s="40"/>
    </row>
    <row r="13" spans="1:13" ht="17.100000000000001" customHeight="1" x14ac:dyDescent="0.3">
      <c r="A13" s="22"/>
      <c r="B13" s="304"/>
      <c r="C13" s="397"/>
      <c r="D13" s="397"/>
      <c r="E13" s="397"/>
      <c r="F13" s="397"/>
      <c r="G13" s="397"/>
      <c r="H13" s="397"/>
      <c r="I13" s="397"/>
      <c r="J13" s="397"/>
      <c r="K13" s="305"/>
      <c r="M13" s="40"/>
    </row>
    <row r="14" spans="1:13" ht="17.100000000000001" customHeight="1" x14ac:dyDescent="0.3">
      <c r="A14" s="22"/>
      <c r="B14" s="304"/>
      <c r="C14" s="397"/>
      <c r="D14" s="397"/>
      <c r="E14" s="397"/>
      <c r="F14" s="397"/>
      <c r="G14" s="397"/>
      <c r="H14" s="397"/>
      <c r="I14" s="397"/>
      <c r="J14" s="397"/>
      <c r="K14" s="305"/>
      <c r="M14" s="129"/>
    </row>
    <row r="15" spans="1:13" ht="17.100000000000001" customHeight="1" x14ac:dyDescent="0.3">
      <c r="A15" s="22"/>
      <c r="B15" s="304"/>
      <c r="C15" s="397"/>
      <c r="D15" s="397"/>
      <c r="E15" s="397"/>
      <c r="F15" s="397"/>
      <c r="G15" s="397"/>
      <c r="H15" s="397"/>
      <c r="I15" s="397"/>
      <c r="J15" s="397"/>
      <c r="K15" s="305"/>
      <c r="M15" s="40"/>
    </row>
    <row r="16" spans="1:13" ht="17.100000000000001" customHeight="1" x14ac:dyDescent="0.3">
      <c r="A16" s="22"/>
      <c r="B16" s="304"/>
      <c r="C16" s="397"/>
      <c r="D16" s="397"/>
      <c r="E16" s="397"/>
      <c r="F16" s="397"/>
      <c r="G16" s="397"/>
      <c r="H16" s="397"/>
      <c r="I16" s="397"/>
      <c r="J16" s="397"/>
      <c r="K16" s="305"/>
      <c r="M16" s="40"/>
    </row>
    <row r="17" spans="1:13" ht="17.100000000000001" customHeight="1" x14ac:dyDescent="0.25">
      <c r="A17" s="22"/>
      <c r="B17" s="304"/>
      <c r="C17" s="397"/>
      <c r="D17" s="397"/>
      <c r="E17" s="397"/>
      <c r="F17" s="397"/>
      <c r="G17" s="397"/>
      <c r="H17" s="397"/>
      <c r="I17" s="397"/>
      <c r="J17" s="397"/>
      <c r="K17" s="305"/>
      <c r="M17" s="130"/>
    </row>
    <row r="18" spans="1:13" ht="17.100000000000001" customHeight="1" x14ac:dyDescent="0.3">
      <c r="A18" s="22"/>
      <c r="B18" s="304"/>
      <c r="C18" s="397"/>
      <c r="D18" s="397"/>
      <c r="E18" s="397"/>
      <c r="F18" s="397"/>
      <c r="G18" s="397"/>
      <c r="H18" s="397"/>
      <c r="I18" s="397"/>
      <c r="J18" s="397"/>
      <c r="K18" s="305"/>
      <c r="M18" s="40"/>
    </row>
    <row r="19" spans="1:13" ht="17.100000000000001" customHeight="1" x14ac:dyDescent="0.3">
      <c r="A19" s="22"/>
      <c r="B19" s="304"/>
      <c r="C19" s="397"/>
      <c r="D19" s="397"/>
      <c r="E19" s="397"/>
      <c r="F19" s="397"/>
      <c r="G19" s="397"/>
      <c r="H19" s="397"/>
      <c r="I19" s="397"/>
      <c r="J19" s="397"/>
      <c r="K19" s="305"/>
      <c r="M19" s="40"/>
    </row>
    <row r="20" spans="1:13" ht="17.100000000000001" customHeight="1" x14ac:dyDescent="0.3">
      <c r="A20" s="22"/>
      <c r="B20" s="304"/>
      <c r="C20" s="397"/>
      <c r="D20" s="397"/>
      <c r="E20" s="397"/>
      <c r="F20" s="397"/>
      <c r="G20" s="397"/>
      <c r="H20" s="397"/>
      <c r="I20" s="397"/>
      <c r="J20" s="397"/>
      <c r="K20" s="305"/>
      <c r="M20" s="40"/>
    </row>
    <row r="21" spans="1:13" ht="17.100000000000001" customHeight="1" x14ac:dyDescent="0.3">
      <c r="A21" s="22"/>
      <c r="B21" s="304"/>
      <c r="C21" s="397"/>
      <c r="D21" s="397"/>
      <c r="E21" s="397"/>
      <c r="F21" s="397"/>
      <c r="G21" s="397"/>
      <c r="H21" s="397"/>
      <c r="I21" s="397"/>
      <c r="J21" s="397"/>
      <c r="K21" s="305"/>
      <c r="M21" s="129"/>
    </row>
    <row r="22" spans="1:13" x14ac:dyDescent="0.25">
      <c r="A22" s="22"/>
      <c r="B22" s="304"/>
      <c r="C22" s="397"/>
      <c r="D22" s="397"/>
      <c r="E22" s="397"/>
      <c r="F22" s="397"/>
      <c r="G22" s="397"/>
      <c r="H22" s="397"/>
      <c r="I22" s="397"/>
      <c r="J22" s="397"/>
      <c r="K22" s="305"/>
    </row>
    <row r="23" spans="1:13" x14ac:dyDescent="0.25">
      <c r="A23" s="22"/>
      <c r="B23" s="304"/>
      <c r="C23" s="397"/>
      <c r="D23" s="397"/>
      <c r="E23" s="397"/>
      <c r="F23" s="397"/>
      <c r="G23" s="397"/>
      <c r="H23" s="397"/>
      <c r="I23" s="397"/>
      <c r="J23" s="397"/>
      <c r="K23" s="305"/>
    </row>
    <row r="24" spans="1:13" x14ac:dyDescent="0.25">
      <c r="A24" s="22"/>
      <c r="B24" s="304"/>
      <c r="C24" s="397"/>
      <c r="D24" s="397"/>
      <c r="E24" s="397"/>
      <c r="F24" s="397"/>
      <c r="G24" s="397"/>
      <c r="H24" s="397"/>
      <c r="I24" s="397"/>
      <c r="J24" s="397"/>
      <c r="K24" s="305"/>
    </row>
    <row r="25" spans="1:13" x14ac:dyDescent="0.25">
      <c r="A25" s="22"/>
      <c r="B25" s="304"/>
      <c r="C25" s="397"/>
      <c r="D25" s="397"/>
      <c r="E25" s="397"/>
      <c r="F25" s="397"/>
      <c r="G25" s="397"/>
      <c r="H25" s="397"/>
      <c r="I25" s="397"/>
      <c r="J25" s="397"/>
      <c r="K25" s="305"/>
    </row>
    <row r="26" spans="1:13" x14ac:dyDescent="0.25">
      <c r="A26" s="22"/>
      <c r="B26" s="304"/>
      <c r="C26" s="397"/>
      <c r="D26" s="397"/>
      <c r="E26" s="397"/>
      <c r="F26" s="397"/>
      <c r="G26" s="397"/>
      <c r="H26" s="397"/>
      <c r="I26" s="397"/>
      <c r="J26" s="397"/>
      <c r="K26" s="305"/>
    </row>
    <row r="27" spans="1:13" x14ac:dyDescent="0.25">
      <c r="A27" s="22"/>
      <c r="B27" s="304"/>
      <c r="C27" s="397"/>
      <c r="D27" s="397"/>
      <c r="E27" s="397"/>
      <c r="F27" s="397"/>
      <c r="G27" s="397"/>
      <c r="H27" s="397"/>
      <c r="I27" s="397"/>
      <c r="J27" s="397"/>
      <c r="K27" s="305"/>
    </row>
    <row r="28" spans="1:13" x14ac:dyDescent="0.25">
      <c r="A28" s="22"/>
      <c r="B28" s="304"/>
      <c r="C28" s="397"/>
      <c r="D28" s="397"/>
      <c r="E28" s="397"/>
      <c r="F28" s="397"/>
      <c r="G28" s="397"/>
      <c r="H28" s="397"/>
      <c r="I28" s="397"/>
      <c r="J28" s="397"/>
      <c r="K28" s="305"/>
    </row>
    <row r="29" spans="1:13" x14ac:dyDescent="0.25">
      <c r="A29" s="22"/>
      <c r="B29" s="304"/>
      <c r="C29" s="397"/>
      <c r="D29" s="397"/>
      <c r="E29" s="397"/>
      <c r="F29" s="397"/>
      <c r="G29" s="397"/>
      <c r="H29" s="397"/>
      <c r="I29" s="397"/>
      <c r="J29" s="397"/>
      <c r="K29" s="305"/>
    </row>
    <row r="30" spans="1:13" x14ac:dyDescent="0.25">
      <c r="A30" s="22"/>
      <c r="B30" s="304"/>
      <c r="C30" s="397"/>
      <c r="D30" s="397"/>
      <c r="E30" s="397"/>
      <c r="F30" s="397"/>
      <c r="G30" s="397"/>
      <c r="H30" s="397"/>
      <c r="I30" s="397"/>
      <c r="J30" s="397"/>
      <c r="K30" s="305"/>
    </row>
    <row r="31" spans="1:13" x14ac:dyDescent="0.25">
      <c r="A31" s="22"/>
      <c r="B31" s="304"/>
      <c r="C31" s="397"/>
      <c r="D31" s="397"/>
      <c r="E31" s="397"/>
      <c r="F31" s="397"/>
      <c r="G31" s="397"/>
      <c r="H31" s="397"/>
      <c r="I31" s="397"/>
      <c r="J31" s="397"/>
      <c r="K31" s="305"/>
    </row>
    <row r="32" spans="1:13" x14ac:dyDescent="0.25">
      <c r="A32" s="22"/>
      <c r="B32" s="304"/>
      <c r="C32" s="397"/>
      <c r="D32" s="397"/>
      <c r="E32" s="397"/>
      <c r="F32" s="397"/>
      <c r="G32" s="397"/>
      <c r="H32" s="397"/>
      <c r="I32" s="397"/>
      <c r="J32" s="397"/>
      <c r="K32" s="305"/>
    </row>
    <row r="33" spans="1:11" x14ac:dyDescent="0.25">
      <c r="A33" s="22"/>
      <c r="B33" s="304"/>
      <c r="C33" s="397"/>
      <c r="D33" s="397"/>
      <c r="E33" s="397"/>
      <c r="F33" s="397"/>
      <c r="G33" s="397"/>
      <c r="H33" s="397"/>
      <c r="I33" s="397"/>
      <c r="J33" s="397"/>
      <c r="K33" s="305"/>
    </row>
    <row r="34" spans="1:11" x14ac:dyDescent="0.25">
      <c r="A34" s="22"/>
      <c r="B34" s="304"/>
      <c r="C34" s="397"/>
      <c r="D34" s="397"/>
      <c r="E34" s="397"/>
      <c r="F34" s="397"/>
      <c r="G34" s="397"/>
      <c r="H34" s="397"/>
      <c r="I34" s="397"/>
      <c r="J34" s="397"/>
      <c r="K34" s="305"/>
    </row>
    <row r="35" spans="1:11" x14ac:dyDescent="0.25">
      <c r="A35" s="22"/>
      <c r="B35" s="304"/>
      <c r="C35" s="397"/>
      <c r="D35" s="397"/>
      <c r="E35" s="397"/>
      <c r="F35" s="397"/>
      <c r="G35" s="397"/>
      <c r="H35" s="397"/>
      <c r="I35" s="397"/>
      <c r="J35" s="397"/>
      <c r="K35" s="305"/>
    </row>
    <row r="36" spans="1:11" x14ac:dyDescent="0.25">
      <c r="A36" s="22"/>
      <c r="B36" s="304"/>
      <c r="C36" s="397"/>
      <c r="D36" s="397"/>
      <c r="E36" s="397"/>
      <c r="F36" s="397"/>
      <c r="G36" s="397"/>
      <c r="H36" s="397"/>
      <c r="I36" s="397"/>
      <c r="J36" s="397"/>
      <c r="K36" s="305"/>
    </row>
    <row r="37" spans="1:11" x14ac:dyDescent="0.25">
      <c r="A37" s="22"/>
      <c r="B37" s="304"/>
      <c r="C37" s="397"/>
      <c r="D37" s="397"/>
      <c r="E37" s="397"/>
      <c r="F37" s="397"/>
      <c r="G37" s="397"/>
      <c r="H37" s="397"/>
      <c r="I37" s="397"/>
      <c r="J37" s="397"/>
      <c r="K37" s="305"/>
    </row>
    <row r="38" spans="1:11" x14ac:dyDescent="0.25">
      <c r="A38" s="22"/>
      <c r="B38" s="304"/>
      <c r="C38" s="397"/>
      <c r="D38" s="397"/>
      <c r="E38" s="397"/>
      <c r="F38" s="397"/>
      <c r="G38" s="397"/>
      <c r="H38" s="397"/>
      <c r="I38" s="397"/>
      <c r="J38" s="397"/>
      <c r="K38" s="305"/>
    </row>
    <row r="39" spans="1:11" x14ac:dyDescent="0.25">
      <c r="A39" s="22"/>
      <c r="B39" s="304"/>
      <c r="C39" s="397"/>
      <c r="D39" s="397"/>
      <c r="E39" s="397"/>
      <c r="F39" s="397"/>
      <c r="G39" s="397"/>
      <c r="H39" s="397"/>
      <c r="I39" s="397"/>
      <c r="J39" s="397"/>
      <c r="K39" s="305"/>
    </row>
    <row r="40" spans="1:11" x14ac:dyDescent="0.25">
      <c r="A40" s="22"/>
      <c r="B40" s="232"/>
      <c r="C40" s="233"/>
      <c r="D40" s="233"/>
      <c r="E40" s="233"/>
      <c r="F40" s="233"/>
      <c r="G40" s="233"/>
      <c r="H40" s="233"/>
      <c r="I40" s="233"/>
      <c r="J40" s="233"/>
      <c r="K40" s="234"/>
    </row>
    <row r="41" spans="1:11" x14ac:dyDescent="0.25">
      <c r="A41" s="22"/>
      <c r="B41" s="22"/>
      <c r="C41" s="22"/>
      <c r="D41" s="22"/>
      <c r="E41" s="22"/>
      <c r="F41" s="22"/>
      <c r="G41" s="22"/>
      <c r="H41" s="22"/>
      <c r="I41" s="22"/>
      <c r="J41" s="22"/>
      <c r="K41" s="22"/>
    </row>
    <row r="42" spans="1:11" x14ac:dyDescent="0.25">
      <c r="A42" s="22"/>
      <c r="B42" s="22"/>
      <c r="C42" s="22"/>
      <c r="D42" s="22"/>
      <c r="E42" s="22"/>
      <c r="F42" s="22"/>
      <c r="G42" s="22"/>
      <c r="H42" s="22"/>
      <c r="I42" s="22"/>
      <c r="J42" s="22"/>
      <c r="K42" s="22"/>
    </row>
    <row r="43" spans="1:11" x14ac:dyDescent="0.25">
      <c r="A43" s="22"/>
      <c r="B43" s="22"/>
      <c r="C43" s="22"/>
      <c r="D43" s="22"/>
      <c r="E43" s="22"/>
      <c r="F43" s="22"/>
      <c r="G43" s="22"/>
      <c r="H43" s="22"/>
      <c r="I43" s="22"/>
      <c r="J43" s="22"/>
      <c r="K43" s="22"/>
    </row>
    <row r="44" spans="1:11" x14ac:dyDescent="0.25">
      <c r="A44" s="22"/>
      <c r="B44" s="22"/>
      <c r="C44" s="22"/>
      <c r="D44" s="22"/>
      <c r="E44" s="22"/>
      <c r="F44" s="22"/>
      <c r="G44" s="22"/>
      <c r="H44" s="22"/>
      <c r="I44" s="22"/>
      <c r="J44" s="22"/>
      <c r="K44" s="22"/>
    </row>
    <row r="45" spans="1:11" x14ac:dyDescent="0.25">
      <c r="A45" s="22"/>
      <c r="B45" s="22"/>
      <c r="C45" s="22"/>
      <c r="D45" s="22"/>
      <c r="E45" s="22"/>
      <c r="F45" s="22"/>
      <c r="G45" s="22"/>
      <c r="H45" s="22"/>
      <c r="I45" s="22"/>
      <c r="J45" s="22"/>
      <c r="K45" s="22"/>
    </row>
    <row r="46" spans="1:11" x14ac:dyDescent="0.25">
      <c r="A46" s="22"/>
      <c r="B46" s="22"/>
      <c r="C46" s="22"/>
      <c r="D46" s="22"/>
      <c r="E46" s="22"/>
      <c r="F46" s="22"/>
      <c r="G46" s="22"/>
      <c r="H46" s="22"/>
      <c r="I46" s="22"/>
      <c r="J46" s="22"/>
      <c r="K46" s="22"/>
    </row>
    <row r="47" spans="1:11" x14ac:dyDescent="0.25">
      <c r="A47" s="22"/>
      <c r="B47" s="22"/>
      <c r="C47" s="22"/>
      <c r="D47" s="22"/>
      <c r="E47" s="22"/>
      <c r="F47" s="22"/>
      <c r="G47" s="22"/>
      <c r="H47" s="22"/>
      <c r="I47" s="22"/>
      <c r="J47" s="22"/>
      <c r="K47" s="22"/>
    </row>
    <row r="48" spans="1:11" x14ac:dyDescent="0.25">
      <c r="A48" s="22"/>
      <c r="B48" s="22"/>
      <c r="C48" s="22"/>
      <c r="D48" s="22"/>
      <c r="E48" s="22"/>
      <c r="F48" s="22"/>
      <c r="G48" s="22"/>
      <c r="H48" s="22"/>
      <c r="I48" s="22"/>
      <c r="J48" s="22"/>
      <c r="K48" s="22"/>
    </row>
    <row r="49" spans="1:13" x14ac:dyDescent="0.25">
      <c r="A49" s="22"/>
      <c r="B49" s="22"/>
      <c r="C49" s="22"/>
      <c r="D49" s="22"/>
      <c r="E49" s="22"/>
      <c r="F49" s="22"/>
      <c r="G49" s="22"/>
      <c r="H49" s="22"/>
      <c r="I49" s="22"/>
      <c r="J49" s="22"/>
      <c r="K49" s="22"/>
    </row>
    <row r="50" spans="1:13" x14ac:dyDescent="0.25">
      <c r="A50" s="22"/>
      <c r="B50" s="22"/>
      <c r="C50" s="22"/>
      <c r="D50" s="22"/>
      <c r="E50" s="22"/>
      <c r="F50" s="22"/>
      <c r="G50" s="22"/>
      <c r="H50" s="22"/>
      <c r="I50" s="22"/>
      <c r="J50" s="22"/>
      <c r="K50" s="22"/>
    </row>
    <row r="51" spans="1:13" x14ac:dyDescent="0.25">
      <c r="A51" s="22"/>
      <c r="B51" s="22"/>
      <c r="C51" s="22"/>
      <c r="D51" s="22"/>
      <c r="E51" s="22"/>
      <c r="F51" s="22"/>
      <c r="G51" s="22"/>
      <c r="H51" s="22"/>
      <c r="I51" s="22"/>
      <c r="J51" s="22"/>
      <c r="K51" s="22"/>
    </row>
    <row r="52" spans="1:13" x14ac:dyDescent="0.25">
      <c r="A52" s="22"/>
      <c r="B52" s="22"/>
      <c r="C52" s="22"/>
      <c r="D52" s="22"/>
      <c r="E52" s="22"/>
      <c r="F52" s="22"/>
      <c r="G52" s="22"/>
      <c r="H52" s="22"/>
      <c r="I52" s="22"/>
      <c r="J52" s="22"/>
      <c r="K52" s="22"/>
    </row>
    <row r="53" spans="1:13" x14ac:dyDescent="0.25">
      <c r="A53" s="22"/>
      <c r="B53" s="22"/>
      <c r="C53" s="22"/>
      <c r="D53" s="22"/>
      <c r="E53" s="22"/>
      <c r="F53" s="22"/>
      <c r="G53" s="22"/>
      <c r="H53" s="22"/>
      <c r="I53" s="22"/>
      <c r="J53" s="22"/>
      <c r="K53" s="22"/>
    </row>
    <row r="54" spans="1:13" x14ac:dyDescent="0.25">
      <c r="A54" s="22"/>
      <c r="B54" s="22"/>
      <c r="C54" s="22"/>
      <c r="D54" s="22"/>
      <c r="E54" s="22"/>
      <c r="F54" s="22"/>
      <c r="G54" s="22"/>
      <c r="H54" s="22"/>
      <c r="I54" s="22"/>
      <c r="J54" s="22"/>
      <c r="K54" s="22"/>
    </row>
    <row r="55" spans="1:13" x14ac:dyDescent="0.25">
      <c r="A55" s="22"/>
      <c r="B55" s="22"/>
      <c r="C55" s="22"/>
      <c r="D55" s="22"/>
      <c r="E55" s="22"/>
      <c r="F55" s="22"/>
      <c r="G55" s="22"/>
      <c r="H55" s="22"/>
      <c r="I55" s="22"/>
      <c r="J55" s="22"/>
      <c r="K55" s="22"/>
    </row>
    <row r="56" spans="1:13" x14ac:dyDescent="0.25">
      <c r="A56" s="22"/>
      <c r="B56" s="22"/>
      <c r="C56" s="22"/>
      <c r="D56" s="22"/>
      <c r="E56" s="22"/>
      <c r="F56" s="22"/>
      <c r="G56" s="22"/>
      <c r="H56" s="22"/>
      <c r="I56" s="22"/>
      <c r="J56" s="22"/>
      <c r="K56" s="22"/>
    </row>
    <row r="57" spans="1:13" ht="15.6" customHeight="1" x14ac:dyDescent="0.25">
      <c r="A57" s="22"/>
      <c r="B57" s="22"/>
      <c r="C57" s="22"/>
      <c r="D57" s="22"/>
      <c r="E57" s="22"/>
      <c r="F57" s="22"/>
      <c r="G57" s="22"/>
      <c r="H57" s="22"/>
      <c r="I57" s="22"/>
      <c r="J57" s="22"/>
      <c r="K57" s="22"/>
      <c r="M57" s="111"/>
    </row>
    <row r="58" spans="1:13" x14ac:dyDescent="0.25">
      <c r="A58" s="22"/>
      <c r="B58" s="22"/>
      <c r="C58" s="22"/>
      <c r="D58" s="22"/>
      <c r="E58" s="22"/>
      <c r="F58" s="22"/>
      <c r="G58" s="22"/>
      <c r="H58" s="22"/>
      <c r="I58" s="22"/>
      <c r="J58" s="22"/>
      <c r="K58" s="22"/>
    </row>
  </sheetData>
  <sheetProtection sheet="1" formatCells="0" formatColumns="0" formatRows="0" insertColumns="0" insertRows="0" insertHyperlinks="0"/>
  <mergeCells count="3">
    <mergeCell ref="B6:K40"/>
    <mergeCell ref="B4:K5"/>
    <mergeCell ref="B2:K2"/>
  </mergeCells>
  <pageMargins left="0.25" right="0.25" top="0.75" bottom="0.75" header="0.3" footer="0.3"/>
  <pageSetup paperSize="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theme="3" tint="0.499984740745262"/>
  </sheetPr>
  <dimension ref="A1:S32"/>
  <sheetViews>
    <sheetView showGridLines="0" zoomScaleNormal="100" zoomScaleSheetLayoutView="100" workbookViewId="0">
      <selection activeCell="U8" sqref="U8"/>
    </sheetView>
  </sheetViews>
  <sheetFormatPr defaultColWidth="8.85546875" defaultRowHeight="15" x14ac:dyDescent="0.25"/>
  <cols>
    <col min="1" max="1" width="1.140625" customWidth="1"/>
  </cols>
  <sheetData>
    <row r="1" spans="1:19" ht="19.5" customHeight="1" x14ac:dyDescent="0.25">
      <c r="A1" s="22"/>
      <c r="B1" s="22"/>
      <c r="C1" s="22"/>
      <c r="D1" s="22"/>
      <c r="E1" s="22"/>
      <c r="F1" s="22"/>
      <c r="G1" s="22"/>
      <c r="H1" s="22"/>
      <c r="I1" s="22"/>
      <c r="J1" s="22"/>
      <c r="K1" s="22"/>
      <c r="L1" s="22"/>
      <c r="M1" s="22"/>
      <c r="N1" s="22"/>
      <c r="O1" s="22"/>
      <c r="P1" s="22"/>
      <c r="Q1" s="22"/>
      <c r="R1" s="22"/>
      <c r="S1" s="22"/>
    </row>
    <row r="2" spans="1:19" ht="17.100000000000001" customHeight="1" x14ac:dyDescent="0.25">
      <c r="A2" s="22"/>
      <c r="B2" s="208" t="s">
        <v>827</v>
      </c>
      <c r="C2" s="201"/>
      <c r="D2" s="201"/>
      <c r="E2" s="201"/>
      <c r="F2" s="201"/>
      <c r="G2" s="201"/>
      <c r="H2" s="201"/>
      <c r="I2" s="201"/>
      <c r="J2" s="201"/>
      <c r="K2" s="201"/>
      <c r="L2" s="201"/>
      <c r="M2" s="201"/>
      <c r="N2" s="201"/>
      <c r="O2" s="201"/>
      <c r="P2" s="201"/>
      <c r="Q2" s="22"/>
      <c r="R2" s="22"/>
      <c r="S2" s="22"/>
    </row>
    <row r="3" spans="1:19" ht="17.100000000000001" customHeight="1" x14ac:dyDescent="0.25">
      <c r="A3" s="22"/>
      <c r="B3" s="200"/>
      <c r="C3" s="201"/>
      <c r="D3" s="201"/>
      <c r="E3" s="201"/>
      <c r="F3" s="201"/>
      <c r="G3" s="201"/>
      <c r="H3" s="201"/>
      <c r="I3" s="201"/>
      <c r="J3" s="201"/>
      <c r="K3" s="201"/>
      <c r="L3" s="201"/>
      <c r="M3" s="201"/>
      <c r="N3" s="201"/>
      <c r="O3" s="201"/>
      <c r="P3" s="201"/>
      <c r="Q3" s="22"/>
      <c r="R3" s="22"/>
      <c r="S3" s="22"/>
    </row>
    <row r="4" spans="1:19" ht="14.45" customHeight="1" x14ac:dyDescent="0.25">
      <c r="A4" s="22"/>
      <c r="B4" s="202" t="s">
        <v>828</v>
      </c>
      <c r="C4" s="204"/>
      <c r="D4" s="202" t="s">
        <v>829</v>
      </c>
      <c r="E4" s="203"/>
      <c r="F4" s="203"/>
      <c r="G4" s="203"/>
      <c r="H4" s="204"/>
      <c r="I4" s="202" t="s">
        <v>830</v>
      </c>
      <c r="J4" s="204"/>
      <c r="K4" s="202" t="s">
        <v>831</v>
      </c>
      <c r="L4" s="203"/>
      <c r="M4" s="204"/>
      <c r="N4" s="202" t="s">
        <v>832</v>
      </c>
      <c r="O4" s="203"/>
      <c r="P4" s="204"/>
      <c r="Q4" s="22"/>
      <c r="R4" s="22"/>
      <c r="S4" s="22"/>
    </row>
    <row r="5" spans="1:19" ht="51.75" customHeight="1" x14ac:dyDescent="0.25">
      <c r="A5" s="22"/>
      <c r="B5" s="205"/>
      <c r="C5" s="207"/>
      <c r="D5" s="205"/>
      <c r="E5" s="206"/>
      <c r="F5" s="206"/>
      <c r="G5" s="206"/>
      <c r="H5" s="207"/>
      <c r="I5" s="205"/>
      <c r="J5" s="207"/>
      <c r="K5" s="205"/>
      <c r="L5" s="206"/>
      <c r="M5" s="207"/>
      <c r="N5" s="205"/>
      <c r="O5" s="206"/>
      <c r="P5" s="207"/>
      <c r="Q5" s="22"/>
      <c r="R5" s="22"/>
      <c r="S5" s="22"/>
    </row>
    <row r="6" spans="1:19" ht="17.25" customHeight="1" x14ac:dyDescent="0.25">
      <c r="A6" s="22"/>
      <c r="B6" s="188" t="s">
        <v>833</v>
      </c>
      <c r="C6" s="189"/>
      <c r="D6" s="188" t="s">
        <v>834</v>
      </c>
      <c r="E6" s="197"/>
      <c r="F6" s="197"/>
      <c r="G6" s="197"/>
      <c r="H6" s="189"/>
      <c r="I6" s="188" t="s">
        <v>835</v>
      </c>
      <c r="J6" s="189"/>
      <c r="K6" s="196">
        <v>100000</v>
      </c>
      <c r="L6" s="197"/>
      <c r="M6" s="189"/>
      <c r="N6" s="190">
        <v>99500</v>
      </c>
      <c r="O6" s="191"/>
      <c r="P6" s="192"/>
      <c r="Q6" s="22"/>
      <c r="R6" s="22"/>
      <c r="S6" s="22"/>
    </row>
    <row r="7" spans="1:19" ht="26.45" customHeight="1" x14ac:dyDescent="0.25">
      <c r="A7" s="22"/>
      <c r="B7" s="188" t="s">
        <v>836</v>
      </c>
      <c r="C7" s="189"/>
      <c r="D7" s="188" t="s">
        <v>837</v>
      </c>
      <c r="E7" s="197"/>
      <c r="F7" s="197"/>
      <c r="G7" s="197"/>
      <c r="H7" s="189"/>
      <c r="I7" s="188" t="s">
        <v>838</v>
      </c>
      <c r="J7" s="189"/>
      <c r="K7" s="196">
        <v>10000000</v>
      </c>
      <c r="L7" s="197"/>
      <c r="M7" s="189"/>
      <c r="N7" s="190">
        <v>9129042.25</v>
      </c>
      <c r="O7" s="191"/>
      <c r="P7" s="192"/>
      <c r="Q7" s="22"/>
      <c r="R7" s="22"/>
      <c r="S7" s="22"/>
    </row>
    <row r="8" spans="1:19" ht="26.45" customHeight="1" x14ac:dyDescent="0.25">
      <c r="A8" s="22"/>
      <c r="B8" s="188" t="s">
        <v>836</v>
      </c>
      <c r="C8" s="189"/>
      <c r="D8" s="188" t="s">
        <v>753</v>
      </c>
      <c r="E8" s="197"/>
      <c r="F8" s="197"/>
      <c r="G8" s="197"/>
      <c r="H8" s="189"/>
      <c r="I8" s="188" t="s">
        <v>839</v>
      </c>
      <c r="J8" s="189"/>
      <c r="K8" s="196">
        <v>829630</v>
      </c>
      <c r="L8" s="197"/>
      <c r="M8" s="189"/>
      <c r="N8" s="190">
        <v>488862.36038679164</v>
      </c>
      <c r="O8" s="191"/>
      <c r="P8" s="192"/>
      <c r="Q8" s="22"/>
      <c r="R8" s="22"/>
      <c r="S8" s="22"/>
    </row>
    <row r="9" spans="1:19" ht="25.35" customHeight="1" x14ac:dyDescent="0.25">
      <c r="A9" s="22"/>
      <c r="B9" s="188" t="s">
        <v>836</v>
      </c>
      <c r="C9" s="189"/>
      <c r="D9" s="188" t="s">
        <v>840</v>
      </c>
      <c r="E9" s="197"/>
      <c r="F9" s="197"/>
      <c r="G9" s="197"/>
      <c r="H9" s="189"/>
      <c r="I9" s="188" t="s">
        <v>839</v>
      </c>
      <c r="J9" s="189"/>
      <c r="K9" s="196">
        <v>197000</v>
      </c>
      <c r="L9" s="197"/>
      <c r="M9" s="189"/>
      <c r="N9" s="190">
        <v>377607.23875988077</v>
      </c>
      <c r="O9" s="191"/>
      <c r="P9" s="192"/>
      <c r="Q9" s="22"/>
      <c r="R9" s="22"/>
      <c r="S9" s="22"/>
    </row>
    <row r="10" spans="1:19" ht="23.1" customHeight="1" x14ac:dyDescent="0.25">
      <c r="A10" s="22"/>
      <c r="B10" s="188" t="s">
        <v>836</v>
      </c>
      <c r="C10" s="189"/>
      <c r="D10" s="188" t="s">
        <v>841</v>
      </c>
      <c r="E10" s="197"/>
      <c r="F10" s="197"/>
      <c r="G10" s="197"/>
      <c r="H10" s="189"/>
      <c r="I10" s="188" t="s">
        <v>839</v>
      </c>
      <c r="J10" s="189"/>
      <c r="K10" s="196">
        <v>576000</v>
      </c>
      <c r="L10" s="197"/>
      <c r="M10" s="189"/>
      <c r="N10" s="190">
        <v>576000</v>
      </c>
      <c r="O10" s="191"/>
      <c r="P10" s="192"/>
      <c r="Q10" s="22"/>
      <c r="R10" s="22"/>
      <c r="S10" s="22"/>
    </row>
    <row r="11" spans="1:19" ht="25.35" customHeight="1" x14ac:dyDescent="0.25">
      <c r="A11" s="22"/>
      <c r="B11" s="188" t="s">
        <v>836</v>
      </c>
      <c r="C11" s="189"/>
      <c r="D11" s="188" t="s">
        <v>842</v>
      </c>
      <c r="E11" s="197"/>
      <c r="F11" s="197"/>
      <c r="G11" s="197"/>
      <c r="H11" s="189"/>
      <c r="I11" s="188" t="s">
        <v>838</v>
      </c>
      <c r="J11" s="189"/>
      <c r="K11" s="196">
        <v>7000000</v>
      </c>
      <c r="L11" s="197"/>
      <c r="M11" s="189"/>
      <c r="N11" s="190">
        <v>1385843.8086621184</v>
      </c>
      <c r="O11" s="191"/>
      <c r="P11" s="192"/>
      <c r="Q11" s="22"/>
      <c r="R11" s="22"/>
      <c r="S11" s="22"/>
    </row>
    <row r="12" spans="1:19" ht="29.1" customHeight="1" x14ac:dyDescent="0.25">
      <c r="A12" s="22"/>
      <c r="B12" s="188" t="s">
        <v>836</v>
      </c>
      <c r="C12" s="189"/>
      <c r="D12" s="188" t="s">
        <v>842</v>
      </c>
      <c r="E12" s="197"/>
      <c r="F12" s="197"/>
      <c r="G12" s="197"/>
      <c r="H12" s="189"/>
      <c r="I12" s="188" t="s">
        <v>843</v>
      </c>
      <c r="J12" s="189"/>
      <c r="K12" s="219"/>
      <c r="L12" s="197"/>
      <c r="M12" s="189"/>
      <c r="N12" s="211">
        <v>595738.87</v>
      </c>
      <c r="O12" s="212"/>
      <c r="P12" s="213"/>
      <c r="Q12" s="22"/>
      <c r="R12" s="22"/>
      <c r="S12" s="22"/>
    </row>
    <row r="13" spans="1:19" ht="26.45" customHeight="1" x14ac:dyDescent="0.25">
      <c r="A13" s="22"/>
      <c r="B13" s="188" t="s">
        <v>836</v>
      </c>
      <c r="C13" s="189"/>
      <c r="D13" s="188" t="s">
        <v>844</v>
      </c>
      <c r="E13" s="197"/>
      <c r="F13" s="197"/>
      <c r="G13" s="197"/>
      <c r="H13" s="189"/>
      <c r="I13" s="188" t="s">
        <v>843</v>
      </c>
      <c r="J13" s="189"/>
      <c r="K13" s="219"/>
      <c r="L13" s="197"/>
      <c r="M13" s="189"/>
      <c r="N13" s="211">
        <v>184216.42</v>
      </c>
      <c r="O13" s="212"/>
      <c r="P13" s="213"/>
      <c r="Q13" s="22"/>
      <c r="R13" s="22"/>
      <c r="S13" s="22"/>
    </row>
    <row r="14" spans="1:19" ht="17.25" customHeight="1" x14ac:dyDescent="0.25">
      <c r="A14" s="22"/>
      <c r="B14" s="198"/>
      <c r="C14" s="195"/>
      <c r="D14" s="198"/>
      <c r="E14" s="194"/>
      <c r="F14" s="194"/>
      <c r="G14" s="194"/>
      <c r="H14" s="195"/>
      <c r="I14" s="198"/>
      <c r="J14" s="195"/>
      <c r="K14" s="193"/>
      <c r="L14" s="194"/>
      <c r="M14" s="195"/>
      <c r="N14" s="193"/>
      <c r="O14" s="194"/>
      <c r="P14" s="195"/>
      <c r="Q14" s="22"/>
      <c r="R14" s="22"/>
      <c r="S14" s="22"/>
    </row>
    <row r="15" spans="1:19" ht="17.25" customHeight="1" x14ac:dyDescent="0.25">
      <c r="A15" s="22"/>
      <c r="B15" s="198"/>
      <c r="C15" s="195"/>
      <c r="D15" s="199"/>
      <c r="E15" s="194"/>
      <c r="F15" s="194"/>
      <c r="G15" s="194"/>
      <c r="H15" s="194"/>
      <c r="I15" s="198"/>
      <c r="J15" s="195"/>
      <c r="K15" s="220"/>
      <c r="L15" s="194"/>
      <c r="M15" s="194"/>
      <c r="N15" s="193"/>
      <c r="O15" s="194"/>
      <c r="P15" s="195"/>
      <c r="Q15" s="22"/>
      <c r="R15" s="22"/>
      <c r="S15" s="22"/>
    </row>
    <row r="16" spans="1:19" ht="17.25" customHeight="1" x14ac:dyDescent="0.25">
      <c r="A16" s="22"/>
      <c r="B16" s="198"/>
      <c r="C16" s="195"/>
      <c r="D16" s="199"/>
      <c r="E16" s="194"/>
      <c r="F16" s="194"/>
      <c r="G16" s="194"/>
      <c r="H16" s="194"/>
      <c r="I16" s="198"/>
      <c r="J16" s="195"/>
      <c r="K16" s="220"/>
      <c r="L16" s="194"/>
      <c r="M16" s="194"/>
      <c r="N16" s="193"/>
      <c r="O16" s="194"/>
      <c r="P16" s="195"/>
      <c r="Q16" s="22"/>
      <c r="R16" s="22"/>
      <c r="S16" s="22"/>
    </row>
    <row r="17" spans="1:19" ht="17.25" customHeight="1" x14ac:dyDescent="0.25">
      <c r="A17" s="22"/>
      <c r="B17" s="198"/>
      <c r="C17" s="195"/>
      <c r="D17" s="198"/>
      <c r="E17" s="194"/>
      <c r="F17" s="194"/>
      <c r="G17" s="194"/>
      <c r="H17" s="195"/>
      <c r="I17" s="198"/>
      <c r="J17" s="195"/>
      <c r="K17" s="193"/>
      <c r="L17" s="194"/>
      <c r="M17" s="195"/>
      <c r="N17" s="193"/>
      <c r="O17" s="194"/>
      <c r="P17" s="195"/>
      <c r="Q17" s="22"/>
      <c r="R17" s="22"/>
      <c r="S17" s="22"/>
    </row>
    <row r="18" spans="1:19" ht="17.25" customHeight="1" x14ac:dyDescent="0.25">
      <c r="A18" s="22"/>
      <c r="B18" s="198"/>
      <c r="C18" s="195"/>
      <c r="D18" s="198"/>
      <c r="E18" s="194"/>
      <c r="F18" s="194"/>
      <c r="G18" s="194"/>
      <c r="H18" s="195"/>
      <c r="I18" s="198"/>
      <c r="J18" s="195"/>
      <c r="K18" s="193"/>
      <c r="L18" s="194"/>
      <c r="M18" s="195"/>
      <c r="N18" s="193"/>
      <c r="O18" s="194"/>
      <c r="P18" s="195"/>
      <c r="Q18" s="22"/>
      <c r="R18" s="22"/>
      <c r="S18" s="22"/>
    </row>
    <row r="19" spans="1:19" ht="17.25" customHeight="1" x14ac:dyDescent="0.25">
      <c r="A19" s="22"/>
      <c r="B19" s="222" t="s">
        <v>845</v>
      </c>
      <c r="C19" s="189"/>
      <c r="D19" s="188"/>
      <c r="E19" s="197"/>
      <c r="F19" s="197"/>
      <c r="G19" s="197"/>
      <c r="H19" s="189"/>
      <c r="I19" s="210" t="s">
        <v>845</v>
      </c>
      <c r="J19" s="189"/>
      <c r="K19" s="221">
        <f>SUM(K6:K18)</f>
        <v>18702630</v>
      </c>
      <c r="L19" s="197"/>
      <c r="M19" s="189"/>
      <c r="N19" s="221">
        <f>SUM(N6:N18)</f>
        <v>12836810.947808791</v>
      </c>
      <c r="O19" s="197"/>
      <c r="P19" s="189"/>
      <c r="Q19" s="22"/>
      <c r="R19" s="22"/>
      <c r="S19" s="22"/>
    </row>
    <row r="20" spans="1:19" ht="17.100000000000001" customHeight="1" x14ac:dyDescent="0.25">
      <c r="A20" s="22"/>
      <c r="B20" s="214"/>
      <c r="C20" s="215"/>
      <c r="D20" s="215"/>
      <c r="E20" s="215"/>
      <c r="F20" s="215"/>
      <c r="G20" s="215"/>
      <c r="H20" s="215"/>
      <c r="I20" s="215"/>
      <c r="J20" s="215"/>
      <c r="K20" s="215"/>
      <c r="L20" s="215"/>
      <c r="M20" s="215"/>
      <c r="N20" s="215"/>
      <c r="O20" s="215"/>
      <c r="P20" s="215"/>
      <c r="Q20" s="22"/>
      <c r="R20" s="22"/>
      <c r="S20" s="22"/>
    </row>
    <row r="21" spans="1:19" ht="17.100000000000001" customHeight="1" x14ac:dyDescent="0.25">
      <c r="A21" s="22"/>
      <c r="B21" s="216"/>
      <c r="C21" s="201"/>
      <c r="D21" s="201"/>
      <c r="E21" s="201"/>
      <c r="F21" s="201"/>
      <c r="G21" s="201"/>
      <c r="H21" s="201"/>
      <c r="I21" s="201"/>
      <c r="J21" s="201"/>
      <c r="K21" s="201"/>
      <c r="L21" s="201"/>
      <c r="M21" s="201"/>
      <c r="N21" s="201"/>
      <c r="O21" s="201"/>
      <c r="P21" s="201"/>
      <c r="Q21" s="22"/>
      <c r="R21" s="22"/>
      <c r="S21" s="22"/>
    </row>
    <row r="22" spans="1:19" ht="17.100000000000001" customHeight="1" x14ac:dyDescent="0.25">
      <c r="A22" s="22"/>
      <c r="B22" s="217" t="s">
        <v>846</v>
      </c>
      <c r="C22" s="218"/>
      <c r="D22" s="218"/>
      <c r="E22" s="218"/>
      <c r="F22" s="218"/>
      <c r="G22" s="218"/>
      <c r="H22" s="218"/>
      <c r="I22" s="218"/>
      <c r="J22" s="218"/>
      <c r="K22" s="218"/>
      <c r="L22" s="218"/>
      <c r="M22" s="218"/>
      <c r="N22" s="218"/>
      <c r="O22" s="218"/>
      <c r="P22" s="218"/>
      <c r="Q22" s="22"/>
      <c r="R22" s="22"/>
      <c r="S22" s="22"/>
    </row>
    <row r="23" spans="1:19" ht="17.100000000000001" customHeight="1" x14ac:dyDescent="0.25">
      <c r="A23" s="22"/>
      <c r="B23" s="218"/>
      <c r="C23" s="218"/>
      <c r="D23" s="218"/>
      <c r="E23" s="218"/>
      <c r="F23" s="218"/>
      <c r="G23" s="218"/>
      <c r="H23" s="218"/>
      <c r="I23" s="218"/>
      <c r="J23" s="218"/>
      <c r="K23" s="218"/>
      <c r="L23" s="218"/>
      <c r="M23" s="218"/>
      <c r="N23" s="218"/>
      <c r="O23" s="218"/>
      <c r="P23" s="218"/>
      <c r="Q23" s="22"/>
      <c r="R23" s="22"/>
      <c r="S23" s="22"/>
    </row>
    <row r="24" spans="1:19" ht="17.100000000000001" customHeight="1" x14ac:dyDescent="0.25">
      <c r="A24" s="22"/>
      <c r="B24" s="218"/>
      <c r="C24" s="218"/>
      <c r="D24" s="218"/>
      <c r="E24" s="218"/>
      <c r="F24" s="218"/>
      <c r="G24" s="218"/>
      <c r="H24" s="218"/>
      <c r="I24" s="218"/>
      <c r="J24" s="218"/>
      <c r="K24" s="218"/>
      <c r="L24" s="218"/>
      <c r="M24" s="218"/>
      <c r="N24" s="218"/>
      <c r="O24" s="218"/>
      <c r="P24" s="218"/>
      <c r="Q24" s="22"/>
      <c r="R24" s="22"/>
      <c r="S24" s="22"/>
    </row>
    <row r="25" spans="1:19" ht="17.100000000000001" customHeight="1" x14ac:dyDescent="0.25">
      <c r="A25" s="22"/>
      <c r="B25" s="218"/>
      <c r="C25" s="218"/>
      <c r="D25" s="218"/>
      <c r="E25" s="218"/>
      <c r="F25" s="218"/>
      <c r="G25" s="218"/>
      <c r="H25" s="218"/>
      <c r="I25" s="218"/>
      <c r="J25" s="218"/>
      <c r="K25" s="218"/>
      <c r="L25" s="218"/>
      <c r="M25" s="218"/>
      <c r="N25" s="218"/>
      <c r="O25" s="218"/>
      <c r="P25" s="218"/>
      <c r="Q25" s="22"/>
      <c r="R25" s="22"/>
      <c r="S25" s="22"/>
    </row>
    <row r="26" spans="1:19" ht="17.100000000000001" customHeight="1" x14ac:dyDescent="0.25">
      <c r="A26" s="22"/>
      <c r="B26" s="209" t="s">
        <v>847</v>
      </c>
      <c r="C26" s="201"/>
      <c r="D26" s="201"/>
      <c r="E26" s="201"/>
      <c r="F26" s="201"/>
      <c r="G26" s="201"/>
      <c r="H26" s="201"/>
      <c r="I26" s="201"/>
      <c r="J26" s="201"/>
      <c r="K26" s="201"/>
      <c r="L26" s="201"/>
      <c r="M26" s="201"/>
      <c r="N26" s="201"/>
      <c r="O26" s="201"/>
      <c r="P26" s="201"/>
      <c r="Q26" s="22"/>
      <c r="R26" s="22"/>
      <c r="S26" s="22"/>
    </row>
    <row r="27" spans="1:19" ht="17.100000000000001" customHeight="1" x14ac:dyDescent="0.25">
      <c r="A27" s="22"/>
      <c r="B27" s="201"/>
      <c r="C27" s="201"/>
      <c r="D27" s="201"/>
      <c r="E27" s="201"/>
      <c r="F27" s="201"/>
      <c r="G27" s="201"/>
      <c r="H27" s="201"/>
      <c r="I27" s="201"/>
      <c r="J27" s="201"/>
      <c r="K27" s="201"/>
      <c r="L27" s="201"/>
      <c r="M27" s="201"/>
      <c r="N27" s="201"/>
      <c r="O27" s="201"/>
      <c r="P27" s="201"/>
      <c r="Q27" s="22"/>
      <c r="R27" s="22"/>
      <c r="S27" s="22"/>
    </row>
    <row r="28" spans="1:19" ht="17.100000000000001" customHeight="1" x14ac:dyDescent="0.25">
      <c r="A28" s="22"/>
      <c r="B28" s="201"/>
      <c r="C28" s="201"/>
      <c r="D28" s="201"/>
      <c r="E28" s="201"/>
      <c r="F28" s="201"/>
      <c r="G28" s="201"/>
      <c r="H28" s="201"/>
      <c r="I28" s="201"/>
      <c r="J28" s="201"/>
      <c r="K28" s="201"/>
      <c r="L28" s="201"/>
      <c r="M28" s="201"/>
      <c r="N28" s="201"/>
      <c r="O28" s="201"/>
      <c r="P28" s="201"/>
      <c r="Q28" s="22"/>
      <c r="R28" s="22"/>
      <c r="S28" s="22"/>
    </row>
    <row r="29" spans="1:19" ht="17.100000000000001" customHeight="1" x14ac:dyDescent="0.25"/>
    <row r="30" spans="1:19" ht="17.100000000000001" customHeight="1" x14ac:dyDescent="0.25"/>
    <row r="31" spans="1:19" ht="17.100000000000001" customHeight="1" x14ac:dyDescent="0.25"/>
    <row r="32" spans="1:19" ht="17.100000000000001" customHeight="1" x14ac:dyDescent="0.25"/>
  </sheetData>
  <sheetProtection sheet="1" formatCells="0" formatColumns="0" formatRows="0" insertColumns="0" insertRows="0" insertHyperlinks="0"/>
  <mergeCells count="80">
    <mergeCell ref="D19:H19"/>
    <mergeCell ref="N17:P17"/>
    <mergeCell ref="B12:C12"/>
    <mergeCell ref="N19:P19"/>
    <mergeCell ref="I16:J16"/>
    <mergeCell ref="B19:C19"/>
    <mergeCell ref="K19:M19"/>
    <mergeCell ref="K17:M17"/>
    <mergeCell ref="I18:J18"/>
    <mergeCell ref="B18:C18"/>
    <mergeCell ref="D18:H18"/>
    <mergeCell ref="N16:P16"/>
    <mergeCell ref="D17:H17"/>
    <mergeCell ref="K18:M18"/>
    <mergeCell ref="I17:J17"/>
    <mergeCell ref="N18:P18"/>
    <mergeCell ref="D9:H9"/>
    <mergeCell ref="K9:M9"/>
    <mergeCell ref="I13:J13"/>
    <mergeCell ref="K11:M11"/>
    <mergeCell ref="B16:C16"/>
    <mergeCell ref="B11:C11"/>
    <mergeCell ref="D10:H10"/>
    <mergeCell ref="D11:H11"/>
    <mergeCell ref="B14:C14"/>
    <mergeCell ref="B13:C13"/>
    <mergeCell ref="K10:M10"/>
    <mergeCell ref="K16:M16"/>
    <mergeCell ref="K15:M15"/>
    <mergeCell ref="D13:H13"/>
    <mergeCell ref="D16:H16"/>
    <mergeCell ref="I15:J15"/>
    <mergeCell ref="K14:M14"/>
    <mergeCell ref="K7:M7"/>
    <mergeCell ref="N9:P9"/>
    <mergeCell ref="N11:P11"/>
    <mergeCell ref="N13:P13"/>
    <mergeCell ref="K13:M13"/>
    <mergeCell ref="K12:M12"/>
    <mergeCell ref="B26:P28"/>
    <mergeCell ref="D12:H12"/>
    <mergeCell ref="B6:C6"/>
    <mergeCell ref="B15:C15"/>
    <mergeCell ref="I10:J10"/>
    <mergeCell ref="I19:J19"/>
    <mergeCell ref="D14:H14"/>
    <mergeCell ref="N12:P12"/>
    <mergeCell ref="I9:J9"/>
    <mergeCell ref="B7:C7"/>
    <mergeCell ref="B20:P21"/>
    <mergeCell ref="N14:P14"/>
    <mergeCell ref="I11:J11"/>
    <mergeCell ref="B22:P25"/>
    <mergeCell ref="B17:C17"/>
    <mergeCell ref="D7:H7"/>
    <mergeCell ref="B3:P3"/>
    <mergeCell ref="K4:M5"/>
    <mergeCell ref="B2:P2"/>
    <mergeCell ref="N4:P5"/>
    <mergeCell ref="D6:H6"/>
    <mergeCell ref="B4:C5"/>
    <mergeCell ref="I4:J5"/>
    <mergeCell ref="I6:J6"/>
    <mergeCell ref="D4:H5"/>
    <mergeCell ref="B8:C8"/>
    <mergeCell ref="N6:P6"/>
    <mergeCell ref="N15:P15"/>
    <mergeCell ref="I12:J12"/>
    <mergeCell ref="K6:M6"/>
    <mergeCell ref="B10:C10"/>
    <mergeCell ref="I14:J14"/>
    <mergeCell ref="N7:P7"/>
    <mergeCell ref="D15:H15"/>
    <mergeCell ref="B9:C9"/>
    <mergeCell ref="I8:J8"/>
    <mergeCell ref="D8:H8"/>
    <mergeCell ref="N8:P8"/>
    <mergeCell ref="K8:M8"/>
    <mergeCell ref="N10:P10"/>
    <mergeCell ref="I7:J7"/>
  </mergeCells>
  <dataValidations count="4">
    <dataValidation type="list" allowBlank="1" showInputMessage="1" showErrorMessage="1" prompt="Select source of co-financing" sqref="B6:C18" xr:uid="{00000000-0002-0000-1100-000000000000}">
      <formula1>"Recipient Country Government, GEF Agency, Donor Agency, Private Sector, Civil Society Organization, Beneficiaries, Others"</formula1>
    </dataValidation>
    <dataValidation type="list" allowBlank="1" showInputMessage="1" showErrorMessage="1" prompt="Select Type of Co-financing" sqref="I6:J18" xr:uid="{00000000-0002-0000-1100-000001000000}">
      <formula1>"Grant, Loan, Guarantee, Equity Investment, In-kind, Public Investment, Other "</formula1>
    </dataValidation>
    <dataValidation type="list" allowBlank="1" sqref="B6:B18" xr:uid="{00000000-0002-0000-1100-000002000000}">
      <formula1>"Recipient Country Government,GEF Agency,Donor Agency,Private Sector,Civil Society Organization,Beneficiaries,Others"</formula1>
    </dataValidation>
    <dataValidation type="list" allowBlank="1" sqref="I6:I18" xr:uid="{00000000-0002-0000-1100-000003000000}">
      <formula1>"Grant,Loan,Guarantee,Equity Investment,In-kind,Public Investment,Other"</formula1>
    </dataValidation>
  </dataValidations>
  <hyperlinks>
    <hyperlink ref="B26" r:id="rId1" display="27 Sources of Co-financing may include: GEF Agency, Donor Agency, Recipient Country Government, Private Sector, Civil Society Organization, Beneficiaries, Other._x000d__x000a_28 Grant, Loan, Equity Investment, Guarantee, In-Kind, Public Investment, Other (please refer to the Guidelines on co-financing for definitions_x000d__x000a_GEF CoFinancing Guidelines 2018" xr:uid="{00000000-0004-0000-1100-000000000000}"/>
  </hyperlinks>
  <pageMargins left="0.25" right="0.25" top="0.75" bottom="0.75" header="0.3" footer="0.3"/>
  <pageSetup paperSize="5"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theme="3" tint="0.499984740745262"/>
  </sheetPr>
  <dimension ref="A1:AE51"/>
  <sheetViews>
    <sheetView showGridLines="0" tabSelected="1" topLeftCell="A22" zoomScaleNormal="100" zoomScaleSheetLayoutView="100" workbookViewId="0">
      <selection activeCell="B12" sqref="B12:D12"/>
    </sheetView>
  </sheetViews>
  <sheetFormatPr defaultColWidth="8.85546875" defaultRowHeight="15" x14ac:dyDescent="0.25"/>
  <cols>
    <col min="1" max="1" width="1.42578125" customWidth="1"/>
    <col min="20" max="20" width="23.5703125" customWidth="1"/>
  </cols>
  <sheetData>
    <row r="1" spans="1:31" ht="17.100000000000001" customHeight="1" x14ac:dyDescent="0.3">
      <c r="A1" s="22"/>
      <c r="B1" s="282"/>
      <c r="C1" s="201"/>
      <c r="D1" s="201"/>
      <c r="E1" s="201"/>
      <c r="F1" s="201"/>
      <c r="G1" s="201"/>
      <c r="H1" s="201"/>
      <c r="I1" s="201"/>
      <c r="J1" s="201"/>
      <c r="K1" s="201"/>
      <c r="L1" s="201"/>
      <c r="M1" s="201"/>
      <c r="N1" s="201"/>
      <c r="O1" s="201"/>
      <c r="P1" s="22"/>
      <c r="Q1" s="22"/>
      <c r="R1" s="22"/>
      <c r="T1" s="39"/>
    </row>
    <row r="2" spans="1:31" ht="19.5" customHeight="1" x14ac:dyDescent="0.3">
      <c r="A2" s="22"/>
      <c r="B2" s="208" t="s">
        <v>848</v>
      </c>
      <c r="C2" s="201"/>
      <c r="D2" s="201"/>
      <c r="E2" s="201"/>
      <c r="F2" s="201"/>
      <c r="G2" s="201"/>
      <c r="H2" s="201"/>
      <c r="I2" s="201"/>
      <c r="J2" s="201"/>
      <c r="K2" s="201"/>
      <c r="L2" s="201"/>
      <c r="M2" s="201"/>
      <c r="N2" s="201"/>
      <c r="O2" s="201"/>
      <c r="P2" s="22"/>
      <c r="Q2" s="22"/>
      <c r="R2" s="22"/>
      <c r="T2" s="106"/>
    </row>
    <row r="3" spans="1:31" x14ac:dyDescent="0.25">
      <c r="A3" s="22"/>
      <c r="B3" s="282"/>
      <c r="C3" s="201"/>
      <c r="D3" s="201"/>
      <c r="E3" s="201"/>
      <c r="F3" s="201"/>
      <c r="G3" s="201"/>
      <c r="H3" s="201"/>
      <c r="I3" s="201"/>
      <c r="J3" s="201"/>
      <c r="K3" s="201"/>
      <c r="L3" s="201"/>
      <c r="M3" s="201"/>
      <c r="N3" s="201"/>
      <c r="O3" s="201"/>
      <c r="P3" s="22"/>
      <c r="Q3" s="22"/>
      <c r="R3" s="22"/>
    </row>
    <row r="4" spans="1:31" ht="14.45" customHeight="1" x14ac:dyDescent="0.3">
      <c r="A4" s="22"/>
      <c r="B4" s="474" t="s">
        <v>849</v>
      </c>
      <c r="C4" s="201"/>
      <c r="D4" s="201"/>
      <c r="E4" s="201"/>
      <c r="F4" s="201"/>
      <c r="G4" s="201"/>
      <c r="H4" s="201"/>
      <c r="I4" s="201"/>
      <c r="J4" s="201"/>
      <c r="K4" s="201"/>
      <c r="L4" s="201"/>
      <c r="M4" s="201"/>
      <c r="N4" s="201"/>
      <c r="O4" s="201"/>
      <c r="P4" s="22"/>
      <c r="Q4" s="22"/>
      <c r="R4" s="22"/>
      <c r="T4" s="40"/>
    </row>
    <row r="5" spans="1:31" ht="43.5" customHeight="1" x14ac:dyDescent="0.3">
      <c r="A5" s="22"/>
      <c r="B5" s="201"/>
      <c r="C5" s="201"/>
      <c r="D5" s="201"/>
      <c r="E5" s="201"/>
      <c r="F5" s="201"/>
      <c r="G5" s="201"/>
      <c r="H5" s="201"/>
      <c r="I5" s="201"/>
      <c r="J5" s="201"/>
      <c r="K5" s="201"/>
      <c r="L5" s="201"/>
      <c r="M5" s="201"/>
      <c r="N5" s="201"/>
      <c r="O5" s="201"/>
      <c r="P5" s="22"/>
      <c r="Q5" s="22"/>
      <c r="R5" s="22"/>
      <c r="T5" s="40"/>
    </row>
    <row r="6" spans="1:31" ht="17.100000000000001" customHeight="1" x14ac:dyDescent="0.3">
      <c r="A6" s="22"/>
      <c r="B6" s="461" t="s">
        <v>850</v>
      </c>
      <c r="C6" s="201"/>
      <c r="D6" s="201"/>
      <c r="E6" s="201"/>
      <c r="F6" s="201"/>
      <c r="G6" s="201"/>
      <c r="H6" s="201"/>
      <c r="I6" s="201"/>
      <c r="J6" s="201"/>
      <c r="K6" s="155" t="s">
        <v>105</v>
      </c>
      <c r="L6" s="22"/>
      <c r="M6" s="22"/>
      <c r="N6" s="22"/>
      <c r="O6" s="22"/>
      <c r="P6" s="22"/>
      <c r="Q6" s="22"/>
      <c r="R6" s="22"/>
      <c r="T6" s="40"/>
    </row>
    <row r="7" spans="1:31" ht="17.100000000000001" customHeight="1" x14ac:dyDescent="0.3">
      <c r="A7" s="22"/>
      <c r="B7" s="12"/>
      <c r="C7" s="12"/>
      <c r="D7" s="12"/>
      <c r="E7" s="12"/>
      <c r="F7" s="12"/>
      <c r="G7" s="12"/>
      <c r="H7" s="12"/>
      <c r="I7" s="12"/>
      <c r="J7" s="12"/>
      <c r="K7" s="22"/>
      <c r="L7" s="22"/>
      <c r="M7" s="22"/>
      <c r="N7" s="22"/>
      <c r="O7" s="22"/>
      <c r="P7" s="22"/>
      <c r="Q7" s="22"/>
      <c r="R7" s="22"/>
      <c r="T7" s="40"/>
    </row>
    <row r="8" spans="1:31" ht="17.100000000000001" customHeight="1" x14ac:dyDescent="0.3">
      <c r="A8" s="22"/>
      <c r="B8" s="22"/>
      <c r="C8" s="22"/>
      <c r="D8" s="22"/>
      <c r="E8" s="22"/>
      <c r="F8" s="22"/>
      <c r="G8" s="22"/>
      <c r="H8" s="22"/>
      <c r="I8" s="22"/>
      <c r="J8" s="22"/>
      <c r="K8" s="22"/>
      <c r="L8" s="22"/>
      <c r="M8" s="22"/>
      <c r="N8" s="22"/>
      <c r="O8" s="22"/>
      <c r="P8" s="22"/>
      <c r="Q8" s="22"/>
      <c r="R8" s="22"/>
      <c r="T8" s="40"/>
    </row>
    <row r="9" spans="1:31" ht="17.45" customHeight="1" x14ac:dyDescent="0.3">
      <c r="A9" s="22"/>
      <c r="B9" s="458" t="s">
        <v>851</v>
      </c>
      <c r="C9" s="197"/>
      <c r="D9" s="189"/>
      <c r="E9" s="458" t="s">
        <v>852</v>
      </c>
      <c r="F9" s="189"/>
      <c r="G9" s="458" t="s">
        <v>853</v>
      </c>
      <c r="H9" s="189"/>
      <c r="I9" s="458" t="s">
        <v>854</v>
      </c>
      <c r="J9" s="197"/>
      <c r="K9" s="189"/>
      <c r="L9" s="458" t="s">
        <v>855</v>
      </c>
      <c r="M9" s="197"/>
      <c r="N9" s="197"/>
      <c r="O9" s="189"/>
      <c r="P9" s="22"/>
      <c r="Q9" s="22"/>
      <c r="R9" s="22"/>
      <c r="T9" s="40"/>
      <c r="U9" s="27"/>
    </row>
    <row r="10" spans="1:31" ht="26.45" customHeight="1" x14ac:dyDescent="0.3">
      <c r="A10" s="22"/>
      <c r="B10" s="462" t="s">
        <v>856</v>
      </c>
      <c r="C10" s="463"/>
      <c r="D10" s="463"/>
      <c r="E10" s="463"/>
      <c r="F10" s="463"/>
      <c r="G10" s="463"/>
      <c r="H10" s="463"/>
      <c r="I10" s="463"/>
      <c r="J10" s="463"/>
      <c r="K10" s="463"/>
      <c r="L10" s="463"/>
      <c r="M10" s="463"/>
      <c r="N10" s="463"/>
      <c r="O10" s="464"/>
      <c r="P10" s="22"/>
      <c r="Q10" s="22"/>
      <c r="R10" s="22"/>
      <c r="T10" s="40"/>
      <c r="U10" s="27"/>
    </row>
    <row r="11" spans="1:31" ht="24.6" customHeight="1" x14ac:dyDescent="0.3">
      <c r="A11" s="22"/>
      <c r="B11" s="199" t="s">
        <v>857</v>
      </c>
      <c r="C11" s="459"/>
      <c r="D11" s="460"/>
      <c r="E11" s="198"/>
      <c r="F11" s="195"/>
      <c r="G11" s="472"/>
      <c r="H11" s="473"/>
      <c r="I11" s="198"/>
      <c r="J11" s="194"/>
      <c r="K11" s="195"/>
      <c r="L11" s="198"/>
      <c r="M11" s="194"/>
      <c r="N11" s="194"/>
      <c r="O11" s="195"/>
      <c r="P11" s="22"/>
      <c r="Q11" s="22"/>
      <c r="R11" s="22"/>
      <c r="T11" s="40"/>
      <c r="U11" s="27"/>
    </row>
    <row r="12" spans="1:31" ht="29.1" customHeight="1" x14ac:dyDescent="0.3">
      <c r="A12" s="22"/>
      <c r="B12" s="199"/>
      <c r="C12" s="459"/>
      <c r="D12" s="460"/>
      <c r="E12" s="198"/>
      <c r="F12" s="195"/>
      <c r="G12" s="472"/>
      <c r="H12" s="473"/>
      <c r="I12" s="198"/>
      <c r="J12" s="194"/>
      <c r="K12" s="195"/>
      <c r="L12" s="198"/>
      <c r="M12" s="194"/>
      <c r="N12" s="194"/>
      <c r="O12" s="195"/>
      <c r="P12" s="22"/>
      <c r="Q12" s="22"/>
      <c r="R12" s="22"/>
      <c r="T12" s="40"/>
      <c r="U12" s="27"/>
      <c r="V12" s="1"/>
      <c r="W12" s="1"/>
      <c r="X12" s="1"/>
      <c r="Y12" s="1"/>
      <c r="Z12" s="1"/>
      <c r="AA12" s="1"/>
      <c r="AB12" s="1"/>
      <c r="AC12" s="1"/>
      <c r="AD12" s="1"/>
      <c r="AE12" s="1"/>
    </row>
    <row r="13" spans="1:31" ht="32.450000000000003" customHeight="1" x14ac:dyDescent="0.3">
      <c r="A13" s="22"/>
      <c r="B13" s="199"/>
      <c r="C13" s="459"/>
      <c r="D13" s="460"/>
      <c r="E13" s="198"/>
      <c r="F13" s="195"/>
      <c r="G13" s="472"/>
      <c r="H13" s="473"/>
      <c r="I13" s="198"/>
      <c r="J13" s="194"/>
      <c r="K13" s="195"/>
      <c r="L13" s="198"/>
      <c r="M13" s="194"/>
      <c r="N13" s="194"/>
      <c r="O13" s="195"/>
      <c r="P13" s="22"/>
      <c r="Q13" s="22"/>
      <c r="R13" s="22"/>
      <c r="T13" s="40"/>
      <c r="U13" s="27"/>
      <c r="V13" s="1"/>
      <c r="W13" s="1"/>
      <c r="X13" s="1"/>
      <c r="Y13" s="1"/>
      <c r="Z13" s="1"/>
      <c r="AA13" s="1"/>
      <c r="AB13" s="1"/>
      <c r="AC13" s="1"/>
      <c r="AD13" s="1"/>
      <c r="AE13" s="1"/>
    </row>
    <row r="14" spans="1:31" ht="28.35" customHeight="1" x14ac:dyDescent="0.3">
      <c r="A14" s="22"/>
      <c r="B14" s="199"/>
      <c r="C14" s="459"/>
      <c r="D14" s="460"/>
      <c r="E14" s="198"/>
      <c r="F14" s="195"/>
      <c r="G14" s="472"/>
      <c r="H14" s="473"/>
      <c r="I14" s="198"/>
      <c r="J14" s="194"/>
      <c r="K14" s="195"/>
      <c r="L14" s="198"/>
      <c r="M14" s="194"/>
      <c r="N14" s="194"/>
      <c r="O14" s="195"/>
      <c r="P14" s="22"/>
      <c r="Q14" s="22"/>
      <c r="R14" s="22"/>
      <c r="T14" s="39"/>
      <c r="U14" s="27"/>
      <c r="V14" s="1"/>
      <c r="W14" s="1"/>
      <c r="X14" s="1"/>
      <c r="Y14" s="1"/>
      <c r="Z14" s="1"/>
      <c r="AA14" s="1"/>
      <c r="AB14" s="1"/>
      <c r="AC14" s="1"/>
      <c r="AD14" s="1"/>
      <c r="AE14" s="1"/>
    </row>
    <row r="15" spans="1:31" ht="17.100000000000001" customHeight="1" x14ac:dyDescent="0.3">
      <c r="A15" s="22"/>
      <c r="B15" s="465" t="s">
        <v>858</v>
      </c>
      <c r="C15" s="466"/>
      <c r="D15" s="466"/>
      <c r="E15" s="466"/>
      <c r="F15" s="466"/>
      <c r="G15" s="466"/>
      <c r="H15" s="466"/>
      <c r="I15" s="466"/>
      <c r="J15" s="466"/>
      <c r="K15" s="466"/>
      <c r="L15" s="466"/>
      <c r="M15" s="466"/>
      <c r="N15" s="466"/>
      <c r="O15" s="467"/>
      <c r="P15" s="22"/>
      <c r="Q15" s="22"/>
      <c r="R15" s="22"/>
      <c r="T15" s="40"/>
      <c r="U15" s="27"/>
      <c r="V15" s="1"/>
      <c r="W15" s="1"/>
      <c r="X15" s="1"/>
      <c r="Y15" s="1"/>
      <c r="Z15" s="1"/>
      <c r="AA15" s="1"/>
      <c r="AB15" s="1"/>
      <c r="AC15" s="1"/>
      <c r="AD15" s="1"/>
      <c r="AE15" s="1"/>
    </row>
    <row r="16" spans="1:31" ht="17.100000000000001" customHeight="1" x14ac:dyDescent="0.3">
      <c r="A16" s="22"/>
      <c r="B16" s="450" t="s">
        <v>859</v>
      </c>
      <c r="C16" s="451"/>
      <c r="D16" s="452"/>
      <c r="E16" s="450">
        <v>10.217459</v>
      </c>
      <c r="F16" s="452"/>
      <c r="G16" s="468" t="s">
        <v>860</v>
      </c>
      <c r="H16" s="469"/>
      <c r="I16" s="450" t="s">
        <v>861</v>
      </c>
      <c r="J16" s="194"/>
      <c r="K16" s="195"/>
      <c r="L16" s="455" t="s">
        <v>862</v>
      </c>
      <c r="M16" s="456"/>
      <c r="N16" s="456"/>
      <c r="O16" s="457"/>
      <c r="P16" s="22"/>
      <c r="Q16" s="22"/>
      <c r="R16" s="22"/>
      <c r="T16" s="40"/>
      <c r="U16" s="27"/>
      <c r="V16" s="1"/>
      <c r="W16" s="1"/>
      <c r="X16" s="1"/>
      <c r="Y16" s="1"/>
      <c r="Z16" s="1"/>
      <c r="AA16" s="1"/>
      <c r="AB16" s="1"/>
      <c r="AC16" s="1"/>
      <c r="AD16" s="1"/>
      <c r="AE16" s="1"/>
    </row>
    <row r="17" spans="1:31" ht="17.45" customHeight="1" x14ac:dyDescent="0.3">
      <c r="A17" s="22"/>
      <c r="B17" s="450"/>
      <c r="C17" s="451"/>
      <c r="D17" s="452"/>
      <c r="E17" s="455"/>
      <c r="F17" s="457"/>
      <c r="G17" s="470"/>
      <c r="H17" s="471"/>
      <c r="I17" s="450"/>
      <c r="J17" s="194"/>
      <c r="K17" s="195"/>
      <c r="L17" s="455"/>
      <c r="M17" s="456"/>
      <c r="N17" s="456"/>
      <c r="O17" s="457"/>
      <c r="P17" s="22"/>
      <c r="Q17" s="22"/>
      <c r="R17" s="22"/>
      <c r="T17" s="41"/>
      <c r="U17" s="27"/>
      <c r="V17" s="1"/>
      <c r="W17" s="1"/>
      <c r="X17" s="1"/>
      <c r="Y17" s="1"/>
      <c r="Z17" s="1"/>
      <c r="AA17" s="1"/>
      <c r="AB17" s="1"/>
      <c r="AC17" s="1"/>
      <c r="AD17" s="1"/>
      <c r="AE17" s="1"/>
    </row>
    <row r="18" spans="1:31" ht="17.45" customHeight="1" x14ac:dyDescent="0.3">
      <c r="A18" s="22"/>
      <c r="B18" s="450" t="s">
        <v>863</v>
      </c>
      <c r="C18" s="451"/>
      <c r="D18" s="452"/>
      <c r="E18" s="455">
        <v>10.360554</v>
      </c>
      <c r="F18" s="457"/>
      <c r="G18" s="470" t="s">
        <v>864</v>
      </c>
      <c r="H18" s="471"/>
      <c r="I18" s="450" t="s">
        <v>865</v>
      </c>
      <c r="J18" s="194"/>
      <c r="K18" s="195"/>
      <c r="L18" s="455" t="s">
        <v>862</v>
      </c>
      <c r="M18" s="456"/>
      <c r="N18" s="456"/>
      <c r="O18" s="457"/>
      <c r="P18" s="22"/>
      <c r="Q18" s="22"/>
      <c r="R18" s="22"/>
      <c r="T18" s="107"/>
      <c r="U18" s="1"/>
      <c r="V18" s="1"/>
      <c r="W18" s="1"/>
      <c r="X18" s="1"/>
      <c r="Y18" s="1"/>
      <c r="Z18" s="1"/>
      <c r="AA18" s="1"/>
      <c r="AB18" s="1"/>
      <c r="AC18" s="1"/>
      <c r="AD18" s="1"/>
      <c r="AE18" s="1"/>
    </row>
    <row r="19" spans="1:31" ht="17.45" customHeight="1" x14ac:dyDescent="0.3">
      <c r="A19" s="22"/>
      <c r="B19" s="450" t="s">
        <v>866</v>
      </c>
      <c r="C19" s="451"/>
      <c r="D19" s="452"/>
      <c r="E19" s="450">
        <v>10.226008999999999</v>
      </c>
      <c r="F19" s="452"/>
      <c r="G19" s="468" t="s">
        <v>867</v>
      </c>
      <c r="H19" s="469"/>
      <c r="I19" s="450" t="s">
        <v>868</v>
      </c>
      <c r="J19" s="194"/>
      <c r="K19" s="195"/>
      <c r="L19" s="455" t="s">
        <v>862</v>
      </c>
      <c r="M19" s="456"/>
      <c r="N19" s="456"/>
      <c r="O19" s="457"/>
      <c r="P19" s="22"/>
      <c r="Q19" s="22"/>
      <c r="R19" s="22"/>
      <c r="T19" s="40"/>
      <c r="U19" s="1"/>
      <c r="V19" s="1"/>
      <c r="W19" s="1"/>
      <c r="X19" s="1"/>
      <c r="Y19" s="1"/>
      <c r="Z19" s="1"/>
      <c r="AA19" s="1"/>
      <c r="AB19" s="1"/>
      <c r="AC19" s="1"/>
      <c r="AD19" s="1"/>
      <c r="AE19" s="1"/>
    </row>
    <row r="20" spans="1:31" ht="17.45" customHeight="1" x14ac:dyDescent="0.3">
      <c r="A20" s="22"/>
      <c r="B20" s="450" t="s">
        <v>869</v>
      </c>
      <c r="C20" s="451"/>
      <c r="D20" s="452"/>
      <c r="E20" s="450">
        <v>10.461672</v>
      </c>
      <c r="F20" s="452"/>
      <c r="G20" s="468" t="s">
        <v>870</v>
      </c>
      <c r="H20" s="469"/>
      <c r="I20" s="450" t="s">
        <v>871</v>
      </c>
      <c r="J20" s="194"/>
      <c r="K20" s="195"/>
      <c r="L20" s="455" t="s">
        <v>862</v>
      </c>
      <c r="M20" s="456"/>
      <c r="N20" s="456"/>
      <c r="O20" s="457"/>
      <c r="P20" s="22"/>
      <c r="Q20" s="22"/>
      <c r="R20" s="22"/>
      <c r="T20" s="107"/>
      <c r="U20" s="1"/>
      <c r="V20" s="1"/>
      <c r="W20" s="1"/>
      <c r="X20" s="1"/>
      <c r="Y20" s="1"/>
      <c r="Z20" s="1"/>
      <c r="AA20" s="1"/>
      <c r="AB20" s="1"/>
      <c r="AC20" s="1"/>
      <c r="AD20" s="1"/>
      <c r="AE20" s="1"/>
    </row>
    <row r="21" spans="1:31" ht="17.45" customHeight="1" x14ac:dyDescent="0.3">
      <c r="A21" s="22"/>
      <c r="B21" s="450" t="s">
        <v>872</v>
      </c>
      <c r="C21" s="451"/>
      <c r="D21" s="452"/>
      <c r="E21" s="450">
        <v>10.461672</v>
      </c>
      <c r="F21" s="452"/>
      <c r="G21" s="468" t="s">
        <v>870</v>
      </c>
      <c r="H21" s="469"/>
      <c r="I21" s="450" t="s">
        <v>873</v>
      </c>
      <c r="J21" s="194"/>
      <c r="K21" s="195"/>
      <c r="L21" s="455" t="s">
        <v>862</v>
      </c>
      <c r="M21" s="456"/>
      <c r="N21" s="456"/>
      <c r="O21" s="457"/>
      <c r="P21" s="22"/>
      <c r="Q21" s="22"/>
      <c r="R21" s="22"/>
      <c r="T21" s="108"/>
      <c r="U21" s="1"/>
      <c r="V21" s="1"/>
      <c r="W21" s="1"/>
      <c r="X21" s="1"/>
      <c r="Y21" s="1"/>
      <c r="Z21" s="1"/>
      <c r="AA21" s="1"/>
      <c r="AB21" s="1"/>
      <c r="AC21" s="1"/>
      <c r="AD21" s="1"/>
      <c r="AE21" s="1"/>
    </row>
    <row r="22" spans="1:31" ht="17.45" customHeight="1" x14ac:dyDescent="0.3">
      <c r="A22" s="22"/>
      <c r="B22" s="450" t="s">
        <v>874</v>
      </c>
      <c r="C22" s="451"/>
      <c r="D22" s="452"/>
      <c r="E22" s="450">
        <v>10.461672</v>
      </c>
      <c r="F22" s="452"/>
      <c r="G22" s="468" t="s">
        <v>875</v>
      </c>
      <c r="H22" s="469"/>
      <c r="I22" s="450" t="s">
        <v>876</v>
      </c>
      <c r="J22" s="194"/>
      <c r="K22" s="195"/>
      <c r="L22" s="455" t="s">
        <v>862</v>
      </c>
      <c r="M22" s="456"/>
      <c r="N22" s="456"/>
      <c r="O22" s="457"/>
      <c r="P22" s="22"/>
      <c r="Q22" s="22"/>
      <c r="R22" s="22"/>
      <c r="T22" s="108"/>
      <c r="U22" s="1"/>
      <c r="V22" s="1"/>
      <c r="W22" s="1"/>
      <c r="X22" s="1"/>
      <c r="Y22" s="1"/>
      <c r="Z22" s="1"/>
      <c r="AA22" s="1"/>
      <c r="AB22" s="1"/>
      <c r="AC22" s="1"/>
      <c r="AD22" s="1"/>
      <c r="AE22" s="1"/>
    </row>
    <row r="23" spans="1:31" ht="17.45" customHeight="1" x14ac:dyDescent="0.3">
      <c r="A23" s="22"/>
      <c r="B23" s="450" t="s">
        <v>877</v>
      </c>
      <c r="C23" s="451"/>
      <c r="D23" s="452"/>
      <c r="E23" s="450">
        <v>10.041219999999999</v>
      </c>
      <c r="F23" s="452"/>
      <c r="G23" s="468" t="s">
        <v>878</v>
      </c>
      <c r="H23" s="469"/>
      <c r="I23" s="450" t="s">
        <v>879</v>
      </c>
      <c r="J23" s="194"/>
      <c r="K23" s="195"/>
      <c r="L23" s="455" t="s">
        <v>862</v>
      </c>
      <c r="M23" s="456"/>
      <c r="N23" s="456"/>
      <c r="O23" s="457"/>
      <c r="P23" s="22"/>
      <c r="Q23" s="22"/>
      <c r="R23" s="22"/>
      <c r="T23" s="108"/>
      <c r="U23" s="1"/>
      <c r="V23" s="1"/>
      <c r="W23" s="1"/>
      <c r="X23" s="1"/>
      <c r="Y23" s="1"/>
      <c r="Z23" s="1"/>
      <c r="AA23" s="1"/>
      <c r="AB23" s="1"/>
      <c r="AC23" s="1"/>
      <c r="AD23" s="1"/>
      <c r="AE23" s="1"/>
    </row>
    <row r="24" spans="1:31" ht="17.45" customHeight="1" x14ac:dyDescent="0.3">
      <c r="A24" s="22"/>
      <c r="B24" s="450" t="s">
        <v>880</v>
      </c>
      <c r="C24" s="451"/>
      <c r="D24" s="452"/>
      <c r="E24" s="450">
        <v>10.154439999999999</v>
      </c>
      <c r="F24" s="452"/>
      <c r="G24" s="450">
        <v>-61.225949999999997</v>
      </c>
      <c r="H24" s="452"/>
      <c r="I24" s="450" t="s">
        <v>881</v>
      </c>
      <c r="J24" s="194"/>
      <c r="K24" s="195"/>
      <c r="L24" s="455" t="s">
        <v>862</v>
      </c>
      <c r="M24" s="456"/>
      <c r="N24" s="456"/>
      <c r="O24" s="457"/>
      <c r="P24" s="22"/>
      <c r="Q24" s="22"/>
      <c r="R24" s="22"/>
      <c r="T24" s="108"/>
      <c r="U24" s="1"/>
      <c r="V24" s="1"/>
      <c r="W24" s="1"/>
      <c r="X24" s="1"/>
      <c r="Y24" s="1"/>
      <c r="Z24" s="1"/>
      <c r="AA24" s="1"/>
      <c r="AB24" s="1"/>
      <c r="AC24" s="1"/>
      <c r="AD24" s="1"/>
      <c r="AE24" s="1"/>
    </row>
    <row r="25" spans="1:31" ht="17.45" customHeight="1" x14ac:dyDescent="0.3">
      <c r="A25" s="22"/>
      <c r="B25" s="450" t="s">
        <v>882</v>
      </c>
      <c r="C25" s="451"/>
      <c r="D25" s="452"/>
      <c r="E25" s="450">
        <v>10.461672</v>
      </c>
      <c r="F25" s="452"/>
      <c r="G25" s="450">
        <v>-61.393799999999999</v>
      </c>
      <c r="H25" s="452"/>
      <c r="I25" s="450" t="s">
        <v>883</v>
      </c>
      <c r="J25" s="194"/>
      <c r="K25" s="195"/>
      <c r="L25" s="455" t="s">
        <v>862</v>
      </c>
      <c r="M25" s="456"/>
      <c r="N25" s="456"/>
      <c r="O25" s="457"/>
      <c r="P25" s="22"/>
      <c r="Q25" s="22"/>
      <c r="R25" s="22"/>
      <c r="T25" s="107"/>
      <c r="U25" s="1"/>
      <c r="V25" s="1"/>
      <c r="W25" s="1"/>
      <c r="X25" s="1"/>
      <c r="Y25" s="1"/>
      <c r="Z25" s="1"/>
      <c r="AA25" s="1"/>
      <c r="AB25" s="1"/>
      <c r="AC25" s="1"/>
      <c r="AD25" s="1"/>
      <c r="AE25" s="1"/>
    </row>
    <row r="26" spans="1:31" ht="17.45" customHeight="1" x14ac:dyDescent="0.3">
      <c r="A26" s="22"/>
      <c r="B26" s="450" t="s">
        <v>884</v>
      </c>
      <c r="C26" s="451"/>
      <c r="D26" s="452"/>
      <c r="E26" s="450">
        <v>10.071099999999999</v>
      </c>
      <c r="F26" s="452"/>
      <c r="G26" s="450">
        <v>-61.304510000000001</v>
      </c>
      <c r="H26" s="452"/>
      <c r="I26" s="450" t="s">
        <v>885</v>
      </c>
      <c r="J26" s="194"/>
      <c r="K26" s="195"/>
      <c r="L26" s="455" t="s">
        <v>862</v>
      </c>
      <c r="M26" s="456"/>
      <c r="N26" s="456"/>
      <c r="O26" s="457"/>
      <c r="P26" s="22"/>
      <c r="Q26" s="22"/>
      <c r="R26" s="22"/>
      <c r="T26" s="40"/>
      <c r="U26" s="1"/>
      <c r="V26" s="1"/>
      <c r="W26" s="1"/>
      <c r="X26" s="1"/>
      <c r="Y26" s="1"/>
      <c r="Z26" s="1"/>
      <c r="AA26" s="1"/>
      <c r="AB26" s="1"/>
      <c r="AC26" s="1"/>
      <c r="AD26" s="1"/>
      <c r="AE26" s="1"/>
    </row>
    <row r="27" spans="1:31" ht="17.45" customHeight="1" x14ac:dyDescent="0.25">
      <c r="A27" s="22"/>
      <c r="B27" s="450" t="s">
        <v>886</v>
      </c>
      <c r="C27" s="451"/>
      <c r="D27" s="452"/>
      <c r="E27" s="450">
        <v>10.408683999999999</v>
      </c>
      <c r="F27" s="452"/>
      <c r="G27" s="450">
        <v>-61.127820999999997</v>
      </c>
      <c r="H27" s="452"/>
      <c r="I27" s="450" t="s">
        <v>887</v>
      </c>
      <c r="J27" s="194"/>
      <c r="K27" s="195"/>
      <c r="L27" s="455" t="s">
        <v>862</v>
      </c>
      <c r="M27" s="456"/>
      <c r="N27" s="456"/>
      <c r="O27" s="457"/>
      <c r="P27" s="22"/>
      <c r="Q27" s="22"/>
      <c r="R27" s="22"/>
    </row>
    <row r="28" spans="1:31" ht="17.45" customHeight="1" x14ac:dyDescent="0.25">
      <c r="A28" s="22"/>
      <c r="B28" s="450" t="s">
        <v>888</v>
      </c>
      <c r="C28" s="451"/>
      <c r="D28" s="452"/>
      <c r="E28" s="450">
        <v>10.317572</v>
      </c>
      <c r="F28" s="452"/>
      <c r="G28" s="450">
        <v>-61.418388</v>
      </c>
      <c r="H28" s="452"/>
      <c r="I28" s="450" t="s">
        <v>889</v>
      </c>
      <c r="J28" s="194"/>
      <c r="K28" s="195"/>
      <c r="L28" s="455" t="s">
        <v>862</v>
      </c>
      <c r="M28" s="456"/>
      <c r="N28" s="456"/>
      <c r="O28" s="457"/>
      <c r="P28" s="22"/>
      <c r="Q28" s="22"/>
      <c r="R28" s="22"/>
    </row>
    <row r="29" spans="1:31" ht="17.45" customHeight="1" x14ac:dyDescent="0.25">
      <c r="A29" s="22"/>
      <c r="B29" s="450" t="s">
        <v>890</v>
      </c>
      <c r="C29" s="451"/>
      <c r="D29" s="452"/>
      <c r="E29" s="450">
        <v>10.360554</v>
      </c>
      <c r="F29" s="452"/>
      <c r="G29" s="450">
        <v>-61.324210999999998</v>
      </c>
      <c r="H29" s="452"/>
      <c r="I29" s="450" t="s">
        <v>891</v>
      </c>
      <c r="J29" s="194"/>
      <c r="K29" s="195"/>
      <c r="L29" s="455" t="s">
        <v>862</v>
      </c>
      <c r="M29" s="456"/>
      <c r="N29" s="456"/>
      <c r="O29" s="457"/>
      <c r="P29" s="22"/>
      <c r="Q29" s="22"/>
      <c r="R29" s="22"/>
    </row>
    <row r="30" spans="1:31" ht="17.45" customHeight="1" x14ac:dyDescent="0.25">
      <c r="A30" s="22"/>
      <c r="B30" s="450" t="s">
        <v>892</v>
      </c>
      <c r="C30" s="451"/>
      <c r="D30" s="452"/>
      <c r="E30" s="450">
        <v>10.13092</v>
      </c>
      <c r="F30" s="452"/>
      <c r="G30" s="450">
        <v>-61.343319999999999</v>
      </c>
      <c r="H30" s="452"/>
      <c r="I30" s="450" t="s">
        <v>893</v>
      </c>
      <c r="J30" s="194"/>
      <c r="K30" s="195"/>
      <c r="L30" s="455" t="s">
        <v>862</v>
      </c>
      <c r="M30" s="456"/>
      <c r="N30" s="456"/>
      <c r="O30" s="457"/>
      <c r="P30" s="22"/>
      <c r="Q30" s="22"/>
      <c r="R30" s="22"/>
    </row>
    <row r="31" spans="1:31" ht="17.45" customHeight="1" x14ac:dyDescent="0.25">
      <c r="A31" s="22"/>
      <c r="B31" s="450" t="s">
        <v>894</v>
      </c>
      <c r="C31" s="451"/>
      <c r="D31" s="452"/>
      <c r="E31" s="450">
        <v>10.099098</v>
      </c>
      <c r="F31" s="452"/>
      <c r="G31" s="450">
        <v>-61.583244999999998</v>
      </c>
      <c r="H31" s="452"/>
      <c r="I31" s="450" t="s">
        <v>895</v>
      </c>
      <c r="J31" s="194"/>
      <c r="K31" s="195"/>
      <c r="L31" s="455" t="s">
        <v>862</v>
      </c>
      <c r="M31" s="456"/>
      <c r="N31" s="456"/>
      <c r="O31" s="457"/>
      <c r="P31" s="22"/>
      <c r="Q31" s="22"/>
      <c r="R31" s="22"/>
      <c r="U31" s="27"/>
    </row>
    <row r="32" spans="1:31" ht="17.45" customHeight="1" x14ac:dyDescent="0.25">
      <c r="A32" s="22"/>
      <c r="B32" s="450" t="s">
        <v>896</v>
      </c>
      <c r="C32" s="451"/>
      <c r="D32" s="452"/>
      <c r="E32" s="450">
        <v>10.187301</v>
      </c>
      <c r="F32" s="452"/>
      <c r="G32" s="450">
        <v>-61.438918000000001</v>
      </c>
      <c r="H32" s="452"/>
      <c r="I32" s="450" t="s">
        <v>897</v>
      </c>
      <c r="J32" s="194"/>
      <c r="K32" s="195"/>
      <c r="L32" s="455" t="s">
        <v>862</v>
      </c>
      <c r="M32" s="456"/>
      <c r="N32" s="456"/>
      <c r="O32" s="457"/>
      <c r="P32" s="22"/>
      <c r="Q32" s="22"/>
      <c r="R32" s="22"/>
      <c r="U32" s="27"/>
    </row>
    <row r="33" spans="1:21" ht="17.45" customHeight="1" x14ac:dyDescent="0.25">
      <c r="A33" s="22"/>
      <c r="B33" s="450" t="s">
        <v>898</v>
      </c>
      <c r="C33" s="451"/>
      <c r="D33" s="452"/>
      <c r="E33" s="450">
        <v>10.235469999999999</v>
      </c>
      <c r="F33" s="452"/>
      <c r="G33" s="450">
        <v>-61.255049999999997</v>
      </c>
      <c r="H33" s="452"/>
      <c r="I33" s="450" t="s">
        <v>899</v>
      </c>
      <c r="J33" s="194"/>
      <c r="K33" s="195"/>
      <c r="L33" s="455" t="s">
        <v>862</v>
      </c>
      <c r="M33" s="456"/>
      <c r="N33" s="456"/>
      <c r="O33" s="457"/>
      <c r="P33" s="22"/>
      <c r="Q33" s="22"/>
      <c r="R33" s="22"/>
      <c r="U33" s="27"/>
    </row>
    <row r="34" spans="1:21" ht="17.45" customHeight="1" x14ac:dyDescent="0.25">
      <c r="A34" s="22"/>
      <c r="B34" s="450" t="s">
        <v>900</v>
      </c>
      <c r="C34" s="451"/>
      <c r="D34" s="452"/>
      <c r="E34" s="450">
        <v>10.2019</v>
      </c>
      <c r="F34" s="452"/>
      <c r="G34" s="450">
        <v>-61.205770000000001</v>
      </c>
      <c r="H34" s="452"/>
      <c r="I34" s="450" t="s">
        <v>901</v>
      </c>
      <c r="J34" s="194"/>
      <c r="K34" s="195"/>
      <c r="L34" s="455" t="s">
        <v>862</v>
      </c>
      <c r="M34" s="456"/>
      <c r="N34" s="456"/>
      <c r="O34" s="457"/>
      <c r="P34" s="22"/>
      <c r="Q34" s="22"/>
      <c r="R34" s="22"/>
      <c r="U34" s="27"/>
    </row>
    <row r="35" spans="1:21" ht="17.45" customHeight="1" x14ac:dyDescent="0.25">
      <c r="A35" s="22"/>
      <c r="B35" s="450" t="s">
        <v>902</v>
      </c>
      <c r="C35" s="451"/>
      <c r="D35" s="452"/>
      <c r="E35" s="450">
        <v>10.638999999999999</v>
      </c>
      <c r="F35" s="452"/>
      <c r="G35" s="450">
        <v>-61.158999999999999</v>
      </c>
      <c r="H35" s="452"/>
      <c r="I35" s="450" t="s">
        <v>903</v>
      </c>
      <c r="J35" s="194"/>
      <c r="K35" s="195"/>
      <c r="L35" s="455" t="s">
        <v>862</v>
      </c>
      <c r="M35" s="456"/>
      <c r="N35" s="456"/>
      <c r="O35" s="457"/>
      <c r="P35" s="22"/>
      <c r="Q35" s="22"/>
      <c r="R35" s="22"/>
      <c r="U35" s="27"/>
    </row>
    <row r="36" spans="1:21" ht="17.45" customHeight="1" x14ac:dyDescent="0.25">
      <c r="A36" s="22"/>
      <c r="B36" s="450" t="s">
        <v>904</v>
      </c>
      <c r="C36" s="451"/>
      <c r="D36" s="452"/>
      <c r="E36" s="450">
        <v>10.0693696</v>
      </c>
      <c r="F36" s="452"/>
      <c r="G36" s="450">
        <v>-61.621243300000003</v>
      </c>
      <c r="H36" s="452"/>
      <c r="I36" s="450" t="s">
        <v>905</v>
      </c>
      <c r="J36" s="194"/>
      <c r="K36" s="195"/>
      <c r="L36" s="455" t="s">
        <v>862</v>
      </c>
      <c r="M36" s="456"/>
      <c r="N36" s="456"/>
      <c r="O36" s="457"/>
      <c r="P36" s="22"/>
      <c r="Q36" s="22"/>
      <c r="R36" s="22"/>
      <c r="T36" s="27"/>
      <c r="U36" s="27"/>
    </row>
    <row r="37" spans="1:21" ht="17.45" customHeight="1" x14ac:dyDescent="0.25">
      <c r="A37" s="22"/>
      <c r="B37" s="450" t="s">
        <v>906</v>
      </c>
      <c r="C37" s="451"/>
      <c r="D37" s="452"/>
      <c r="E37" s="450">
        <v>10.217852000000001</v>
      </c>
      <c r="F37" s="452"/>
      <c r="G37" s="450">
        <v>-61.010505999999999</v>
      </c>
      <c r="H37" s="452"/>
      <c r="I37" s="450" t="s">
        <v>907</v>
      </c>
      <c r="J37" s="194"/>
      <c r="K37" s="195"/>
      <c r="L37" s="455" t="s">
        <v>862</v>
      </c>
      <c r="M37" s="456"/>
      <c r="N37" s="456"/>
      <c r="O37" s="457"/>
      <c r="P37" s="22"/>
      <c r="Q37" s="22"/>
      <c r="R37" s="22"/>
      <c r="T37" s="28"/>
      <c r="U37" s="27"/>
    </row>
    <row r="38" spans="1:21" ht="17.45" customHeight="1" x14ac:dyDescent="0.25">
      <c r="A38" s="22"/>
      <c r="B38" s="450" t="s">
        <v>908</v>
      </c>
      <c r="C38" s="451"/>
      <c r="D38" s="452"/>
      <c r="E38" s="453" t="s">
        <v>909</v>
      </c>
      <c r="F38" s="454"/>
      <c r="G38" s="450">
        <v>-61.379534399999997</v>
      </c>
      <c r="H38" s="452"/>
      <c r="I38" s="450" t="s">
        <v>910</v>
      </c>
      <c r="J38" s="194"/>
      <c r="K38" s="195"/>
      <c r="L38" s="455" t="s">
        <v>862</v>
      </c>
      <c r="M38" s="456"/>
      <c r="N38" s="456"/>
      <c r="O38" s="457"/>
      <c r="P38" s="22"/>
      <c r="Q38" s="22"/>
      <c r="R38" s="22"/>
      <c r="U38" s="27"/>
    </row>
    <row r="39" spans="1:21" ht="17.45" customHeight="1" x14ac:dyDescent="0.25">
      <c r="A39" s="22"/>
      <c r="B39" s="450" t="s">
        <v>911</v>
      </c>
      <c r="C39" s="451"/>
      <c r="D39" s="452"/>
      <c r="E39" s="450">
        <v>10.259727</v>
      </c>
      <c r="F39" s="452"/>
      <c r="G39" s="450">
        <v>-61.407317999999997</v>
      </c>
      <c r="H39" s="452"/>
      <c r="I39" s="450" t="s">
        <v>912</v>
      </c>
      <c r="J39" s="194"/>
      <c r="K39" s="195"/>
      <c r="L39" s="455" t="s">
        <v>862</v>
      </c>
      <c r="M39" s="456"/>
      <c r="N39" s="456"/>
      <c r="O39" s="457"/>
      <c r="P39" s="22"/>
      <c r="Q39" s="22"/>
      <c r="R39" s="22"/>
      <c r="U39" s="27"/>
    </row>
    <row r="40" spans="1:21" ht="17.45" customHeight="1" x14ac:dyDescent="0.25">
      <c r="A40" s="22"/>
      <c r="B40" s="450" t="s">
        <v>913</v>
      </c>
      <c r="C40" s="451"/>
      <c r="D40" s="452"/>
      <c r="E40" s="450">
        <v>10.116488</v>
      </c>
      <c r="F40" s="452"/>
      <c r="G40" s="450">
        <v>-61.575546000000003</v>
      </c>
      <c r="H40" s="452"/>
      <c r="I40" s="450" t="s">
        <v>914</v>
      </c>
      <c r="J40" s="194"/>
      <c r="K40" s="195"/>
      <c r="L40" s="455" t="s">
        <v>862</v>
      </c>
      <c r="M40" s="456"/>
      <c r="N40" s="456"/>
      <c r="O40" s="457"/>
      <c r="P40" s="22"/>
      <c r="Q40" s="22"/>
      <c r="R40" s="22"/>
      <c r="U40" s="27"/>
    </row>
    <row r="41" spans="1:21" x14ac:dyDescent="0.25">
      <c r="A41" s="22"/>
      <c r="B41" s="450" t="s">
        <v>915</v>
      </c>
      <c r="C41" s="451"/>
      <c r="D41" s="452"/>
      <c r="E41" s="450">
        <v>10.744</v>
      </c>
      <c r="F41" s="452"/>
      <c r="G41" s="450">
        <v>-61.331000000000003</v>
      </c>
      <c r="H41" s="452"/>
      <c r="I41" s="450" t="s">
        <v>916</v>
      </c>
      <c r="J41" s="194"/>
      <c r="K41" s="195"/>
      <c r="L41" s="455" t="s">
        <v>862</v>
      </c>
      <c r="M41" s="456"/>
      <c r="N41" s="456"/>
      <c r="O41" s="457"/>
      <c r="P41" s="22"/>
      <c r="Q41" s="22"/>
      <c r="R41" s="22"/>
      <c r="T41" s="109"/>
      <c r="U41" s="27"/>
    </row>
    <row r="42" spans="1:21" x14ac:dyDescent="0.25">
      <c r="A42" s="22"/>
      <c r="B42" s="450"/>
      <c r="C42" s="451"/>
      <c r="D42" s="452"/>
      <c r="E42" s="450"/>
      <c r="F42" s="452"/>
      <c r="G42" s="450"/>
      <c r="H42" s="452"/>
      <c r="I42" s="450"/>
      <c r="J42" s="194"/>
      <c r="K42" s="195"/>
      <c r="L42" s="455"/>
      <c r="M42" s="456"/>
      <c r="N42" s="456"/>
      <c r="O42" s="457"/>
      <c r="P42" s="22"/>
      <c r="Q42" s="22"/>
      <c r="R42" s="22"/>
      <c r="T42" s="1"/>
      <c r="U42" s="27"/>
    </row>
    <row r="43" spans="1:21" x14ac:dyDescent="0.25">
      <c r="A43" s="22"/>
      <c r="B43" s="450" t="s">
        <v>917</v>
      </c>
      <c r="C43" s="451"/>
      <c r="D43" s="452"/>
      <c r="E43" s="450">
        <v>10.060589999999999</v>
      </c>
      <c r="F43" s="452"/>
      <c r="G43" s="450">
        <v>-61.283299999999997</v>
      </c>
      <c r="H43" s="452"/>
      <c r="I43" s="450" t="s">
        <v>918</v>
      </c>
      <c r="J43" s="194"/>
      <c r="K43" s="195"/>
      <c r="L43" s="455" t="s">
        <v>862</v>
      </c>
      <c r="M43" s="456"/>
      <c r="N43" s="456"/>
      <c r="O43" s="457"/>
      <c r="P43" s="22"/>
      <c r="Q43" s="22"/>
      <c r="R43" s="22"/>
      <c r="T43" s="36"/>
      <c r="U43" s="27"/>
    </row>
    <row r="44" spans="1:21" x14ac:dyDescent="0.25">
      <c r="A44" s="22"/>
      <c r="B44" s="450"/>
      <c r="C44" s="451"/>
      <c r="D44" s="452"/>
      <c r="E44" s="450"/>
      <c r="F44" s="452"/>
      <c r="G44" s="450"/>
      <c r="H44" s="452"/>
      <c r="I44" s="450"/>
      <c r="J44" s="194"/>
      <c r="K44" s="195"/>
      <c r="L44" s="455"/>
      <c r="M44" s="456"/>
      <c r="N44" s="456"/>
      <c r="O44" s="457"/>
      <c r="P44" s="22"/>
      <c r="Q44" s="22"/>
      <c r="R44" s="22"/>
      <c r="T44" s="36"/>
      <c r="U44" s="27"/>
    </row>
    <row r="45" spans="1:21" ht="17.45" customHeight="1" x14ac:dyDescent="0.25">
      <c r="A45" s="22"/>
      <c r="B45" s="450" t="s">
        <v>919</v>
      </c>
      <c r="C45" s="451"/>
      <c r="D45" s="452"/>
      <c r="E45" s="450">
        <v>10.08539</v>
      </c>
      <c r="F45" s="452"/>
      <c r="G45" s="450">
        <v>-61.305610000000001</v>
      </c>
      <c r="H45" s="452"/>
      <c r="I45" s="450" t="s">
        <v>920</v>
      </c>
      <c r="J45" s="194"/>
      <c r="K45" s="195"/>
      <c r="L45" s="455" t="s">
        <v>862</v>
      </c>
      <c r="M45" s="456"/>
      <c r="N45" s="456"/>
      <c r="O45" s="457"/>
      <c r="P45" s="22"/>
      <c r="Q45" s="22"/>
      <c r="R45" s="22"/>
      <c r="T45" s="36"/>
    </row>
    <row r="46" spans="1:21" ht="17.45" customHeight="1" x14ac:dyDescent="0.25">
      <c r="A46" s="22"/>
      <c r="B46" s="450" t="s">
        <v>921</v>
      </c>
      <c r="C46" s="451"/>
      <c r="D46" s="452"/>
      <c r="E46" s="450">
        <v>10.221005999999999</v>
      </c>
      <c r="F46" s="452"/>
      <c r="G46" s="450">
        <v>-61.316982000000003</v>
      </c>
      <c r="H46" s="452"/>
      <c r="I46" s="450" t="s">
        <v>922</v>
      </c>
      <c r="J46" s="194"/>
      <c r="K46" s="195"/>
      <c r="L46" s="455" t="s">
        <v>862</v>
      </c>
      <c r="M46" s="456"/>
      <c r="N46" s="456"/>
      <c r="O46" s="457"/>
      <c r="P46" s="22"/>
      <c r="Q46" s="22"/>
      <c r="R46" s="22"/>
      <c r="T46" s="36"/>
    </row>
    <row r="47" spans="1:21" x14ac:dyDescent="0.25">
      <c r="A47" s="22"/>
      <c r="B47" s="450" t="s">
        <v>923</v>
      </c>
      <c r="C47" s="451"/>
      <c r="D47" s="452"/>
      <c r="E47" s="450">
        <v>10.180999999999999</v>
      </c>
      <c r="F47" s="452"/>
      <c r="G47" s="450">
        <v>-61.235100000000003</v>
      </c>
      <c r="H47" s="452"/>
      <c r="I47" s="450" t="s">
        <v>924</v>
      </c>
      <c r="J47" s="194"/>
      <c r="K47" s="195"/>
      <c r="L47" s="455" t="s">
        <v>862</v>
      </c>
      <c r="M47" s="456"/>
      <c r="N47" s="456"/>
      <c r="O47" s="457"/>
      <c r="P47" s="22"/>
      <c r="Q47" s="22"/>
      <c r="R47" s="22"/>
      <c r="T47" s="1"/>
    </row>
    <row r="48" spans="1:21" x14ac:dyDescent="0.25">
      <c r="A48" s="22"/>
      <c r="B48" s="22"/>
      <c r="C48" s="22"/>
      <c r="D48" s="22"/>
      <c r="E48" s="22"/>
      <c r="F48" s="22"/>
      <c r="G48" s="22"/>
      <c r="H48" s="22"/>
      <c r="I48" s="22"/>
      <c r="J48" s="22"/>
      <c r="K48" s="22"/>
      <c r="L48" s="22"/>
      <c r="M48" s="22"/>
      <c r="N48" s="22"/>
      <c r="O48" s="22"/>
      <c r="P48" s="22"/>
      <c r="Q48" s="22"/>
      <c r="R48" s="22"/>
    </row>
    <row r="49" spans="1:20" x14ac:dyDescent="0.25">
      <c r="A49" s="22"/>
      <c r="B49" s="22"/>
      <c r="C49" s="22"/>
      <c r="D49" s="22"/>
      <c r="E49" s="22"/>
      <c r="F49" s="22"/>
      <c r="G49" s="22"/>
      <c r="H49" s="22"/>
      <c r="I49" s="22"/>
      <c r="J49" s="22"/>
      <c r="K49" s="22"/>
      <c r="L49" s="22"/>
      <c r="M49" s="22"/>
      <c r="N49" s="22"/>
      <c r="O49" s="22"/>
      <c r="P49" s="22"/>
      <c r="Q49" s="22"/>
      <c r="R49" s="22"/>
      <c r="T49" s="110"/>
    </row>
    <row r="50" spans="1:20" ht="17.100000000000001" customHeight="1" x14ac:dyDescent="0.25">
      <c r="A50" s="22"/>
      <c r="B50" s="283"/>
      <c r="C50" s="201"/>
      <c r="D50" s="201"/>
      <c r="E50" s="201"/>
      <c r="F50" s="201"/>
      <c r="G50" s="201"/>
      <c r="H50" s="201"/>
      <c r="I50" s="201"/>
      <c r="J50" s="201"/>
      <c r="K50" s="201"/>
      <c r="L50" s="201"/>
      <c r="M50" s="201"/>
      <c r="N50" s="201"/>
      <c r="O50" s="201"/>
      <c r="P50" s="22"/>
      <c r="Q50" s="22"/>
      <c r="R50" s="22"/>
      <c r="T50" s="43"/>
    </row>
    <row r="51" spans="1:20" x14ac:dyDescent="0.25">
      <c r="B51" s="201"/>
      <c r="C51" s="201"/>
      <c r="D51" s="201"/>
      <c r="E51" s="201"/>
      <c r="F51" s="201"/>
      <c r="G51" s="201"/>
      <c r="H51" s="201"/>
      <c r="I51" s="201"/>
      <c r="J51" s="201"/>
      <c r="K51" s="201"/>
      <c r="L51" s="201"/>
      <c r="M51" s="201"/>
      <c r="N51" s="201"/>
      <c r="O51" s="201"/>
    </row>
  </sheetData>
  <sheetProtection sheet="1" formatCells="0" formatColumns="0" formatRows="0" insertColumns="0" insertRows="0" insertHyperlinks="0"/>
  <mergeCells count="193">
    <mergeCell ref="B3:O3"/>
    <mergeCell ref="G24:H24"/>
    <mergeCell ref="B45:D45"/>
    <mergeCell ref="B35:D35"/>
    <mergeCell ref="L28:O28"/>
    <mergeCell ref="B29:D29"/>
    <mergeCell ref="L37:O37"/>
    <mergeCell ref="I25:K25"/>
    <mergeCell ref="B38:D38"/>
    <mergeCell ref="G45:H45"/>
    <mergeCell ref="B44:D44"/>
    <mergeCell ref="G23:H23"/>
    <mergeCell ref="E13:F13"/>
    <mergeCell ref="L32:O32"/>
    <mergeCell ref="G13:H13"/>
    <mergeCell ref="L41:O41"/>
    <mergeCell ref="I29:K29"/>
    <mergeCell ref="I23:K23"/>
    <mergeCell ref="I24:K24"/>
    <mergeCell ref="E32:F32"/>
    <mergeCell ref="I39:K39"/>
    <mergeCell ref="B23:D23"/>
    <mergeCell ref="L23:O23"/>
    <mergeCell ref="B24:D24"/>
    <mergeCell ref="B50:O51"/>
    <mergeCell ref="L18:O18"/>
    <mergeCell ref="B2:O2"/>
    <mergeCell ref="I18:K18"/>
    <mergeCell ref="B31:D31"/>
    <mergeCell ref="G19:H19"/>
    <mergeCell ref="B21:D21"/>
    <mergeCell ref="E35:F35"/>
    <mergeCell ref="L20:O20"/>
    <mergeCell ref="G35:H35"/>
    <mergeCell ref="L29:O29"/>
    <mergeCell ref="I11:K11"/>
    <mergeCell ref="B4:O5"/>
    <mergeCell ref="E28:F28"/>
    <mergeCell ref="L13:O13"/>
    <mergeCell ref="I35:K35"/>
    <mergeCell ref="E37:F37"/>
    <mergeCell ref="G21:H21"/>
    <mergeCell ref="L46:O46"/>
    <mergeCell ref="I37:K37"/>
    <mergeCell ref="I14:K14"/>
    <mergeCell ref="L39:O39"/>
    <mergeCell ref="E23:F23"/>
    <mergeCell ref="I46:K46"/>
    <mergeCell ref="B18:D18"/>
    <mergeCell ref="L22:O22"/>
    <mergeCell ref="B30:D30"/>
    <mergeCell ref="G22:H22"/>
    <mergeCell ref="B25:D25"/>
    <mergeCell ref="I20:K20"/>
    <mergeCell ref="E25:F25"/>
    <mergeCell ref="E36:F36"/>
    <mergeCell ref="I33:K33"/>
    <mergeCell ref="G33:H33"/>
    <mergeCell ref="B46:D46"/>
    <mergeCell ref="G34:H34"/>
    <mergeCell ref="E27:F27"/>
    <mergeCell ref="L43:O43"/>
    <mergeCell ref="G27:H27"/>
    <mergeCell ref="G36:H36"/>
    <mergeCell ref="B32:D32"/>
    <mergeCell ref="L40:O40"/>
    <mergeCell ref="L31:O31"/>
    <mergeCell ref="I28:K28"/>
    <mergeCell ref="B39:D39"/>
    <mergeCell ref="L45:O45"/>
    <mergeCell ref="I45:K45"/>
    <mergeCell ref="B34:D34"/>
    <mergeCell ref="G44:H44"/>
    <mergeCell ref="E34:F34"/>
    <mergeCell ref="G28:H28"/>
    <mergeCell ref="E43:F43"/>
    <mergeCell ref="G37:H37"/>
    <mergeCell ref="B37:D37"/>
    <mergeCell ref="I34:K34"/>
    <mergeCell ref="L33:O33"/>
    <mergeCell ref="I30:K30"/>
    <mergeCell ref="I38:K38"/>
    <mergeCell ref="E11:F11"/>
    <mergeCell ref="G11:H11"/>
    <mergeCell ref="E20:F20"/>
    <mergeCell ref="L38:O38"/>
    <mergeCell ref="G16:H16"/>
    <mergeCell ref="G42:H42"/>
    <mergeCell ref="L36:O36"/>
    <mergeCell ref="I27:K27"/>
    <mergeCell ref="L26:O26"/>
    <mergeCell ref="I17:K17"/>
    <mergeCell ref="I42:K42"/>
    <mergeCell ref="L21:O21"/>
    <mergeCell ref="L30:O30"/>
    <mergeCell ref="E19:F19"/>
    <mergeCell ref="E39:F39"/>
    <mergeCell ref="G39:H39"/>
    <mergeCell ref="L35:O35"/>
    <mergeCell ref="E42:F42"/>
    <mergeCell ref="L17:O17"/>
    <mergeCell ref="E41:F41"/>
    <mergeCell ref="I13:K13"/>
    <mergeCell ref="I22:K22"/>
    <mergeCell ref="G25:H25"/>
    <mergeCell ref="G14:H14"/>
    <mergeCell ref="B40:D40"/>
    <mergeCell ref="G43:H43"/>
    <mergeCell ref="E40:F40"/>
    <mergeCell ref="G40:H40"/>
    <mergeCell ref="E45:F45"/>
    <mergeCell ref="E21:F21"/>
    <mergeCell ref="E30:F30"/>
    <mergeCell ref="I40:K40"/>
    <mergeCell ref="G38:H38"/>
    <mergeCell ref="I44:K44"/>
    <mergeCell ref="I43:K43"/>
    <mergeCell ref="B43:D43"/>
    <mergeCell ref="E26:F26"/>
    <mergeCell ref="G26:H26"/>
    <mergeCell ref="I21:K21"/>
    <mergeCell ref="L16:O16"/>
    <mergeCell ref="B17:D17"/>
    <mergeCell ref="G30:H30"/>
    <mergeCell ref="L24:O24"/>
    <mergeCell ref="I12:K12"/>
    <mergeCell ref="B41:D41"/>
    <mergeCell ref="E29:F29"/>
    <mergeCell ref="G20:H20"/>
    <mergeCell ref="G29:H29"/>
    <mergeCell ref="I36:K36"/>
    <mergeCell ref="B16:D16"/>
    <mergeCell ref="B13:D13"/>
    <mergeCell ref="B12:D12"/>
    <mergeCell ref="E16:F16"/>
    <mergeCell ref="I19:K19"/>
    <mergeCell ref="E18:F18"/>
    <mergeCell ref="G18:H18"/>
    <mergeCell ref="L12:O12"/>
    <mergeCell ref="L27:O27"/>
    <mergeCell ref="G12:H12"/>
    <mergeCell ref="B14:D14"/>
    <mergeCell ref="E14:F14"/>
    <mergeCell ref="E17:F17"/>
    <mergeCell ref="G17:H17"/>
    <mergeCell ref="B1:O1"/>
    <mergeCell ref="E31:F31"/>
    <mergeCell ref="L14:O14"/>
    <mergeCell ref="G31:H31"/>
    <mergeCell ref="B33:D33"/>
    <mergeCell ref="E12:F12"/>
    <mergeCell ref="I9:K9"/>
    <mergeCell ref="B27:D27"/>
    <mergeCell ref="E9:F9"/>
    <mergeCell ref="L9:O9"/>
    <mergeCell ref="B22:D22"/>
    <mergeCell ref="B20:D20"/>
    <mergeCell ref="G9:H9"/>
    <mergeCell ref="I26:K26"/>
    <mergeCell ref="B9:D9"/>
    <mergeCell ref="B11:D11"/>
    <mergeCell ref="B6:J6"/>
    <mergeCell ref="L11:O11"/>
    <mergeCell ref="E24:F24"/>
    <mergeCell ref="I16:K16"/>
    <mergeCell ref="E33:F33"/>
    <mergeCell ref="B10:O10"/>
    <mergeCell ref="B15:O15"/>
    <mergeCell ref="I31:K31"/>
    <mergeCell ref="I47:K47"/>
    <mergeCell ref="B28:D28"/>
    <mergeCell ref="E38:F38"/>
    <mergeCell ref="B19:D19"/>
    <mergeCell ref="G32:H32"/>
    <mergeCell ref="G47:H47"/>
    <mergeCell ref="G41:H41"/>
    <mergeCell ref="E22:F22"/>
    <mergeCell ref="L42:O42"/>
    <mergeCell ref="E47:F47"/>
    <mergeCell ref="B42:D42"/>
    <mergeCell ref="B36:D36"/>
    <mergeCell ref="L44:O44"/>
    <mergeCell ref="I32:K32"/>
    <mergeCell ref="I41:K41"/>
    <mergeCell ref="L25:O25"/>
    <mergeCell ref="B26:D26"/>
    <mergeCell ref="L19:O19"/>
    <mergeCell ref="L34:O34"/>
    <mergeCell ref="E44:F44"/>
    <mergeCell ref="B47:D47"/>
    <mergeCell ref="L47:O47"/>
    <mergeCell ref="E46:F46"/>
    <mergeCell ref="G46:H46"/>
  </mergeCells>
  <phoneticPr fontId="78" type="noConversion"/>
  <dataValidations count="1">
    <dataValidation type="list" allowBlank="1" showInputMessage="1" showErrorMessage="1" prompt="Select Yes or No" sqref="K6:K7" xr:uid="{00000000-0002-0000-1200-000000000000}">
      <formula1>"Yes, No"</formula1>
    </dataValidation>
  </dataValidations>
  <pageMargins left="0.25" right="0.25" top="0.75" bottom="0.75" header="0.3" footer="0.3"/>
  <pageSetup paperSize="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3" tint="0.749992370372631"/>
  </sheetPr>
  <dimension ref="A2:M58"/>
  <sheetViews>
    <sheetView workbookViewId="0"/>
  </sheetViews>
  <sheetFormatPr defaultColWidth="8.85546875" defaultRowHeight="15" x14ac:dyDescent="0.25"/>
  <cols>
    <col min="1" max="1" width="1.5703125" customWidth="1"/>
  </cols>
  <sheetData>
    <row r="2" spans="1:13" ht="16.5" customHeight="1" x14ac:dyDescent="0.25">
      <c r="A2" s="2"/>
      <c r="B2" s="348" t="s">
        <v>925</v>
      </c>
      <c r="C2" s="201"/>
      <c r="D2" s="201"/>
      <c r="E2" s="201"/>
      <c r="F2" s="201"/>
      <c r="G2" s="201"/>
      <c r="H2" s="201"/>
      <c r="I2" s="201"/>
      <c r="J2" s="201"/>
      <c r="K2" s="201"/>
    </row>
    <row r="3" spans="1:13" x14ac:dyDescent="0.25">
      <c r="A3" s="2"/>
      <c r="B3" s="24"/>
      <c r="C3" s="24"/>
      <c r="D3" s="24"/>
      <c r="E3" s="24"/>
      <c r="F3" s="24"/>
      <c r="G3" s="24"/>
      <c r="H3" s="24"/>
      <c r="I3" s="24"/>
      <c r="J3" s="24"/>
      <c r="K3" s="24"/>
    </row>
    <row r="4" spans="1:13" ht="20.25" customHeight="1" x14ac:dyDescent="0.3">
      <c r="A4" s="2"/>
      <c r="B4" s="478" t="s">
        <v>926</v>
      </c>
      <c r="C4" s="201"/>
      <c r="D4" s="201"/>
      <c r="E4" s="201"/>
      <c r="F4" s="201"/>
      <c r="G4" s="201"/>
      <c r="H4" s="201"/>
      <c r="I4" s="201"/>
      <c r="J4" s="201"/>
      <c r="K4" s="201"/>
      <c r="M4" s="40" t="s">
        <v>927</v>
      </c>
    </row>
    <row r="5" spans="1:13" ht="17.100000000000001" customHeight="1" x14ac:dyDescent="0.3">
      <c r="A5" s="2"/>
      <c r="B5" s="475" t="s">
        <v>928</v>
      </c>
      <c r="C5" s="201"/>
      <c r="D5" s="201"/>
      <c r="E5" s="201"/>
      <c r="F5" s="201"/>
      <c r="G5" s="201"/>
      <c r="H5" s="201"/>
      <c r="I5" s="201"/>
      <c r="J5" s="201"/>
      <c r="K5" s="201"/>
      <c r="M5" s="40" t="s">
        <v>929</v>
      </c>
    </row>
    <row r="6" spans="1:13" x14ac:dyDescent="0.25">
      <c r="A6" s="2"/>
      <c r="B6" s="201"/>
      <c r="C6" s="201"/>
      <c r="D6" s="201"/>
      <c r="E6" s="201"/>
      <c r="F6" s="201"/>
      <c r="G6" s="201"/>
      <c r="H6" s="201"/>
      <c r="I6" s="201"/>
      <c r="J6" s="201"/>
      <c r="K6" s="201"/>
    </row>
    <row r="7" spans="1:13" x14ac:dyDescent="0.25">
      <c r="A7" s="2"/>
      <c r="B7" s="349"/>
      <c r="C7" s="201"/>
      <c r="D7" s="201"/>
      <c r="E7" s="201"/>
      <c r="F7" s="201"/>
      <c r="G7" s="201"/>
      <c r="H7" s="201"/>
      <c r="I7" s="201"/>
      <c r="J7" s="479" t="s">
        <v>930</v>
      </c>
      <c r="K7" s="201"/>
    </row>
    <row r="8" spans="1:13" x14ac:dyDescent="0.25">
      <c r="A8" s="2"/>
      <c r="B8" s="236" t="s">
        <v>931</v>
      </c>
      <c r="C8" s="215"/>
      <c r="D8" s="215"/>
      <c r="E8" s="215"/>
      <c r="F8" s="215"/>
      <c r="G8" s="215"/>
      <c r="H8" s="215"/>
      <c r="I8" s="253"/>
      <c r="J8" s="476"/>
      <c r="K8" s="253"/>
    </row>
    <row r="9" spans="1:13" x14ac:dyDescent="0.25">
      <c r="A9" s="2"/>
      <c r="B9" s="254"/>
      <c r="C9" s="255"/>
      <c r="D9" s="255"/>
      <c r="E9" s="255"/>
      <c r="F9" s="255"/>
      <c r="G9" s="255"/>
      <c r="H9" s="255"/>
      <c r="I9" s="256"/>
      <c r="J9" s="254"/>
      <c r="K9" s="256"/>
    </row>
    <row r="10" spans="1:13" x14ac:dyDescent="0.25">
      <c r="A10" s="2"/>
      <c r="B10" s="236" t="s">
        <v>932</v>
      </c>
      <c r="C10" s="215"/>
      <c r="D10" s="215"/>
      <c r="E10" s="215"/>
      <c r="F10" s="215"/>
      <c r="G10" s="215"/>
      <c r="H10" s="215"/>
      <c r="I10" s="253"/>
      <c r="J10" s="476"/>
      <c r="K10" s="253"/>
    </row>
    <row r="11" spans="1:13" x14ac:dyDescent="0.25">
      <c r="A11" s="2"/>
      <c r="B11" s="254"/>
      <c r="C11" s="255"/>
      <c r="D11" s="255"/>
      <c r="E11" s="255"/>
      <c r="F11" s="255"/>
      <c r="G11" s="255"/>
      <c r="H11" s="255"/>
      <c r="I11" s="256"/>
      <c r="J11" s="254"/>
      <c r="K11" s="256"/>
    </row>
    <row r="12" spans="1:13" x14ac:dyDescent="0.25">
      <c r="A12" s="2"/>
      <c r="B12" s="236" t="s">
        <v>933</v>
      </c>
      <c r="C12" s="215"/>
      <c r="D12" s="215"/>
      <c r="E12" s="215"/>
      <c r="F12" s="215"/>
      <c r="G12" s="215"/>
      <c r="H12" s="215"/>
      <c r="I12" s="253"/>
      <c r="J12" s="476"/>
      <c r="K12" s="253"/>
    </row>
    <row r="13" spans="1:13" x14ac:dyDescent="0.25">
      <c r="A13" s="2"/>
      <c r="B13" s="254"/>
      <c r="C13" s="255"/>
      <c r="D13" s="255"/>
      <c r="E13" s="255"/>
      <c r="F13" s="255"/>
      <c r="G13" s="255"/>
      <c r="H13" s="255"/>
      <c r="I13" s="256"/>
      <c r="J13" s="254"/>
      <c r="K13" s="256"/>
    </row>
    <row r="14" spans="1:13" x14ac:dyDescent="0.25">
      <c r="A14" s="2"/>
      <c r="B14" s="236" t="s">
        <v>934</v>
      </c>
      <c r="C14" s="215"/>
      <c r="D14" s="215"/>
      <c r="E14" s="215"/>
      <c r="F14" s="215"/>
      <c r="G14" s="215"/>
      <c r="H14" s="215"/>
      <c r="I14" s="253"/>
      <c r="J14" s="476"/>
      <c r="K14" s="253"/>
    </row>
    <row r="15" spans="1:13" x14ac:dyDescent="0.25">
      <c r="A15" s="2"/>
      <c r="B15" s="254"/>
      <c r="C15" s="255"/>
      <c r="D15" s="255"/>
      <c r="E15" s="255"/>
      <c r="F15" s="255"/>
      <c r="G15" s="255"/>
      <c r="H15" s="255"/>
      <c r="I15" s="256"/>
      <c r="J15" s="254"/>
      <c r="K15" s="256"/>
    </row>
    <row r="16" spans="1:13" x14ac:dyDescent="0.25">
      <c r="A16" s="2"/>
      <c r="B16" s="236" t="s">
        <v>935</v>
      </c>
      <c r="C16" s="215"/>
      <c r="D16" s="215"/>
      <c r="E16" s="215"/>
      <c r="F16" s="215"/>
      <c r="G16" s="215"/>
      <c r="H16" s="215"/>
      <c r="I16" s="253"/>
      <c r="J16" s="476"/>
      <c r="K16" s="253"/>
    </row>
    <row r="17" spans="1:11" x14ac:dyDescent="0.25">
      <c r="A17" s="2"/>
      <c r="B17" s="254"/>
      <c r="C17" s="255"/>
      <c r="D17" s="255"/>
      <c r="E17" s="255"/>
      <c r="F17" s="255"/>
      <c r="G17" s="255"/>
      <c r="H17" s="255"/>
      <c r="I17" s="256"/>
      <c r="J17" s="254"/>
      <c r="K17" s="256"/>
    </row>
    <row r="18" spans="1:11" x14ac:dyDescent="0.25">
      <c r="A18" s="2"/>
      <c r="B18" s="236" t="s">
        <v>936</v>
      </c>
      <c r="C18" s="215"/>
      <c r="D18" s="215"/>
      <c r="E18" s="215"/>
      <c r="F18" s="215"/>
      <c r="G18" s="215"/>
      <c r="H18" s="215"/>
      <c r="I18" s="253"/>
      <c r="J18" s="477"/>
      <c r="K18" s="253"/>
    </row>
    <row r="19" spans="1:11" x14ac:dyDescent="0.25">
      <c r="A19" s="2"/>
      <c r="B19" s="254"/>
      <c r="C19" s="255"/>
      <c r="D19" s="255"/>
      <c r="E19" s="255"/>
      <c r="F19" s="255"/>
      <c r="G19" s="255"/>
      <c r="H19" s="255"/>
      <c r="I19" s="256"/>
      <c r="J19" s="254"/>
      <c r="K19" s="256"/>
    </row>
    <row r="20" spans="1:11" x14ac:dyDescent="0.25">
      <c r="A20" s="2"/>
      <c r="B20" s="236" t="s">
        <v>937</v>
      </c>
      <c r="C20" s="215"/>
      <c r="D20" s="215"/>
      <c r="E20" s="215"/>
      <c r="F20" s="215"/>
      <c r="G20" s="215"/>
      <c r="H20" s="215"/>
      <c r="I20" s="253"/>
      <c r="J20" s="477"/>
      <c r="K20" s="253"/>
    </row>
    <row r="21" spans="1:11" x14ac:dyDescent="0.25">
      <c r="A21" s="2"/>
      <c r="B21" s="254"/>
      <c r="C21" s="255"/>
      <c r="D21" s="255"/>
      <c r="E21" s="255"/>
      <c r="F21" s="255"/>
      <c r="G21" s="255"/>
      <c r="H21" s="255"/>
      <c r="I21" s="256"/>
      <c r="J21" s="254"/>
      <c r="K21" s="256"/>
    </row>
    <row r="22" spans="1:11" x14ac:dyDescent="0.25">
      <c r="A22" s="2"/>
      <c r="B22" s="236" t="s">
        <v>938</v>
      </c>
      <c r="C22" s="215"/>
      <c r="D22" s="215"/>
      <c r="E22" s="215"/>
      <c r="F22" s="215"/>
      <c r="G22" s="215"/>
      <c r="H22" s="215"/>
      <c r="I22" s="253"/>
      <c r="J22" s="477"/>
      <c r="K22" s="253"/>
    </row>
    <row r="23" spans="1:11" x14ac:dyDescent="0.25">
      <c r="A23" s="2"/>
      <c r="B23" s="254"/>
      <c r="C23" s="255"/>
      <c r="D23" s="255"/>
      <c r="E23" s="255"/>
      <c r="F23" s="255"/>
      <c r="G23" s="255"/>
      <c r="H23" s="255"/>
      <c r="I23" s="256"/>
      <c r="J23" s="254"/>
      <c r="K23" s="256"/>
    </row>
    <row r="24" spans="1:11" x14ac:dyDescent="0.25">
      <c r="A24" s="2"/>
      <c r="B24" s="236" t="s">
        <v>939</v>
      </c>
      <c r="C24" s="215"/>
      <c r="D24" s="215"/>
      <c r="E24" s="215"/>
      <c r="F24" s="215"/>
      <c r="G24" s="215"/>
      <c r="H24" s="215"/>
      <c r="I24" s="253"/>
      <c r="J24" s="476"/>
      <c r="K24" s="253"/>
    </row>
    <row r="25" spans="1:11" x14ac:dyDescent="0.25">
      <c r="A25" s="2"/>
      <c r="B25" s="254"/>
      <c r="C25" s="255"/>
      <c r="D25" s="255"/>
      <c r="E25" s="255"/>
      <c r="F25" s="255"/>
      <c r="G25" s="255"/>
      <c r="H25" s="255"/>
      <c r="I25" s="256"/>
      <c r="J25" s="254"/>
      <c r="K25" s="256"/>
    </row>
    <row r="26" spans="1:11" x14ac:dyDescent="0.25">
      <c r="A26" s="2"/>
      <c r="B26" s="236" t="s">
        <v>940</v>
      </c>
      <c r="C26" s="215"/>
      <c r="D26" s="215"/>
      <c r="E26" s="215"/>
      <c r="F26" s="215"/>
      <c r="G26" s="215"/>
      <c r="H26" s="215"/>
      <c r="I26" s="253"/>
      <c r="J26" s="476"/>
      <c r="K26" s="253"/>
    </row>
    <row r="27" spans="1:11" x14ac:dyDescent="0.25">
      <c r="A27" s="2"/>
      <c r="B27" s="254"/>
      <c r="C27" s="255"/>
      <c r="D27" s="255"/>
      <c r="E27" s="255"/>
      <c r="F27" s="255"/>
      <c r="G27" s="255"/>
      <c r="H27" s="255"/>
      <c r="I27" s="256"/>
      <c r="J27" s="254"/>
      <c r="K27" s="256"/>
    </row>
    <row r="28" spans="1:11" x14ac:dyDescent="0.25">
      <c r="A28" s="2"/>
      <c r="B28" s="236" t="s">
        <v>941</v>
      </c>
      <c r="C28" s="215"/>
      <c r="D28" s="215"/>
      <c r="E28" s="215"/>
      <c r="F28" s="215"/>
      <c r="G28" s="215"/>
      <c r="H28" s="215"/>
      <c r="I28" s="253"/>
      <c r="J28" s="477"/>
      <c r="K28" s="253"/>
    </row>
    <row r="29" spans="1:11" x14ac:dyDescent="0.25">
      <c r="A29" s="2"/>
      <c r="B29" s="254"/>
      <c r="C29" s="255"/>
      <c r="D29" s="255"/>
      <c r="E29" s="255"/>
      <c r="F29" s="255"/>
      <c r="G29" s="255"/>
      <c r="H29" s="255"/>
      <c r="I29" s="256"/>
      <c r="J29" s="254"/>
      <c r="K29" s="256"/>
    </row>
    <row r="30" spans="1:11" x14ac:dyDescent="0.25">
      <c r="A30" s="2"/>
      <c r="B30" s="236" t="s">
        <v>942</v>
      </c>
      <c r="C30" s="215"/>
      <c r="D30" s="215"/>
      <c r="E30" s="215"/>
      <c r="F30" s="215"/>
      <c r="G30" s="215"/>
      <c r="H30" s="215"/>
      <c r="I30" s="253"/>
      <c r="J30" s="477"/>
      <c r="K30" s="253"/>
    </row>
    <row r="31" spans="1:11" x14ac:dyDescent="0.25">
      <c r="A31" s="2"/>
      <c r="B31" s="254"/>
      <c r="C31" s="255"/>
      <c r="D31" s="255"/>
      <c r="E31" s="255"/>
      <c r="F31" s="255"/>
      <c r="G31" s="255"/>
      <c r="H31" s="255"/>
      <c r="I31" s="256"/>
      <c r="J31" s="254"/>
      <c r="K31" s="256"/>
    </row>
    <row r="32" spans="1:11" x14ac:dyDescent="0.25">
      <c r="A32" s="2"/>
      <c r="B32" s="236" t="s">
        <v>943</v>
      </c>
      <c r="C32" s="215"/>
      <c r="D32" s="215"/>
      <c r="E32" s="215"/>
      <c r="F32" s="215"/>
      <c r="G32" s="215"/>
      <c r="H32" s="215"/>
      <c r="I32" s="253"/>
      <c r="J32" s="477"/>
      <c r="K32" s="253"/>
    </row>
    <row r="33" spans="1:11" x14ac:dyDescent="0.25">
      <c r="A33" s="2"/>
      <c r="B33" s="254"/>
      <c r="C33" s="255"/>
      <c r="D33" s="255"/>
      <c r="E33" s="255"/>
      <c r="F33" s="255"/>
      <c r="G33" s="255"/>
      <c r="H33" s="255"/>
      <c r="I33" s="256"/>
      <c r="J33" s="254"/>
      <c r="K33" s="256"/>
    </row>
    <row r="34" spans="1:11" x14ac:dyDescent="0.25">
      <c r="A34" s="2"/>
      <c r="B34" s="236" t="s">
        <v>944</v>
      </c>
      <c r="C34" s="215"/>
      <c r="D34" s="215"/>
      <c r="E34" s="215"/>
      <c r="F34" s="215"/>
      <c r="G34" s="215"/>
      <c r="H34" s="215"/>
      <c r="I34" s="253"/>
      <c r="J34" s="476"/>
      <c r="K34" s="253"/>
    </row>
    <row r="35" spans="1:11" x14ac:dyDescent="0.25">
      <c r="A35" s="2"/>
      <c r="B35" s="254"/>
      <c r="C35" s="255"/>
      <c r="D35" s="255"/>
      <c r="E35" s="255"/>
      <c r="F35" s="255"/>
      <c r="G35" s="255"/>
      <c r="H35" s="255"/>
      <c r="I35" s="256"/>
      <c r="J35" s="254"/>
      <c r="K35" s="256"/>
    </row>
    <row r="36" spans="1:11" x14ac:dyDescent="0.25">
      <c r="A36" s="2"/>
      <c r="B36" s="236" t="s">
        <v>940</v>
      </c>
      <c r="C36" s="215"/>
      <c r="D36" s="215"/>
      <c r="E36" s="215"/>
      <c r="F36" s="215"/>
      <c r="G36" s="215"/>
      <c r="H36" s="215"/>
      <c r="I36" s="253"/>
      <c r="J36" s="476"/>
      <c r="K36" s="253"/>
    </row>
    <row r="37" spans="1:11" x14ac:dyDescent="0.25">
      <c r="A37" s="2"/>
      <c r="B37" s="254"/>
      <c r="C37" s="255"/>
      <c r="D37" s="255"/>
      <c r="E37" s="255"/>
      <c r="F37" s="255"/>
      <c r="G37" s="255"/>
      <c r="H37" s="255"/>
      <c r="I37" s="256"/>
      <c r="J37" s="254"/>
      <c r="K37" s="256"/>
    </row>
    <row r="38" spans="1:11" x14ac:dyDescent="0.25">
      <c r="A38" s="2"/>
      <c r="B38" s="2"/>
      <c r="C38" s="2"/>
      <c r="D38" s="2"/>
      <c r="E38" s="2"/>
      <c r="F38" s="2"/>
      <c r="G38" s="2"/>
      <c r="H38" s="2"/>
      <c r="I38" s="2"/>
      <c r="J38" s="2"/>
      <c r="K38" s="2"/>
    </row>
    <row r="39" spans="1:11" x14ac:dyDescent="0.25">
      <c r="A39" s="2"/>
      <c r="B39" s="2"/>
      <c r="C39" s="2"/>
      <c r="D39" s="2"/>
      <c r="E39" s="2"/>
      <c r="F39" s="2"/>
      <c r="G39" s="2"/>
      <c r="H39" s="2"/>
      <c r="I39" s="2"/>
      <c r="J39" s="2"/>
      <c r="K39" s="2"/>
    </row>
    <row r="40" spans="1:11" x14ac:dyDescent="0.25">
      <c r="A40" s="2"/>
      <c r="B40" s="2"/>
      <c r="C40" s="2"/>
      <c r="D40" s="2"/>
      <c r="E40" s="2"/>
      <c r="F40" s="2"/>
      <c r="G40" s="2"/>
      <c r="H40" s="2"/>
      <c r="I40" s="2"/>
      <c r="J40" s="2"/>
      <c r="K40" s="2"/>
    </row>
    <row r="41" spans="1:11" x14ac:dyDescent="0.25">
      <c r="A41" s="2"/>
      <c r="B41" s="2"/>
      <c r="C41" s="2"/>
      <c r="D41" s="2"/>
      <c r="E41" s="2"/>
      <c r="F41" s="2"/>
      <c r="G41" s="2"/>
      <c r="H41" s="2"/>
      <c r="I41" s="2"/>
      <c r="J41" s="2"/>
      <c r="K41" s="2"/>
    </row>
    <row r="42" spans="1:11" x14ac:dyDescent="0.25">
      <c r="A42" s="2"/>
      <c r="B42" s="2"/>
      <c r="C42" s="2"/>
      <c r="D42" s="2"/>
      <c r="E42" s="2"/>
      <c r="F42" s="2"/>
      <c r="G42" s="2"/>
      <c r="H42" s="2"/>
      <c r="I42" s="2"/>
      <c r="J42" s="2"/>
      <c r="K42" s="2"/>
    </row>
    <row r="43" spans="1:11" x14ac:dyDescent="0.25">
      <c r="A43" s="2"/>
      <c r="B43" s="2"/>
      <c r="C43" s="2"/>
      <c r="D43" s="2"/>
      <c r="E43" s="2"/>
      <c r="F43" s="2"/>
      <c r="G43" s="2"/>
      <c r="H43" s="2"/>
      <c r="I43" s="2"/>
      <c r="J43" s="2"/>
      <c r="K43" s="2"/>
    </row>
    <row r="44" spans="1:11" x14ac:dyDescent="0.25">
      <c r="A44" s="2"/>
      <c r="B44" s="2"/>
      <c r="C44" s="2"/>
      <c r="D44" s="2"/>
      <c r="E44" s="2"/>
      <c r="F44" s="2"/>
      <c r="G44" s="2"/>
      <c r="H44" s="2"/>
      <c r="I44" s="2"/>
      <c r="J44" s="2"/>
      <c r="K44" s="2"/>
    </row>
    <row r="45" spans="1:11" x14ac:dyDescent="0.25">
      <c r="A45" s="2"/>
      <c r="B45" s="2"/>
      <c r="C45" s="2"/>
      <c r="D45" s="2"/>
      <c r="E45" s="2"/>
      <c r="F45" s="2"/>
      <c r="G45" s="2"/>
      <c r="H45" s="2"/>
      <c r="I45" s="2"/>
      <c r="J45" s="2"/>
      <c r="K45" s="2"/>
    </row>
    <row r="46" spans="1:11" x14ac:dyDescent="0.25">
      <c r="A46" s="2"/>
      <c r="B46" s="2"/>
      <c r="C46" s="2"/>
      <c r="D46" s="2"/>
      <c r="E46" s="2"/>
      <c r="F46" s="2"/>
      <c r="G46" s="2"/>
      <c r="H46" s="2"/>
      <c r="I46" s="2"/>
      <c r="J46" s="2"/>
      <c r="K46" s="2"/>
    </row>
    <row r="47" spans="1:11" x14ac:dyDescent="0.25">
      <c r="A47" s="2"/>
      <c r="B47" s="2"/>
      <c r="C47" s="2"/>
      <c r="D47" s="2"/>
      <c r="E47" s="2"/>
      <c r="F47" s="2"/>
      <c r="G47" s="2"/>
      <c r="H47" s="2"/>
      <c r="I47" s="2"/>
      <c r="J47" s="2"/>
      <c r="K47" s="2"/>
    </row>
    <row r="48" spans="1:11" x14ac:dyDescent="0.25">
      <c r="A48" s="2"/>
      <c r="B48" s="2"/>
      <c r="C48" s="2"/>
      <c r="D48" s="2"/>
      <c r="E48" s="2"/>
      <c r="F48" s="2"/>
      <c r="G48" s="2"/>
      <c r="H48" s="2"/>
      <c r="I48" s="2"/>
      <c r="J48" s="2"/>
      <c r="K48" s="2"/>
    </row>
    <row r="49" spans="1:13" x14ac:dyDescent="0.25">
      <c r="A49" s="2"/>
      <c r="B49" s="2"/>
      <c r="C49" s="2"/>
      <c r="D49" s="2"/>
      <c r="E49" s="2"/>
      <c r="F49" s="2"/>
      <c r="G49" s="2"/>
      <c r="H49" s="2"/>
      <c r="I49" s="2"/>
      <c r="J49" s="2"/>
      <c r="K49" s="2"/>
    </row>
    <row r="50" spans="1:13" x14ac:dyDescent="0.25">
      <c r="A50" s="2"/>
      <c r="B50" s="2"/>
      <c r="C50" s="2"/>
      <c r="D50" s="2"/>
      <c r="E50" s="2"/>
      <c r="F50" s="2"/>
      <c r="G50" s="2"/>
      <c r="H50" s="2"/>
      <c r="I50" s="2"/>
      <c r="J50" s="2"/>
      <c r="K50" s="2"/>
    </row>
    <row r="51" spans="1:13" x14ac:dyDescent="0.25">
      <c r="A51" s="2"/>
      <c r="B51" s="2"/>
      <c r="C51" s="2"/>
      <c r="D51" s="2"/>
      <c r="E51" s="2"/>
      <c r="F51" s="2"/>
      <c r="G51" s="2"/>
      <c r="H51" s="2"/>
      <c r="I51" s="2"/>
      <c r="J51" s="2"/>
      <c r="K51" s="2"/>
    </row>
    <row r="52" spans="1:13" x14ac:dyDescent="0.25">
      <c r="A52" s="2"/>
      <c r="B52" s="2"/>
      <c r="C52" s="2"/>
      <c r="D52" s="2"/>
      <c r="E52" s="2"/>
      <c r="F52" s="2"/>
      <c r="G52" s="2"/>
      <c r="H52" s="2"/>
      <c r="I52" s="2"/>
      <c r="J52" s="2"/>
      <c r="K52" s="2"/>
    </row>
    <row r="53" spans="1:13" x14ac:dyDescent="0.25">
      <c r="A53" s="2"/>
      <c r="B53" s="2"/>
      <c r="C53" s="2"/>
      <c r="D53" s="2"/>
      <c r="E53" s="2"/>
      <c r="F53" s="2"/>
      <c r="G53" s="2"/>
      <c r="H53" s="2"/>
      <c r="I53" s="2"/>
      <c r="J53" s="2"/>
      <c r="K53" s="2"/>
    </row>
    <row r="54" spans="1:13" x14ac:dyDescent="0.25">
      <c r="A54" s="2"/>
      <c r="B54" s="2"/>
      <c r="C54" s="2"/>
      <c r="D54" s="2"/>
      <c r="E54" s="2"/>
      <c r="F54" s="2"/>
      <c r="G54" s="2"/>
      <c r="H54" s="2"/>
      <c r="I54" s="2"/>
      <c r="J54" s="2"/>
      <c r="K54" s="2"/>
    </row>
    <row r="55" spans="1:13" x14ac:dyDescent="0.25">
      <c r="A55" s="2"/>
      <c r="B55" s="2"/>
      <c r="C55" s="2"/>
      <c r="D55" s="2"/>
      <c r="E55" s="2"/>
      <c r="F55" s="2"/>
      <c r="G55" s="2"/>
      <c r="H55" s="2"/>
      <c r="I55" s="2"/>
      <c r="J55" s="2"/>
      <c r="K55" s="2"/>
    </row>
    <row r="56" spans="1:13" x14ac:dyDescent="0.25">
      <c r="A56" s="2"/>
      <c r="B56" s="2"/>
      <c r="C56" s="2"/>
      <c r="D56" s="2"/>
      <c r="E56" s="2"/>
      <c r="F56" s="2"/>
      <c r="G56" s="2"/>
      <c r="H56" s="2"/>
      <c r="I56" s="2"/>
      <c r="J56" s="2"/>
      <c r="K56" s="2"/>
    </row>
    <row r="57" spans="1:13" x14ac:dyDescent="0.25">
      <c r="A57" s="2"/>
      <c r="B57" s="2"/>
      <c r="C57" s="2"/>
      <c r="D57" s="2"/>
      <c r="E57" s="2"/>
      <c r="F57" s="2"/>
      <c r="G57" s="2"/>
      <c r="H57" s="2"/>
      <c r="I57" s="2"/>
      <c r="J57" s="2"/>
      <c r="K57" s="2"/>
    </row>
    <row r="58" spans="1:13" ht="17.100000000000001" customHeight="1" x14ac:dyDescent="0.25">
      <c r="A58" s="2"/>
      <c r="B58" s="2"/>
      <c r="C58" s="2"/>
      <c r="D58" s="2"/>
      <c r="E58" s="2"/>
      <c r="F58" s="2"/>
      <c r="G58" s="2"/>
      <c r="H58" s="2"/>
      <c r="I58" s="2"/>
      <c r="J58" s="2"/>
      <c r="K58" s="2"/>
      <c r="M58" s="43" t="s">
        <v>945</v>
      </c>
    </row>
  </sheetData>
  <mergeCells count="35">
    <mergeCell ref="J36:K37"/>
    <mergeCell ref="J16:K17"/>
    <mergeCell ref="J32:K33"/>
    <mergeCell ref="B34:I35"/>
    <mergeCell ref="B10:I11"/>
    <mergeCell ref="J26:K27"/>
    <mergeCell ref="B28:I29"/>
    <mergeCell ref="B24:I25"/>
    <mergeCell ref="J18:K19"/>
    <mergeCell ref="B36:I37"/>
    <mergeCell ref="J24:K25"/>
    <mergeCell ref="B32:I33"/>
    <mergeCell ref="B22:I23"/>
    <mergeCell ref="J7:K7"/>
    <mergeCell ref="B16:I17"/>
    <mergeCell ref="J10:K11"/>
    <mergeCell ref="B26:I27"/>
    <mergeCell ref="B7:I7"/>
    <mergeCell ref="J20:K21"/>
    <mergeCell ref="B2:K2"/>
    <mergeCell ref="B5:K6"/>
    <mergeCell ref="B12:I13"/>
    <mergeCell ref="B18:I19"/>
    <mergeCell ref="J34:K35"/>
    <mergeCell ref="J28:K29"/>
    <mergeCell ref="B8:I9"/>
    <mergeCell ref="B14:I15"/>
    <mergeCell ref="J30:K31"/>
    <mergeCell ref="B4:K4"/>
    <mergeCell ref="J12:K13"/>
    <mergeCell ref="J22:K23"/>
    <mergeCell ref="B20:I21"/>
    <mergeCell ref="B30:I31"/>
    <mergeCell ref="J14:K15"/>
    <mergeCell ref="J8:K9"/>
  </mergeCells>
  <pageMargins left="0.25" right="0.25" top="0.75" bottom="0.75" header="0.3" footer="0.3"/>
  <pageSetup paperSize="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theme="3" tint="0.749992370372631"/>
  </sheetPr>
  <dimension ref="A2:N57"/>
  <sheetViews>
    <sheetView workbookViewId="0"/>
  </sheetViews>
  <sheetFormatPr defaultColWidth="8.85546875" defaultRowHeight="15" x14ac:dyDescent="0.25"/>
  <cols>
    <col min="1" max="1" width="1.5703125" customWidth="1"/>
    <col min="4" max="4" width="10.140625" customWidth="1"/>
    <col min="7" max="7" width="9.42578125" customWidth="1"/>
    <col min="8" max="8" width="11.85546875" customWidth="1"/>
  </cols>
  <sheetData>
    <row r="2" spans="1:13" s="10" customFormat="1" ht="16.5" customHeight="1" x14ac:dyDescent="0.25">
      <c r="A2" s="2"/>
      <c r="B2" s="348" t="s">
        <v>946</v>
      </c>
      <c r="C2" s="480"/>
      <c r="D2" s="480"/>
      <c r="E2" s="480"/>
      <c r="F2" s="480"/>
      <c r="G2" s="480"/>
      <c r="H2" s="480"/>
      <c r="I2" s="480"/>
      <c r="J2" s="480"/>
      <c r="K2" s="480"/>
    </row>
    <row r="3" spans="1:13" s="10" customFormat="1" x14ac:dyDescent="0.25">
      <c r="A3" s="2"/>
      <c r="B3" s="478" t="s">
        <v>947</v>
      </c>
      <c r="C3" s="480"/>
      <c r="D3" s="480"/>
      <c r="E3" s="480"/>
      <c r="F3" s="480"/>
      <c r="G3" s="480"/>
      <c r="H3" s="480"/>
      <c r="I3" s="480"/>
      <c r="J3" s="480"/>
      <c r="K3" s="480"/>
    </row>
    <row r="4" spans="1:13" s="10" customFormat="1" ht="18" customHeight="1" x14ac:dyDescent="0.3">
      <c r="A4" s="2"/>
      <c r="B4" s="480"/>
      <c r="C4" s="480"/>
      <c r="D4" s="480"/>
      <c r="E4" s="480"/>
      <c r="F4" s="480"/>
      <c r="G4" s="480"/>
      <c r="H4" s="480"/>
      <c r="I4" s="480"/>
      <c r="J4" s="480"/>
      <c r="K4" s="480"/>
      <c r="M4" s="61" t="s">
        <v>948</v>
      </c>
    </row>
    <row r="5" spans="1:13" s="10" customFormat="1" ht="17.100000000000001" customHeight="1" x14ac:dyDescent="0.3">
      <c r="A5" s="2"/>
      <c r="B5" s="2"/>
      <c r="C5" s="2"/>
      <c r="D5" s="2"/>
      <c r="E5" s="2"/>
      <c r="F5" s="2"/>
      <c r="G5" s="2"/>
      <c r="H5" s="2"/>
      <c r="I5" s="2"/>
      <c r="J5" s="2"/>
      <c r="K5" s="2"/>
      <c r="M5" s="62"/>
    </row>
    <row r="6" spans="1:13" s="10" customFormat="1" ht="14.45" customHeight="1" x14ac:dyDescent="0.3">
      <c r="A6" s="2"/>
      <c r="B6" s="481" t="s">
        <v>949</v>
      </c>
      <c r="C6" s="480"/>
      <c r="D6" s="3"/>
      <c r="E6" s="3" t="s">
        <v>845</v>
      </c>
      <c r="F6" s="3" t="s">
        <v>950</v>
      </c>
      <c r="G6" s="3" t="s">
        <v>951</v>
      </c>
      <c r="H6" s="3" t="s">
        <v>952</v>
      </c>
      <c r="I6" s="3"/>
      <c r="J6" s="3"/>
      <c r="K6" s="3"/>
      <c r="M6" s="62" t="s">
        <v>953</v>
      </c>
    </row>
    <row r="7" spans="1:13" s="10" customFormat="1" x14ac:dyDescent="0.25">
      <c r="A7" s="2"/>
      <c r="B7" s="282" t="s">
        <v>931</v>
      </c>
      <c r="C7" s="480"/>
      <c r="D7" s="480"/>
      <c r="E7" s="33"/>
      <c r="F7" s="33"/>
      <c r="G7" s="33"/>
      <c r="H7" s="34"/>
      <c r="I7" s="3"/>
      <c r="J7" s="3"/>
      <c r="K7" s="3"/>
    </row>
    <row r="8" spans="1:13" s="10" customFormat="1" ht="14.45" customHeight="1" x14ac:dyDescent="0.25">
      <c r="A8" s="2"/>
      <c r="B8" s="480"/>
      <c r="C8" s="480"/>
      <c r="D8" s="480"/>
      <c r="E8" s="3"/>
      <c r="F8" s="3"/>
      <c r="G8" s="3"/>
      <c r="H8" s="3"/>
      <c r="I8" s="3"/>
      <c r="J8" s="3"/>
      <c r="K8" s="3"/>
    </row>
    <row r="9" spans="1:13" s="10" customFormat="1" x14ac:dyDescent="0.25">
      <c r="A9" s="2"/>
      <c r="B9" s="481" t="s">
        <v>954</v>
      </c>
      <c r="C9" s="480"/>
      <c r="D9" s="3"/>
      <c r="E9" s="3"/>
      <c r="F9" s="3"/>
      <c r="G9" s="3"/>
      <c r="H9" s="3"/>
      <c r="I9" s="3"/>
      <c r="J9" s="3"/>
      <c r="K9" s="3"/>
    </row>
    <row r="10" spans="1:13" s="10" customFormat="1" ht="14.45" customHeight="1" x14ac:dyDescent="0.25">
      <c r="A10" s="2"/>
      <c r="B10" s="282" t="s">
        <v>955</v>
      </c>
      <c r="C10" s="480"/>
      <c r="D10" s="480"/>
      <c r="E10" s="33"/>
      <c r="F10" s="3"/>
      <c r="G10" s="3"/>
      <c r="H10" s="3"/>
      <c r="I10" s="3"/>
      <c r="J10" s="3"/>
      <c r="K10" s="3"/>
    </row>
    <row r="11" spans="1:13" s="10" customFormat="1" x14ac:dyDescent="0.25">
      <c r="A11" s="2"/>
      <c r="B11" s="480"/>
      <c r="C11" s="480"/>
      <c r="D11" s="480"/>
      <c r="E11" s="3"/>
      <c r="F11" s="3"/>
      <c r="G11" s="3"/>
      <c r="H11" s="3"/>
      <c r="I11" s="3"/>
      <c r="J11" s="3"/>
      <c r="K11" s="3"/>
    </row>
    <row r="12" spans="1:13" s="10" customFormat="1" ht="14.45" customHeight="1" x14ac:dyDescent="0.25">
      <c r="A12" s="2"/>
      <c r="B12" s="481" t="s">
        <v>956</v>
      </c>
      <c r="C12" s="480"/>
      <c r="D12" s="3"/>
      <c r="E12" s="3"/>
      <c r="F12" s="3"/>
      <c r="G12" s="3"/>
      <c r="H12" s="3"/>
      <c r="I12" s="3"/>
      <c r="J12" s="3"/>
      <c r="K12" s="3"/>
    </row>
    <row r="13" spans="1:13" s="10" customFormat="1" ht="14.45" customHeight="1" x14ac:dyDescent="0.25">
      <c r="A13" s="2"/>
      <c r="B13" s="282" t="s">
        <v>957</v>
      </c>
      <c r="C13" s="480"/>
      <c r="D13" s="480"/>
      <c r="E13" s="33"/>
      <c r="F13" s="3"/>
      <c r="G13" s="3"/>
      <c r="H13" s="3"/>
      <c r="I13" s="3"/>
      <c r="J13" s="3"/>
      <c r="K13" s="3"/>
    </row>
    <row r="14" spans="1:13" s="10" customFormat="1" ht="17.45" customHeight="1" x14ac:dyDescent="0.25">
      <c r="A14" s="2"/>
      <c r="B14" s="480"/>
      <c r="C14" s="480"/>
      <c r="D14" s="480"/>
      <c r="E14" s="3"/>
      <c r="F14" s="3"/>
      <c r="G14" s="3"/>
      <c r="H14" s="3"/>
      <c r="I14" s="3"/>
      <c r="J14" s="3"/>
      <c r="K14" s="3"/>
    </row>
    <row r="15" spans="1:13" s="10" customFormat="1" ht="23.25" customHeight="1" x14ac:dyDescent="0.25">
      <c r="A15" s="2"/>
      <c r="B15" s="481" t="s">
        <v>958</v>
      </c>
      <c r="C15" s="480"/>
      <c r="D15" s="480"/>
      <c r="E15" s="3"/>
      <c r="F15" s="3" t="s">
        <v>950</v>
      </c>
      <c r="G15" s="3" t="s">
        <v>959</v>
      </c>
      <c r="H15" s="3" t="s">
        <v>952</v>
      </c>
      <c r="I15" s="3"/>
      <c r="J15" s="3"/>
      <c r="K15" s="3"/>
    </row>
    <row r="16" spans="1:13" s="10" customFormat="1" ht="16.5" customHeight="1" x14ac:dyDescent="0.25">
      <c r="A16" s="2"/>
      <c r="B16" s="482" t="s">
        <v>960</v>
      </c>
      <c r="C16" s="480"/>
      <c r="D16" s="480"/>
      <c r="E16" s="33"/>
      <c r="F16" s="33"/>
      <c r="G16" s="33"/>
      <c r="H16" s="34"/>
      <c r="I16" s="3"/>
      <c r="J16" s="3"/>
      <c r="K16" s="3"/>
    </row>
    <row r="17" spans="1:12" s="10" customFormat="1" x14ac:dyDescent="0.25">
      <c r="A17" s="2"/>
      <c r="B17" s="3"/>
      <c r="C17" s="3"/>
      <c r="D17" s="3"/>
      <c r="E17" s="3"/>
      <c r="F17" s="3"/>
      <c r="G17" s="3"/>
      <c r="H17" s="3"/>
      <c r="I17" s="3"/>
      <c r="J17" s="3"/>
      <c r="K17" s="3"/>
      <c r="L17" s="31"/>
    </row>
    <row r="18" spans="1:12" s="10" customFormat="1" x14ac:dyDescent="0.25">
      <c r="A18" s="2"/>
      <c r="B18" s="3"/>
      <c r="C18" s="3"/>
      <c r="D18" s="3"/>
      <c r="E18" s="3"/>
      <c r="F18" s="3"/>
      <c r="G18" s="3"/>
      <c r="H18" s="3"/>
      <c r="I18" s="3"/>
      <c r="J18" s="3"/>
      <c r="K18" s="3"/>
      <c r="L18" s="31"/>
    </row>
    <row r="19" spans="1:12" s="10" customFormat="1" ht="14.45" customHeight="1" x14ac:dyDescent="0.25">
      <c r="A19" s="2"/>
      <c r="B19" s="3"/>
      <c r="C19" s="3"/>
      <c r="D19" s="3"/>
      <c r="E19" s="3"/>
      <c r="F19" s="3"/>
      <c r="G19" s="3"/>
      <c r="H19" s="3"/>
      <c r="I19" s="3"/>
      <c r="J19" s="3"/>
      <c r="K19" s="3"/>
      <c r="L19" s="31"/>
    </row>
    <row r="20" spans="1:12" s="10" customFormat="1" x14ac:dyDescent="0.25">
      <c r="A20" s="2"/>
      <c r="B20" s="2"/>
      <c r="C20" s="2"/>
      <c r="D20" s="2"/>
      <c r="E20" s="2"/>
      <c r="F20" s="2"/>
      <c r="G20" s="2"/>
      <c r="H20" s="2"/>
      <c r="I20" s="2"/>
      <c r="J20" s="2"/>
      <c r="K20" s="2"/>
      <c r="L20" s="31"/>
    </row>
    <row r="21" spans="1:12" s="10" customFormat="1" x14ac:dyDescent="0.25">
      <c r="A21" s="2"/>
      <c r="B21" s="2"/>
      <c r="C21" s="2"/>
      <c r="D21" s="2"/>
      <c r="E21" s="2"/>
      <c r="F21" s="2"/>
      <c r="G21" s="2"/>
      <c r="H21" s="2"/>
      <c r="I21" s="2"/>
      <c r="J21" s="2"/>
      <c r="K21" s="2"/>
      <c r="L21" s="31"/>
    </row>
    <row r="22" spans="1:12" s="10" customFormat="1" x14ac:dyDescent="0.25">
      <c r="A22" s="2"/>
      <c r="B22" s="2"/>
      <c r="C22" s="2"/>
      <c r="D22" s="2"/>
      <c r="E22" s="2"/>
      <c r="F22" s="2"/>
      <c r="G22" s="2"/>
      <c r="H22" s="2"/>
      <c r="I22" s="2"/>
      <c r="J22" s="2"/>
      <c r="K22" s="2"/>
      <c r="L22" s="31"/>
    </row>
    <row r="23" spans="1:12" s="10" customFormat="1" x14ac:dyDescent="0.25">
      <c r="A23" s="2"/>
      <c r="B23" s="2"/>
      <c r="C23" s="2"/>
      <c r="D23" s="2"/>
      <c r="E23" s="2"/>
      <c r="F23" s="2"/>
      <c r="G23" s="2"/>
      <c r="H23" s="2"/>
      <c r="I23" s="2"/>
      <c r="J23" s="2"/>
      <c r="K23" s="2"/>
      <c r="L23" s="31"/>
    </row>
    <row r="24" spans="1:12" s="10" customFormat="1" x14ac:dyDescent="0.25">
      <c r="A24" s="2"/>
      <c r="B24" s="2"/>
      <c r="C24" s="2"/>
      <c r="D24" s="2"/>
      <c r="E24" s="2"/>
      <c r="F24" s="2"/>
      <c r="G24" s="2"/>
      <c r="H24" s="2"/>
      <c r="I24" s="2"/>
      <c r="J24" s="2"/>
      <c r="K24" s="2"/>
      <c r="L24" s="31"/>
    </row>
    <row r="25" spans="1:12" s="10" customFormat="1" x14ac:dyDescent="0.25">
      <c r="A25" s="2"/>
      <c r="B25" s="2"/>
      <c r="C25" s="2"/>
      <c r="D25" s="2"/>
      <c r="E25" s="2"/>
      <c r="F25" s="2"/>
      <c r="G25" s="2"/>
      <c r="H25" s="2"/>
      <c r="I25" s="2"/>
      <c r="J25" s="2"/>
      <c r="K25" s="2"/>
    </row>
    <row r="26" spans="1:12" s="10" customFormat="1" x14ac:dyDescent="0.25">
      <c r="A26" s="2"/>
      <c r="B26" s="2"/>
      <c r="C26" s="2"/>
      <c r="D26" s="2"/>
      <c r="E26" s="2"/>
      <c r="F26" s="2"/>
      <c r="G26" s="2"/>
      <c r="H26" s="2"/>
      <c r="I26" s="2"/>
      <c r="J26" s="2"/>
      <c r="K26" s="2"/>
    </row>
    <row r="27" spans="1:12" s="10" customFormat="1" x14ac:dyDescent="0.25">
      <c r="A27" s="2"/>
      <c r="B27" s="2"/>
      <c r="C27" s="2"/>
      <c r="D27" s="2"/>
      <c r="E27" s="2"/>
      <c r="F27" s="2"/>
      <c r="G27" s="2"/>
      <c r="H27" s="2"/>
      <c r="I27" s="2"/>
      <c r="J27" s="2"/>
      <c r="K27" s="2"/>
    </row>
    <row r="28" spans="1:12" s="10" customFormat="1" x14ac:dyDescent="0.25">
      <c r="A28" s="2"/>
      <c r="B28" s="2"/>
      <c r="C28" s="2"/>
      <c r="D28" s="2"/>
      <c r="E28" s="2"/>
      <c r="F28" s="2"/>
      <c r="G28" s="2"/>
      <c r="H28" s="2"/>
      <c r="I28" s="2"/>
      <c r="J28" s="2"/>
      <c r="K28" s="2"/>
    </row>
    <row r="29" spans="1:12" s="10" customFormat="1" x14ac:dyDescent="0.25">
      <c r="A29" s="2"/>
      <c r="B29" s="2"/>
      <c r="C29" s="2"/>
      <c r="D29" s="2"/>
      <c r="E29" s="2"/>
      <c r="F29" s="2"/>
      <c r="G29" s="2"/>
      <c r="H29" s="2"/>
      <c r="I29" s="2"/>
      <c r="J29" s="2"/>
      <c r="K29" s="2"/>
    </row>
    <row r="30" spans="1:12" s="10" customFormat="1" x14ac:dyDescent="0.25">
      <c r="A30" s="2"/>
      <c r="B30" s="2"/>
      <c r="C30" s="2"/>
      <c r="D30" s="2"/>
      <c r="E30" s="2"/>
      <c r="F30" s="2"/>
      <c r="G30" s="2"/>
      <c r="H30" s="2"/>
      <c r="I30" s="2"/>
      <c r="J30" s="2"/>
      <c r="K30" s="2"/>
    </row>
    <row r="31" spans="1:12" s="10" customFormat="1" x14ac:dyDescent="0.25">
      <c r="A31" s="2"/>
      <c r="B31" s="2"/>
      <c r="C31" s="2"/>
      <c r="D31" s="2"/>
      <c r="E31" s="2"/>
      <c r="F31" s="2"/>
      <c r="G31" s="2"/>
      <c r="H31" s="2"/>
      <c r="I31" s="2"/>
      <c r="J31" s="2"/>
      <c r="K31" s="2"/>
    </row>
    <row r="32" spans="1:12" s="10" customFormat="1" x14ac:dyDescent="0.25">
      <c r="A32" s="2"/>
      <c r="B32" s="2"/>
      <c r="C32" s="2"/>
      <c r="D32" s="2"/>
      <c r="E32" s="2"/>
      <c r="F32" s="2"/>
      <c r="G32" s="2"/>
      <c r="H32" s="2"/>
      <c r="I32" s="2"/>
      <c r="J32" s="2"/>
      <c r="K32" s="2"/>
    </row>
    <row r="33" spans="1:11" s="10" customFormat="1" x14ac:dyDescent="0.25">
      <c r="A33" s="2"/>
      <c r="B33" s="2"/>
      <c r="C33" s="2"/>
      <c r="D33" s="2"/>
      <c r="E33" s="2"/>
      <c r="F33" s="2"/>
      <c r="G33" s="2"/>
      <c r="H33" s="2"/>
      <c r="I33" s="2"/>
      <c r="J33" s="2"/>
      <c r="K33" s="2"/>
    </row>
    <row r="34" spans="1:11" s="10" customFormat="1" x14ac:dyDescent="0.25">
      <c r="A34" s="2"/>
      <c r="B34" s="2"/>
      <c r="C34" s="2"/>
      <c r="D34" s="2"/>
      <c r="E34" s="2"/>
      <c r="F34" s="2"/>
      <c r="G34" s="2"/>
      <c r="H34" s="2"/>
      <c r="I34" s="2"/>
      <c r="J34" s="2"/>
      <c r="K34" s="2"/>
    </row>
    <row r="35" spans="1:11" s="10" customFormat="1" x14ac:dyDescent="0.25">
      <c r="A35" s="2"/>
      <c r="B35" s="2"/>
      <c r="C35" s="2"/>
      <c r="D35" s="2"/>
      <c r="E35" s="2"/>
      <c r="F35" s="2"/>
      <c r="G35" s="2"/>
      <c r="H35" s="2"/>
      <c r="I35" s="2"/>
      <c r="J35" s="2"/>
      <c r="K35" s="2"/>
    </row>
    <row r="36" spans="1:11" s="10" customFormat="1" x14ac:dyDescent="0.25">
      <c r="A36" s="2"/>
      <c r="B36" s="2"/>
      <c r="C36" s="2"/>
      <c r="D36" s="2"/>
      <c r="E36" s="2"/>
      <c r="F36" s="2"/>
      <c r="G36" s="2"/>
      <c r="H36" s="2"/>
      <c r="I36" s="2"/>
      <c r="J36" s="2"/>
      <c r="K36" s="2"/>
    </row>
    <row r="37" spans="1:11" s="10" customFormat="1" x14ac:dyDescent="0.25">
      <c r="A37" s="2"/>
      <c r="B37" s="2"/>
      <c r="C37" s="2"/>
      <c r="D37" s="2"/>
      <c r="E37" s="2"/>
      <c r="F37" s="2"/>
      <c r="G37" s="2"/>
      <c r="H37" s="2"/>
      <c r="I37" s="2"/>
      <c r="J37" s="2"/>
      <c r="K37" s="2"/>
    </row>
    <row r="38" spans="1:11" s="10" customFormat="1" x14ac:dyDescent="0.25">
      <c r="A38" s="2"/>
      <c r="B38" s="2"/>
      <c r="C38" s="2"/>
      <c r="D38" s="2"/>
      <c r="E38" s="2"/>
      <c r="F38" s="2"/>
      <c r="G38" s="2"/>
      <c r="H38" s="2"/>
      <c r="I38" s="2"/>
      <c r="J38" s="2"/>
      <c r="K38" s="2"/>
    </row>
    <row r="39" spans="1:11" s="10" customFormat="1" x14ac:dyDescent="0.25">
      <c r="A39" s="2"/>
      <c r="B39" s="2"/>
      <c r="C39" s="2"/>
      <c r="D39" s="2"/>
      <c r="E39" s="2"/>
      <c r="F39" s="2"/>
      <c r="G39" s="2"/>
      <c r="H39" s="2"/>
      <c r="I39" s="2"/>
      <c r="J39" s="2"/>
      <c r="K39" s="2"/>
    </row>
    <row r="40" spans="1:11" s="10" customFormat="1" x14ac:dyDescent="0.25">
      <c r="A40" s="2"/>
      <c r="B40" s="2"/>
      <c r="C40" s="2"/>
      <c r="D40" s="2"/>
      <c r="E40" s="2"/>
      <c r="F40" s="2"/>
      <c r="G40" s="2"/>
      <c r="H40" s="2"/>
      <c r="I40" s="2"/>
      <c r="J40" s="2"/>
      <c r="K40" s="2"/>
    </row>
    <row r="41" spans="1:11" s="10" customFormat="1" x14ac:dyDescent="0.25">
      <c r="A41" s="2"/>
      <c r="B41" s="2"/>
      <c r="C41" s="2"/>
      <c r="D41" s="2"/>
      <c r="E41" s="2"/>
      <c r="F41" s="2"/>
      <c r="G41" s="2"/>
      <c r="H41" s="2"/>
      <c r="I41" s="2"/>
      <c r="J41" s="2"/>
      <c r="K41" s="2"/>
    </row>
    <row r="42" spans="1:11" s="10" customFormat="1" x14ac:dyDescent="0.25">
      <c r="A42" s="2"/>
      <c r="B42" s="2"/>
      <c r="C42" s="2"/>
      <c r="D42" s="2"/>
      <c r="E42" s="2"/>
      <c r="F42" s="2"/>
      <c r="G42" s="2"/>
      <c r="H42" s="2"/>
      <c r="I42" s="2"/>
      <c r="J42" s="2"/>
      <c r="K42" s="2"/>
    </row>
    <row r="43" spans="1:11" s="10" customFormat="1" x14ac:dyDescent="0.25">
      <c r="A43" s="2"/>
      <c r="B43" s="2"/>
      <c r="C43" s="2"/>
      <c r="D43" s="2"/>
      <c r="E43" s="2"/>
      <c r="F43" s="2"/>
      <c r="G43" s="2"/>
      <c r="H43" s="2"/>
      <c r="I43" s="2"/>
      <c r="J43" s="2"/>
      <c r="K43" s="2"/>
    </row>
    <row r="44" spans="1:11" s="10" customFormat="1" x14ac:dyDescent="0.25">
      <c r="A44" s="2"/>
      <c r="B44" s="2"/>
      <c r="C44" s="2"/>
      <c r="D44" s="2"/>
      <c r="E44" s="2"/>
      <c r="F44" s="2"/>
      <c r="G44" s="2"/>
      <c r="H44" s="2"/>
      <c r="I44" s="2"/>
      <c r="J44" s="2"/>
      <c r="K44" s="2"/>
    </row>
    <row r="45" spans="1:11" s="10" customFormat="1" x14ac:dyDescent="0.25">
      <c r="A45" s="2"/>
      <c r="B45" s="2"/>
      <c r="C45" s="2"/>
      <c r="D45" s="2"/>
      <c r="E45" s="2"/>
      <c r="F45" s="2"/>
      <c r="G45" s="2"/>
      <c r="H45" s="2"/>
      <c r="I45" s="2"/>
      <c r="J45" s="2"/>
      <c r="K45" s="2"/>
    </row>
    <row r="46" spans="1:11" s="10" customFormat="1" x14ac:dyDescent="0.25">
      <c r="A46" s="2"/>
      <c r="B46" s="2"/>
      <c r="C46" s="2"/>
      <c r="D46" s="2"/>
      <c r="E46" s="2"/>
      <c r="F46" s="2"/>
      <c r="G46" s="2"/>
      <c r="H46" s="2"/>
      <c r="I46" s="2"/>
      <c r="J46" s="2"/>
      <c r="K46" s="2"/>
    </row>
    <row r="47" spans="1:11" s="10" customFormat="1" x14ac:dyDescent="0.25">
      <c r="A47" s="2"/>
      <c r="B47" s="2"/>
      <c r="C47" s="2"/>
      <c r="D47" s="2"/>
      <c r="E47" s="2"/>
      <c r="F47" s="2"/>
      <c r="G47" s="2"/>
      <c r="H47" s="2"/>
      <c r="I47" s="2"/>
      <c r="J47" s="2"/>
      <c r="K47" s="2"/>
    </row>
    <row r="48" spans="1:11" s="10" customFormat="1" x14ac:dyDescent="0.25">
      <c r="A48" s="2"/>
      <c r="B48" s="2"/>
      <c r="C48" s="2"/>
      <c r="D48" s="2"/>
      <c r="E48" s="2"/>
      <c r="F48" s="2"/>
      <c r="G48" s="2"/>
      <c r="H48" s="2"/>
      <c r="I48" s="2"/>
      <c r="J48" s="2"/>
      <c r="K48" s="2"/>
    </row>
    <row r="49" spans="1:14" s="10" customFormat="1" x14ac:dyDescent="0.25">
      <c r="A49" s="2"/>
      <c r="B49" s="2"/>
      <c r="C49" s="2"/>
      <c r="D49" s="2"/>
      <c r="E49" s="2"/>
      <c r="F49" s="2"/>
      <c r="G49" s="2"/>
      <c r="H49" s="2"/>
      <c r="I49" s="2"/>
      <c r="J49" s="2"/>
      <c r="K49" s="2"/>
    </row>
    <row r="50" spans="1:14" s="10" customFormat="1" x14ac:dyDescent="0.25">
      <c r="A50" s="2"/>
      <c r="B50" s="2"/>
      <c r="C50" s="2"/>
      <c r="D50" s="2"/>
      <c r="E50" s="2"/>
      <c r="F50" s="2"/>
      <c r="G50" s="2"/>
      <c r="H50" s="2"/>
      <c r="I50" s="2"/>
      <c r="J50" s="2"/>
      <c r="K50" s="2"/>
    </row>
    <row r="51" spans="1:14" s="10" customFormat="1" x14ac:dyDescent="0.25">
      <c r="A51" s="2"/>
      <c r="B51" s="2"/>
      <c r="C51" s="2"/>
      <c r="D51" s="2"/>
      <c r="E51" s="2"/>
      <c r="F51" s="2"/>
      <c r="G51" s="2"/>
      <c r="H51" s="2"/>
      <c r="I51" s="2"/>
      <c r="J51" s="2"/>
      <c r="K51" s="2"/>
    </row>
    <row r="52" spans="1:14" s="10" customFormat="1" x14ac:dyDescent="0.25">
      <c r="A52" s="2"/>
      <c r="B52" s="2"/>
      <c r="C52" s="2"/>
      <c r="D52" s="2"/>
      <c r="E52" s="2"/>
      <c r="F52" s="2"/>
      <c r="G52" s="2"/>
      <c r="H52" s="2"/>
      <c r="I52" s="2"/>
      <c r="J52" s="2"/>
      <c r="K52" s="2"/>
    </row>
    <row r="53" spans="1:14" s="10" customFormat="1" x14ac:dyDescent="0.25">
      <c r="A53" s="2"/>
      <c r="B53" s="2"/>
      <c r="C53" s="2"/>
      <c r="D53" s="2"/>
      <c r="E53" s="2"/>
      <c r="F53" s="2"/>
      <c r="G53" s="2"/>
      <c r="H53" s="2"/>
      <c r="I53" s="2"/>
      <c r="J53" s="2"/>
      <c r="K53" s="2"/>
    </row>
    <row r="54" spans="1:14" s="10" customFormat="1" x14ac:dyDescent="0.25">
      <c r="A54" s="2"/>
      <c r="B54" s="2"/>
      <c r="C54" s="2"/>
      <c r="D54" s="2"/>
      <c r="E54" s="2"/>
      <c r="F54" s="2"/>
      <c r="G54" s="2"/>
      <c r="H54" s="2"/>
      <c r="I54" s="2"/>
      <c r="J54" s="2"/>
      <c r="K54" s="2"/>
    </row>
    <row r="55" spans="1:14" s="10" customFormat="1" x14ac:dyDescent="0.25">
      <c r="A55" s="2"/>
      <c r="B55" s="2"/>
      <c r="C55" s="2"/>
      <c r="D55" s="2"/>
      <c r="E55" s="2"/>
      <c r="F55" s="2"/>
      <c r="G55" s="2"/>
      <c r="H55" s="2"/>
      <c r="I55" s="2"/>
      <c r="J55" s="2"/>
      <c r="K55" s="2"/>
    </row>
    <row r="56" spans="1:14" s="10" customFormat="1" x14ac:dyDescent="0.25">
      <c r="A56" s="2"/>
      <c r="B56" s="2"/>
      <c r="C56" s="2"/>
      <c r="D56" s="2"/>
      <c r="E56" s="2"/>
      <c r="F56" s="2"/>
      <c r="G56" s="2"/>
      <c r="H56" s="2"/>
      <c r="I56" s="2"/>
      <c r="J56" s="2"/>
      <c r="K56" s="2"/>
    </row>
    <row r="57" spans="1:14" s="10" customFormat="1" ht="17.100000000000001" customHeight="1" x14ac:dyDescent="0.25">
      <c r="A57" s="2"/>
      <c r="B57" s="2"/>
      <c r="C57" s="2"/>
      <c r="D57" s="2"/>
      <c r="E57" s="2"/>
      <c r="F57" s="2"/>
      <c r="G57" s="2"/>
      <c r="H57" s="2"/>
      <c r="I57" s="2"/>
      <c r="J57" s="2"/>
      <c r="K57" s="2"/>
      <c r="N57" s="43" t="s">
        <v>945</v>
      </c>
    </row>
  </sheetData>
  <mergeCells count="10">
    <mergeCell ref="B2:K2"/>
    <mergeCell ref="B15:D15"/>
    <mergeCell ref="B7:D8"/>
    <mergeCell ref="B16:D16"/>
    <mergeCell ref="B12:C12"/>
    <mergeCell ref="B6:C6"/>
    <mergeCell ref="B10:D11"/>
    <mergeCell ref="B3:K4"/>
    <mergeCell ref="B9:C9"/>
    <mergeCell ref="B13:D14"/>
  </mergeCells>
  <pageMargins left="0.25" right="0.25" top="0.75" bottom="0.75" header="0.3" footer="0.3"/>
  <pageSetup paperSize="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0cad12d6bf3e251d40c7107c62dad9a9">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a66909d60abafbe0d1ff022b6d7a631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Note"/>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f57b53f-0493-42a0-86f6-b9b1333ab06d">
      <Terms xmlns="http://schemas.microsoft.com/office/infopath/2007/PartnerControls"/>
    </lcf76f155ced4ddcb4097134ff3c332f>
    <TaxCatchAll xmlns="3e02667f-0271-471b-bd6e-11a2e16def1d" xsi:nil="true"/>
    <ProjectTypeSubType2 xmlns="b8caa731-411c-4ce8-a2a6-5b517e250d33" xsi:nil="true"/>
    <Phase xmlns="b8caa731-411c-4ce8-a2a6-5b517e250d33" xsi:nil="true"/>
    <ProjectTitle xmlns="b8caa731-411c-4ce8-a2a6-5b517e250d33" xsi:nil="true"/>
    <ProjectTypeSubType1 xmlns="b8caa731-411c-4ce8-a2a6-5b517e250d33" xsi:nil="true"/>
    <DocClassification xmlns="b8caa731-411c-4ce8-a2a6-5b517e250d33" xsi:nil="true"/>
    <ProjectType xmlns="b8caa731-411c-4ce8-a2a6-5b517e250d33" xsi:nil="true"/>
    <GEFCountry xmlns="ceb00776-aa5c-4fc8-b6fe-5f035152e4b6" xsi:nil="true"/>
    <Classification xmlns="ceb00776-aa5c-4fc8-b6fe-5f035152e4b6" xsi:nil="true"/>
    <Country1 xmlns="ceb00776-aa5c-4fc8-b6fe-5f035152e4b6" xsi:nil="true"/>
    <DocPrefix xmlns="ceb00776-aa5c-4fc8-b6fe-5f035152e4b6" xsi:nil="true"/>
    <GEFID xmlns="ceb00776-aa5c-4fc8-b6fe-5f035152e4b6" xsi:nil="true"/>
    <ProjectType xmlns="ceb00776-aa5c-4fc8-b6fe-5f035152e4b6" xsi:nil="true"/>
    <DocCategory xmlns="b8caa731-411c-4ce8-a2a6-5b517e250d33" xsi:nil="true"/>
    <GEFProjectID xmlns="ceb00776-aa5c-4fc8-b6fe-5f035152e4b6" xsi:nil="true"/>
    <DocActive xmlns="ceb00776-aa5c-4fc8-b6fe-5f035152e4b6">Active</DocActive>
    <DocCategory xmlns="ceb00776-aa5c-4fc8-b6fe-5f035152e4b6" xsi:nil="true"/>
    <FocalArea xmlns="b8caa731-411c-4ce8-a2a6-5b517e250d33" xsi:nil="true"/>
    <FocalArea xmlns="ceb00776-aa5c-4fc8-b6fe-5f035152e4b6" xsi:nil="true"/>
    <ProjectStatus xmlns="b8caa731-411c-4ce8-a2a6-5b517e250d33" xsi:nil="true"/>
    <DocType xmlns="ceb00776-aa5c-4fc8-b6fe-5f035152e4b6" xsi:nil="true"/>
    <ProjectTitle xmlns="ceb00776-aa5c-4fc8-b6fe-5f035152e4b6" xsi:nil="true"/>
    <RecordStatus xmlns="b8caa731-411c-4ce8-a2a6-5b517e250d33">Active</RecordStatus>
    <TrustFundType xmlns="ceb00776-aa5c-4fc8-b6fe-5f035152e4b6" xsi:nil="true"/>
    <DocumentTitle xmlns="ceb00776-aa5c-4fc8-b6fe-5f035152e4b6" xsi:nil="true"/>
    <GEFID xmlns="b8caa731-411c-4ce8-a2a6-5b517e250d33" xsi:nil="true"/>
    <TrustFund xmlns="b8caa731-411c-4ce8-a2a6-5b517e250d3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17A302-C0FE-4471-9E9A-04DF8650F177}"/>
</file>

<file path=customXml/itemProps2.xml><?xml version="1.0" encoding="utf-8"?>
<ds:datastoreItem xmlns:ds="http://schemas.openxmlformats.org/officeDocument/2006/customXml" ds:itemID="{927C199E-C53F-47CE-A784-C8563E77838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AC945A0-5815-4BC6-A24E-61F50CDD45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26</vt:i4>
      </vt:variant>
    </vt:vector>
  </HeadingPairs>
  <TitlesOfParts>
    <vt:vector size="47" baseType="lpstr">
      <vt:lpstr>_Calc</vt:lpstr>
      <vt:lpstr>Table of Contents</vt:lpstr>
      <vt:lpstr>1. Basic project data</vt:lpstr>
      <vt:lpstr>Countries</vt:lpstr>
      <vt:lpstr>TypeofTrustFund</vt:lpstr>
      <vt:lpstr>FocalArea</vt:lpstr>
      <vt:lpstr>2. Progress towards outcomes</vt:lpstr>
      <vt:lpstr>3. Implementation Progress</vt:lpstr>
      <vt:lpstr>4. Summary_Progress &amp; Challenge</vt:lpstr>
      <vt:lpstr>5. ESS Risk</vt:lpstr>
      <vt:lpstr>6. Risks to the Project</vt:lpstr>
      <vt:lpstr>7. Follow-up on Mid-term review</vt:lpstr>
      <vt:lpstr>8. Minor project amendments</vt:lpstr>
      <vt:lpstr>9. Stakeholders' Engagement</vt:lpstr>
      <vt:lpstr>10. Gender Mainstreaming</vt:lpstr>
      <vt:lpstr>11. Knowledge Management</vt:lpstr>
      <vt:lpstr>12. Indigenous &amp; Local Involve.</vt:lpstr>
      <vt:lpstr>13. Co-Financing Table</vt:lpstr>
      <vt:lpstr>14. GEO Location</vt:lpstr>
      <vt:lpstr>GEF-5 LDCF Indicators </vt:lpstr>
      <vt:lpstr>GEF-6&amp;7 LDCF Core Indicators</vt:lpstr>
      <vt:lpstr>Countries</vt:lpstr>
      <vt:lpstr>DevScore</vt:lpstr>
      <vt:lpstr>ImpCells</vt:lpstr>
      <vt:lpstr>ImpRatings</vt:lpstr>
      <vt:lpstr>ImpScore</vt:lpstr>
      <vt:lpstr>NumRating</vt:lpstr>
      <vt:lpstr>'1. Basic project data'!Print_Area</vt:lpstr>
      <vt:lpstr>'10. Gender Mainstreaming'!Print_Area</vt:lpstr>
      <vt:lpstr>'11. Knowledge Management'!Print_Area</vt:lpstr>
      <vt:lpstr>'12. Indigenous &amp; Local Involve.'!Print_Area</vt:lpstr>
      <vt:lpstr>'13. Co-Financing Table'!Print_Area</vt:lpstr>
      <vt:lpstr>'14. GEO Location'!Print_Area</vt:lpstr>
      <vt:lpstr>'2. Progress towards outcomes'!Print_Area</vt:lpstr>
      <vt:lpstr>'3. Implementation Progress'!Print_Area</vt:lpstr>
      <vt:lpstr>'4. Summary_Progress &amp; Challenge'!Print_Area</vt:lpstr>
      <vt:lpstr>'5. ESS Risk'!Print_Area</vt:lpstr>
      <vt:lpstr>'6. Risks to the Project'!Print_Area</vt:lpstr>
      <vt:lpstr>'7. Follow-up on Mid-term review'!Print_Area</vt:lpstr>
      <vt:lpstr>'8. Minor project amendments'!Print_Area</vt:lpstr>
      <vt:lpstr>'9. Stakeholders'' Engagement'!Print_Area</vt:lpstr>
      <vt:lpstr>'GEF-5 LDCF Indicators '!Print_Area</vt:lpstr>
      <vt:lpstr>'GEF-6&amp;7 LDCF Core Indicators'!Print_Area</vt:lpstr>
      <vt:lpstr>'Table of Contents'!Print_Area</vt:lpstr>
      <vt:lpstr>TxtRating</vt:lpstr>
      <vt:lpstr>Weights</vt:lpstr>
      <vt:lpstr>Weights2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Wulseh, Chancelyne (OCBD)</dc:creator>
  <cp:keywords/>
  <dc:description/>
  <cp:lastModifiedBy>Brentan, Emilia (OCBD)</cp:lastModifiedBy>
  <cp:revision/>
  <dcterms:created xsi:type="dcterms:W3CDTF">2025-03-28T08:41:42Z</dcterms:created>
  <dcterms:modified xsi:type="dcterms:W3CDTF">2026-08-31T09:38:36Z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y fmtid="{D5CDD505-2E9C-101B-9397-08002B2CF9AE}" pid="4" name="Order">
    <vt:r8>9430700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SourceUrl">
    <vt:lpwstr/>
  </property>
  <property fmtid="{D5CDD505-2E9C-101B-9397-08002B2CF9AE}" pid="12" name="_SharedFileIndex">
    <vt:lpwstr/>
  </property>
  <property fmtid="{D5CDD505-2E9C-101B-9397-08002B2CF9AE}" pid="13" name="GEF_Agencies">
    <vt:lpwstr/>
  </property>
  <property fmtid="{D5CDD505-2E9C-101B-9397-08002B2CF9AE}" pid="14" name="GEF_DocumentPrefix">
    <vt:lpwstr>Project Implementation Report (PIR)</vt:lpwstr>
  </property>
  <property fmtid="{D5CDD505-2E9C-101B-9397-08002B2CF9AE}" pid="15" name="GEF_Phase">
    <vt:lpwstr>GEF - 7</vt:lpwstr>
  </property>
  <property fmtid="{D5CDD505-2E9C-101B-9397-08002B2CF9AE}" pid="16" name="GEF_ID">
    <vt:lpwstr>10188</vt:lpwstr>
  </property>
  <property fmtid="{D5CDD505-2E9C-101B-9397-08002B2CF9AE}" pid="17" name="GEF_TrustFund">
    <vt:lpwstr>GET</vt:lpwstr>
  </property>
  <property fmtid="{D5CDD505-2E9C-101B-9397-08002B2CF9AE}" pid="18" name="GEF_Country">
    <vt:lpwstr>Trinidad and Tobago</vt:lpwstr>
  </property>
  <property fmtid="{D5CDD505-2E9C-101B-9397-08002B2CF9AE}" pid="19" name="GEF_ProjectType">
    <vt:lpwstr>FSP</vt:lpwstr>
  </property>
  <property fmtid="{D5CDD505-2E9C-101B-9397-08002B2CF9AE}" pid="20" name="GEF_DocumentCategory">
    <vt:lpwstr>M and E Document</vt:lpwstr>
  </property>
  <property fmtid="{D5CDD505-2E9C-101B-9397-08002B2CF9AE}" pid="21" name="GEF_DocumentClassification">
    <vt:lpwstr>Public</vt:lpwstr>
  </property>
  <property fmtid="{D5CDD505-2E9C-101B-9397-08002B2CF9AE}" pid="22" name="GEF_DocumentType">
    <vt:lpwstr>PIR 4</vt:lpwstr>
  </property>
  <property fmtid="{D5CDD505-2E9C-101B-9397-08002B2CF9AE}" pid="23" name="GEF_ProjectID">
    <vt:lpwstr>25f1a4b0-f755-e911-a830-000d3a375590</vt:lpwstr>
  </property>
  <property fmtid="{D5CDD505-2E9C-101B-9397-08002B2CF9AE}" pid="24" name="GEF_ProjectTitle">
    <vt:lpwstr>BIOREACH: Biodiversity Conservation and Agroecological Land Restoration in Productive Landscapes of Trinidad and Tobago</vt:lpwstr>
  </property>
  <property fmtid="{D5CDD505-2E9C-101B-9397-08002B2CF9AE}" pid="25" name="GEF_FocalArea">
    <vt:lpwstr>Multi Focal Area</vt:lpwstr>
  </property>
  <property fmtid="{D5CDD505-2E9C-101B-9397-08002B2CF9AE}" pid="26" name="GEF_ProjectTypeSubType1">
    <vt:lpwstr/>
  </property>
  <property fmtid="{D5CDD505-2E9C-101B-9397-08002B2CF9AE}" pid="27" name="GEF_DocumentTitle">
    <vt:lpwstr>GEFID10188_2026PIR_FAO_Trinidad&amp;Tobago</vt:lpwstr>
  </property>
  <property fmtid="{D5CDD505-2E9C-101B-9397-08002B2CF9AE}" pid="28" name="GEF_ProjectTypeSubType2">
    <vt:lpwstr/>
  </property>
</Properties>
</file>